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tables/table1.xml" ContentType="application/vnd.openxmlformats-officedocument.spreadsheetml.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ankus\Downloads\JobAaj Project\Excel Project\EX02 Project\"/>
    </mc:Choice>
  </mc:AlternateContent>
  <xr:revisionPtr revIDLastSave="0" documentId="13_ncr:1_{5236123F-D0C4-4309-960B-5509D6686DD9}" xr6:coauthVersionLast="47" xr6:coauthVersionMax="47" xr10:uidLastSave="{00000000-0000-0000-0000-000000000000}"/>
  <bookViews>
    <workbookView xWindow="-108" yWindow="-108" windowWidth="23256" windowHeight="13896" tabRatio="644" xr2:uid="{AD0C653B-9448-4883-87DF-82CDE2EDB333}"/>
  </bookViews>
  <sheets>
    <sheet name="Dashboard" sheetId="6" r:id="rId1"/>
    <sheet name="Pivot Table" sheetId="9" state="hidden" r:id="rId2"/>
    <sheet name="Adecco HR Analytics" sheetId="1" r:id="rId3"/>
    <sheet name="Assignment Solutions" sheetId="2" r:id="rId4"/>
    <sheet name="Pivot Analysis" sheetId="4" r:id="rId5"/>
    <sheet name="Chart Analysis" sheetId="3" r:id="rId6"/>
  </sheets>
  <definedNames>
    <definedName name="_xlcn.WorksheetConnection_AdeccoHRAnalytics.xlsxTable11" hidden="1">Table1[]</definedName>
    <definedName name="Slicer_EducationField">#N/A</definedName>
    <definedName name="Slicer_Gender">#N/A</definedName>
    <definedName name="Slicer_JobLevel">#N/A</definedName>
    <definedName name="Slicer_MaritalStatus">#N/A</definedName>
  </definedNames>
  <calcPr calcId="191029"/>
  <pivotCaches>
    <pivotCache cacheId="0" r:id="rId7"/>
    <pivotCache cacheId="5869" r:id="rId8"/>
    <pivotCache cacheId="5872" r:id="rId9"/>
    <pivotCache cacheId="5875" r:id="rId10"/>
    <pivotCache cacheId="5878" r:id="rId11"/>
    <pivotCache cacheId="5881" r:id="rId12"/>
    <pivotCache cacheId="5884" r:id="rId13"/>
    <pivotCache cacheId="5887" r:id="rId14"/>
    <pivotCache cacheId="5890" r:id="rId15"/>
    <pivotCache cacheId="5893" r:id="rId16"/>
    <pivotCache cacheId="5896" r:id="rId17"/>
    <pivotCache cacheId="5899" r:id="rId18"/>
    <pivotCache cacheId="5902" r:id="rId19"/>
    <pivotCache cacheId="5905" r:id="rId20"/>
    <pivotCache cacheId="5908" r:id="rId21"/>
    <pivotCache cacheId="5911" r:id="rId22"/>
    <pivotCache cacheId="5914" r:id="rId23"/>
    <pivotCache cacheId="5917" r:id="rId24"/>
    <pivotCache cacheId="5920" r:id="rId25"/>
    <pivotCache cacheId="5923" r:id="rId26"/>
    <pivotCache cacheId="5926" r:id="rId27"/>
    <pivotCache cacheId="5929" r:id="rId28"/>
    <pivotCache cacheId="5932" r:id="rId29"/>
    <pivotCache cacheId="5935" r:id="rId30"/>
    <pivotCache cacheId="5938" r:id="rId31"/>
    <pivotCache cacheId="5941" r:id="rId32"/>
    <pivotCache cacheId="5944" r:id="rId33"/>
    <pivotCache cacheId="5947" r:id="rId34"/>
    <pivotCache cacheId="5950" r:id="rId35"/>
    <pivotCache cacheId="5953" r:id="rId36"/>
    <pivotCache cacheId="5956" r:id="rId37"/>
    <pivotCache cacheId="5959" r:id="rId38"/>
    <pivotCache cacheId="5962" r:id="rId39"/>
    <pivotCache cacheId="5965" r:id="rId40"/>
    <pivotCache cacheId="5968" r:id="rId41"/>
    <pivotCache cacheId="5978" r:id="rId42"/>
    <pivotCache cacheId="5982" r:id="rId43"/>
  </pivotCaches>
  <extLst>
    <ext xmlns:x14="http://schemas.microsoft.com/office/spreadsheetml/2009/9/main" uri="{876F7934-8845-4945-9796-88D515C7AA90}">
      <x14:pivotCaches>
        <pivotCache cacheId="1460" r:id="rId44"/>
      </x14:pivotCaches>
    </ext>
    <ext xmlns:x14="http://schemas.microsoft.com/office/spreadsheetml/2009/9/main" uri="{BBE1A952-AA13-448e-AADC-164F8A28A991}">
      <x14:slicerCaches>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Adecco HR Analytic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 i="9" l="1"/>
  <c r="E47" i="9"/>
  <c r="E48" i="9"/>
  <c r="R44" i="6"/>
  <c r="R43" i="6"/>
  <c r="R42" i="6"/>
  <c r="R33" i="6"/>
  <c r="R32" i="6"/>
  <c r="R31" i="6"/>
  <c r="R22" i="6"/>
  <c r="R21" i="6"/>
  <c r="R12" i="6"/>
  <c r="R11" i="6"/>
  <c r="R10" i="6"/>
  <c r="E40" i="9"/>
  <c r="E39" i="9"/>
  <c r="E38" i="9"/>
  <c r="E32" i="9"/>
  <c r="E31" i="9"/>
  <c r="E25" i="9"/>
  <c r="E24" i="9"/>
  <c r="E23" i="9"/>
  <c r="H4" i="6"/>
  <c r="F4" i="6"/>
  <c r="E81" i="4"/>
  <c r="E85" i="4"/>
  <c r="E84" i="4"/>
  <c r="E83" i="4"/>
  <c r="E82" i="4"/>
  <c r="E73" i="4"/>
  <c r="E72" i="4"/>
  <c r="E71" i="4"/>
  <c r="E70" i="4"/>
  <c r="E69" i="4"/>
  <c r="E68" i="4"/>
  <c r="E67" i="4"/>
  <c r="E66" i="4"/>
  <c r="E58" i="4"/>
  <c r="E57" i="4"/>
  <c r="E56" i="4"/>
  <c r="E55" i="4"/>
  <c r="E47" i="4"/>
  <c r="E46" i="4"/>
  <c r="E45" i="4"/>
  <c r="E44" i="4"/>
  <c r="E43" i="4"/>
  <c r="B31" i="2"/>
  <c r="B30" i="2"/>
  <c r="B29" i="2"/>
  <c r="B22" i="2"/>
  <c r="B21" i="2"/>
  <c r="B20" i="2"/>
  <c r="E35" i="4"/>
  <c r="E34" i="4"/>
  <c r="E33" i="4"/>
  <c r="B19" i="2"/>
  <c r="E9" i="4"/>
  <c r="E8" i="4"/>
  <c r="E7" i="4"/>
  <c r="E6" i="4"/>
  <c r="B11" i="2"/>
  <c r="B10" i="2"/>
  <c r="B9"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E75F05-E1B8-4667-9EC2-F2CE8D3789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D23550-23D5-467B-A09B-78968403EC69}" name="WorksheetConnection_Adecco HR Analytics.xlsx!Table1" type="102" refreshedVersion="8" minRefreshableVersion="5">
    <extLst>
      <ext xmlns:x15="http://schemas.microsoft.com/office/spreadsheetml/2010/11/main" uri="{DE250136-89BD-433C-8126-D09CA5730AF9}">
        <x15:connection id="Table1" autoDelete="1">
          <x15:rangePr sourceName="_xlcn.WorksheetConnection_AdeccoHRAnalytics.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Table1].[Attrition].&amp;[Yes]}"/>
  </metadataStrings>
  <mdxMetadata count="1">
    <mdx n="0" f="s">
      <ms ns="1" c="0"/>
    </mdx>
  </mdxMetadata>
  <valueMetadata count="1">
    <bk>
      <rc t="1" v="0"/>
    </bk>
  </valueMetadata>
</metadata>
</file>

<file path=xl/sharedStrings.xml><?xml version="1.0" encoding="utf-8"?>
<sst xmlns="http://schemas.openxmlformats.org/spreadsheetml/2006/main" count="13571" uniqueCount="130">
  <si>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</si>
  <si>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</si>
  <si>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</si>
  <si>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</si>
  <si>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</si>
  <si>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</si>
  <si>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</si>
  <si>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</si>
  <si>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</si>
  <si>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</si>
  <si>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</si>
  <si>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</si>
  <si>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</si>
  <si>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</si>
  <si>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</si>
  <si>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</si>
  <si>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</si>
  <si>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</si>
  <si>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</si>
  <si>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</si>
  <si>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</si>
  <si>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</si>
  <si>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</si>
  <si>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</si>
  <si>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</si>
  <si>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</si>
  <si>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</si>
  <si>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</si>
  <si>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</si>
  <si>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</si>
  <si>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</si>
  <si>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</si>
  <si>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</si>
  <si>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</si>
  <si>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</si>
  <si>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</si>
  <si>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</si>
  <si>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</si>
  <si>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</si>
  <si>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</si>
  <si>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</si>
  <si>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</si>
  <si>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</si>
  <si>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</si>
  <si>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</si>
  <si>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</si>
  <si>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</si>
  <si>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</si>
  <si>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</si>
  <si>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</si>
  <si>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</si>
  <si>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</si>
  <si>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</si>
  <si>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</si>
  <si>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</si>
  <si>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</si>
  <si>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</si>
  <si>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</si>
  <si>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</si>
  <si>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</si>
  <si>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</si>
  <si>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</si>
  <si>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AttritionFlag</t>
  </si>
  <si>
    <t>Adecco HR Analytics — Excel End-to-End Assignment</t>
  </si>
  <si>
    <t>Basic-Level Questions (Excel-Oriented)</t>
  </si>
  <si>
    <t>1.1: Overall Attrition Rate</t>
  </si>
  <si>
    <t>Question</t>
  </si>
  <si>
    <t>Formula</t>
  </si>
  <si>
    <t>Count employees who left</t>
  </si>
  <si>
    <t>Count total employees</t>
  </si>
  <si>
    <t>Calculate attrition rate</t>
  </si>
  <si>
    <t>Meaning : The overall attrition rate is 16.12%, meaning approximately 16 out of every 100 employees have left the company.</t>
  </si>
  <si>
    <t>Basic Question 1.3 – 1.10</t>
  </si>
  <si>
    <t>1.3: Average age of employees who left</t>
  </si>
  <si>
    <t>1.6: Average monthly income of employees who left</t>
  </si>
  <si>
    <t>1.9: How many employees work overtime</t>
  </si>
  <si>
    <t>1.10: Average years at company</t>
  </si>
  <si>
    <t>Medium-Level Questions (Excel-Oriented)</t>
  </si>
  <si>
    <t>Meaning</t>
  </si>
  <si>
    <t>2.1: Top 3 factors correlated with attrition</t>
  </si>
  <si>
    <t>Age Correlated:</t>
  </si>
  <si>
    <t>These are the strongest absolute correlations among the numeric factors tested.</t>
  </si>
  <si>
    <t>MonthlyIncome Correlated:</t>
  </si>
  <si>
    <t>YearsAtCompany Correlated:</t>
  </si>
  <si>
    <t>Conclusion &amp; Actions</t>
  </si>
  <si>
    <t>• The main issue is employee attrition, with the case specifically highlighting junior sales employees.</t>
  </si>
  <si>
    <t>• Start retention work with the department showing the highest calculated attrition rate.</t>
  </si>
  <si>
    <t>• Review overtime, job satisfaction, job involvement, compensation, tenure and career progression together rather than relying on one metric.</t>
  </si>
  <si>
    <t>• Present the findings to HR and senior management and turn the strongest findings into targeted retention actions.</t>
  </si>
  <si>
    <t>1.2: Department-wise Attrition</t>
  </si>
  <si>
    <t>Grand Total</t>
  </si>
  <si>
    <t>Count of EmployeeNumber</t>
  </si>
  <si>
    <t>Attrition Rate</t>
  </si>
  <si>
    <t>1.4: Average Job Satisfaction by Job Role</t>
  </si>
  <si>
    <t>Average of JobSatisfaction</t>
  </si>
  <si>
    <t>1.5: Gender-wise Attrition</t>
  </si>
  <si>
    <t>1.7: Distance vs Attrition</t>
  </si>
  <si>
    <t>1.8: Performance Rating Distribution</t>
  </si>
  <si>
    <t>2.2: Attrition by Job Involvement</t>
  </si>
  <si>
    <t>2.3: Age vs Job Satisfaction</t>
  </si>
  <si>
    <t>2.4: Marital Status and Attrition</t>
  </si>
  <si>
    <t>2.5: Training and Attrition</t>
  </si>
  <si>
    <t>2.6: Work-Life Balance vs Performance</t>
  </si>
  <si>
    <t>2.7: Stock Options and Attrition</t>
  </si>
  <si>
    <t>2.8: Tenure vs Job Satisfaction</t>
  </si>
  <si>
    <t>2.9: Business Travel vs Job Satisfaction</t>
  </si>
  <si>
    <t>2.10: Years Since Last Promotion vs Performance</t>
  </si>
  <si>
    <t>• Use the correlation results as signals for further investigation, correlation alone does not prove that a factor causes attrition.</t>
  </si>
  <si>
    <t>ADECCO HR ANALYTICS | EMPLOYEE ATTRITION DASHBOARD</t>
  </si>
  <si>
    <t>TOTAL EMPLOYEES</t>
  </si>
  <si>
    <t>EMPLOYEES LEFT</t>
  </si>
  <si>
    <t>OVERALL ATTRITION</t>
  </si>
  <si>
    <t>EMPLOYEES RETAINED</t>
  </si>
  <si>
    <t>AVG AGE OF LEAVERS</t>
  </si>
  <si>
    <t>AVG TENURE OF LEAVERS</t>
  </si>
  <si>
    <t>Department Performance</t>
  </si>
  <si>
    <t>Overtime Comparison</t>
  </si>
  <si>
    <t>Employees</t>
  </si>
  <si>
    <t>Leavers</t>
  </si>
  <si>
    <t>Avg. Satisfaction</t>
  </si>
  <si>
    <t>Overtime</t>
  </si>
  <si>
    <t>Highest Attrition Job Roles</t>
  </si>
  <si>
    <t>Business Travel Comparison</t>
  </si>
  <si>
    <t>Job Role</t>
  </si>
  <si>
    <t>Business Travel</t>
  </si>
  <si>
    <t>Row Labels</t>
  </si>
  <si>
    <t>Count of Attrition</t>
  </si>
  <si>
    <t>Average of Age</t>
  </si>
  <si>
    <t>Average of YearsAtCompany</t>
  </si>
  <si>
    <t>AVG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</si>
</sst>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
    <numFmt numFmtId="166" formatCode="0.0"/>
    <numFmt numFmtId="170" formatCode="_ * #,##0_ ;_ * \-#,##0_ ;_ * &quot;-&quot;??_ ;_ @_ "/>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rgb="FFFFFFFF"/>
      <name val="Calibri"/>
      <family val="2"/>
    </font>
    <font>
      <b/>
      <sz val="11"/>
      <name val="Calibri"/>
      <family val="2"/>
    </font>
    <font>
      <b/>
      <sz val="14"/>
      <color theme="0"/>
      <name val="Aptos Narrow"/>
      <family val="2"/>
      <scheme val="minor"/>
    </font>
    <font>
      <b/>
      <sz val="12"/>
      <color rgb="FFFFFFFF"/>
      <name val="Calibri"/>
      <family val="2"/>
    </font>
    <font>
      <b/>
      <sz val="14"/>
      <color rgb="FFFFFFFF"/>
      <name val="Calibri"/>
      <family val="2"/>
    </font>
    <font>
      <b/>
      <sz val="18"/>
      <color rgb="FFFFFFFF"/>
      <name val="Aptos Display"/>
      <family val="2"/>
    </font>
    <font>
      <b/>
      <sz val="10"/>
      <color theme="0"/>
      <name val="Aptos"/>
      <family val="2"/>
    </font>
    <font>
      <b/>
      <sz val="11"/>
      <color theme="0" tint="-0.14999847407452621"/>
      <name val="Aptos Narrow"/>
      <family val="2"/>
      <scheme val="minor"/>
    </font>
    <font>
      <sz val="11"/>
      <color theme="0" tint="-0.1499984740745262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patternFill>
    </fill>
    <fill>
      <patternFill patternType="solid">
        <fgColor theme="7" tint="-0.249977111117893"/>
        <bgColor indexed="64"/>
      </patternFill>
    </fill>
    <fill>
      <patternFill patternType="solid">
        <fgColor rgb="FFD9EAF7"/>
      </patternFill>
    </fill>
    <fill>
      <patternFill patternType="solid">
        <fgColor theme="4" tint="0.79998168889431442"/>
        <bgColor theme="4" tint="0.79998168889431442"/>
      </patternFill>
    </fill>
    <fill>
      <patternFill patternType="solid">
        <fgColor rgb="FF1F4E78"/>
        <bgColor rgb="FF000000"/>
      </patternFill>
    </fill>
    <fill>
      <patternFill patternType="solid">
        <fgColor rgb="FF17365D"/>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45">
    <xf numFmtId="0" fontId="0" fillId="0" borderId="0" xfId="0"/>
    <xf numFmtId="10" fontId="0" fillId="0" borderId="0" xfId="0" applyNumberFormat="1"/>
    <xf numFmtId="0" fontId="19" fillId="35" borderId="0" xfId="0" applyFont="1" applyFill="1" applyAlignment="1">
      <alignment vertical="top" wrapText="1"/>
    </xf>
    <xf numFmtId="0" fontId="0" fillId="0" borderId="0" xfId="0" pivotButton="1"/>
    <xf numFmtId="0" fontId="0" fillId="0" borderId="0" xfId="0" applyAlignment="1">
      <alignment horizontal="left"/>
    </xf>
    <xf numFmtId="0" fontId="16" fillId="36" borderId="0" xfId="0" applyFont="1" applyFill="1"/>
    <xf numFmtId="0" fontId="16" fillId="36" borderId="10" xfId="0" applyFont="1" applyFill="1" applyBorder="1"/>
    <xf numFmtId="10" fontId="0" fillId="0" borderId="0" xfId="42" applyNumberFormat="1" applyFont="1"/>
    <xf numFmtId="10" fontId="16" fillId="36" borderId="11" xfId="42" applyNumberFormat="1" applyFont="1" applyFill="1" applyBorder="1"/>
    <xf numFmtId="164" fontId="0" fillId="0" borderId="0" xfId="0" applyNumberFormat="1"/>
    <xf numFmtId="2" fontId="0" fillId="0" borderId="0" xfId="0" applyNumberFormat="1"/>
    <xf numFmtId="0" fontId="23" fillId="38"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center" wrapText="1"/>
    </xf>
    <xf numFmtId="0" fontId="18" fillId="33" borderId="0" xfId="0" applyFont="1" applyFill="1" applyAlignment="1">
      <alignment horizontal="center" vertical="center" wrapText="1"/>
    </xf>
    <xf numFmtId="0" fontId="21" fillId="33" borderId="0" xfId="0" applyFont="1" applyFill="1" applyAlignment="1">
      <alignment horizontal="center" vertical="center" wrapText="1"/>
    </xf>
    <xf numFmtId="0" fontId="20" fillId="34" borderId="0" xfId="0" applyFont="1" applyFill="1" applyAlignment="1">
      <alignment horizontal="center" vertical="center"/>
    </xf>
    <xf numFmtId="0" fontId="22" fillId="37" borderId="0" xfId="0" applyFont="1" applyFill="1" applyAlignment="1">
      <alignment horizontal="center" vertical="center" wrapText="1"/>
    </xf>
    <xf numFmtId="0" fontId="0" fillId="0" borderId="0" xfId="0" applyNumberFormat="1"/>
    <xf numFmtId="0" fontId="0" fillId="0" borderId="0" xfId="0" applyAlignment="1">
      <alignment horizontal="center"/>
    </xf>
    <xf numFmtId="0" fontId="0" fillId="0" borderId="0" xfId="0" applyNumberFormat="1" applyAlignment="1">
      <alignment horizontal="center"/>
    </xf>
    <xf numFmtId="0" fontId="0" fillId="0" borderId="0" xfId="0" pivotButton="1" applyAlignment="1">
      <alignment horizontal="center"/>
    </xf>
    <xf numFmtId="0" fontId="16" fillId="36" borderId="10" xfId="0" applyFont="1" applyFill="1" applyBorder="1" applyAlignment="1">
      <alignment horizontal="center"/>
    </xf>
    <xf numFmtId="0" fontId="0" fillId="0" borderId="0" xfId="0" applyBorder="1" applyAlignment="1"/>
    <xf numFmtId="166" fontId="0" fillId="0" borderId="0" xfId="0" applyNumberFormat="1" applyAlignment="1">
      <alignment horizontal="center"/>
    </xf>
    <xf numFmtId="0" fontId="0" fillId="0" borderId="0" xfId="0" applyBorder="1" applyAlignment="1">
      <alignment vertical="center"/>
    </xf>
    <xf numFmtId="0" fontId="24" fillId="38" borderId="0" xfId="0" applyFont="1" applyFill="1" applyBorder="1" applyAlignment="1">
      <alignment horizontal="center" vertical="center"/>
    </xf>
    <xf numFmtId="1" fontId="0" fillId="0" borderId="0" xfId="0" applyNumberFormat="1"/>
    <xf numFmtId="0" fontId="16" fillId="0" borderId="0" xfId="0" applyFont="1" applyAlignment="1">
      <alignment horizontal="center" vertical="center"/>
    </xf>
    <xf numFmtId="0" fontId="16" fillId="0" borderId="0" xfId="0" pivotButton="1" applyFont="1" applyAlignment="1">
      <alignment horizontal="center" vertical="center"/>
    </xf>
    <xf numFmtId="0" fontId="0" fillId="0" borderId="0" xfId="0" pivotButton="1" applyAlignment="1">
      <alignment horizontal="center" vertical="center"/>
    </xf>
    <xf numFmtId="10" fontId="16" fillId="36" borderId="10" xfId="42" applyNumberFormat="1" applyFont="1" applyFill="1" applyBorder="1" applyAlignment="1">
      <alignment horizontal="center" vertical="center"/>
    </xf>
    <xf numFmtId="170" fontId="16" fillId="36" borderId="10" xfId="43" applyNumberFormat="1" applyFont="1" applyFill="1" applyBorder="1" applyAlignment="1">
      <alignment horizontal="center" vertical="center"/>
    </xf>
    <xf numFmtId="0" fontId="16" fillId="0" borderId="0" xfId="0" applyNumberFormat="1" applyFont="1" applyAlignment="1">
      <alignment horizontal="center" vertical="center"/>
    </xf>
    <xf numFmtId="0" fontId="0" fillId="0" borderId="0" xfId="0" applyAlignment="1">
      <alignment horizontal="center" vertical="center"/>
    </xf>
    <xf numFmtId="0" fontId="25" fillId="0" borderId="0" xfId="0" applyNumberFormat="1" applyFont="1" applyAlignment="1">
      <alignment horizontal="center" vertical="center"/>
    </xf>
    <xf numFmtId="10" fontId="25" fillId="0" borderId="0" xfId="42" applyNumberFormat="1" applyFont="1" applyAlignment="1">
      <alignment horizontal="center" vertical="center"/>
    </xf>
    <xf numFmtId="170" fontId="25" fillId="0" borderId="0" xfId="43" applyNumberFormat="1" applyFont="1" applyAlignment="1">
      <alignment horizontal="center" vertical="center"/>
    </xf>
    <xf numFmtId="166" fontId="25" fillId="0" borderId="0" xfId="0" applyNumberFormat="1" applyFont="1" applyAlignment="1">
      <alignment horizontal="center" vertical="center"/>
    </xf>
    <xf numFmtId="0" fontId="26" fillId="0" borderId="0" xfId="0" applyFont="1" applyAlignment="1">
      <alignment horizontal="left"/>
    </xf>
    <xf numFmtId="0" fontId="26" fillId="0" borderId="0" xfId="0" applyNumberFormat="1" applyFont="1"/>
    <xf numFmtId="10" fontId="26" fillId="0" borderId="0" xfId="42" applyNumberFormat="1" applyFont="1"/>
    <xf numFmtId="2" fontId="26" fillId="0" borderId="0" xfId="0" applyNumberFormat="1" applyFont="1"/>
    <xf numFmtId="0" fontId="26" fillId="0" borderId="0" xfId="0" applyFont="1"/>
    <xf numFmtId="1" fontId="26" fillId="0" borderId="0" xfId="0"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75">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font>
        <color theme="0" tint="-0.14999847407452621"/>
      </font>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numFmt numFmtId="166" formatCode="0.0"/>
    </dxf>
    <dxf>
      <font>
        <b/>
      </font>
      <alignment vertical="center"/>
    </dxf>
    <dxf>
      <font>
        <b/>
      </font>
      <alignment vertical="center"/>
    </dxf>
    <dxf>
      <font>
        <b/>
      </font>
      <alignment vertical="center"/>
    </dxf>
    <dxf>
      <alignment horizontal="center"/>
    </dxf>
    <dxf>
      <alignment horizontal="center"/>
    </dxf>
    <dxf>
      <alignment horizontal="center"/>
    </dxf>
    <dxf>
      <numFmt numFmtId="166" formatCode="0.0"/>
    </dxf>
    <dxf>
      <font>
        <b/>
      </font>
      <alignment vertical="center"/>
    </dxf>
    <dxf>
      <font>
        <b/>
      </font>
      <alignment vertical="center"/>
    </dxf>
    <dxf>
      <font>
        <b/>
      </font>
      <alignment vertical="center"/>
    </dxf>
    <dxf>
      <font>
        <b/>
      </font>
      <alignment vertical="center"/>
    </dxf>
    <dxf>
      <numFmt numFmtId="2" formatCode="0.00"/>
    </dxf>
    <dxf>
      <numFmt numFmtId="166" formatCode="0.0"/>
    </dxf>
    <dxf>
      <alignment horizontal="center"/>
    </dxf>
    <dxf>
      <alignment horizontal="center"/>
    </dxf>
    <dxf>
      <alignment horizontal="center"/>
    </dxf>
    <dxf>
      <numFmt numFmtId="2" formatCode="0.00"/>
    </dxf>
    <dxf>
      <numFmt numFmtId="174" formatCode="0.000"/>
    </dxf>
    <dxf>
      <alignment horizontal="center"/>
    </dxf>
    <dxf>
      <alignment horizontal="center"/>
    </dxf>
    <dxf>
      <alignment horizontal="center"/>
    </dxf>
    <dxf>
      <numFmt numFmtId="174" formatCode="0.000"/>
    </dxf>
    <dxf>
      <numFmt numFmtId="164" formatCode="0.0000"/>
    </dxf>
    <dxf>
      <alignment horizontal="center"/>
    </dxf>
    <dxf>
      <alignment horizontal="center"/>
    </dxf>
    <dxf>
      <alignment horizontal="center"/>
    </dxf>
    <dxf>
      <numFmt numFmtId="164" formatCode="0.0000"/>
    </dxf>
    <dxf>
      <numFmt numFmtId="173" formatCode="0.00000"/>
    </dxf>
    <dxf>
      <alignment horizontal="center"/>
    </dxf>
    <dxf>
      <alignment horizontal="center"/>
    </dxf>
    <dxf>
      <alignment horizontal="center"/>
    </dxf>
    <dxf>
      <numFmt numFmtId="173" formatCode="0.00000"/>
    </dxf>
    <dxf>
      <numFmt numFmtId="172" formatCode="0.000000"/>
    </dxf>
    <dxf>
      <alignment horizontal="center"/>
    </dxf>
    <dxf>
      <alignment horizontal="center"/>
    </dxf>
    <dxf>
      <alignment horizontal="center"/>
    </dxf>
    <dxf>
      <numFmt numFmtId="172" formatCode="0.000000"/>
    </dxf>
    <dxf>
      <numFmt numFmtId="171" formatCode="0.0000000"/>
    </dxf>
    <dxf>
      <alignment horizontal="center"/>
    </dxf>
    <dxf>
      <alignment horizontal="center"/>
    </dxf>
    <dxf>
      <alignment horizontal="center"/>
    </dxf>
    <dxf>
      <numFmt numFmtId="171" formatCode="0.0000000"/>
    </dxf>
    <dxf>
      <numFmt numFmtId="182" formatCode="0.00000000"/>
    </dxf>
    <dxf>
      <alignment horizontal="center"/>
    </dxf>
    <dxf>
      <alignment horizontal="center"/>
    </dxf>
    <dxf>
      <alignment horizontal="center"/>
    </dxf>
    <dxf>
      <numFmt numFmtId="182" formatCode="0.00000000"/>
    </dxf>
    <dxf>
      <numFmt numFmtId="181" formatCode="0.000000000"/>
    </dxf>
    <dxf>
      <alignment horizontal="center"/>
    </dxf>
    <dxf>
      <alignment horizontal="center"/>
    </dxf>
    <dxf>
      <alignment horizontal="center"/>
    </dxf>
    <dxf>
      <numFmt numFmtId="181" formatCode="0.00000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alignment horizontal="left"/>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alignment horizontal="left"/>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alignment horizontal="left"/>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left"/>
    </dxf>
    <dxf>
      <numFmt numFmtId="1" formatCode="0"/>
    </dxf>
    <dxf>
      <numFmt numFmtId="1" formatCode="0"/>
    </dxf>
    <dxf>
      <numFmt numFmtId="1" formatCode="0"/>
    </dxf>
    <dxf>
      <numFmt numFmtId="1" formatCode="0"/>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1" formatCode="0"/>
    </dxf>
    <dxf>
      <numFmt numFmtId="1" formatCode="0"/>
    </dxf>
    <dxf>
      <numFmt numFmtId="1" formatCode="0"/>
    </dxf>
    <dxf>
      <numFmt numFmtId="1" formatCode="0"/>
    </dxf>
    <dxf>
      <alignment horizontal="left"/>
    </dxf>
    <dxf>
      <alignment horizontal="center"/>
    </dxf>
    <dxf>
      <numFmt numFmtId="2" formatCode="0.00"/>
    </dxf>
    <dxf>
      <alignment horizontal="center"/>
    </dxf>
    <dxf>
      <alignment horizontal="center"/>
    </dxf>
    <dxf>
      <alignment horizontal="center"/>
    </dxf>
    <dxf>
      <numFmt numFmtId="166" formatCode="0.0"/>
    </dxf>
    <dxf>
      <alignment horizontal="center"/>
    </dxf>
    <dxf>
      <alignment horizontal="center"/>
    </dxf>
    <dxf>
      <alignment horizontal="center"/>
    </dxf>
    <dxf>
      <numFmt numFmtId="166" formatCode="0.0"/>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numFmt numFmtId="166" formatCode="0.0"/>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font>
        <b/>
      </font>
    </dxf>
    <dxf>
      <font>
        <b/>
      </font>
    </dxf>
    <dxf>
      <alignment vertical="center"/>
    </dxf>
    <dxf>
      <alignment vertical="center"/>
    </dxf>
    <dxf>
      <alignment vertical="center"/>
    </dxf>
    <dxf>
      <alignment vertical="center"/>
    </dxf>
    <dxf>
      <numFmt numFmtId="1" formatCode="0"/>
    </dxf>
    <dxf>
      <numFmt numFmtId="164" formatCode="0.0000"/>
    </dxf>
    <dxf>
      <numFmt numFmtId="164" formatCode="0.0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pivotCacheDefinition" Target="pivotCache/pivotCacheDefinition33.xml"/><Relationship Id="rId21" Type="http://schemas.openxmlformats.org/officeDocument/2006/relationships/pivotCacheDefinition" Target="pivotCache/pivotCacheDefinition15.xml"/><Relationship Id="rId34" Type="http://schemas.openxmlformats.org/officeDocument/2006/relationships/pivotCacheDefinition" Target="pivotCache/pivotCacheDefinition28.xml"/><Relationship Id="rId42" Type="http://schemas.openxmlformats.org/officeDocument/2006/relationships/pivotCacheDefinition" Target="pivotCache/pivotCacheDefinition36.xml"/><Relationship Id="rId47" Type="http://schemas.microsoft.com/office/2007/relationships/slicerCache" Target="slicerCaches/slicerCache3.xml"/><Relationship Id="rId50" Type="http://schemas.openxmlformats.org/officeDocument/2006/relationships/connections" Target="connections.xml"/><Relationship Id="rId55" Type="http://schemas.openxmlformats.org/officeDocument/2006/relationships/calcChain" Target="calcChain.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40" Type="http://schemas.openxmlformats.org/officeDocument/2006/relationships/pivotCacheDefinition" Target="pivotCache/pivotCacheDefinition34.xml"/><Relationship Id="rId45" Type="http://schemas.microsoft.com/office/2007/relationships/slicerCache" Target="slicerCaches/slicerCache1.xml"/><Relationship Id="rId53"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ivotCacheDefinition" Target="pivotCache/pivotCacheDefinition25.xml"/><Relationship Id="rId44" Type="http://schemas.openxmlformats.org/officeDocument/2006/relationships/pivotCacheDefinition" Target="pivotCache/pivotCacheDefinition38.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openxmlformats.org/officeDocument/2006/relationships/pivotCacheDefinition" Target="pivotCache/pivotCacheDefinition37.xml"/><Relationship Id="rId48" Type="http://schemas.microsoft.com/office/2007/relationships/slicerCache" Target="slicerCaches/slicerCache4.xml"/><Relationship Id="rId8" Type="http://schemas.openxmlformats.org/officeDocument/2006/relationships/pivotCacheDefinition" Target="pivotCache/pivotCacheDefinition2.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46" Type="http://schemas.microsoft.com/office/2007/relationships/slicerCache" Target="slicerCaches/slicerCache2.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54"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[Adecco HR Analytics.xlsx]Pivot Table!PivotTable24</c:name>
    <c:fmtId val="7"/>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mn-lt"/>
                <a:ea typeface="+mn-ea"/>
                <a:cs typeface="+mn-cs"/>
              </a:defRPr>
            </a:pPr>
            <a:r>
              <a:rPr lang="en-US" sz="1200" b="1" i="0" u="none" strike="noStrike" kern="1200" baseline="0">
                <a:solidFill>
                  <a:schemeClr val="tx1"/>
                </a:solidFill>
                <a:latin typeface="+mn-lt"/>
                <a:ea typeface="+mn-ea"/>
                <a:cs typeface="+mn-cs"/>
              </a:rPr>
              <a:t> Employees </a:t>
            </a:r>
            <a:r>
              <a:rPr lang="en-US" sz="1200" b="1" i="0" u="none" strike="noStrike" kern="1200" spc="0" baseline="0">
                <a:solidFill>
                  <a:schemeClr val="tx1"/>
                </a:solidFill>
              </a:rPr>
              <a:t>By Department</a:t>
            </a:r>
            <a:endParaRPr lang="en-US" sz="1200" b="1" i="0" u="none" strike="noStrike" kern="120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4">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4">
              <a:lumMod val="75000"/>
            </a:schemeClr>
          </a:solidFill>
          <a:ln>
            <a:noFill/>
          </a:ln>
          <a:effectLst/>
        </c:spPr>
      </c:pivotFmt>
      <c:pivotFmt>
        <c:idx val="7"/>
        <c:spPr>
          <a:solidFill>
            <a:schemeClr val="accent5">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pivotFmt>
      <c:pivotFmt>
        <c:idx val="10"/>
        <c:spPr>
          <a:solidFill>
            <a:schemeClr val="accent4">
              <a:lumMod val="75000"/>
            </a:schemeClr>
          </a:solidFill>
          <a:ln>
            <a:noFill/>
          </a:ln>
          <a:effectLst/>
        </c:spPr>
      </c:pivotFmt>
      <c:pivotFmt>
        <c:idx val="11"/>
        <c:spPr>
          <a:solidFill>
            <a:schemeClr val="accent5">
              <a:lumMod val="75000"/>
            </a:schemeClr>
          </a:solidFill>
          <a:ln>
            <a:noFill/>
          </a:ln>
          <a:effectLst/>
        </c:spPr>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8E94-4DF3-9575-61C4ADA61EA0}"/>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8E94-4DF3-9575-61C4ADA61EA0}"/>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8E94-4DF3-9575-61C4ADA61EA0}"/>
              </c:ext>
            </c:extLst>
          </c:dPt>
          <c:cat>
            <c:strRef>
              <c:f>'Pivot Table'!$A$23:$A$25</c:f>
              <c:strCache>
                <c:ptCount val="3"/>
                <c:pt idx="0">
                  <c:v>Sales</c:v>
                </c:pt>
                <c:pt idx="1">
                  <c:v>Human Resources</c:v>
                </c:pt>
                <c:pt idx="2">
                  <c:v>Research &amp; Development</c:v>
                </c:pt>
              </c:strCache>
            </c:strRef>
          </c:cat>
          <c:val>
            <c:numRef>
              <c:f>'Pivot Table'!$B$23:$B$25</c:f>
              <c:numCache>
                <c:formatCode>General</c:formatCode>
                <c:ptCount val="3"/>
                <c:pt idx="0">
                  <c:v>446</c:v>
                </c:pt>
                <c:pt idx="1">
                  <c:v>63</c:v>
                </c:pt>
                <c:pt idx="2">
                  <c:v>961</c:v>
                </c:pt>
              </c:numCache>
            </c:numRef>
          </c:val>
          <c:extLst>
            <c:ext xmlns:c16="http://schemas.microsoft.com/office/drawing/2014/chart" uri="{C3380CC4-5D6E-409C-BE32-E72D297353CC}">
              <c16:uniqueId val="{00000006-8E94-4DF3-9575-61C4ADA61EA0}"/>
            </c:ext>
          </c:extLst>
        </c:ser>
        <c:dLbls>
          <c:showLegendKey val="0"/>
          <c:showVal val="0"/>
          <c:showCatName val="0"/>
          <c:showSerName val="0"/>
          <c:showPercent val="0"/>
          <c:showBubbleSize val="0"/>
        </c:dLbls>
        <c:gapWidth val="219"/>
        <c:overlap val="-27"/>
        <c:axId val="664723423"/>
        <c:axId val="424623663"/>
      </c:barChart>
      <c:catAx>
        <c:axId val="664723423"/>
        <c:scaling>
          <c:orientation val="minMax"/>
        </c:scaling>
        <c:delete val="0"/>
        <c:axPos val="b"/>
        <c:title>
          <c:tx>
            <c:rich>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r>
                  <a:rPr lang="en-IN" sz="1000" b="1" i="0" u="none" strike="noStrike" kern="1200" baseline="0">
                    <a:solidFill>
                      <a:schemeClr val="tx1"/>
                    </a:solidFill>
                    <a:latin typeface="+mn-lt"/>
                    <a:ea typeface="+mn-ea"/>
                    <a:cs typeface="+mn-cs"/>
                  </a:rPr>
                  <a:t>Department</a:t>
                </a:r>
              </a:p>
            </c:rich>
          </c:tx>
          <c:overlay val="0"/>
          <c:spPr>
            <a:noFill/>
            <a:ln>
              <a:noFill/>
            </a:ln>
            <a:effectLst/>
          </c:spPr>
          <c:txPr>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23663"/>
        <c:crosses val="autoZero"/>
        <c:auto val="1"/>
        <c:lblAlgn val="ctr"/>
        <c:lblOffset val="100"/>
        <c:noMultiLvlLbl val="0"/>
      </c:catAx>
      <c:valAx>
        <c:axId val="424623663"/>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6472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[Adecco HR Analytics.xlsx]Pivot Table!PivotTable26</c:name>
    <c:fmtId val="6"/>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Attrition By Overtime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lt1"/>
            </a:solidFill>
          </a:ln>
          <a:effectLst/>
        </c:spPr>
        <c:dLbl>
          <c:idx val="0"/>
          <c:layout>
            <c:manualLayout>
              <c:x val="-8.0555555555555575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75000"/>
            </a:schemeClr>
          </a:solidFill>
          <a:ln w="19050">
            <a:solidFill>
              <a:schemeClr val="lt1"/>
            </a:solidFill>
          </a:ln>
          <a:effectLst/>
        </c:spPr>
        <c:dLbl>
          <c:idx val="0"/>
          <c:layout>
            <c:manualLayout>
              <c:x val="8.0555555555555561E-2"/>
              <c:y val="-4.62962962962963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75000"/>
            </a:schemeClr>
          </a:solidFill>
          <a:ln w="19050">
            <a:solidFill>
              <a:schemeClr val="lt1"/>
            </a:solidFill>
          </a:ln>
          <a:effectLst/>
        </c:spPr>
        <c:dLbl>
          <c:idx val="0"/>
          <c:layout>
            <c:manualLayout>
              <c:x val="8.0555555555555561E-2"/>
              <c:y val="-4.62962962962963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lt1"/>
            </a:solidFill>
          </a:ln>
          <a:effectLst/>
        </c:spPr>
        <c:dLbl>
          <c:idx val="0"/>
          <c:layout>
            <c:manualLayout>
              <c:x val="-8.0555555555555575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75000"/>
            </a:schemeClr>
          </a:solidFill>
          <a:ln w="19050">
            <a:solidFill>
              <a:schemeClr val="lt1"/>
            </a:solidFill>
          </a:ln>
          <a:effectLst/>
        </c:spPr>
        <c:dLbl>
          <c:idx val="0"/>
          <c:layout>
            <c:manualLayout>
              <c:x val="8.0555555555555561E-2"/>
              <c:y val="-4.62962962962963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8.0555555555555575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Table'!$D$30</c:f>
              <c:strCache>
                <c:ptCount val="1"/>
                <c:pt idx="0">
                  <c:v>Total</c:v>
                </c:pt>
              </c:strCache>
            </c:strRef>
          </c:tx>
          <c:spPr>
            <a:ln w="19050"/>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79B2-4D5F-8683-EE8ECC5711D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9B2-4D5F-8683-EE8ECC5711D3}"/>
              </c:ext>
            </c:extLst>
          </c:dPt>
          <c:dLbls>
            <c:dLbl>
              <c:idx val="0"/>
              <c:layout>
                <c:manualLayout>
                  <c:x val="8.0555555555555561E-2"/>
                  <c:y val="-4.62962962962963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B2-4D5F-8683-EE8ECC5711D3}"/>
                </c:ext>
              </c:extLst>
            </c:dLbl>
            <c:dLbl>
              <c:idx val="1"/>
              <c:layout>
                <c:manualLayout>
                  <c:x val="-8.0555555555555575E-2"/>
                  <c:y val="3.24074074074073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B2-4D5F-8683-EE8ECC5711D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Table'!$C$31:$C$32</c:f>
              <c:strCache>
                <c:ptCount val="2"/>
                <c:pt idx="0">
                  <c:v>No</c:v>
                </c:pt>
                <c:pt idx="1">
                  <c:v>Yes</c:v>
                </c:pt>
              </c:strCache>
            </c:strRef>
          </c:cat>
          <c:val>
            <c:numRef>
              <c:f>'Pivot Table'!$D$31:$D$32</c:f>
              <c:numCache>
                <c:formatCode>0</c:formatCode>
                <c:ptCount val="2"/>
                <c:pt idx="0">
                  <c:v>110</c:v>
                </c:pt>
                <c:pt idx="1">
                  <c:v>127</c:v>
                </c:pt>
              </c:numCache>
            </c:numRef>
          </c:val>
          <c:extLst>
            <c:ext xmlns:c16="http://schemas.microsoft.com/office/drawing/2014/chart" uri="{C3380CC4-5D6E-409C-BE32-E72D297353CC}">
              <c16:uniqueId val="{00000004-79B2-4D5F-8683-EE8ECC5711D3}"/>
            </c:ext>
          </c:extLst>
        </c:ser>
        <c:dLbls>
          <c:showLegendKey val="0"/>
          <c:showVal val="0"/>
          <c:showCatName val="0"/>
          <c:showSerName val="0"/>
          <c:showPercent val="0"/>
          <c:showBubbleSize val="0"/>
          <c:showLeaderLines val="0"/>
        </c:dLbls>
        <c:firstSliceAng val="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[Adecco HR Analytics.xlsx]Pivot Table!PivotTable32</c:name>
    <c:fmtId val="6"/>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Satisfaction By Job Role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5">
              <a:lumMod val="75000"/>
            </a:schemeClr>
          </a:solidFill>
          <a:ln>
            <a:noFill/>
          </a:ln>
          <a:effectLst/>
        </c:spPr>
      </c:pivotFmt>
    </c:pivotFmts>
    <c:plotArea>
      <c:layout>
        <c:manualLayout>
          <c:layoutTarget val="inner"/>
          <c:xMode val="edge"/>
          <c:yMode val="edge"/>
          <c:x val="0.31961023622047247"/>
          <c:y val="0.16504629629629627"/>
          <c:w val="0.40166163604549432"/>
          <c:h val="0.72289333624963537"/>
        </c:manualLayout>
      </c:layout>
      <c:barChart>
        <c:barDir val="bar"/>
        <c:grouping val="clustered"/>
        <c:varyColors val="0"/>
        <c:ser>
          <c:idx val="0"/>
          <c:order val="0"/>
          <c:tx>
            <c:strRef>
              <c:f>'Pivot Table'!$G$37</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6">
                  <a:lumMod val="75000"/>
                </a:schemeClr>
              </a:solidFill>
              <a:ln>
                <a:noFill/>
              </a:ln>
              <a:effectLst/>
            </c:spPr>
          </c:dPt>
          <c:dPt>
            <c:idx val="1"/>
            <c:invertIfNegative val="0"/>
            <c:bubble3D val="0"/>
            <c:spPr>
              <a:solidFill>
                <a:schemeClr val="accent5">
                  <a:lumMod val="75000"/>
                </a:schemeClr>
              </a:solidFill>
              <a:ln>
                <a:noFill/>
              </a:ln>
              <a:effectLst/>
            </c:spPr>
          </c:dPt>
          <c:cat>
            <c:strRef>
              <c:f>'Pivot Table'!$F$38:$F$40</c:f>
              <c:strCache>
                <c:ptCount val="3"/>
                <c:pt idx="0">
                  <c:v>Sales Representative</c:v>
                </c:pt>
                <c:pt idx="1">
                  <c:v>Laboratory Technician</c:v>
                </c:pt>
                <c:pt idx="2">
                  <c:v>Human Resources</c:v>
                </c:pt>
              </c:strCache>
            </c:strRef>
          </c:cat>
          <c:val>
            <c:numRef>
              <c:f>'Pivot Table'!$G$38:$G$40</c:f>
              <c:numCache>
                <c:formatCode>0.00</c:formatCode>
                <c:ptCount val="3"/>
                <c:pt idx="0">
                  <c:v>2.7349397590361444</c:v>
                </c:pt>
                <c:pt idx="1">
                  <c:v>2.6911196911196913</c:v>
                </c:pt>
                <c:pt idx="2">
                  <c:v>2.5576923076923075</c:v>
                </c:pt>
              </c:numCache>
            </c:numRef>
          </c:val>
          <c:extLst>
            <c:ext xmlns:c16="http://schemas.microsoft.com/office/drawing/2014/chart" uri="{C3380CC4-5D6E-409C-BE32-E72D297353CC}">
              <c16:uniqueId val="{00000008-E189-44A1-B1C4-ECF48EF0713A}"/>
            </c:ext>
          </c:extLst>
        </c:ser>
        <c:dLbls>
          <c:showLegendKey val="0"/>
          <c:showVal val="0"/>
          <c:showCatName val="0"/>
          <c:showSerName val="0"/>
          <c:showPercent val="0"/>
          <c:showBubbleSize val="0"/>
        </c:dLbls>
        <c:gapWidth val="182"/>
        <c:axId val="653858415"/>
        <c:axId val="424589583"/>
      </c:barChart>
      <c:catAx>
        <c:axId val="653858415"/>
        <c:scaling>
          <c:orientation val="minMax"/>
        </c:scaling>
        <c:delete val="0"/>
        <c:axPos val="l"/>
        <c:title>
          <c:tx>
            <c:rich>
              <a:bodyPr rot="-540000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r>
                  <a:rPr lang="en-IN" sz="1000" b="1" i="0" u="none" strike="noStrike" kern="1200" baseline="0">
                    <a:solidFill>
                      <a:schemeClr val="tx1"/>
                    </a:solidFill>
                    <a:latin typeface="+mn-lt"/>
                    <a:ea typeface="+mn-ea"/>
                    <a:cs typeface="+mn-cs"/>
                  </a:rPr>
                  <a:t>Job Role</a:t>
                </a:r>
              </a:p>
            </c:rich>
          </c:tx>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89583"/>
        <c:crosses val="autoZero"/>
        <c:auto val="1"/>
        <c:lblAlgn val="ctr"/>
        <c:lblOffset val="100"/>
        <c:noMultiLvlLbl val="0"/>
      </c:catAx>
      <c:valAx>
        <c:axId val="424589583"/>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r>
                  <a:rPr lang="en-IN" sz="1000" b="1" i="0" u="none" strike="noStrike" kern="1200" baseline="0">
                    <a:solidFill>
                      <a:schemeClr val="tx1"/>
                    </a:solidFill>
                    <a:latin typeface="+mn-lt"/>
                    <a:ea typeface="+mn-ea"/>
                    <a:cs typeface="+mn-cs"/>
                  </a:rPr>
                  <a:t>Avg. Satisfaction</a:t>
                </a:r>
              </a:p>
            </c:rich>
          </c:tx>
          <c:overlay val="0"/>
          <c:spPr>
            <a:noFill/>
            <a:ln>
              <a:noFill/>
            </a:ln>
            <a:effectLst/>
          </c:spPr>
          <c:txPr>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crossAx val="6538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[Adecco HR Analytics.xlsx]Pivot Table!PivotTable34</c:name>
    <c:fmtId val="4"/>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Employees By Job Role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c:f>
              <c:strCache>
                <c:ptCount val="1"/>
                <c:pt idx="0">
                  <c:v>Total</c:v>
                </c:pt>
              </c:strCache>
            </c:strRef>
          </c:tx>
          <c:spPr>
            <a:ln w="28575" cap="rnd">
              <a:solidFill>
                <a:schemeClr val="accent5">
                  <a:lumMod val="75000"/>
                </a:schemeClr>
              </a:solidFill>
              <a:round/>
            </a:ln>
            <a:effectLst/>
          </c:spPr>
          <c:marker>
            <c:symbol val="none"/>
          </c:marker>
          <c:cat>
            <c:strRef>
              <c:f>'Pivot Table'!$A$46:$A$48</c:f>
              <c:strCache>
                <c:ptCount val="3"/>
                <c:pt idx="0">
                  <c:v>Non-Travel</c:v>
                </c:pt>
                <c:pt idx="1">
                  <c:v>Travel_Frequently</c:v>
                </c:pt>
                <c:pt idx="2">
                  <c:v>Travel_Rarely</c:v>
                </c:pt>
              </c:strCache>
            </c:strRef>
          </c:cat>
          <c:val>
            <c:numRef>
              <c:f>'Pivot Table'!$B$46:$B$48</c:f>
              <c:numCache>
                <c:formatCode>0</c:formatCode>
                <c:ptCount val="3"/>
                <c:pt idx="0">
                  <c:v>150</c:v>
                </c:pt>
                <c:pt idx="1">
                  <c:v>277</c:v>
                </c:pt>
                <c:pt idx="2">
                  <c:v>1043</c:v>
                </c:pt>
              </c:numCache>
            </c:numRef>
          </c:val>
          <c:smooth val="0"/>
          <c:extLst>
            <c:ext xmlns:c16="http://schemas.microsoft.com/office/drawing/2014/chart" uri="{C3380CC4-5D6E-409C-BE32-E72D297353CC}">
              <c16:uniqueId val="{00000000-F5D7-44A1-BB74-ECBEAF92D321}"/>
            </c:ext>
          </c:extLst>
        </c:ser>
        <c:dLbls>
          <c:showLegendKey val="0"/>
          <c:showVal val="0"/>
          <c:showCatName val="0"/>
          <c:showSerName val="0"/>
          <c:showPercent val="0"/>
          <c:showBubbleSize val="0"/>
        </c:dLbls>
        <c:smooth val="0"/>
        <c:axId val="1393530879"/>
        <c:axId val="424633743"/>
      </c:lineChart>
      <c:catAx>
        <c:axId val="1393530879"/>
        <c:scaling>
          <c:orientation val="minMax"/>
        </c:scaling>
        <c:delete val="0"/>
        <c:axPos val="b"/>
        <c:title>
          <c:tx>
            <c:rich>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r>
                  <a:rPr lang="en-IN" sz="1000" b="1" i="0" u="none" strike="noStrike" kern="1200" baseline="0">
                    <a:solidFill>
                      <a:schemeClr val="tx1"/>
                    </a:solidFill>
                    <a:latin typeface="+mn-lt"/>
                    <a:ea typeface="+mn-ea"/>
                    <a:cs typeface="+mn-cs"/>
                  </a:rPr>
                  <a:t>Business Travel</a:t>
                </a:r>
              </a:p>
            </c:rich>
          </c:tx>
          <c:overlay val="0"/>
          <c:spPr>
            <a:noFill/>
            <a:ln>
              <a:noFill/>
            </a:ln>
            <a:effectLst/>
          </c:spPr>
          <c:txPr>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33743"/>
        <c:crosses val="autoZero"/>
        <c:auto val="1"/>
        <c:lblAlgn val="ctr"/>
        <c:lblOffset val="100"/>
        <c:noMultiLvlLbl val="0"/>
      </c:catAx>
      <c:valAx>
        <c:axId val="424633743"/>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r>
                  <a:rPr lang="en-IN" sz="1000" b="1" i="0" u="none" strike="noStrike" kern="1200" baseline="0">
                    <a:solidFill>
                      <a:schemeClr val="tx1"/>
                    </a:solidFill>
                    <a:latin typeface="+mn-lt"/>
                    <a:ea typeface="+mn-ea"/>
                    <a:cs typeface="+mn-cs"/>
                  </a:rPr>
                  <a:t>Employees</a:t>
                </a:r>
              </a:p>
            </c:rich>
          </c:tx>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crossAx val="13935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i="0" u="none" strike="noStrike" kern="1200" baseline="0">
                <a:solidFill>
                  <a:sysClr val="windowText" lastClr="000000"/>
                </a:solidFill>
              </a:rPr>
              <a:t>DistanceFromHome vs AttritionFlag</a:t>
            </a:r>
          </a:p>
        </c:rich>
      </c:tx>
      <c:layout>
        <c:manualLayout>
          <c:xMode val="edge"/>
          <c:yMode val="edge"/>
          <c:x val="0.26704284478644713"/>
          <c:y val="2.314814814814814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902887139107608E-2"/>
          <c:y val="0.17634259259259263"/>
          <c:w val="0.87883223972003499"/>
          <c:h val="0.70696741032370958"/>
        </c:manualLayout>
      </c:layout>
      <c:scatterChart>
        <c:scatterStyle val="smoothMarker"/>
        <c:varyColors val="0"/>
        <c:ser>
          <c:idx val="0"/>
          <c:order val="0"/>
          <c:tx>
            <c:strRef>
              <c:f>'Adecco HR Analytics'!$G$1</c:f>
              <c:strCache>
                <c:ptCount val="1"/>
                <c:pt idx="0">
                  <c:v>DistanceFromHome</c:v>
                </c:pt>
              </c:strCache>
            </c:strRef>
          </c:tx>
          <c:spPr>
            <a:ln w="19050" cap="rnd">
              <a:solidFill>
                <a:schemeClr val="accent5">
                  <a:lumMod val="75000"/>
                </a:schemeClr>
              </a:solid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60000"/>
                    <a:lumOff val="40000"/>
                  </a:schemeClr>
                </a:solidFill>
                <a:prstDash val="sysDot"/>
              </a:ln>
              <a:effectLst/>
            </c:spPr>
            <c:trendlineType val="linear"/>
            <c:dispRSqr val="0"/>
            <c:dispEq val="0"/>
          </c:trendline>
          <c:xVal>
            <c:numRef>
              <c:f>'Adecco HR Analytics'!$C$2:$C$1471</c:f>
              <c:numCache>
                <c:formatCode>General</c:formatCode>
                <c:ptCount val="1470"/>
                <c:pt idx="0">
                  <c:v>1</c:v>
                </c:pt>
                <c:pt idx="1">
                  <c:v>0</c:v>
                </c:pt>
                <c:pt idx="2">
                  <c:v>1</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1</c:v>
                </c:pt>
                <c:pt idx="22">
                  <c:v>0</c:v>
                </c:pt>
                <c:pt idx="23">
                  <c:v>0</c:v>
                </c:pt>
                <c:pt idx="24">
                  <c:v>1</c:v>
                </c:pt>
                <c:pt idx="25">
                  <c:v>0</c:v>
                </c:pt>
                <c:pt idx="26">
                  <c:v>1</c:v>
                </c:pt>
                <c:pt idx="27">
                  <c:v>0</c:v>
                </c:pt>
                <c:pt idx="28">
                  <c:v>0</c:v>
                </c:pt>
                <c:pt idx="29">
                  <c:v>0</c:v>
                </c:pt>
                <c:pt idx="30">
                  <c:v>0</c:v>
                </c:pt>
                <c:pt idx="31">
                  <c:v>0</c:v>
                </c:pt>
                <c:pt idx="32">
                  <c:v>0</c:v>
                </c:pt>
                <c:pt idx="33">
                  <c:v>1</c:v>
                </c:pt>
                <c:pt idx="34">
                  <c:v>1</c:v>
                </c:pt>
                <c:pt idx="35">
                  <c:v>0</c:v>
                </c:pt>
                <c:pt idx="36">
                  <c:v>1</c:v>
                </c:pt>
                <c:pt idx="37">
                  <c:v>0</c:v>
                </c:pt>
                <c:pt idx="38">
                  <c:v>0</c:v>
                </c:pt>
                <c:pt idx="39">
                  <c:v>0</c:v>
                </c:pt>
                <c:pt idx="40">
                  <c:v>0</c:v>
                </c:pt>
                <c:pt idx="41">
                  <c:v>0</c:v>
                </c:pt>
                <c:pt idx="42">
                  <c:v>1</c:v>
                </c:pt>
                <c:pt idx="43">
                  <c:v>0</c:v>
                </c:pt>
                <c:pt idx="44">
                  <c:v>0</c:v>
                </c:pt>
                <c:pt idx="45">
                  <c:v>1</c:v>
                </c:pt>
                <c:pt idx="46">
                  <c:v>0</c:v>
                </c:pt>
                <c:pt idx="47">
                  <c:v>0</c:v>
                </c:pt>
                <c:pt idx="48">
                  <c:v>0</c:v>
                </c:pt>
                <c:pt idx="49">
                  <c:v>0</c:v>
                </c:pt>
                <c:pt idx="50">
                  <c:v>1</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pt idx="99">
                  <c:v>0</c:v>
                </c:pt>
                <c:pt idx="100">
                  <c:v>1</c:v>
                </c:pt>
                <c:pt idx="101">
                  <c:v>0</c:v>
                </c:pt>
                <c:pt idx="102">
                  <c:v>1</c:v>
                </c:pt>
                <c:pt idx="103">
                  <c:v>0</c:v>
                </c:pt>
                <c:pt idx="104">
                  <c:v>0</c:v>
                </c:pt>
                <c:pt idx="105">
                  <c:v>0</c:v>
                </c:pt>
                <c:pt idx="106">
                  <c:v>0</c:v>
                </c:pt>
                <c:pt idx="107">
                  <c:v>1</c:v>
                </c:pt>
                <c:pt idx="108">
                  <c:v>0</c:v>
                </c:pt>
                <c:pt idx="109">
                  <c:v>0</c:v>
                </c:pt>
                <c:pt idx="110">
                  <c:v>0</c:v>
                </c:pt>
                <c:pt idx="111">
                  <c:v>1</c:v>
                </c:pt>
                <c:pt idx="112">
                  <c:v>0</c:v>
                </c:pt>
                <c:pt idx="113">
                  <c:v>0</c:v>
                </c:pt>
                <c:pt idx="114">
                  <c:v>0</c:v>
                </c:pt>
                <c:pt idx="115">
                  <c:v>0</c:v>
                </c:pt>
                <c:pt idx="116">
                  <c:v>0</c:v>
                </c:pt>
                <c:pt idx="117">
                  <c:v>0</c:v>
                </c:pt>
                <c:pt idx="118">
                  <c:v>0</c:v>
                </c:pt>
                <c:pt idx="119">
                  <c:v>0</c:v>
                </c:pt>
                <c:pt idx="120">
                  <c:v>0</c:v>
                </c:pt>
                <c:pt idx="121">
                  <c:v>0</c:v>
                </c:pt>
                <c:pt idx="122">
                  <c:v>1</c:v>
                </c:pt>
                <c:pt idx="123">
                  <c:v>0</c:v>
                </c:pt>
                <c:pt idx="124">
                  <c:v>1</c:v>
                </c:pt>
                <c:pt idx="125">
                  <c:v>0</c:v>
                </c:pt>
                <c:pt idx="126">
                  <c:v>1</c:v>
                </c:pt>
                <c:pt idx="127">
                  <c:v>1</c:v>
                </c:pt>
                <c:pt idx="128">
                  <c:v>0</c:v>
                </c:pt>
                <c:pt idx="129">
                  <c:v>0</c:v>
                </c:pt>
                <c:pt idx="130">
                  <c:v>0</c:v>
                </c:pt>
                <c:pt idx="131">
                  <c:v>0</c:v>
                </c:pt>
                <c:pt idx="132">
                  <c:v>1</c:v>
                </c:pt>
                <c:pt idx="133">
                  <c:v>0</c:v>
                </c:pt>
                <c:pt idx="134">
                  <c:v>0</c:v>
                </c:pt>
                <c:pt idx="135">
                  <c:v>0</c:v>
                </c:pt>
                <c:pt idx="136">
                  <c:v>1</c:v>
                </c:pt>
                <c:pt idx="137">
                  <c:v>0</c:v>
                </c:pt>
                <c:pt idx="138">
                  <c:v>0</c:v>
                </c:pt>
                <c:pt idx="139">
                  <c:v>0</c:v>
                </c:pt>
                <c:pt idx="140">
                  <c:v>1</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1</c:v>
                </c:pt>
                <c:pt idx="172">
                  <c:v>0</c:v>
                </c:pt>
                <c:pt idx="173">
                  <c:v>0</c:v>
                </c:pt>
                <c:pt idx="174">
                  <c:v>0</c:v>
                </c:pt>
                <c:pt idx="175">
                  <c:v>0</c:v>
                </c:pt>
                <c:pt idx="176">
                  <c:v>0</c:v>
                </c:pt>
                <c:pt idx="177">
                  <c:v>1</c:v>
                </c:pt>
                <c:pt idx="178">
                  <c:v>0</c:v>
                </c:pt>
                <c:pt idx="179">
                  <c:v>0</c:v>
                </c:pt>
                <c:pt idx="180">
                  <c:v>0</c:v>
                </c:pt>
                <c:pt idx="181">
                  <c:v>0</c:v>
                </c:pt>
                <c:pt idx="182">
                  <c:v>1</c:v>
                </c:pt>
                <c:pt idx="183">
                  <c:v>0</c:v>
                </c:pt>
                <c:pt idx="184">
                  <c:v>0</c:v>
                </c:pt>
                <c:pt idx="185">
                  <c:v>0</c:v>
                </c:pt>
                <c:pt idx="186">
                  <c:v>0</c:v>
                </c:pt>
                <c:pt idx="187">
                  <c:v>0</c:v>
                </c:pt>
                <c:pt idx="188">
                  <c:v>0</c:v>
                </c:pt>
                <c:pt idx="189">
                  <c:v>0</c:v>
                </c:pt>
                <c:pt idx="190">
                  <c:v>0</c:v>
                </c:pt>
                <c:pt idx="191">
                  <c:v>0</c:v>
                </c:pt>
                <c:pt idx="192">
                  <c:v>1</c:v>
                </c:pt>
                <c:pt idx="193">
                  <c:v>0</c:v>
                </c:pt>
                <c:pt idx="194">
                  <c:v>0</c:v>
                </c:pt>
                <c:pt idx="195">
                  <c:v>0</c:v>
                </c:pt>
                <c:pt idx="196">
                  <c:v>0</c:v>
                </c:pt>
                <c:pt idx="197">
                  <c:v>0</c:v>
                </c:pt>
                <c:pt idx="198">
                  <c:v>0</c:v>
                </c:pt>
                <c:pt idx="199">
                  <c:v>0</c:v>
                </c:pt>
                <c:pt idx="200">
                  <c:v>0</c:v>
                </c:pt>
                <c:pt idx="201">
                  <c:v>0</c:v>
                </c:pt>
                <c:pt idx="202">
                  <c:v>0</c:v>
                </c:pt>
                <c:pt idx="203">
                  <c:v>0</c:v>
                </c:pt>
                <c:pt idx="204">
                  <c:v>1</c:v>
                </c:pt>
                <c:pt idx="205">
                  <c:v>1</c:v>
                </c:pt>
                <c:pt idx="206">
                  <c:v>0</c:v>
                </c:pt>
                <c:pt idx="207">
                  <c:v>0</c:v>
                </c:pt>
                <c:pt idx="208">
                  <c:v>0</c:v>
                </c:pt>
                <c:pt idx="209">
                  <c:v>0</c:v>
                </c:pt>
                <c:pt idx="210">
                  <c:v>1</c:v>
                </c:pt>
                <c:pt idx="211">
                  <c:v>0</c:v>
                </c:pt>
                <c:pt idx="212">
                  <c:v>0</c:v>
                </c:pt>
                <c:pt idx="213">
                  <c:v>0</c:v>
                </c:pt>
                <c:pt idx="214">
                  <c:v>1</c:v>
                </c:pt>
                <c:pt idx="215">
                  <c:v>0</c:v>
                </c:pt>
                <c:pt idx="216">
                  <c:v>1</c:v>
                </c:pt>
                <c:pt idx="217">
                  <c:v>1</c:v>
                </c:pt>
                <c:pt idx="218">
                  <c:v>0</c:v>
                </c:pt>
                <c:pt idx="219">
                  <c:v>0</c:v>
                </c:pt>
                <c:pt idx="220">
                  <c:v>0</c:v>
                </c:pt>
                <c:pt idx="221">
                  <c:v>0</c:v>
                </c:pt>
                <c:pt idx="222">
                  <c:v>0</c:v>
                </c:pt>
                <c:pt idx="223">
                  <c:v>0</c:v>
                </c:pt>
                <c:pt idx="224">
                  <c:v>0</c:v>
                </c:pt>
                <c:pt idx="225">
                  <c:v>0</c:v>
                </c:pt>
                <c:pt idx="226">
                  <c:v>0</c:v>
                </c:pt>
                <c:pt idx="227">
                  <c:v>0</c:v>
                </c:pt>
                <c:pt idx="228">
                  <c:v>0</c:v>
                </c:pt>
                <c:pt idx="229">
                  <c:v>1</c:v>
                </c:pt>
                <c:pt idx="230">
                  <c:v>0</c:v>
                </c:pt>
                <c:pt idx="231">
                  <c:v>0</c:v>
                </c:pt>
                <c:pt idx="232">
                  <c:v>0</c:v>
                </c:pt>
                <c:pt idx="233">
                  <c:v>0</c:v>
                </c:pt>
                <c:pt idx="234">
                  <c:v>1</c:v>
                </c:pt>
                <c:pt idx="235">
                  <c:v>0</c:v>
                </c:pt>
                <c:pt idx="236">
                  <c:v>1</c:v>
                </c:pt>
                <c:pt idx="237">
                  <c:v>0</c:v>
                </c:pt>
                <c:pt idx="238">
                  <c:v>0</c:v>
                </c:pt>
                <c:pt idx="239">
                  <c:v>1</c:v>
                </c:pt>
                <c:pt idx="240">
                  <c:v>0</c:v>
                </c:pt>
                <c:pt idx="241">
                  <c:v>0</c:v>
                </c:pt>
                <c:pt idx="242">
                  <c:v>0</c:v>
                </c:pt>
                <c:pt idx="243">
                  <c:v>0</c:v>
                </c:pt>
                <c:pt idx="244">
                  <c:v>0</c:v>
                </c:pt>
                <c:pt idx="245">
                  <c:v>0</c:v>
                </c:pt>
                <c:pt idx="246">
                  <c:v>0</c:v>
                </c:pt>
                <c:pt idx="247">
                  <c:v>0</c:v>
                </c:pt>
                <c:pt idx="248">
                  <c:v>0</c:v>
                </c:pt>
                <c:pt idx="249">
                  <c:v>0</c:v>
                </c:pt>
                <c:pt idx="250">
                  <c:v>1</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1</c:v>
                </c:pt>
                <c:pt idx="265">
                  <c:v>0</c:v>
                </c:pt>
                <c:pt idx="266">
                  <c:v>0</c:v>
                </c:pt>
                <c:pt idx="267">
                  <c:v>0</c:v>
                </c:pt>
                <c:pt idx="268">
                  <c:v>0</c:v>
                </c:pt>
                <c:pt idx="269">
                  <c:v>0</c:v>
                </c:pt>
                <c:pt idx="270">
                  <c:v>0</c:v>
                </c:pt>
                <c:pt idx="271">
                  <c:v>1</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1</c:v>
                </c:pt>
                <c:pt idx="287">
                  <c:v>0</c:v>
                </c:pt>
                <c:pt idx="288">
                  <c:v>1</c:v>
                </c:pt>
                <c:pt idx="289">
                  <c:v>0</c:v>
                </c:pt>
                <c:pt idx="290">
                  <c:v>0</c:v>
                </c:pt>
                <c:pt idx="291">
                  <c:v>0</c:v>
                </c:pt>
                <c:pt idx="292">
                  <c:v>0</c:v>
                </c:pt>
                <c:pt idx="293">
                  <c:v>1</c:v>
                </c:pt>
                <c:pt idx="294">
                  <c:v>0</c:v>
                </c:pt>
                <c:pt idx="295">
                  <c:v>0</c:v>
                </c:pt>
                <c:pt idx="296">
                  <c:v>1</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1</c:v>
                </c:pt>
                <c:pt idx="318">
                  <c:v>0</c:v>
                </c:pt>
                <c:pt idx="319">
                  <c:v>0</c:v>
                </c:pt>
                <c:pt idx="320">
                  <c:v>0</c:v>
                </c:pt>
                <c:pt idx="321">
                  <c:v>0</c:v>
                </c:pt>
                <c:pt idx="322">
                  <c:v>0</c:v>
                </c:pt>
                <c:pt idx="323">
                  <c:v>1</c:v>
                </c:pt>
                <c:pt idx="324">
                  <c:v>0</c:v>
                </c:pt>
                <c:pt idx="325">
                  <c:v>0</c:v>
                </c:pt>
                <c:pt idx="326">
                  <c:v>0</c:v>
                </c:pt>
                <c:pt idx="327">
                  <c:v>1</c:v>
                </c:pt>
                <c:pt idx="328">
                  <c:v>0</c:v>
                </c:pt>
                <c:pt idx="329">
                  <c:v>0</c:v>
                </c:pt>
                <c:pt idx="330">
                  <c:v>0</c:v>
                </c:pt>
                <c:pt idx="331">
                  <c:v>0</c:v>
                </c:pt>
                <c:pt idx="332">
                  <c:v>0</c:v>
                </c:pt>
                <c:pt idx="333">
                  <c:v>0</c:v>
                </c:pt>
                <c:pt idx="334">
                  <c:v>0</c:v>
                </c:pt>
                <c:pt idx="335">
                  <c:v>0</c:v>
                </c:pt>
                <c:pt idx="336">
                  <c:v>1</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1</c:v>
                </c:pt>
                <c:pt idx="358">
                  <c:v>0</c:v>
                </c:pt>
                <c:pt idx="359">
                  <c:v>0</c:v>
                </c:pt>
                <c:pt idx="360">
                  <c:v>0</c:v>
                </c:pt>
                <c:pt idx="361">
                  <c:v>0</c:v>
                </c:pt>
                <c:pt idx="362">
                  <c:v>0</c:v>
                </c:pt>
                <c:pt idx="363">
                  <c:v>1</c:v>
                </c:pt>
                <c:pt idx="364">
                  <c:v>0</c:v>
                </c:pt>
                <c:pt idx="365">
                  <c:v>0</c:v>
                </c:pt>
                <c:pt idx="366">
                  <c:v>1</c:v>
                </c:pt>
                <c:pt idx="367">
                  <c:v>0</c:v>
                </c:pt>
                <c:pt idx="368">
                  <c:v>1</c:v>
                </c:pt>
                <c:pt idx="369">
                  <c:v>0</c:v>
                </c:pt>
                <c:pt idx="370">
                  <c:v>1</c:v>
                </c:pt>
                <c:pt idx="371">
                  <c:v>0</c:v>
                </c:pt>
                <c:pt idx="372">
                  <c:v>0</c:v>
                </c:pt>
                <c:pt idx="373">
                  <c:v>0</c:v>
                </c:pt>
                <c:pt idx="374">
                  <c:v>0</c:v>
                </c:pt>
                <c:pt idx="375">
                  <c:v>0</c:v>
                </c:pt>
                <c:pt idx="376">
                  <c:v>0</c:v>
                </c:pt>
                <c:pt idx="377">
                  <c:v>0</c:v>
                </c:pt>
                <c:pt idx="378">
                  <c:v>1</c:v>
                </c:pt>
                <c:pt idx="379">
                  <c:v>0</c:v>
                </c:pt>
                <c:pt idx="380">
                  <c:v>0</c:v>
                </c:pt>
                <c:pt idx="381">
                  <c:v>0</c:v>
                </c:pt>
                <c:pt idx="382">
                  <c:v>1</c:v>
                </c:pt>
                <c:pt idx="383">
                  <c:v>0</c:v>
                </c:pt>
                <c:pt idx="384">
                  <c:v>0</c:v>
                </c:pt>
                <c:pt idx="385">
                  <c:v>1</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1</c:v>
                </c:pt>
                <c:pt idx="406">
                  <c:v>0</c:v>
                </c:pt>
                <c:pt idx="407">
                  <c:v>0</c:v>
                </c:pt>
                <c:pt idx="408">
                  <c:v>0</c:v>
                </c:pt>
                <c:pt idx="409">
                  <c:v>0</c:v>
                </c:pt>
                <c:pt idx="410">
                  <c:v>0</c:v>
                </c:pt>
                <c:pt idx="411">
                  <c:v>0</c:v>
                </c:pt>
                <c:pt idx="412">
                  <c:v>0</c:v>
                </c:pt>
                <c:pt idx="413">
                  <c:v>0</c:v>
                </c:pt>
                <c:pt idx="414">
                  <c:v>1</c:v>
                </c:pt>
                <c:pt idx="415">
                  <c:v>1</c:v>
                </c:pt>
                <c:pt idx="416">
                  <c:v>0</c:v>
                </c:pt>
                <c:pt idx="417">
                  <c:v>0</c:v>
                </c:pt>
                <c:pt idx="418">
                  <c:v>0</c:v>
                </c:pt>
                <c:pt idx="419">
                  <c:v>0</c:v>
                </c:pt>
                <c:pt idx="420">
                  <c:v>0</c:v>
                </c:pt>
                <c:pt idx="421">
                  <c:v>1</c:v>
                </c:pt>
                <c:pt idx="422">
                  <c:v>1</c:v>
                </c:pt>
                <c:pt idx="423">
                  <c:v>0</c:v>
                </c:pt>
                <c:pt idx="424">
                  <c:v>0</c:v>
                </c:pt>
                <c:pt idx="425">
                  <c:v>0</c:v>
                </c:pt>
                <c:pt idx="426">
                  <c:v>0</c:v>
                </c:pt>
                <c:pt idx="427">
                  <c:v>0</c:v>
                </c:pt>
                <c:pt idx="428">
                  <c:v>0</c:v>
                </c:pt>
                <c:pt idx="429">
                  <c:v>0</c:v>
                </c:pt>
                <c:pt idx="430">
                  <c:v>0</c:v>
                </c:pt>
                <c:pt idx="431">
                  <c:v>0</c:v>
                </c:pt>
                <c:pt idx="432">
                  <c:v>0</c:v>
                </c:pt>
                <c:pt idx="433">
                  <c:v>0</c:v>
                </c:pt>
                <c:pt idx="434">
                  <c:v>0</c:v>
                </c:pt>
                <c:pt idx="435">
                  <c:v>1</c:v>
                </c:pt>
                <c:pt idx="436">
                  <c:v>1</c:v>
                </c:pt>
                <c:pt idx="437">
                  <c:v>0</c:v>
                </c:pt>
                <c:pt idx="438">
                  <c:v>0</c:v>
                </c:pt>
                <c:pt idx="439">
                  <c:v>1</c:v>
                </c:pt>
                <c:pt idx="440">
                  <c:v>1</c:v>
                </c:pt>
                <c:pt idx="441">
                  <c:v>0</c:v>
                </c:pt>
                <c:pt idx="442">
                  <c:v>0</c:v>
                </c:pt>
                <c:pt idx="443">
                  <c:v>1</c:v>
                </c:pt>
                <c:pt idx="444">
                  <c:v>0</c:v>
                </c:pt>
                <c:pt idx="445">
                  <c:v>0</c:v>
                </c:pt>
                <c:pt idx="446">
                  <c:v>0</c:v>
                </c:pt>
                <c:pt idx="447">
                  <c:v>0</c:v>
                </c:pt>
                <c:pt idx="448">
                  <c:v>0</c:v>
                </c:pt>
                <c:pt idx="449">
                  <c:v>0</c:v>
                </c:pt>
                <c:pt idx="450">
                  <c:v>0</c:v>
                </c:pt>
                <c:pt idx="451">
                  <c:v>0</c:v>
                </c:pt>
                <c:pt idx="452">
                  <c:v>0</c:v>
                </c:pt>
                <c:pt idx="453">
                  <c:v>1</c:v>
                </c:pt>
                <c:pt idx="454">
                  <c:v>0</c:v>
                </c:pt>
                <c:pt idx="455">
                  <c:v>0</c:v>
                </c:pt>
                <c:pt idx="456">
                  <c:v>0</c:v>
                </c:pt>
                <c:pt idx="457">
                  <c:v>1</c:v>
                </c:pt>
                <c:pt idx="458">
                  <c:v>0</c:v>
                </c:pt>
                <c:pt idx="459">
                  <c:v>0</c:v>
                </c:pt>
                <c:pt idx="460">
                  <c:v>0</c:v>
                </c:pt>
                <c:pt idx="461">
                  <c:v>0</c:v>
                </c:pt>
                <c:pt idx="462">
                  <c:v>0</c:v>
                </c:pt>
                <c:pt idx="463">
                  <c:v>1</c:v>
                </c:pt>
                <c:pt idx="464">
                  <c:v>0</c:v>
                </c:pt>
                <c:pt idx="465">
                  <c:v>0</c:v>
                </c:pt>
                <c:pt idx="466">
                  <c:v>0</c:v>
                </c:pt>
                <c:pt idx="467">
                  <c:v>0</c:v>
                </c:pt>
                <c:pt idx="468">
                  <c:v>0</c:v>
                </c:pt>
                <c:pt idx="469">
                  <c:v>1</c:v>
                </c:pt>
                <c:pt idx="470">
                  <c:v>0</c:v>
                </c:pt>
                <c:pt idx="471">
                  <c:v>0</c:v>
                </c:pt>
                <c:pt idx="472">
                  <c:v>0</c:v>
                </c:pt>
                <c:pt idx="473">
                  <c:v>0</c:v>
                </c:pt>
                <c:pt idx="474">
                  <c:v>0</c:v>
                </c:pt>
                <c:pt idx="475">
                  <c:v>0</c:v>
                </c:pt>
                <c:pt idx="476">
                  <c:v>0</c:v>
                </c:pt>
                <c:pt idx="477">
                  <c:v>0</c:v>
                </c:pt>
                <c:pt idx="478">
                  <c:v>0</c:v>
                </c:pt>
                <c:pt idx="479">
                  <c:v>1</c:v>
                </c:pt>
                <c:pt idx="480">
                  <c:v>1</c:v>
                </c:pt>
                <c:pt idx="481">
                  <c:v>0</c:v>
                </c:pt>
                <c:pt idx="482">
                  <c:v>1</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1</c:v>
                </c:pt>
                <c:pt idx="514">
                  <c:v>1</c:v>
                </c:pt>
                <c:pt idx="515">
                  <c:v>0</c:v>
                </c:pt>
                <c:pt idx="516">
                  <c:v>0</c:v>
                </c:pt>
                <c:pt idx="517">
                  <c:v>0</c:v>
                </c:pt>
                <c:pt idx="518">
                  <c:v>0</c:v>
                </c:pt>
                <c:pt idx="519">
                  <c:v>0</c:v>
                </c:pt>
                <c:pt idx="520">
                  <c:v>0</c:v>
                </c:pt>
                <c:pt idx="521">
                  <c:v>0</c:v>
                </c:pt>
                <c:pt idx="522">
                  <c:v>0</c:v>
                </c:pt>
                <c:pt idx="523">
                  <c:v>0</c:v>
                </c:pt>
                <c:pt idx="524">
                  <c:v>0</c:v>
                </c:pt>
                <c:pt idx="525">
                  <c:v>1</c:v>
                </c:pt>
                <c:pt idx="526">
                  <c:v>0</c:v>
                </c:pt>
                <c:pt idx="527">
                  <c:v>0</c:v>
                </c:pt>
                <c:pt idx="528">
                  <c:v>1</c:v>
                </c:pt>
                <c:pt idx="529">
                  <c:v>0</c:v>
                </c:pt>
                <c:pt idx="530">
                  <c:v>0</c:v>
                </c:pt>
                <c:pt idx="531">
                  <c:v>0</c:v>
                </c:pt>
                <c:pt idx="532">
                  <c:v>0</c:v>
                </c:pt>
                <c:pt idx="533">
                  <c:v>0</c:v>
                </c:pt>
                <c:pt idx="534">
                  <c:v>0</c:v>
                </c:pt>
                <c:pt idx="535">
                  <c:v>0</c:v>
                </c:pt>
                <c:pt idx="536">
                  <c:v>0</c:v>
                </c:pt>
                <c:pt idx="537">
                  <c:v>0</c:v>
                </c:pt>
                <c:pt idx="538">
                  <c:v>0</c:v>
                </c:pt>
                <c:pt idx="539">
                  <c:v>0</c:v>
                </c:pt>
                <c:pt idx="540">
                  <c:v>1</c:v>
                </c:pt>
                <c:pt idx="541">
                  <c:v>0</c:v>
                </c:pt>
                <c:pt idx="542">
                  <c:v>0</c:v>
                </c:pt>
                <c:pt idx="543">
                  <c:v>0</c:v>
                </c:pt>
                <c:pt idx="544">
                  <c:v>0</c:v>
                </c:pt>
                <c:pt idx="545">
                  <c:v>0</c:v>
                </c:pt>
                <c:pt idx="546">
                  <c:v>0</c:v>
                </c:pt>
                <c:pt idx="547">
                  <c:v>1</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1</c:v>
                </c:pt>
                <c:pt idx="563">
                  <c:v>0</c:v>
                </c:pt>
                <c:pt idx="564">
                  <c:v>0</c:v>
                </c:pt>
                <c:pt idx="565">
                  <c:v>0</c:v>
                </c:pt>
                <c:pt idx="566">
                  <c:v>1</c:v>
                </c:pt>
                <c:pt idx="567">
                  <c:v>0</c:v>
                </c:pt>
                <c:pt idx="568">
                  <c:v>1</c:v>
                </c:pt>
                <c:pt idx="569">
                  <c:v>0</c:v>
                </c:pt>
                <c:pt idx="570">
                  <c:v>0</c:v>
                </c:pt>
                <c:pt idx="571">
                  <c:v>0</c:v>
                </c:pt>
                <c:pt idx="572">
                  <c:v>0</c:v>
                </c:pt>
                <c:pt idx="573">
                  <c:v>1</c:v>
                </c:pt>
                <c:pt idx="574">
                  <c:v>0</c:v>
                </c:pt>
                <c:pt idx="575">
                  <c:v>0</c:v>
                </c:pt>
                <c:pt idx="576">
                  <c:v>0</c:v>
                </c:pt>
                <c:pt idx="577">
                  <c:v>0</c:v>
                </c:pt>
                <c:pt idx="578">
                  <c:v>0</c:v>
                </c:pt>
                <c:pt idx="579">
                  <c:v>0</c:v>
                </c:pt>
                <c:pt idx="580">
                  <c:v>0</c:v>
                </c:pt>
                <c:pt idx="581">
                  <c:v>0</c:v>
                </c:pt>
                <c:pt idx="582">
                  <c:v>0</c:v>
                </c:pt>
                <c:pt idx="583">
                  <c:v>0</c:v>
                </c:pt>
                <c:pt idx="584">
                  <c:v>0</c:v>
                </c:pt>
                <c:pt idx="585">
                  <c:v>1</c:v>
                </c:pt>
                <c:pt idx="586">
                  <c:v>0</c:v>
                </c:pt>
                <c:pt idx="587">
                  <c:v>0</c:v>
                </c:pt>
                <c:pt idx="588">
                  <c:v>0</c:v>
                </c:pt>
                <c:pt idx="589">
                  <c:v>1</c:v>
                </c:pt>
                <c:pt idx="590">
                  <c:v>0</c:v>
                </c:pt>
                <c:pt idx="591">
                  <c:v>1</c:v>
                </c:pt>
                <c:pt idx="592">
                  <c:v>0</c:v>
                </c:pt>
                <c:pt idx="593">
                  <c:v>0</c:v>
                </c:pt>
                <c:pt idx="594">
                  <c:v>0</c:v>
                </c:pt>
                <c:pt idx="595">
                  <c:v>1</c:v>
                </c:pt>
                <c:pt idx="596">
                  <c:v>0</c:v>
                </c:pt>
                <c:pt idx="597">
                  <c:v>0</c:v>
                </c:pt>
                <c:pt idx="598">
                  <c:v>1</c:v>
                </c:pt>
                <c:pt idx="599">
                  <c:v>0</c:v>
                </c:pt>
                <c:pt idx="600">
                  <c:v>0</c:v>
                </c:pt>
                <c:pt idx="601">
                  <c:v>0</c:v>
                </c:pt>
                <c:pt idx="602">
                  <c:v>0</c:v>
                </c:pt>
                <c:pt idx="603">
                  <c:v>0</c:v>
                </c:pt>
                <c:pt idx="604">
                  <c:v>0</c:v>
                </c:pt>
                <c:pt idx="605">
                  <c:v>0</c:v>
                </c:pt>
                <c:pt idx="606">
                  <c:v>0</c:v>
                </c:pt>
                <c:pt idx="607">
                  <c:v>1</c:v>
                </c:pt>
                <c:pt idx="608">
                  <c:v>1</c:v>
                </c:pt>
                <c:pt idx="609">
                  <c:v>0</c:v>
                </c:pt>
                <c:pt idx="610">
                  <c:v>0</c:v>
                </c:pt>
                <c:pt idx="611">
                  <c:v>0</c:v>
                </c:pt>
                <c:pt idx="612">
                  <c:v>0</c:v>
                </c:pt>
                <c:pt idx="613">
                  <c:v>0</c:v>
                </c:pt>
                <c:pt idx="614">
                  <c:v>1</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1</c:v>
                </c:pt>
                <c:pt idx="637">
                  <c:v>0</c:v>
                </c:pt>
                <c:pt idx="638">
                  <c:v>0</c:v>
                </c:pt>
                <c:pt idx="639">
                  <c:v>0</c:v>
                </c:pt>
                <c:pt idx="640">
                  <c:v>0</c:v>
                </c:pt>
                <c:pt idx="641">
                  <c:v>0</c:v>
                </c:pt>
                <c:pt idx="642">
                  <c:v>0</c:v>
                </c:pt>
                <c:pt idx="643">
                  <c:v>0</c:v>
                </c:pt>
                <c:pt idx="644">
                  <c:v>0</c:v>
                </c:pt>
                <c:pt idx="645">
                  <c:v>1</c:v>
                </c:pt>
                <c:pt idx="646">
                  <c:v>0</c:v>
                </c:pt>
                <c:pt idx="647">
                  <c:v>0</c:v>
                </c:pt>
                <c:pt idx="648">
                  <c:v>0</c:v>
                </c:pt>
                <c:pt idx="649">
                  <c:v>0</c:v>
                </c:pt>
                <c:pt idx="650">
                  <c:v>0</c:v>
                </c:pt>
                <c:pt idx="651">
                  <c:v>0</c:v>
                </c:pt>
                <c:pt idx="652">
                  <c:v>0</c:v>
                </c:pt>
                <c:pt idx="653">
                  <c:v>0</c:v>
                </c:pt>
                <c:pt idx="654">
                  <c:v>0</c:v>
                </c:pt>
                <c:pt idx="655">
                  <c:v>0</c:v>
                </c:pt>
                <c:pt idx="656">
                  <c:v>1</c:v>
                </c:pt>
                <c:pt idx="657">
                  <c:v>0</c:v>
                </c:pt>
                <c:pt idx="658">
                  <c:v>0</c:v>
                </c:pt>
                <c:pt idx="659">
                  <c:v>0</c:v>
                </c:pt>
                <c:pt idx="660">
                  <c:v>1</c:v>
                </c:pt>
                <c:pt idx="661">
                  <c:v>0</c:v>
                </c:pt>
                <c:pt idx="662">
                  <c:v>1</c:v>
                </c:pt>
                <c:pt idx="663">
                  <c:v>1</c:v>
                </c:pt>
                <c:pt idx="664">
                  <c:v>0</c:v>
                </c:pt>
                <c:pt idx="665">
                  <c:v>0</c:v>
                </c:pt>
                <c:pt idx="666">
                  <c:v>1</c:v>
                </c:pt>
                <c:pt idx="667">
                  <c:v>1</c:v>
                </c:pt>
                <c:pt idx="668">
                  <c:v>0</c:v>
                </c:pt>
                <c:pt idx="669">
                  <c:v>1</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1</c:v>
                </c:pt>
                <c:pt idx="684">
                  <c:v>0</c:v>
                </c:pt>
                <c:pt idx="685">
                  <c:v>0</c:v>
                </c:pt>
                <c:pt idx="686">
                  <c:v>0</c:v>
                </c:pt>
                <c:pt idx="687">
                  <c:v>0</c:v>
                </c:pt>
                <c:pt idx="688">
                  <c:v>1</c:v>
                </c:pt>
                <c:pt idx="689">
                  <c:v>1</c:v>
                </c:pt>
                <c:pt idx="690">
                  <c:v>0</c:v>
                </c:pt>
                <c:pt idx="691">
                  <c:v>0</c:v>
                </c:pt>
                <c:pt idx="692">
                  <c:v>0</c:v>
                </c:pt>
                <c:pt idx="693">
                  <c:v>1</c:v>
                </c:pt>
                <c:pt idx="694">
                  <c:v>0</c:v>
                </c:pt>
                <c:pt idx="695">
                  <c:v>1</c:v>
                </c:pt>
                <c:pt idx="696">
                  <c:v>0</c:v>
                </c:pt>
                <c:pt idx="697">
                  <c:v>0</c:v>
                </c:pt>
                <c:pt idx="698">
                  <c:v>0</c:v>
                </c:pt>
                <c:pt idx="699">
                  <c:v>0</c:v>
                </c:pt>
                <c:pt idx="700">
                  <c:v>1</c:v>
                </c:pt>
                <c:pt idx="701">
                  <c:v>0</c:v>
                </c:pt>
                <c:pt idx="702">
                  <c:v>0</c:v>
                </c:pt>
                <c:pt idx="703">
                  <c:v>0</c:v>
                </c:pt>
                <c:pt idx="704">
                  <c:v>0</c:v>
                </c:pt>
                <c:pt idx="705">
                  <c:v>0</c:v>
                </c:pt>
                <c:pt idx="706">
                  <c:v>1</c:v>
                </c:pt>
                <c:pt idx="707">
                  <c:v>0</c:v>
                </c:pt>
                <c:pt idx="708">
                  <c:v>0</c:v>
                </c:pt>
                <c:pt idx="709">
                  <c:v>1</c:v>
                </c:pt>
                <c:pt idx="710">
                  <c:v>0</c:v>
                </c:pt>
                <c:pt idx="711">
                  <c:v>1</c:v>
                </c:pt>
                <c:pt idx="712">
                  <c:v>0</c:v>
                </c:pt>
                <c:pt idx="713">
                  <c:v>0</c:v>
                </c:pt>
                <c:pt idx="714">
                  <c:v>0</c:v>
                </c:pt>
                <c:pt idx="715">
                  <c:v>0</c:v>
                </c:pt>
                <c:pt idx="716">
                  <c:v>0</c:v>
                </c:pt>
                <c:pt idx="717">
                  <c:v>0</c:v>
                </c:pt>
                <c:pt idx="718">
                  <c:v>0</c:v>
                </c:pt>
                <c:pt idx="719">
                  <c:v>0</c:v>
                </c:pt>
                <c:pt idx="720">
                  <c:v>1</c:v>
                </c:pt>
                <c:pt idx="721">
                  <c:v>0</c:v>
                </c:pt>
                <c:pt idx="722">
                  <c:v>0</c:v>
                </c:pt>
                <c:pt idx="723">
                  <c:v>0</c:v>
                </c:pt>
                <c:pt idx="724">
                  <c:v>0</c:v>
                </c:pt>
                <c:pt idx="725">
                  <c:v>1</c:v>
                </c:pt>
                <c:pt idx="726">
                  <c:v>0</c:v>
                </c:pt>
                <c:pt idx="727">
                  <c:v>0</c:v>
                </c:pt>
                <c:pt idx="728">
                  <c:v>0</c:v>
                </c:pt>
                <c:pt idx="729">
                  <c:v>0</c:v>
                </c:pt>
                <c:pt idx="730">
                  <c:v>0</c:v>
                </c:pt>
                <c:pt idx="731">
                  <c:v>1</c:v>
                </c:pt>
                <c:pt idx="732">
                  <c:v>1</c:v>
                </c:pt>
                <c:pt idx="733">
                  <c:v>0</c:v>
                </c:pt>
                <c:pt idx="734">
                  <c:v>0</c:v>
                </c:pt>
                <c:pt idx="735">
                  <c:v>0</c:v>
                </c:pt>
                <c:pt idx="736">
                  <c:v>0</c:v>
                </c:pt>
                <c:pt idx="737">
                  <c:v>0</c:v>
                </c:pt>
                <c:pt idx="738">
                  <c:v>0</c:v>
                </c:pt>
                <c:pt idx="739">
                  <c:v>0</c:v>
                </c:pt>
                <c:pt idx="740">
                  <c:v>0</c:v>
                </c:pt>
                <c:pt idx="741">
                  <c:v>0</c:v>
                </c:pt>
                <c:pt idx="742">
                  <c:v>0</c:v>
                </c:pt>
                <c:pt idx="743">
                  <c:v>0</c:v>
                </c:pt>
                <c:pt idx="744">
                  <c:v>1</c:v>
                </c:pt>
                <c:pt idx="745">
                  <c:v>0</c:v>
                </c:pt>
                <c:pt idx="746">
                  <c:v>0</c:v>
                </c:pt>
                <c:pt idx="747">
                  <c:v>0</c:v>
                </c:pt>
                <c:pt idx="748">
                  <c:v>1</c:v>
                </c:pt>
                <c:pt idx="749">
                  <c:v>1</c:v>
                </c:pt>
                <c:pt idx="750">
                  <c:v>0</c:v>
                </c:pt>
                <c:pt idx="751">
                  <c:v>0</c:v>
                </c:pt>
                <c:pt idx="752">
                  <c:v>1</c:v>
                </c:pt>
                <c:pt idx="753">
                  <c:v>0</c:v>
                </c:pt>
                <c:pt idx="754">
                  <c:v>0</c:v>
                </c:pt>
                <c:pt idx="755">
                  <c:v>0</c:v>
                </c:pt>
                <c:pt idx="756">
                  <c:v>0</c:v>
                </c:pt>
                <c:pt idx="757">
                  <c:v>0</c:v>
                </c:pt>
                <c:pt idx="758">
                  <c:v>0</c:v>
                </c:pt>
                <c:pt idx="759">
                  <c:v>0</c:v>
                </c:pt>
                <c:pt idx="760">
                  <c:v>0</c:v>
                </c:pt>
                <c:pt idx="761">
                  <c:v>1</c:v>
                </c:pt>
                <c:pt idx="762">
                  <c:v>1</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1</c:v>
                </c:pt>
                <c:pt idx="777">
                  <c:v>1</c:v>
                </c:pt>
                <c:pt idx="778">
                  <c:v>0</c:v>
                </c:pt>
                <c:pt idx="779">
                  <c:v>1</c:v>
                </c:pt>
                <c:pt idx="780">
                  <c:v>1</c:v>
                </c:pt>
                <c:pt idx="781">
                  <c:v>0</c:v>
                </c:pt>
                <c:pt idx="782">
                  <c:v>0</c:v>
                </c:pt>
                <c:pt idx="783">
                  <c:v>0</c:v>
                </c:pt>
                <c:pt idx="784">
                  <c:v>0</c:v>
                </c:pt>
                <c:pt idx="785">
                  <c:v>0</c:v>
                </c:pt>
                <c:pt idx="786">
                  <c:v>0</c:v>
                </c:pt>
                <c:pt idx="787">
                  <c:v>0</c:v>
                </c:pt>
                <c:pt idx="788">
                  <c:v>0</c:v>
                </c:pt>
                <c:pt idx="789">
                  <c:v>1</c:v>
                </c:pt>
                <c:pt idx="790">
                  <c:v>0</c:v>
                </c:pt>
                <c:pt idx="791">
                  <c:v>1</c:v>
                </c:pt>
                <c:pt idx="792">
                  <c:v>1</c:v>
                </c:pt>
                <c:pt idx="793">
                  <c:v>0</c:v>
                </c:pt>
                <c:pt idx="794">
                  <c:v>0</c:v>
                </c:pt>
                <c:pt idx="795">
                  <c:v>0</c:v>
                </c:pt>
                <c:pt idx="796">
                  <c:v>1</c:v>
                </c:pt>
                <c:pt idx="797">
                  <c:v>1</c:v>
                </c:pt>
                <c:pt idx="798">
                  <c:v>1</c:v>
                </c:pt>
                <c:pt idx="799">
                  <c:v>0</c:v>
                </c:pt>
                <c:pt idx="800">
                  <c:v>1</c:v>
                </c:pt>
                <c:pt idx="801">
                  <c:v>1</c:v>
                </c:pt>
                <c:pt idx="802">
                  <c:v>0</c:v>
                </c:pt>
                <c:pt idx="803">
                  <c:v>0</c:v>
                </c:pt>
                <c:pt idx="804">
                  <c:v>0</c:v>
                </c:pt>
                <c:pt idx="805">
                  <c:v>0</c:v>
                </c:pt>
                <c:pt idx="806">
                  <c:v>0</c:v>
                </c:pt>
                <c:pt idx="807">
                  <c:v>0</c:v>
                </c:pt>
                <c:pt idx="808">
                  <c:v>0</c:v>
                </c:pt>
                <c:pt idx="809">
                  <c:v>0</c:v>
                </c:pt>
                <c:pt idx="810">
                  <c:v>0</c:v>
                </c:pt>
                <c:pt idx="811">
                  <c:v>0</c:v>
                </c:pt>
                <c:pt idx="812">
                  <c:v>0</c:v>
                </c:pt>
                <c:pt idx="813">
                  <c:v>1</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1</c:v>
                </c:pt>
                <c:pt idx="829">
                  <c:v>1</c:v>
                </c:pt>
                <c:pt idx="830">
                  <c:v>0</c:v>
                </c:pt>
                <c:pt idx="831">
                  <c:v>1</c:v>
                </c:pt>
                <c:pt idx="832">
                  <c:v>0</c:v>
                </c:pt>
                <c:pt idx="833">
                  <c:v>0</c:v>
                </c:pt>
                <c:pt idx="834">
                  <c:v>0</c:v>
                </c:pt>
                <c:pt idx="835">
                  <c:v>0</c:v>
                </c:pt>
                <c:pt idx="836">
                  <c:v>1</c:v>
                </c:pt>
                <c:pt idx="837">
                  <c:v>0</c:v>
                </c:pt>
                <c:pt idx="838">
                  <c:v>1</c:v>
                </c:pt>
                <c:pt idx="839">
                  <c:v>0</c:v>
                </c:pt>
                <c:pt idx="840">
                  <c:v>0</c:v>
                </c:pt>
                <c:pt idx="841">
                  <c:v>0</c:v>
                </c:pt>
                <c:pt idx="842">
                  <c:v>1</c:v>
                </c:pt>
                <c:pt idx="843">
                  <c:v>0</c:v>
                </c:pt>
                <c:pt idx="844">
                  <c:v>0</c:v>
                </c:pt>
                <c:pt idx="845">
                  <c:v>0</c:v>
                </c:pt>
                <c:pt idx="846">
                  <c:v>0</c:v>
                </c:pt>
                <c:pt idx="847">
                  <c:v>0</c:v>
                </c:pt>
                <c:pt idx="848">
                  <c:v>0</c:v>
                </c:pt>
                <c:pt idx="849">
                  <c:v>1</c:v>
                </c:pt>
                <c:pt idx="850">
                  <c:v>0</c:v>
                </c:pt>
                <c:pt idx="851">
                  <c:v>0</c:v>
                </c:pt>
                <c:pt idx="852">
                  <c:v>0</c:v>
                </c:pt>
                <c:pt idx="853">
                  <c:v>0</c:v>
                </c:pt>
                <c:pt idx="854">
                  <c:v>0</c:v>
                </c:pt>
                <c:pt idx="855">
                  <c:v>0</c:v>
                </c:pt>
                <c:pt idx="856">
                  <c:v>0</c:v>
                </c:pt>
                <c:pt idx="857">
                  <c:v>1</c:v>
                </c:pt>
                <c:pt idx="858">
                  <c:v>0</c:v>
                </c:pt>
                <c:pt idx="859">
                  <c:v>0</c:v>
                </c:pt>
                <c:pt idx="860">
                  <c:v>1</c:v>
                </c:pt>
                <c:pt idx="861">
                  <c:v>0</c:v>
                </c:pt>
                <c:pt idx="862">
                  <c:v>0</c:v>
                </c:pt>
                <c:pt idx="863">
                  <c:v>0</c:v>
                </c:pt>
                <c:pt idx="864">
                  <c:v>1</c:v>
                </c:pt>
                <c:pt idx="865">
                  <c:v>0</c:v>
                </c:pt>
                <c:pt idx="866">
                  <c:v>0</c:v>
                </c:pt>
                <c:pt idx="867">
                  <c:v>0</c:v>
                </c:pt>
                <c:pt idx="868">
                  <c:v>0</c:v>
                </c:pt>
                <c:pt idx="869">
                  <c:v>0</c:v>
                </c:pt>
                <c:pt idx="870">
                  <c:v>0</c:v>
                </c:pt>
                <c:pt idx="871">
                  <c:v>1</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1</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1</c:v>
                </c:pt>
                <c:pt idx="912">
                  <c:v>0</c:v>
                </c:pt>
                <c:pt idx="913">
                  <c:v>1</c:v>
                </c:pt>
                <c:pt idx="914">
                  <c:v>0</c:v>
                </c:pt>
                <c:pt idx="915">
                  <c:v>1</c:v>
                </c:pt>
                <c:pt idx="916">
                  <c:v>0</c:v>
                </c:pt>
                <c:pt idx="917">
                  <c:v>0</c:v>
                </c:pt>
                <c:pt idx="918">
                  <c:v>0</c:v>
                </c:pt>
                <c:pt idx="919">
                  <c:v>0</c:v>
                </c:pt>
                <c:pt idx="920">
                  <c:v>0</c:v>
                </c:pt>
                <c:pt idx="921">
                  <c:v>0</c:v>
                </c:pt>
                <c:pt idx="922">
                  <c:v>0</c:v>
                </c:pt>
                <c:pt idx="923">
                  <c:v>0</c:v>
                </c:pt>
                <c:pt idx="924">
                  <c:v>0</c:v>
                </c:pt>
                <c:pt idx="925">
                  <c:v>0</c:v>
                </c:pt>
                <c:pt idx="926">
                  <c:v>0</c:v>
                </c:pt>
                <c:pt idx="927">
                  <c:v>0</c:v>
                </c:pt>
                <c:pt idx="928">
                  <c:v>1</c:v>
                </c:pt>
                <c:pt idx="929">
                  <c:v>0</c:v>
                </c:pt>
                <c:pt idx="930">
                  <c:v>0</c:v>
                </c:pt>
                <c:pt idx="931">
                  <c:v>0</c:v>
                </c:pt>
                <c:pt idx="932">
                  <c:v>1</c:v>
                </c:pt>
                <c:pt idx="933">
                  <c:v>0</c:v>
                </c:pt>
                <c:pt idx="934">
                  <c:v>0</c:v>
                </c:pt>
                <c:pt idx="935">
                  <c:v>0</c:v>
                </c:pt>
                <c:pt idx="936">
                  <c:v>0</c:v>
                </c:pt>
                <c:pt idx="937">
                  <c:v>0</c:v>
                </c:pt>
                <c:pt idx="938">
                  <c:v>0</c:v>
                </c:pt>
                <c:pt idx="939">
                  <c:v>1</c:v>
                </c:pt>
                <c:pt idx="940">
                  <c:v>1</c:v>
                </c:pt>
                <c:pt idx="941">
                  <c:v>0</c:v>
                </c:pt>
                <c:pt idx="942">
                  <c:v>0</c:v>
                </c:pt>
                <c:pt idx="943">
                  <c:v>0</c:v>
                </c:pt>
                <c:pt idx="944">
                  <c:v>0</c:v>
                </c:pt>
                <c:pt idx="945">
                  <c:v>0</c:v>
                </c:pt>
                <c:pt idx="946">
                  <c:v>1</c:v>
                </c:pt>
                <c:pt idx="947">
                  <c:v>1</c:v>
                </c:pt>
                <c:pt idx="948">
                  <c:v>0</c:v>
                </c:pt>
                <c:pt idx="949">
                  <c:v>0</c:v>
                </c:pt>
                <c:pt idx="950">
                  <c:v>0</c:v>
                </c:pt>
                <c:pt idx="951">
                  <c:v>0</c:v>
                </c:pt>
                <c:pt idx="952">
                  <c:v>1</c:v>
                </c:pt>
                <c:pt idx="953">
                  <c:v>1</c:v>
                </c:pt>
                <c:pt idx="954">
                  <c:v>0</c:v>
                </c:pt>
                <c:pt idx="955">
                  <c:v>0</c:v>
                </c:pt>
                <c:pt idx="956">
                  <c:v>0</c:v>
                </c:pt>
                <c:pt idx="957">
                  <c:v>0</c:v>
                </c:pt>
                <c:pt idx="958">
                  <c:v>0</c:v>
                </c:pt>
                <c:pt idx="959">
                  <c:v>0</c:v>
                </c:pt>
                <c:pt idx="960">
                  <c:v>0</c:v>
                </c:pt>
                <c:pt idx="961">
                  <c:v>0</c:v>
                </c:pt>
                <c:pt idx="962">
                  <c:v>0</c:v>
                </c:pt>
                <c:pt idx="963">
                  <c:v>0</c:v>
                </c:pt>
                <c:pt idx="964">
                  <c:v>0</c:v>
                </c:pt>
                <c:pt idx="965">
                  <c:v>0</c:v>
                </c:pt>
                <c:pt idx="966">
                  <c:v>1</c:v>
                </c:pt>
                <c:pt idx="967">
                  <c:v>0</c:v>
                </c:pt>
                <c:pt idx="968">
                  <c:v>0</c:v>
                </c:pt>
                <c:pt idx="969">
                  <c:v>0</c:v>
                </c:pt>
                <c:pt idx="970">
                  <c:v>0</c:v>
                </c:pt>
                <c:pt idx="971">
                  <c:v>0</c:v>
                </c:pt>
                <c:pt idx="972">
                  <c:v>0</c:v>
                </c:pt>
                <c:pt idx="973">
                  <c:v>0</c:v>
                </c:pt>
                <c:pt idx="974">
                  <c:v>0</c:v>
                </c:pt>
                <c:pt idx="975">
                  <c:v>1</c:v>
                </c:pt>
                <c:pt idx="976">
                  <c:v>0</c:v>
                </c:pt>
                <c:pt idx="977">
                  <c:v>0</c:v>
                </c:pt>
                <c:pt idx="978">
                  <c:v>0</c:v>
                </c:pt>
                <c:pt idx="979">
                  <c:v>0</c:v>
                </c:pt>
                <c:pt idx="980">
                  <c:v>1</c:v>
                </c:pt>
                <c:pt idx="981">
                  <c:v>1</c:v>
                </c:pt>
                <c:pt idx="982">
                  <c:v>0</c:v>
                </c:pt>
                <c:pt idx="983">
                  <c:v>0</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1</c:v>
                </c:pt>
                <c:pt idx="998">
                  <c:v>0</c:v>
                </c:pt>
                <c:pt idx="999">
                  <c:v>0</c:v>
                </c:pt>
                <c:pt idx="1000">
                  <c:v>0</c:v>
                </c:pt>
                <c:pt idx="1001">
                  <c:v>0</c:v>
                </c:pt>
                <c:pt idx="1002">
                  <c:v>0</c:v>
                </c:pt>
                <c:pt idx="1003">
                  <c:v>0</c:v>
                </c:pt>
                <c:pt idx="1004">
                  <c:v>0</c:v>
                </c:pt>
                <c:pt idx="1005">
                  <c:v>0</c:v>
                </c:pt>
                <c:pt idx="1006">
                  <c:v>1</c:v>
                </c:pt>
                <c:pt idx="1007">
                  <c:v>1</c:v>
                </c:pt>
                <c:pt idx="1008">
                  <c:v>0</c:v>
                </c:pt>
                <c:pt idx="1009">
                  <c:v>0</c:v>
                </c:pt>
                <c:pt idx="1010">
                  <c:v>0</c:v>
                </c:pt>
                <c:pt idx="1011">
                  <c:v>0</c:v>
                </c:pt>
                <c:pt idx="1012">
                  <c:v>1</c:v>
                </c:pt>
                <c:pt idx="1013">
                  <c:v>0</c:v>
                </c:pt>
                <c:pt idx="1014">
                  <c:v>0</c:v>
                </c:pt>
                <c:pt idx="1015">
                  <c:v>0</c:v>
                </c:pt>
                <c:pt idx="1016">
                  <c:v>1</c:v>
                </c:pt>
                <c:pt idx="1017">
                  <c:v>0</c:v>
                </c:pt>
                <c:pt idx="1018">
                  <c:v>0</c:v>
                </c:pt>
                <c:pt idx="1019">
                  <c:v>0</c:v>
                </c:pt>
                <c:pt idx="1020">
                  <c:v>0</c:v>
                </c:pt>
                <c:pt idx="1021">
                  <c:v>1</c:v>
                </c:pt>
                <c:pt idx="1022">
                  <c:v>0</c:v>
                </c:pt>
                <c:pt idx="1023">
                  <c:v>0</c:v>
                </c:pt>
                <c:pt idx="1024">
                  <c:v>0</c:v>
                </c:pt>
                <c:pt idx="1025">
                  <c:v>0</c:v>
                </c:pt>
                <c:pt idx="1026">
                  <c:v>0</c:v>
                </c:pt>
                <c:pt idx="1027">
                  <c:v>0</c:v>
                </c:pt>
                <c:pt idx="1028">
                  <c:v>0</c:v>
                </c:pt>
                <c:pt idx="1029">
                  <c:v>0</c:v>
                </c:pt>
                <c:pt idx="1030">
                  <c:v>0</c:v>
                </c:pt>
                <c:pt idx="1031">
                  <c:v>1</c:v>
                </c:pt>
                <c:pt idx="1032">
                  <c:v>1</c:v>
                </c:pt>
                <c:pt idx="1033">
                  <c:v>1</c:v>
                </c:pt>
                <c:pt idx="1034">
                  <c:v>0</c:v>
                </c:pt>
                <c:pt idx="1035">
                  <c:v>0</c:v>
                </c:pt>
                <c:pt idx="1036">
                  <c:v>1</c:v>
                </c:pt>
                <c:pt idx="1037">
                  <c:v>0</c:v>
                </c:pt>
                <c:pt idx="1038">
                  <c:v>0</c:v>
                </c:pt>
                <c:pt idx="1039">
                  <c:v>1</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1</c:v>
                </c:pt>
                <c:pt idx="1057">
                  <c:v>1</c:v>
                </c:pt>
                <c:pt idx="1058">
                  <c:v>1</c:v>
                </c:pt>
                <c:pt idx="1059">
                  <c:v>0</c:v>
                </c:pt>
                <c:pt idx="1060">
                  <c:v>1</c:v>
                </c:pt>
                <c:pt idx="1061">
                  <c:v>0</c:v>
                </c:pt>
                <c:pt idx="1062">
                  <c:v>0</c:v>
                </c:pt>
                <c:pt idx="1063">
                  <c:v>0</c:v>
                </c:pt>
                <c:pt idx="1064">
                  <c:v>0</c:v>
                </c:pt>
                <c:pt idx="1065">
                  <c:v>0</c:v>
                </c:pt>
                <c:pt idx="1066">
                  <c:v>0</c:v>
                </c:pt>
                <c:pt idx="1067">
                  <c:v>0</c:v>
                </c:pt>
                <c:pt idx="1068">
                  <c:v>1</c:v>
                </c:pt>
                <c:pt idx="1069">
                  <c:v>0</c:v>
                </c:pt>
                <c:pt idx="1070">
                  <c:v>0</c:v>
                </c:pt>
                <c:pt idx="1071">
                  <c:v>0</c:v>
                </c:pt>
                <c:pt idx="1072">
                  <c:v>0</c:v>
                </c:pt>
                <c:pt idx="1073">
                  <c:v>0</c:v>
                </c:pt>
                <c:pt idx="1074">
                  <c:v>0</c:v>
                </c:pt>
                <c:pt idx="1075">
                  <c:v>0</c:v>
                </c:pt>
                <c:pt idx="1076">
                  <c:v>0</c:v>
                </c:pt>
                <c:pt idx="1077">
                  <c:v>1</c:v>
                </c:pt>
                <c:pt idx="1078">
                  <c:v>0</c:v>
                </c:pt>
                <c:pt idx="1079">
                  <c:v>0</c:v>
                </c:pt>
                <c:pt idx="1080">
                  <c:v>0</c:v>
                </c:pt>
                <c:pt idx="1081">
                  <c:v>0</c:v>
                </c:pt>
                <c:pt idx="1082">
                  <c:v>0</c:v>
                </c:pt>
                <c:pt idx="1083">
                  <c:v>1</c:v>
                </c:pt>
                <c:pt idx="1084">
                  <c:v>0</c:v>
                </c:pt>
                <c:pt idx="1085">
                  <c:v>1</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1</c:v>
                </c:pt>
                <c:pt idx="1107">
                  <c:v>0</c:v>
                </c:pt>
                <c:pt idx="1108">
                  <c:v>0</c:v>
                </c:pt>
                <c:pt idx="1109">
                  <c:v>0</c:v>
                </c:pt>
                <c:pt idx="1110">
                  <c:v>1</c:v>
                </c:pt>
                <c:pt idx="1111">
                  <c:v>1</c:v>
                </c:pt>
                <c:pt idx="1112">
                  <c:v>1</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1</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1</c:v>
                </c:pt>
                <c:pt idx="1154">
                  <c:v>0</c:v>
                </c:pt>
                <c:pt idx="1155">
                  <c:v>0</c:v>
                </c:pt>
                <c:pt idx="1156">
                  <c:v>0</c:v>
                </c:pt>
                <c:pt idx="1157">
                  <c:v>0</c:v>
                </c:pt>
                <c:pt idx="1158">
                  <c:v>0</c:v>
                </c:pt>
                <c:pt idx="1159">
                  <c:v>0</c:v>
                </c:pt>
                <c:pt idx="1160">
                  <c:v>0</c:v>
                </c:pt>
                <c:pt idx="1161">
                  <c:v>0</c:v>
                </c:pt>
                <c:pt idx="1162">
                  <c:v>1</c:v>
                </c:pt>
                <c:pt idx="1163">
                  <c:v>0</c:v>
                </c:pt>
                <c:pt idx="1164">
                  <c:v>0</c:v>
                </c:pt>
                <c:pt idx="1165">
                  <c:v>0</c:v>
                </c:pt>
                <c:pt idx="1166">
                  <c:v>0</c:v>
                </c:pt>
                <c:pt idx="1167">
                  <c:v>1</c:v>
                </c:pt>
                <c:pt idx="1168">
                  <c:v>0</c:v>
                </c:pt>
                <c:pt idx="1169">
                  <c:v>0</c:v>
                </c:pt>
                <c:pt idx="1170">
                  <c:v>0</c:v>
                </c:pt>
                <c:pt idx="1171">
                  <c:v>1</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1</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1</c:v>
                </c:pt>
                <c:pt idx="1202">
                  <c:v>0</c:v>
                </c:pt>
                <c:pt idx="1203">
                  <c:v>0</c:v>
                </c:pt>
                <c:pt idx="1204">
                  <c:v>1</c:v>
                </c:pt>
                <c:pt idx="1205">
                  <c:v>1</c:v>
                </c:pt>
                <c:pt idx="1206">
                  <c:v>0</c:v>
                </c:pt>
                <c:pt idx="1207">
                  <c:v>0</c:v>
                </c:pt>
                <c:pt idx="1208">
                  <c:v>0</c:v>
                </c:pt>
                <c:pt idx="1209">
                  <c:v>0</c:v>
                </c:pt>
                <c:pt idx="1210">
                  <c:v>0</c:v>
                </c:pt>
                <c:pt idx="1211">
                  <c:v>0</c:v>
                </c:pt>
                <c:pt idx="1212">
                  <c:v>0</c:v>
                </c:pt>
                <c:pt idx="1213">
                  <c:v>1</c:v>
                </c:pt>
                <c:pt idx="1214">
                  <c:v>0</c:v>
                </c:pt>
                <c:pt idx="1215">
                  <c:v>0</c:v>
                </c:pt>
                <c:pt idx="1216">
                  <c:v>0</c:v>
                </c:pt>
                <c:pt idx="1217">
                  <c:v>0</c:v>
                </c:pt>
                <c:pt idx="1218">
                  <c:v>0</c:v>
                </c:pt>
                <c:pt idx="1219">
                  <c:v>0</c:v>
                </c:pt>
                <c:pt idx="1220">
                  <c:v>0</c:v>
                </c:pt>
                <c:pt idx="1221">
                  <c:v>0</c:v>
                </c:pt>
                <c:pt idx="1222">
                  <c:v>1</c:v>
                </c:pt>
                <c:pt idx="1223">
                  <c:v>1</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1</c:v>
                </c:pt>
                <c:pt idx="1237">
                  <c:v>1</c:v>
                </c:pt>
                <c:pt idx="1238">
                  <c:v>0</c:v>
                </c:pt>
                <c:pt idx="1239">
                  <c:v>0</c:v>
                </c:pt>
                <c:pt idx="1240">
                  <c:v>0</c:v>
                </c:pt>
                <c:pt idx="1241">
                  <c:v>0</c:v>
                </c:pt>
                <c:pt idx="1242">
                  <c:v>0</c:v>
                </c:pt>
                <c:pt idx="1243">
                  <c:v>0</c:v>
                </c:pt>
                <c:pt idx="1244">
                  <c:v>0</c:v>
                </c:pt>
                <c:pt idx="1245">
                  <c:v>0</c:v>
                </c:pt>
                <c:pt idx="1246">
                  <c:v>1</c:v>
                </c:pt>
                <c:pt idx="1247">
                  <c:v>0</c:v>
                </c:pt>
                <c:pt idx="1248">
                  <c:v>0</c:v>
                </c:pt>
                <c:pt idx="1249">
                  <c:v>1</c:v>
                </c:pt>
                <c:pt idx="1250">
                  <c:v>0</c:v>
                </c:pt>
                <c:pt idx="1251">
                  <c:v>0</c:v>
                </c:pt>
                <c:pt idx="1252">
                  <c:v>0</c:v>
                </c:pt>
                <c:pt idx="1253">
                  <c:v>0</c:v>
                </c:pt>
                <c:pt idx="1254">
                  <c:v>0</c:v>
                </c:pt>
                <c:pt idx="1255">
                  <c:v>1</c:v>
                </c:pt>
                <c:pt idx="1256">
                  <c:v>0</c:v>
                </c:pt>
                <c:pt idx="1257">
                  <c:v>1</c:v>
                </c:pt>
                <c:pt idx="1258">
                  <c:v>0</c:v>
                </c:pt>
                <c:pt idx="1259">
                  <c:v>0</c:v>
                </c:pt>
                <c:pt idx="1260">
                  <c:v>0</c:v>
                </c:pt>
                <c:pt idx="1261">
                  <c:v>0</c:v>
                </c:pt>
                <c:pt idx="1262">
                  <c:v>1</c:v>
                </c:pt>
                <c:pt idx="1263">
                  <c:v>0</c:v>
                </c:pt>
                <c:pt idx="1264">
                  <c:v>0</c:v>
                </c:pt>
                <c:pt idx="1265">
                  <c:v>0</c:v>
                </c:pt>
                <c:pt idx="1266">
                  <c:v>0</c:v>
                </c:pt>
                <c:pt idx="1267">
                  <c:v>0</c:v>
                </c:pt>
                <c:pt idx="1268">
                  <c:v>0</c:v>
                </c:pt>
                <c:pt idx="1269">
                  <c:v>0</c:v>
                </c:pt>
                <c:pt idx="1270">
                  <c:v>0</c:v>
                </c:pt>
                <c:pt idx="1271">
                  <c:v>1</c:v>
                </c:pt>
                <c:pt idx="1272">
                  <c:v>0</c:v>
                </c:pt>
                <c:pt idx="1273">
                  <c:v>1</c:v>
                </c:pt>
                <c:pt idx="1274">
                  <c:v>0</c:v>
                </c:pt>
                <c:pt idx="1275">
                  <c:v>0</c:v>
                </c:pt>
                <c:pt idx="1276">
                  <c:v>0</c:v>
                </c:pt>
                <c:pt idx="1277">
                  <c:v>0</c:v>
                </c:pt>
                <c:pt idx="1278">
                  <c:v>0</c:v>
                </c:pt>
                <c:pt idx="1279">
                  <c:v>1</c:v>
                </c:pt>
                <c:pt idx="1280">
                  <c:v>0</c:v>
                </c:pt>
                <c:pt idx="1281">
                  <c:v>1</c:v>
                </c:pt>
                <c:pt idx="1282">
                  <c:v>0</c:v>
                </c:pt>
                <c:pt idx="1283">
                  <c:v>0</c:v>
                </c:pt>
                <c:pt idx="1284">
                  <c:v>0</c:v>
                </c:pt>
                <c:pt idx="1285">
                  <c:v>0</c:v>
                </c:pt>
                <c:pt idx="1286">
                  <c:v>0</c:v>
                </c:pt>
                <c:pt idx="1287">
                  <c:v>0</c:v>
                </c:pt>
                <c:pt idx="1288">
                  <c:v>0</c:v>
                </c:pt>
                <c:pt idx="1289">
                  <c:v>0</c:v>
                </c:pt>
                <c:pt idx="1290">
                  <c:v>1</c:v>
                </c:pt>
                <c:pt idx="1291">
                  <c:v>1</c:v>
                </c:pt>
                <c:pt idx="1292">
                  <c:v>0</c:v>
                </c:pt>
                <c:pt idx="1293">
                  <c:v>0</c:v>
                </c:pt>
                <c:pt idx="1294">
                  <c:v>0</c:v>
                </c:pt>
                <c:pt idx="1295">
                  <c:v>0</c:v>
                </c:pt>
                <c:pt idx="1296">
                  <c:v>0</c:v>
                </c:pt>
                <c:pt idx="1297">
                  <c:v>1</c:v>
                </c:pt>
                <c:pt idx="1298">
                  <c:v>1</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1</c:v>
                </c:pt>
                <c:pt idx="1313">
                  <c:v>1</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1</c:v>
                </c:pt>
                <c:pt idx="1327">
                  <c:v>0</c:v>
                </c:pt>
                <c:pt idx="1328">
                  <c:v>0</c:v>
                </c:pt>
                <c:pt idx="1329">
                  <c:v>0</c:v>
                </c:pt>
                <c:pt idx="1330">
                  <c:v>0</c:v>
                </c:pt>
                <c:pt idx="1331">
                  <c:v>0</c:v>
                </c:pt>
                <c:pt idx="1332">
                  <c:v>1</c:v>
                </c:pt>
                <c:pt idx="1333">
                  <c:v>1</c:v>
                </c:pt>
                <c:pt idx="1334">
                  <c:v>0</c:v>
                </c:pt>
                <c:pt idx="1335">
                  <c:v>0</c:v>
                </c:pt>
                <c:pt idx="1336">
                  <c:v>0</c:v>
                </c:pt>
                <c:pt idx="1337">
                  <c:v>0</c:v>
                </c:pt>
                <c:pt idx="1338">
                  <c:v>1</c:v>
                </c:pt>
                <c:pt idx="1339">
                  <c:v>1</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1</c:v>
                </c:pt>
                <c:pt idx="1354">
                  <c:v>1</c:v>
                </c:pt>
                <c:pt idx="1355">
                  <c:v>0</c:v>
                </c:pt>
                <c:pt idx="1356">
                  <c:v>0</c:v>
                </c:pt>
                <c:pt idx="1357">
                  <c:v>0</c:v>
                </c:pt>
                <c:pt idx="1358">
                  <c:v>0</c:v>
                </c:pt>
                <c:pt idx="1359">
                  <c:v>0</c:v>
                </c:pt>
                <c:pt idx="1360">
                  <c:v>0</c:v>
                </c:pt>
                <c:pt idx="1361">
                  <c:v>0</c:v>
                </c:pt>
                <c:pt idx="1362">
                  <c:v>0</c:v>
                </c:pt>
                <c:pt idx="1363">
                  <c:v>0</c:v>
                </c:pt>
                <c:pt idx="1364">
                  <c:v>0</c:v>
                </c:pt>
                <c:pt idx="1365">
                  <c:v>1</c:v>
                </c:pt>
                <c:pt idx="1366">
                  <c:v>0</c:v>
                </c:pt>
                <c:pt idx="1367">
                  <c:v>0</c:v>
                </c:pt>
                <c:pt idx="1368">
                  <c:v>0</c:v>
                </c:pt>
                <c:pt idx="1369">
                  <c:v>1</c:v>
                </c:pt>
                <c:pt idx="1370">
                  <c:v>0</c:v>
                </c:pt>
                <c:pt idx="1371">
                  <c:v>0</c:v>
                </c:pt>
                <c:pt idx="1372">
                  <c:v>0</c:v>
                </c:pt>
                <c:pt idx="1373">
                  <c:v>0</c:v>
                </c:pt>
                <c:pt idx="1374">
                  <c:v>0</c:v>
                </c:pt>
                <c:pt idx="1375">
                  <c:v>1</c:v>
                </c:pt>
                <c:pt idx="1376">
                  <c:v>0</c:v>
                </c:pt>
                <c:pt idx="1377">
                  <c:v>0</c:v>
                </c:pt>
                <c:pt idx="1378">
                  <c:v>0</c:v>
                </c:pt>
                <c:pt idx="1379">
                  <c:v>1</c:v>
                </c:pt>
                <c:pt idx="1380">
                  <c:v>0</c:v>
                </c:pt>
                <c:pt idx="1381">
                  <c:v>0</c:v>
                </c:pt>
                <c:pt idx="1382">
                  <c:v>0</c:v>
                </c:pt>
                <c:pt idx="1383">
                  <c:v>0</c:v>
                </c:pt>
                <c:pt idx="1384">
                  <c:v>0</c:v>
                </c:pt>
                <c:pt idx="1385">
                  <c:v>0</c:v>
                </c:pt>
                <c:pt idx="1386">
                  <c:v>0</c:v>
                </c:pt>
                <c:pt idx="1387">
                  <c:v>0</c:v>
                </c:pt>
                <c:pt idx="1388">
                  <c:v>0</c:v>
                </c:pt>
                <c:pt idx="1389">
                  <c:v>0</c:v>
                </c:pt>
                <c:pt idx="1390">
                  <c:v>1</c:v>
                </c:pt>
                <c:pt idx="1391">
                  <c:v>0</c:v>
                </c:pt>
                <c:pt idx="1392">
                  <c:v>0</c:v>
                </c:pt>
                <c:pt idx="1393">
                  <c:v>0</c:v>
                </c:pt>
                <c:pt idx="1394">
                  <c:v>0</c:v>
                </c:pt>
                <c:pt idx="1395">
                  <c:v>1</c:v>
                </c:pt>
                <c:pt idx="1396">
                  <c:v>1</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1</c:v>
                </c:pt>
                <c:pt idx="1439">
                  <c:v>0</c:v>
                </c:pt>
                <c:pt idx="1440">
                  <c:v>0</c:v>
                </c:pt>
                <c:pt idx="1441">
                  <c:v>0</c:v>
                </c:pt>
                <c:pt idx="1442">
                  <c:v>1</c:v>
                </c:pt>
                <c:pt idx="1443">
                  <c:v>0</c:v>
                </c:pt>
                <c:pt idx="1444">
                  <c:v>1</c:v>
                </c:pt>
                <c:pt idx="1445">
                  <c:v>0</c:v>
                </c:pt>
                <c:pt idx="1446">
                  <c:v>0</c:v>
                </c:pt>
                <c:pt idx="1447">
                  <c:v>0</c:v>
                </c:pt>
                <c:pt idx="1448">
                  <c:v>0</c:v>
                </c:pt>
                <c:pt idx="1449">
                  <c:v>0</c:v>
                </c:pt>
                <c:pt idx="1450">
                  <c:v>0</c:v>
                </c:pt>
                <c:pt idx="1451">
                  <c:v>0</c:v>
                </c:pt>
                <c:pt idx="1452">
                  <c:v>1</c:v>
                </c:pt>
                <c:pt idx="1453">
                  <c:v>0</c:v>
                </c:pt>
                <c:pt idx="1454">
                  <c:v>0</c:v>
                </c:pt>
                <c:pt idx="1455">
                  <c:v>0</c:v>
                </c:pt>
                <c:pt idx="1456">
                  <c:v>0</c:v>
                </c:pt>
                <c:pt idx="1457">
                  <c:v>0</c:v>
                </c:pt>
                <c:pt idx="1458">
                  <c:v>0</c:v>
                </c:pt>
                <c:pt idx="1459">
                  <c:v>0</c:v>
                </c:pt>
                <c:pt idx="1460">
                  <c:v>0</c:v>
                </c:pt>
                <c:pt idx="1461">
                  <c:v>1</c:v>
                </c:pt>
                <c:pt idx="1462">
                  <c:v>0</c:v>
                </c:pt>
                <c:pt idx="1463">
                  <c:v>0</c:v>
                </c:pt>
                <c:pt idx="1464">
                  <c:v>0</c:v>
                </c:pt>
                <c:pt idx="1465">
                  <c:v>0</c:v>
                </c:pt>
                <c:pt idx="1466">
                  <c:v>0</c:v>
                </c:pt>
                <c:pt idx="1467">
                  <c:v>0</c:v>
                </c:pt>
                <c:pt idx="1468">
                  <c:v>0</c:v>
                </c:pt>
                <c:pt idx="1469">
                  <c:v>0</c:v>
                </c:pt>
              </c:numCache>
            </c:numRef>
          </c:xVal>
          <c:yVal>
            <c:numRef>
              <c:f>'Adecco HR Analytics'!$G$2:$G$1471</c:f>
              <c:numCache>
                <c:formatCode>General</c:formatCode>
                <c:ptCount val="1470"/>
                <c:pt idx="0">
                  <c:v>1</c:v>
                </c:pt>
                <c:pt idx="1">
                  <c:v>8</c:v>
                </c:pt>
                <c:pt idx="2">
                  <c:v>2</c:v>
                </c:pt>
                <c:pt idx="3">
                  <c:v>3</c:v>
                </c:pt>
                <c:pt idx="4">
                  <c:v>2</c:v>
                </c:pt>
                <c:pt idx="5">
                  <c:v>2</c:v>
                </c:pt>
                <c:pt idx="6">
                  <c:v>3</c:v>
                </c:pt>
                <c:pt idx="7">
                  <c:v>24</c:v>
                </c:pt>
                <c:pt idx="8">
                  <c:v>23</c:v>
                </c:pt>
                <c:pt idx="9">
                  <c:v>27</c:v>
                </c:pt>
                <c:pt idx="10">
                  <c:v>16</c:v>
                </c:pt>
                <c:pt idx="11">
                  <c:v>15</c:v>
                </c:pt>
                <c:pt idx="12">
                  <c:v>26</c:v>
                </c:pt>
                <c:pt idx="13">
                  <c:v>19</c:v>
                </c:pt>
                <c:pt idx="14">
                  <c:v>24</c:v>
                </c:pt>
                <c:pt idx="15">
                  <c:v>21</c:v>
                </c:pt>
                <c:pt idx="16">
                  <c:v>5</c:v>
                </c:pt>
                <c:pt idx="17">
                  <c:v>16</c:v>
                </c:pt>
                <c:pt idx="18">
                  <c:v>2</c:v>
                </c:pt>
                <c:pt idx="19">
                  <c:v>2</c:v>
                </c:pt>
                <c:pt idx="20">
                  <c:v>11</c:v>
                </c:pt>
                <c:pt idx="21">
                  <c:v>9</c:v>
                </c:pt>
                <c:pt idx="22">
                  <c:v>7</c:v>
                </c:pt>
                <c:pt idx="23">
                  <c:v>15</c:v>
                </c:pt>
                <c:pt idx="24">
                  <c:v>6</c:v>
                </c:pt>
                <c:pt idx="25">
                  <c:v>5</c:v>
                </c:pt>
                <c:pt idx="26">
                  <c:v>16</c:v>
                </c:pt>
                <c:pt idx="27">
                  <c:v>8</c:v>
                </c:pt>
                <c:pt idx="28">
                  <c:v>7</c:v>
                </c:pt>
                <c:pt idx="29">
                  <c:v>2</c:v>
                </c:pt>
                <c:pt idx="30">
                  <c:v>2</c:v>
                </c:pt>
                <c:pt idx="31">
                  <c:v>10</c:v>
                </c:pt>
                <c:pt idx="32">
                  <c:v>9</c:v>
                </c:pt>
                <c:pt idx="33">
                  <c:v>5</c:v>
                </c:pt>
                <c:pt idx="34">
                  <c:v>1</c:v>
                </c:pt>
                <c:pt idx="35">
                  <c:v>2</c:v>
                </c:pt>
                <c:pt idx="36">
                  <c:v>3</c:v>
                </c:pt>
                <c:pt idx="37">
                  <c:v>2</c:v>
                </c:pt>
                <c:pt idx="38">
                  <c:v>5</c:v>
                </c:pt>
                <c:pt idx="39">
                  <c:v>1</c:v>
                </c:pt>
                <c:pt idx="40">
                  <c:v>4</c:v>
                </c:pt>
                <c:pt idx="41">
                  <c:v>2</c:v>
                </c:pt>
                <c:pt idx="42">
                  <c:v>25</c:v>
                </c:pt>
                <c:pt idx="43">
                  <c:v>8</c:v>
                </c:pt>
                <c:pt idx="44">
                  <c:v>1</c:v>
                </c:pt>
                <c:pt idx="45">
                  <c:v>12</c:v>
                </c:pt>
                <c:pt idx="46">
                  <c:v>23</c:v>
                </c:pt>
                <c:pt idx="47">
                  <c:v>19</c:v>
                </c:pt>
                <c:pt idx="48">
                  <c:v>5</c:v>
                </c:pt>
                <c:pt idx="49">
                  <c:v>8</c:v>
                </c:pt>
                <c:pt idx="50">
                  <c:v>1</c:v>
                </c:pt>
                <c:pt idx="51">
                  <c:v>5</c:v>
                </c:pt>
                <c:pt idx="52">
                  <c:v>1</c:v>
                </c:pt>
                <c:pt idx="53">
                  <c:v>11</c:v>
                </c:pt>
                <c:pt idx="54">
                  <c:v>23</c:v>
                </c:pt>
                <c:pt idx="55">
                  <c:v>1</c:v>
                </c:pt>
                <c:pt idx="56">
                  <c:v>18</c:v>
                </c:pt>
                <c:pt idx="57">
                  <c:v>23</c:v>
                </c:pt>
                <c:pt idx="58">
                  <c:v>7</c:v>
                </c:pt>
                <c:pt idx="59">
                  <c:v>1</c:v>
                </c:pt>
                <c:pt idx="60">
                  <c:v>1</c:v>
                </c:pt>
                <c:pt idx="61">
                  <c:v>29</c:v>
                </c:pt>
                <c:pt idx="62">
                  <c:v>7</c:v>
                </c:pt>
                <c:pt idx="63">
                  <c:v>25</c:v>
                </c:pt>
                <c:pt idx="64">
                  <c:v>8</c:v>
                </c:pt>
                <c:pt idx="65">
                  <c:v>8</c:v>
                </c:pt>
                <c:pt idx="66">
                  <c:v>11</c:v>
                </c:pt>
                <c:pt idx="67">
                  <c:v>7</c:v>
                </c:pt>
                <c:pt idx="68">
                  <c:v>1</c:v>
                </c:pt>
                <c:pt idx="69">
                  <c:v>9</c:v>
                </c:pt>
                <c:pt idx="70">
                  <c:v>1</c:v>
                </c:pt>
                <c:pt idx="71">
                  <c:v>2</c:v>
                </c:pt>
                <c:pt idx="72">
                  <c:v>1</c:v>
                </c:pt>
                <c:pt idx="73">
                  <c:v>1</c:v>
                </c:pt>
                <c:pt idx="74">
                  <c:v>6</c:v>
                </c:pt>
                <c:pt idx="75">
                  <c:v>8</c:v>
                </c:pt>
                <c:pt idx="76">
                  <c:v>1</c:v>
                </c:pt>
                <c:pt idx="77">
                  <c:v>6</c:v>
                </c:pt>
                <c:pt idx="78">
                  <c:v>7</c:v>
                </c:pt>
                <c:pt idx="79">
                  <c:v>5</c:v>
                </c:pt>
                <c:pt idx="80">
                  <c:v>1</c:v>
                </c:pt>
                <c:pt idx="81">
                  <c:v>1</c:v>
                </c:pt>
                <c:pt idx="82">
                  <c:v>1</c:v>
                </c:pt>
                <c:pt idx="83">
                  <c:v>6</c:v>
                </c:pt>
                <c:pt idx="84">
                  <c:v>1</c:v>
                </c:pt>
                <c:pt idx="85">
                  <c:v>7</c:v>
                </c:pt>
                <c:pt idx="86">
                  <c:v>2</c:v>
                </c:pt>
                <c:pt idx="87">
                  <c:v>9</c:v>
                </c:pt>
                <c:pt idx="88">
                  <c:v>2</c:v>
                </c:pt>
                <c:pt idx="89">
                  <c:v>9</c:v>
                </c:pt>
                <c:pt idx="90">
                  <c:v>1</c:v>
                </c:pt>
                <c:pt idx="91">
                  <c:v>21</c:v>
                </c:pt>
                <c:pt idx="92">
                  <c:v>4</c:v>
                </c:pt>
                <c:pt idx="93">
                  <c:v>1</c:v>
                </c:pt>
                <c:pt idx="94">
                  <c:v>6</c:v>
                </c:pt>
                <c:pt idx="95">
                  <c:v>2</c:v>
                </c:pt>
                <c:pt idx="96">
                  <c:v>3</c:v>
                </c:pt>
                <c:pt idx="97">
                  <c:v>4</c:v>
                </c:pt>
                <c:pt idx="98">
                  <c:v>10</c:v>
                </c:pt>
                <c:pt idx="99">
                  <c:v>23</c:v>
                </c:pt>
                <c:pt idx="100">
                  <c:v>6</c:v>
                </c:pt>
                <c:pt idx="101">
                  <c:v>1</c:v>
                </c:pt>
                <c:pt idx="102">
                  <c:v>6</c:v>
                </c:pt>
                <c:pt idx="103">
                  <c:v>6</c:v>
                </c:pt>
                <c:pt idx="104">
                  <c:v>2</c:v>
                </c:pt>
                <c:pt idx="105">
                  <c:v>2</c:v>
                </c:pt>
                <c:pt idx="106">
                  <c:v>1</c:v>
                </c:pt>
                <c:pt idx="107">
                  <c:v>5</c:v>
                </c:pt>
                <c:pt idx="108">
                  <c:v>7</c:v>
                </c:pt>
                <c:pt idx="109">
                  <c:v>15</c:v>
                </c:pt>
                <c:pt idx="110">
                  <c:v>1</c:v>
                </c:pt>
                <c:pt idx="111">
                  <c:v>7</c:v>
                </c:pt>
                <c:pt idx="112">
                  <c:v>26</c:v>
                </c:pt>
                <c:pt idx="113">
                  <c:v>18</c:v>
                </c:pt>
                <c:pt idx="114">
                  <c:v>6</c:v>
                </c:pt>
                <c:pt idx="115">
                  <c:v>3</c:v>
                </c:pt>
                <c:pt idx="116">
                  <c:v>5</c:v>
                </c:pt>
                <c:pt idx="117">
                  <c:v>11</c:v>
                </c:pt>
                <c:pt idx="118">
                  <c:v>3</c:v>
                </c:pt>
                <c:pt idx="119">
                  <c:v>26</c:v>
                </c:pt>
                <c:pt idx="120">
                  <c:v>23</c:v>
                </c:pt>
                <c:pt idx="121">
                  <c:v>22</c:v>
                </c:pt>
                <c:pt idx="122">
                  <c:v>14</c:v>
                </c:pt>
                <c:pt idx="123">
                  <c:v>6</c:v>
                </c:pt>
                <c:pt idx="124">
                  <c:v>6</c:v>
                </c:pt>
                <c:pt idx="125">
                  <c:v>6</c:v>
                </c:pt>
                <c:pt idx="126">
                  <c:v>23</c:v>
                </c:pt>
                <c:pt idx="127">
                  <c:v>22</c:v>
                </c:pt>
                <c:pt idx="128">
                  <c:v>2</c:v>
                </c:pt>
                <c:pt idx="129">
                  <c:v>20</c:v>
                </c:pt>
                <c:pt idx="130">
                  <c:v>28</c:v>
                </c:pt>
                <c:pt idx="131">
                  <c:v>12</c:v>
                </c:pt>
                <c:pt idx="132">
                  <c:v>20</c:v>
                </c:pt>
                <c:pt idx="133">
                  <c:v>9</c:v>
                </c:pt>
                <c:pt idx="134">
                  <c:v>25</c:v>
                </c:pt>
                <c:pt idx="135">
                  <c:v>6</c:v>
                </c:pt>
                <c:pt idx="136">
                  <c:v>8</c:v>
                </c:pt>
                <c:pt idx="137">
                  <c:v>4</c:v>
                </c:pt>
                <c:pt idx="138">
                  <c:v>28</c:v>
                </c:pt>
                <c:pt idx="139">
                  <c:v>9</c:v>
                </c:pt>
                <c:pt idx="140">
                  <c:v>9</c:v>
                </c:pt>
                <c:pt idx="141">
                  <c:v>29</c:v>
                </c:pt>
                <c:pt idx="142">
                  <c:v>3</c:v>
                </c:pt>
                <c:pt idx="143">
                  <c:v>18</c:v>
                </c:pt>
                <c:pt idx="144">
                  <c:v>9</c:v>
                </c:pt>
                <c:pt idx="145">
                  <c:v>5</c:v>
                </c:pt>
                <c:pt idx="146">
                  <c:v>2</c:v>
                </c:pt>
                <c:pt idx="147">
                  <c:v>10</c:v>
                </c:pt>
                <c:pt idx="148">
                  <c:v>9</c:v>
                </c:pt>
                <c:pt idx="149">
                  <c:v>3</c:v>
                </c:pt>
                <c:pt idx="150">
                  <c:v>26</c:v>
                </c:pt>
                <c:pt idx="151">
                  <c:v>1</c:v>
                </c:pt>
                <c:pt idx="152">
                  <c:v>6</c:v>
                </c:pt>
                <c:pt idx="153">
                  <c:v>9</c:v>
                </c:pt>
                <c:pt idx="154">
                  <c:v>8</c:v>
                </c:pt>
                <c:pt idx="155">
                  <c:v>1</c:v>
                </c:pt>
                <c:pt idx="156">
                  <c:v>7</c:v>
                </c:pt>
                <c:pt idx="157">
                  <c:v>9</c:v>
                </c:pt>
                <c:pt idx="158">
                  <c:v>4</c:v>
                </c:pt>
                <c:pt idx="159">
                  <c:v>2</c:v>
                </c:pt>
                <c:pt idx="160">
                  <c:v>19</c:v>
                </c:pt>
                <c:pt idx="161">
                  <c:v>9</c:v>
                </c:pt>
                <c:pt idx="162">
                  <c:v>21</c:v>
                </c:pt>
                <c:pt idx="163">
                  <c:v>24</c:v>
                </c:pt>
                <c:pt idx="164">
                  <c:v>3</c:v>
                </c:pt>
                <c:pt idx="165">
                  <c:v>11</c:v>
                </c:pt>
                <c:pt idx="166">
                  <c:v>14</c:v>
                </c:pt>
                <c:pt idx="167">
                  <c:v>5</c:v>
                </c:pt>
                <c:pt idx="168">
                  <c:v>1</c:v>
                </c:pt>
                <c:pt idx="169">
                  <c:v>6</c:v>
                </c:pt>
                <c:pt idx="170">
                  <c:v>17</c:v>
                </c:pt>
                <c:pt idx="171">
                  <c:v>1</c:v>
                </c:pt>
                <c:pt idx="172">
                  <c:v>3</c:v>
                </c:pt>
                <c:pt idx="173">
                  <c:v>9</c:v>
                </c:pt>
                <c:pt idx="174">
                  <c:v>4</c:v>
                </c:pt>
                <c:pt idx="175">
                  <c:v>8</c:v>
                </c:pt>
                <c:pt idx="176">
                  <c:v>2</c:v>
                </c:pt>
                <c:pt idx="177">
                  <c:v>2</c:v>
                </c:pt>
                <c:pt idx="178">
                  <c:v>1</c:v>
                </c:pt>
                <c:pt idx="179">
                  <c:v>9</c:v>
                </c:pt>
                <c:pt idx="180">
                  <c:v>12</c:v>
                </c:pt>
                <c:pt idx="181">
                  <c:v>27</c:v>
                </c:pt>
                <c:pt idx="182">
                  <c:v>20</c:v>
                </c:pt>
                <c:pt idx="183">
                  <c:v>1</c:v>
                </c:pt>
                <c:pt idx="184">
                  <c:v>13</c:v>
                </c:pt>
                <c:pt idx="185">
                  <c:v>14</c:v>
                </c:pt>
                <c:pt idx="186">
                  <c:v>4</c:v>
                </c:pt>
                <c:pt idx="187">
                  <c:v>14</c:v>
                </c:pt>
                <c:pt idx="188">
                  <c:v>2</c:v>
                </c:pt>
                <c:pt idx="189">
                  <c:v>3</c:v>
                </c:pt>
                <c:pt idx="190">
                  <c:v>1</c:v>
                </c:pt>
                <c:pt idx="191">
                  <c:v>9</c:v>
                </c:pt>
                <c:pt idx="192">
                  <c:v>23</c:v>
                </c:pt>
                <c:pt idx="193">
                  <c:v>7</c:v>
                </c:pt>
                <c:pt idx="194">
                  <c:v>2</c:v>
                </c:pt>
                <c:pt idx="195">
                  <c:v>21</c:v>
                </c:pt>
                <c:pt idx="196">
                  <c:v>2</c:v>
                </c:pt>
                <c:pt idx="197">
                  <c:v>21</c:v>
                </c:pt>
                <c:pt idx="198">
                  <c:v>2</c:v>
                </c:pt>
                <c:pt idx="199">
                  <c:v>29</c:v>
                </c:pt>
                <c:pt idx="200">
                  <c:v>1</c:v>
                </c:pt>
                <c:pt idx="201">
                  <c:v>18</c:v>
                </c:pt>
                <c:pt idx="202">
                  <c:v>10</c:v>
                </c:pt>
                <c:pt idx="203">
                  <c:v>19</c:v>
                </c:pt>
                <c:pt idx="204">
                  <c:v>29</c:v>
                </c:pt>
                <c:pt idx="205">
                  <c:v>27</c:v>
                </c:pt>
                <c:pt idx="206">
                  <c:v>5</c:v>
                </c:pt>
                <c:pt idx="207">
                  <c:v>18</c:v>
                </c:pt>
                <c:pt idx="208">
                  <c:v>9</c:v>
                </c:pt>
                <c:pt idx="209">
                  <c:v>1</c:v>
                </c:pt>
                <c:pt idx="210">
                  <c:v>4</c:v>
                </c:pt>
                <c:pt idx="211">
                  <c:v>1</c:v>
                </c:pt>
                <c:pt idx="212">
                  <c:v>20</c:v>
                </c:pt>
                <c:pt idx="213">
                  <c:v>8</c:v>
                </c:pt>
                <c:pt idx="214">
                  <c:v>3</c:v>
                </c:pt>
                <c:pt idx="215">
                  <c:v>6</c:v>
                </c:pt>
                <c:pt idx="216">
                  <c:v>26</c:v>
                </c:pt>
                <c:pt idx="217">
                  <c:v>1</c:v>
                </c:pt>
                <c:pt idx="218">
                  <c:v>6</c:v>
                </c:pt>
                <c:pt idx="219">
                  <c:v>3</c:v>
                </c:pt>
                <c:pt idx="220">
                  <c:v>5</c:v>
                </c:pt>
                <c:pt idx="221">
                  <c:v>4</c:v>
                </c:pt>
                <c:pt idx="222">
                  <c:v>11</c:v>
                </c:pt>
                <c:pt idx="223">
                  <c:v>3</c:v>
                </c:pt>
                <c:pt idx="224">
                  <c:v>1</c:v>
                </c:pt>
                <c:pt idx="225">
                  <c:v>3</c:v>
                </c:pt>
                <c:pt idx="226">
                  <c:v>4</c:v>
                </c:pt>
                <c:pt idx="227">
                  <c:v>1</c:v>
                </c:pt>
                <c:pt idx="228">
                  <c:v>1</c:v>
                </c:pt>
                <c:pt idx="229">
                  <c:v>18</c:v>
                </c:pt>
                <c:pt idx="230">
                  <c:v>2</c:v>
                </c:pt>
                <c:pt idx="231">
                  <c:v>4</c:v>
                </c:pt>
                <c:pt idx="232">
                  <c:v>6</c:v>
                </c:pt>
                <c:pt idx="233">
                  <c:v>1</c:v>
                </c:pt>
                <c:pt idx="234">
                  <c:v>14</c:v>
                </c:pt>
                <c:pt idx="235">
                  <c:v>16</c:v>
                </c:pt>
                <c:pt idx="236">
                  <c:v>2</c:v>
                </c:pt>
                <c:pt idx="237">
                  <c:v>2</c:v>
                </c:pt>
                <c:pt idx="238">
                  <c:v>4</c:v>
                </c:pt>
                <c:pt idx="239">
                  <c:v>1</c:v>
                </c:pt>
                <c:pt idx="240">
                  <c:v>1</c:v>
                </c:pt>
                <c:pt idx="241">
                  <c:v>26</c:v>
                </c:pt>
                <c:pt idx="242">
                  <c:v>19</c:v>
                </c:pt>
                <c:pt idx="243">
                  <c:v>24</c:v>
                </c:pt>
                <c:pt idx="244">
                  <c:v>1</c:v>
                </c:pt>
                <c:pt idx="245">
                  <c:v>3</c:v>
                </c:pt>
                <c:pt idx="246">
                  <c:v>5</c:v>
                </c:pt>
                <c:pt idx="247">
                  <c:v>2</c:v>
                </c:pt>
                <c:pt idx="248">
                  <c:v>1</c:v>
                </c:pt>
                <c:pt idx="249">
                  <c:v>7</c:v>
                </c:pt>
                <c:pt idx="250">
                  <c:v>10</c:v>
                </c:pt>
                <c:pt idx="251">
                  <c:v>2</c:v>
                </c:pt>
                <c:pt idx="252">
                  <c:v>15</c:v>
                </c:pt>
                <c:pt idx="253">
                  <c:v>17</c:v>
                </c:pt>
                <c:pt idx="254">
                  <c:v>20</c:v>
                </c:pt>
                <c:pt idx="255">
                  <c:v>1</c:v>
                </c:pt>
                <c:pt idx="256">
                  <c:v>2</c:v>
                </c:pt>
                <c:pt idx="257">
                  <c:v>2</c:v>
                </c:pt>
                <c:pt idx="258">
                  <c:v>1</c:v>
                </c:pt>
                <c:pt idx="259">
                  <c:v>29</c:v>
                </c:pt>
                <c:pt idx="260">
                  <c:v>7</c:v>
                </c:pt>
                <c:pt idx="261">
                  <c:v>2</c:v>
                </c:pt>
                <c:pt idx="262">
                  <c:v>2</c:v>
                </c:pt>
                <c:pt idx="263">
                  <c:v>2</c:v>
                </c:pt>
                <c:pt idx="264">
                  <c:v>2</c:v>
                </c:pt>
                <c:pt idx="265">
                  <c:v>2</c:v>
                </c:pt>
                <c:pt idx="266">
                  <c:v>23</c:v>
                </c:pt>
                <c:pt idx="267">
                  <c:v>5</c:v>
                </c:pt>
                <c:pt idx="268">
                  <c:v>20</c:v>
                </c:pt>
                <c:pt idx="269">
                  <c:v>6</c:v>
                </c:pt>
                <c:pt idx="270">
                  <c:v>1</c:v>
                </c:pt>
                <c:pt idx="271">
                  <c:v>29</c:v>
                </c:pt>
                <c:pt idx="272">
                  <c:v>9</c:v>
                </c:pt>
                <c:pt idx="273">
                  <c:v>6</c:v>
                </c:pt>
                <c:pt idx="274">
                  <c:v>3</c:v>
                </c:pt>
                <c:pt idx="275">
                  <c:v>1</c:v>
                </c:pt>
                <c:pt idx="276">
                  <c:v>22</c:v>
                </c:pt>
                <c:pt idx="277">
                  <c:v>7</c:v>
                </c:pt>
                <c:pt idx="278">
                  <c:v>1</c:v>
                </c:pt>
                <c:pt idx="279">
                  <c:v>4</c:v>
                </c:pt>
                <c:pt idx="280">
                  <c:v>3</c:v>
                </c:pt>
                <c:pt idx="281">
                  <c:v>1</c:v>
                </c:pt>
                <c:pt idx="282">
                  <c:v>2</c:v>
                </c:pt>
                <c:pt idx="283">
                  <c:v>20</c:v>
                </c:pt>
                <c:pt idx="284">
                  <c:v>11</c:v>
                </c:pt>
                <c:pt idx="285">
                  <c:v>1</c:v>
                </c:pt>
                <c:pt idx="286">
                  <c:v>24</c:v>
                </c:pt>
                <c:pt idx="287">
                  <c:v>23</c:v>
                </c:pt>
                <c:pt idx="288">
                  <c:v>16</c:v>
                </c:pt>
                <c:pt idx="289">
                  <c:v>8</c:v>
                </c:pt>
                <c:pt idx="290">
                  <c:v>10</c:v>
                </c:pt>
                <c:pt idx="291">
                  <c:v>3</c:v>
                </c:pt>
                <c:pt idx="292">
                  <c:v>5</c:v>
                </c:pt>
                <c:pt idx="293">
                  <c:v>4</c:v>
                </c:pt>
                <c:pt idx="294">
                  <c:v>9</c:v>
                </c:pt>
                <c:pt idx="295">
                  <c:v>26</c:v>
                </c:pt>
                <c:pt idx="296">
                  <c:v>3</c:v>
                </c:pt>
                <c:pt idx="297">
                  <c:v>16</c:v>
                </c:pt>
                <c:pt idx="298">
                  <c:v>18</c:v>
                </c:pt>
                <c:pt idx="299">
                  <c:v>2</c:v>
                </c:pt>
                <c:pt idx="300">
                  <c:v>2</c:v>
                </c:pt>
                <c:pt idx="301">
                  <c:v>10</c:v>
                </c:pt>
                <c:pt idx="302">
                  <c:v>16</c:v>
                </c:pt>
                <c:pt idx="303">
                  <c:v>7</c:v>
                </c:pt>
                <c:pt idx="304">
                  <c:v>1</c:v>
                </c:pt>
                <c:pt idx="305">
                  <c:v>24</c:v>
                </c:pt>
                <c:pt idx="306">
                  <c:v>7</c:v>
                </c:pt>
                <c:pt idx="307">
                  <c:v>25</c:v>
                </c:pt>
                <c:pt idx="308">
                  <c:v>1</c:v>
                </c:pt>
                <c:pt idx="309">
                  <c:v>5</c:v>
                </c:pt>
                <c:pt idx="310">
                  <c:v>2</c:v>
                </c:pt>
                <c:pt idx="311">
                  <c:v>7</c:v>
                </c:pt>
                <c:pt idx="312">
                  <c:v>2</c:v>
                </c:pt>
                <c:pt idx="313">
                  <c:v>5</c:v>
                </c:pt>
                <c:pt idx="314">
                  <c:v>10</c:v>
                </c:pt>
                <c:pt idx="315">
                  <c:v>10</c:v>
                </c:pt>
                <c:pt idx="316">
                  <c:v>1</c:v>
                </c:pt>
                <c:pt idx="317">
                  <c:v>8</c:v>
                </c:pt>
                <c:pt idx="318">
                  <c:v>5</c:v>
                </c:pt>
                <c:pt idx="319">
                  <c:v>8</c:v>
                </c:pt>
                <c:pt idx="320">
                  <c:v>2</c:v>
                </c:pt>
                <c:pt idx="321">
                  <c:v>7</c:v>
                </c:pt>
                <c:pt idx="322">
                  <c:v>2</c:v>
                </c:pt>
                <c:pt idx="323">
                  <c:v>2</c:v>
                </c:pt>
                <c:pt idx="324">
                  <c:v>28</c:v>
                </c:pt>
                <c:pt idx="325">
                  <c:v>7</c:v>
                </c:pt>
                <c:pt idx="326">
                  <c:v>7</c:v>
                </c:pt>
                <c:pt idx="327">
                  <c:v>3</c:v>
                </c:pt>
                <c:pt idx="328">
                  <c:v>10</c:v>
                </c:pt>
                <c:pt idx="329">
                  <c:v>5</c:v>
                </c:pt>
                <c:pt idx="330">
                  <c:v>10</c:v>
                </c:pt>
                <c:pt idx="331">
                  <c:v>1</c:v>
                </c:pt>
                <c:pt idx="332">
                  <c:v>20</c:v>
                </c:pt>
                <c:pt idx="333">
                  <c:v>7</c:v>
                </c:pt>
                <c:pt idx="334">
                  <c:v>8</c:v>
                </c:pt>
                <c:pt idx="335">
                  <c:v>1</c:v>
                </c:pt>
                <c:pt idx="336">
                  <c:v>8</c:v>
                </c:pt>
                <c:pt idx="337">
                  <c:v>9</c:v>
                </c:pt>
                <c:pt idx="338">
                  <c:v>5</c:v>
                </c:pt>
                <c:pt idx="339">
                  <c:v>8</c:v>
                </c:pt>
                <c:pt idx="340">
                  <c:v>5</c:v>
                </c:pt>
                <c:pt idx="341">
                  <c:v>15</c:v>
                </c:pt>
                <c:pt idx="342">
                  <c:v>7</c:v>
                </c:pt>
                <c:pt idx="343">
                  <c:v>10</c:v>
                </c:pt>
                <c:pt idx="344">
                  <c:v>5</c:v>
                </c:pt>
                <c:pt idx="345">
                  <c:v>26</c:v>
                </c:pt>
                <c:pt idx="346">
                  <c:v>6</c:v>
                </c:pt>
                <c:pt idx="347">
                  <c:v>4</c:v>
                </c:pt>
                <c:pt idx="348">
                  <c:v>23</c:v>
                </c:pt>
                <c:pt idx="349">
                  <c:v>2</c:v>
                </c:pt>
                <c:pt idx="350">
                  <c:v>2</c:v>
                </c:pt>
                <c:pt idx="351">
                  <c:v>2</c:v>
                </c:pt>
                <c:pt idx="352">
                  <c:v>29</c:v>
                </c:pt>
                <c:pt idx="353">
                  <c:v>6</c:v>
                </c:pt>
                <c:pt idx="354">
                  <c:v>25</c:v>
                </c:pt>
                <c:pt idx="355">
                  <c:v>1</c:v>
                </c:pt>
                <c:pt idx="356">
                  <c:v>2</c:v>
                </c:pt>
                <c:pt idx="357">
                  <c:v>1</c:v>
                </c:pt>
                <c:pt idx="358">
                  <c:v>1</c:v>
                </c:pt>
                <c:pt idx="359">
                  <c:v>3</c:v>
                </c:pt>
                <c:pt idx="360">
                  <c:v>1</c:v>
                </c:pt>
                <c:pt idx="361">
                  <c:v>10</c:v>
                </c:pt>
                <c:pt idx="362">
                  <c:v>9</c:v>
                </c:pt>
                <c:pt idx="363">
                  <c:v>5</c:v>
                </c:pt>
                <c:pt idx="364">
                  <c:v>10</c:v>
                </c:pt>
                <c:pt idx="365">
                  <c:v>7</c:v>
                </c:pt>
                <c:pt idx="366">
                  <c:v>4</c:v>
                </c:pt>
                <c:pt idx="367">
                  <c:v>10</c:v>
                </c:pt>
                <c:pt idx="368">
                  <c:v>22</c:v>
                </c:pt>
                <c:pt idx="369">
                  <c:v>9</c:v>
                </c:pt>
                <c:pt idx="370">
                  <c:v>12</c:v>
                </c:pt>
                <c:pt idx="371">
                  <c:v>23</c:v>
                </c:pt>
                <c:pt idx="372">
                  <c:v>9</c:v>
                </c:pt>
                <c:pt idx="373">
                  <c:v>1</c:v>
                </c:pt>
                <c:pt idx="374">
                  <c:v>9</c:v>
                </c:pt>
                <c:pt idx="375">
                  <c:v>7</c:v>
                </c:pt>
                <c:pt idx="376">
                  <c:v>14</c:v>
                </c:pt>
                <c:pt idx="377">
                  <c:v>2</c:v>
                </c:pt>
                <c:pt idx="378">
                  <c:v>19</c:v>
                </c:pt>
                <c:pt idx="379">
                  <c:v>2</c:v>
                </c:pt>
                <c:pt idx="380">
                  <c:v>10</c:v>
                </c:pt>
                <c:pt idx="381">
                  <c:v>2</c:v>
                </c:pt>
                <c:pt idx="382">
                  <c:v>3</c:v>
                </c:pt>
                <c:pt idx="383">
                  <c:v>11</c:v>
                </c:pt>
                <c:pt idx="384">
                  <c:v>2</c:v>
                </c:pt>
                <c:pt idx="385">
                  <c:v>4</c:v>
                </c:pt>
                <c:pt idx="386">
                  <c:v>14</c:v>
                </c:pt>
                <c:pt idx="387">
                  <c:v>2</c:v>
                </c:pt>
                <c:pt idx="388">
                  <c:v>1</c:v>
                </c:pt>
                <c:pt idx="389">
                  <c:v>10</c:v>
                </c:pt>
                <c:pt idx="390">
                  <c:v>12</c:v>
                </c:pt>
                <c:pt idx="391">
                  <c:v>2</c:v>
                </c:pt>
                <c:pt idx="392">
                  <c:v>5</c:v>
                </c:pt>
                <c:pt idx="393">
                  <c:v>4</c:v>
                </c:pt>
                <c:pt idx="394">
                  <c:v>7</c:v>
                </c:pt>
                <c:pt idx="395">
                  <c:v>21</c:v>
                </c:pt>
                <c:pt idx="396">
                  <c:v>8</c:v>
                </c:pt>
                <c:pt idx="397">
                  <c:v>4</c:v>
                </c:pt>
                <c:pt idx="398">
                  <c:v>25</c:v>
                </c:pt>
                <c:pt idx="399">
                  <c:v>1</c:v>
                </c:pt>
                <c:pt idx="400">
                  <c:v>1</c:v>
                </c:pt>
                <c:pt idx="401">
                  <c:v>6</c:v>
                </c:pt>
                <c:pt idx="402">
                  <c:v>12</c:v>
                </c:pt>
                <c:pt idx="403">
                  <c:v>1</c:v>
                </c:pt>
                <c:pt idx="404">
                  <c:v>17</c:v>
                </c:pt>
                <c:pt idx="405">
                  <c:v>3</c:v>
                </c:pt>
                <c:pt idx="406">
                  <c:v>3</c:v>
                </c:pt>
                <c:pt idx="407">
                  <c:v>10</c:v>
                </c:pt>
                <c:pt idx="408">
                  <c:v>4</c:v>
                </c:pt>
                <c:pt idx="409">
                  <c:v>29</c:v>
                </c:pt>
                <c:pt idx="410">
                  <c:v>2</c:v>
                </c:pt>
                <c:pt idx="411">
                  <c:v>7</c:v>
                </c:pt>
                <c:pt idx="412">
                  <c:v>18</c:v>
                </c:pt>
                <c:pt idx="413">
                  <c:v>28</c:v>
                </c:pt>
                <c:pt idx="414">
                  <c:v>1</c:v>
                </c:pt>
                <c:pt idx="415">
                  <c:v>6</c:v>
                </c:pt>
                <c:pt idx="416">
                  <c:v>2</c:v>
                </c:pt>
                <c:pt idx="417">
                  <c:v>2</c:v>
                </c:pt>
                <c:pt idx="418">
                  <c:v>23</c:v>
                </c:pt>
                <c:pt idx="419">
                  <c:v>3</c:v>
                </c:pt>
                <c:pt idx="420">
                  <c:v>3</c:v>
                </c:pt>
                <c:pt idx="421">
                  <c:v>25</c:v>
                </c:pt>
                <c:pt idx="422">
                  <c:v>2</c:v>
                </c:pt>
                <c:pt idx="423">
                  <c:v>22</c:v>
                </c:pt>
                <c:pt idx="424">
                  <c:v>29</c:v>
                </c:pt>
                <c:pt idx="425">
                  <c:v>29</c:v>
                </c:pt>
                <c:pt idx="426">
                  <c:v>2</c:v>
                </c:pt>
                <c:pt idx="427">
                  <c:v>28</c:v>
                </c:pt>
                <c:pt idx="428">
                  <c:v>2</c:v>
                </c:pt>
                <c:pt idx="429">
                  <c:v>2</c:v>
                </c:pt>
                <c:pt idx="430">
                  <c:v>22</c:v>
                </c:pt>
                <c:pt idx="431">
                  <c:v>8</c:v>
                </c:pt>
                <c:pt idx="432">
                  <c:v>2</c:v>
                </c:pt>
                <c:pt idx="433">
                  <c:v>10</c:v>
                </c:pt>
                <c:pt idx="434">
                  <c:v>9</c:v>
                </c:pt>
                <c:pt idx="435">
                  <c:v>15</c:v>
                </c:pt>
                <c:pt idx="436">
                  <c:v>10</c:v>
                </c:pt>
                <c:pt idx="437">
                  <c:v>7</c:v>
                </c:pt>
                <c:pt idx="438">
                  <c:v>16</c:v>
                </c:pt>
                <c:pt idx="439">
                  <c:v>20</c:v>
                </c:pt>
                <c:pt idx="440">
                  <c:v>23</c:v>
                </c:pt>
                <c:pt idx="441">
                  <c:v>5</c:v>
                </c:pt>
                <c:pt idx="442">
                  <c:v>10</c:v>
                </c:pt>
                <c:pt idx="443">
                  <c:v>4</c:v>
                </c:pt>
                <c:pt idx="444">
                  <c:v>2</c:v>
                </c:pt>
                <c:pt idx="445">
                  <c:v>18</c:v>
                </c:pt>
                <c:pt idx="446">
                  <c:v>10</c:v>
                </c:pt>
                <c:pt idx="447">
                  <c:v>1</c:v>
                </c:pt>
                <c:pt idx="448">
                  <c:v>6</c:v>
                </c:pt>
                <c:pt idx="449">
                  <c:v>8</c:v>
                </c:pt>
                <c:pt idx="450">
                  <c:v>2</c:v>
                </c:pt>
                <c:pt idx="451">
                  <c:v>24</c:v>
                </c:pt>
                <c:pt idx="452">
                  <c:v>2</c:v>
                </c:pt>
                <c:pt idx="453">
                  <c:v>17</c:v>
                </c:pt>
                <c:pt idx="454">
                  <c:v>19</c:v>
                </c:pt>
                <c:pt idx="455">
                  <c:v>1</c:v>
                </c:pt>
                <c:pt idx="456">
                  <c:v>7</c:v>
                </c:pt>
                <c:pt idx="457">
                  <c:v>5</c:v>
                </c:pt>
                <c:pt idx="458">
                  <c:v>28</c:v>
                </c:pt>
                <c:pt idx="459">
                  <c:v>2</c:v>
                </c:pt>
                <c:pt idx="460">
                  <c:v>29</c:v>
                </c:pt>
                <c:pt idx="461">
                  <c:v>1</c:v>
                </c:pt>
                <c:pt idx="462">
                  <c:v>21</c:v>
                </c:pt>
                <c:pt idx="463">
                  <c:v>24</c:v>
                </c:pt>
                <c:pt idx="464">
                  <c:v>1</c:v>
                </c:pt>
                <c:pt idx="465">
                  <c:v>18</c:v>
                </c:pt>
                <c:pt idx="466">
                  <c:v>2</c:v>
                </c:pt>
                <c:pt idx="467">
                  <c:v>9</c:v>
                </c:pt>
                <c:pt idx="468">
                  <c:v>6</c:v>
                </c:pt>
                <c:pt idx="469">
                  <c:v>11</c:v>
                </c:pt>
                <c:pt idx="470">
                  <c:v>24</c:v>
                </c:pt>
                <c:pt idx="471">
                  <c:v>10</c:v>
                </c:pt>
                <c:pt idx="472">
                  <c:v>1</c:v>
                </c:pt>
                <c:pt idx="473">
                  <c:v>18</c:v>
                </c:pt>
                <c:pt idx="474">
                  <c:v>23</c:v>
                </c:pt>
                <c:pt idx="475">
                  <c:v>28</c:v>
                </c:pt>
                <c:pt idx="476">
                  <c:v>17</c:v>
                </c:pt>
                <c:pt idx="477">
                  <c:v>3</c:v>
                </c:pt>
                <c:pt idx="478">
                  <c:v>13</c:v>
                </c:pt>
                <c:pt idx="479">
                  <c:v>7</c:v>
                </c:pt>
                <c:pt idx="480">
                  <c:v>12</c:v>
                </c:pt>
                <c:pt idx="481">
                  <c:v>1</c:v>
                </c:pt>
                <c:pt idx="482">
                  <c:v>13</c:v>
                </c:pt>
                <c:pt idx="483">
                  <c:v>25</c:v>
                </c:pt>
                <c:pt idx="484">
                  <c:v>6</c:v>
                </c:pt>
                <c:pt idx="485">
                  <c:v>6</c:v>
                </c:pt>
                <c:pt idx="486">
                  <c:v>2</c:v>
                </c:pt>
                <c:pt idx="487">
                  <c:v>1</c:v>
                </c:pt>
                <c:pt idx="488">
                  <c:v>2</c:v>
                </c:pt>
                <c:pt idx="489">
                  <c:v>6</c:v>
                </c:pt>
                <c:pt idx="490">
                  <c:v>1</c:v>
                </c:pt>
                <c:pt idx="491">
                  <c:v>9</c:v>
                </c:pt>
                <c:pt idx="492">
                  <c:v>1</c:v>
                </c:pt>
                <c:pt idx="493">
                  <c:v>1</c:v>
                </c:pt>
                <c:pt idx="494">
                  <c:v>14</c:v>
                </c:pt>
                <c:pt idx="495">
                  <c:v>2</c:v>
                </c:pt>
                <c:pt idx="496">
                  <c:v>22</c:v>
                </c:pt>
                <c:pt idx="497">
                  <c:v>3</c:v>
                </c:pt>
                <c:pt idx="498">
                  <c:v>6</c:v>
                </c:pt>
                <c:pt idx="499">
                  <c:v>8</c:v>
                </c:pt>
                <c:pt idx="500">
                  <c:v>9</c:v>
                </c:pt>
                <c:pt idx="501">
                  <c:v>3</c:v>
                </c:pt>
                <c:pt idx="502">
                  <c:v>1</c:v>
                </c:pt>
                <c:pt idx="503">
                  <c:v>1</c:v>
                </c:pt>
                <c:pt idx="504">
                  <c:v>26</c:v>
                </c:pt>
                <c:pt idx="505">
                  <c:v>6</c:v>
                </c:pt>
                <c:pt idx="506">
                  <c:v>3</c:v>
                </c:pt>
                <c:pt idx="507">
                  <c:v>3</c:v>
                </c:pt>
                <c:pt idx="508">
                  <c:v>6</c:v>
                </c:pt>
                <c:pt idx="509">
                  <c:v>6</c:v>
                </c:pt>
                <c:pt idx="510">
                  <c:v>19</c:v>
                </c:pt>
                <c:pt idx="511">
                  <c:v>9</c:v>
                </c:pt>
                <c:pt idx="512">
                  <c:v>3</c:v>
                </c:pt>
                <c:pt idx="513">
                  <c:v>10</c:v>
                </c:pt>
                <c:pt idx="514">
                  <c:v>3</c:v>
                </c:pt>
                <c:pt idx="515">
                  <c:v>3</c:v>
                </c:pt>
                <c:pt idx="516">
                  <c:v>4</c:v>
                </c:pt>
                <c:pt idx="517">
                  <c:v>8</c:v>
                </c:pt>
                <c:pt idx="518">
                  <c:v>7</c:v>
                </c:pt>
                <c:pt idx="519">
                  <c:v>1</c:v>
                </c:pt>
                <c:pt idx="520">
                  <c:v>2</c:v>
                </c:pt>
                <c:pt idx="521">
                  <c:v>3</c:v>
                </c:pt>
                <c:pt idx="522">
                  <c:v>10</c:v>
                </c:pt>
                <c:pt idx="523">
                  <c:v>28</c:v>
                </c:pt>
                <c:pt idx="524">
                  <c:v>9</c:v>
                </c:pt>
                <c:pt idx="525">
                  <c:v>3</c:v>
                </c:pt>
                <c:pt idx="526">
                  <c:v>2</c:v>
                </c:pt>
                <c:pt idx="527">
                  <c:v>10</c:v>
                </c:pt>
                <c:pt idx="528">
                  <c:v>8</c:v>
                </c:pt>
                <c:pt idx="529">
                  <c:v>1</c:v>
                </c:pt>
                <c:pt idx="530">
                  <c:v>1</c:v>
                </c:pt>
                <c:pt idx="531">
                  <c:v>3</c:v>
                </c:pt>
                <c:pt idx="532">
                  <c:v>14</c:v>
                </c:pt>
                <c:pt idx="533">
                  <c:v>5</c:v>
                </c:pt>
                <c:pt idx="534">
                  <c:v>7</c:v>
                </c:pt>
                <c:pt idx="535">
                  <c:v>10</c:v>
                </c:pt>
                <c:pt idx="536">
                  <c:v>16</c:v>
                </c:pt>
                <c:pt idx="537">
                  <c:v>10</c:v>
                </c:pt>
                <c:pt idx="538">
                  <c:v>1</c:v>
                </c:pt>
                <c:pt idx="539">
                  <c:v>8</c:v>
                </c:pt>
                <c:pt idx="540">
                  <c:v>1</c:v>
                </c:pt>
                <c:pt idx="541">
                  <c:v>8</c:v>
                </c:pt>
                <c:pt idx="542">
                  <c:v>1</c:v>
                </c:pt>
                <c:pt idx="543">
                  <c:v>24</c:v>
                </c:pt>
                <c:pt idx="544">
                  <c:v>3</c:v>
                </c:pt>
                <c:pt idx="545">
                  <c:v>27</c:v>
                </c:pt>
                <c:pt idx="546">
                  <c:v>10</c:v>
                </c:pt>
                <c:pt idx="547">
                  <c:v>19</c:v>
                </c:pt>
                <c:pt idx="548">
                  <c:v>15</c:v>
                </c:pt>
                <c:pt idx="549">
                  <c:v>8</c:v>
                </c:pt>
                <c:pt idx="550">
                  <c:v>9</c:v>
                </c:pt>
                <c:pt idx="551">
                  <c:v>3</c:v>
                </c:pt>
                <c:pt idx="552">
                  <c:v>9</c:v>
                </c:pt>
                <c:pt idx="553">
                  <c:v>2</c:v>
                </c:pt>
                <c:pt idx="554">
                  <c:v>7</c:v>
                </c:pt>
                <c:pt idx="555">
                  <c:v>10</c:v>
                </c:pt>
                <c:pt idx="556">
                  <c:v>6</c:v>
                </c:pt>
                <c:pt idx="557">
                  <c:v>2</c:v>
                </c:pt>
                <c:pt idx="558">
                  <c:v>24</c:v>
                </c:pt>
                <c:pt idx="559">
                  <c:v>2</c:v>
                </c:pt>
                <c:pt idx="560">
                  <c:v>8</c:v>
                </c:pt>
                <c:pt idx="561">
                  <c:v>3</c:v>
                </c:pt>
                <c:pt idx="562">
                  <c:v>1</c:v>
                </c:pt>
                <c:pt idx="563">
                  <c:v>26</c:v>
                </c:pt>
                <c:pt idx="564">
                  <c:v>2</c:v>
                </c:pt>
                <c:pt idx="565">
                  <c:v>10</c:v>
                </c:pt>
                <c:pt idx="566">
                  <c:v>27</c:v>
                </c:pt>
                <c:pt idx="567">
                  <c:v>2</c:v>
                </c:pt>
                <c:pt idx="568">
                  <c:v>2</c:v>
                </c:pt>
                <c:pt idx="569">
                  <c:v>8</c:v>
                </c:pt>
                <c:pt idx="570">
                  <c:v>19</c:v>
                </c:pt>
                <c:pt idx="571">
                  <c:v>1</c:v>
                </c:pt>
                <c:pt idx="572">
                  <c:v>27</c:v>
                </c:pt>
                <c:pt idx="573">
                  <c:v>8</c:v>
                </c:pt>
                <c:pt idx="574">
                  <c:v>1</c:v>
                </c:pt>
                <c:pt idx="575">
                  <c:v>19</c:v>
                </c:pt>
                <c:pt idx="576">
                  <c:v>8</c:v>
                </c:pt>
                <c:pt idx="577">
                  <c:v>10</c:v>
                </c:pt>
                <c:pt idx="578">
                  <c:v>2</c:v>
                </c:pt>
                <c:pt idx="579">
                  <c:v>2</c:v>
                </c:pt>
                <c:pt idx="580">
                  <c:v>8</c:v>
                </c:pt>
                <c:pt idx="581">
                  <c:v>1</c:v>
                </c:pt>
                <c:pt idx="582">
                  <c:v>2</c:v>
                </c:pt>
                <c:pt idx="583">
                  <c:v>8</c:v>
                </c:pt>
                <c:pt idx="584">
                  <c:v>8</c:v>
                </c:pt>
                <c:pt idx="585">
                  <c:v>6</c:v>
                </c:pt>
                <c:pt idx="586">
                  <c:v>9</c:v>
                </c:pt>
                <c:pt idx="587">
                  <c:v>11</c:v>
                </c:pt>
                <c:pt idx="588">
                  <c:v>2</c:v>
                </c:pt>
                <c:pt idx="589">
                  <c:v>1</c:v>
                </c:pt>
                <c:pt idx="590">
                  <c:v>7</c:v>
                </c:pt>
                <c:pt idx="591">
                  <c:v>16</c:v>
                </c:pt>
                <c:pt idx="592">
                  <c:v>2</c:v>
                </c:pt>
                <c:pt idx="593">
                  <c:v>1</c:v>
                </c:pt>
                <c:pt idx="594">
                  <c:v>23</c:v>
                </c:pt>
                <c:pt idx="595">
                  <c:v>2</c:v>
                </c:pt>
                <c:pt idx="596">
                  <c:v>1</c:v>
                </c:pt>
                <c:pt idx="597">
                  <c:v>1</c:v>
                </c:pt>
                <c:pt idx="598">
                  <c:v>2</c:v>
                </c:pt>
                <c:pt idx="599">
                  <c:v>13</c:v>
                </c:pt>
                <c:pt idx="600">
                  <c:v>4</c:v>
                </c:pt>
                <c:pt idx="601">
                  <c:v>16</c:v>
                </c:pt>
                <c:pt idx="602">
                  <c:v>2</c:v>
                </c:pt>
                <c:pt idx="603">
                  <c:v>2</c:v>
                </c:pt>
                <c:pt idx="604">
                  <c:v>29</c:v>
                </c:pt>
                <c:pt idx="605">
                  <c:v>12</c:v>
                </c:pt>
                <c:pt idx="606">
                  <c:v>16</c:v>
                </c:pt>
                <c:pt idx="607">
                  <c:v>11</c:v>
                </c:pt>
                <c:pt idx="608">
                  <c:v>2</c:v>
                </c:pt>
                <c:pt idx="609">
                  <c:v>14</c:v>
                </c:pt>
                <c:pt idx="610">
                  <c:v>5</c:v>
                </c:pt>
                <c:pt idx="611">
                  <c:v>7</c:v>
                </c:pt>
                <c:pt idx="612">
                  <c:v>2</c:v>
                </c:pt>
                <c:pt idx="613">
                  <c:v>3</c:v>
                </c:pt>
                <c:pt idx="614">
                  <c:v>5</c:v>
                </c:pt>
                <c:pt idx="615">
                  <c:v>3</c:v>
                </c:pt>
                <c:pt idx="616">
                  <c:v>26</c:v>
                </c:pt>
                <c:pt idx="617">
                  <c:v>4</c:v>
                </c:pt>
                <c:pt idx="618">
                  <c:v>2</c:v>
                </c:pt>
                <c:pt idx="619">
                  <c:v>1</c:v>
                </c:pt>
                <c:pt idx="620">
                  <c:v>27</c:v>
                </c:pt>
                <c:pt idx="621">
                  <c:v>1</c:v>
                </c:pt>
                <c:pt idx="622">
                  <c:v>13</c:v>
                </c:pt>
                <c:pt idx="623">
                  <c:v>5</c:v>
                </c:pt>
                <c:pt idx="624">
                  <c:v>7</c:v>
                </c:pt>
                <c:pt idx="625">
                  <c:v>9</c:v>
                </c:pt>
                <c:pt idx="626">
                  <c:v>8</c:v>
                </c:pt>
                <c:pt idx="627">
                  <c:v>25</c:v>
                </c:pt>
                <c:pt idx="628">
                  <c:v>16</c:v>
                </c:pt>
                <c:pt idx="629">
                  <c:v>8</c:v>
                </c:pt>
                <c:pt idx="630">
                  <c:v>1</c:v>
                </c:pt>
                <c:pt idx="631">
                  <c:v>8</c:v>
                </c:pt>
                <c:pt idx="632">
                  <c:v>2</c:v>
                </c:pt>
                <c:pt idx="633">
                  <c:v>8</c:v>
                </c:pt>
                <c:pt idx="634">
                  <c:v>3</c:v>
                </c:pt>
                <c:pt idx="635">
                  <c:v>9</c:v>
                </c:pt>
                <c:pt idx="636">
                  <c:v>25</c:v>
                </c:pt>
                <c:pt idx="637">
                  <c:v>1</c:v>
                </c:pt>
                <c:pt idx="638">
                  <c:v>4</c:v>
                </c:pt>
                <c:pt idx="639">
                  <c:v>1</c:v>
                </c:pt>
                <c:pt idx="640">
                  <c:v>4</c:v>
                </c:pt>
                <c:pt idx="641">
                  <c:v>5</c:v>
                </c:pt>
                <c:pt idx="642">
                  <c:v>9</c:v>
                </c:pt>
                <c:pt idx="643">
                  <c:v>3</c:v>
                </c:pt>
                <c:pt idx="644">
                  <c:v>11</c:v>
                </c:pt>
                <c:pt idx="645">
                  <c:v>1</c:v>
                </c:pt>
                <c:pt idx="646">
                  <c:v>8</c:v>
                </c:pt>
                <c:pt idx="647">
                  <c:v>25</c:v>
                </c:pt>
                <c:pt idx="648">
                  <c:v>21</c:v>
                </c:pt>
                <c:pt idx="649">
                  <c:v>23</c:v>
                </c:pt>
                <c:pt idx="650">
                  <c:v>1</c:v>
                </c:pt>
                <c:pt idx="651">
                  <c:v>2</c:v>
                </c:pt>
                <c:pt idx="652">
                  <c:v>19</c:v>
                </c:pt>
                <c:pt idx="653">
                  <c:v>2</c:v>
                </c:pt>
                <c:pt idx="654">
                  <c:v>2</c:v>
                </c:pt>
                <c:pt idx="655">
                  <c:v>3</c:v>
                </c:pt>
                <c:pt idx="656">
                  <c:v>25</c:v>
                </c:pt>
                <c:pt idx="657">
                  <c:v>7</c:v>
                </c:pt>
                <c:pt idx="658">
                  <c:v>9</c:v>
                </c:pt>
                <c:pt idx="659">
                  <c:v>5</c:v>
                </c:pt>
                <c:pt idx="660">
                  <c:v>2</c:v>
                </c:pt>
                <c:pt idx="661">
                  <c:v>8</c:v>
                </c:pt>
                <c:pt idx="662">
                  <c:v>2</c:v>
                </c:pt>
                <c:pt idx="663">
                  <c:v>18</c:v>
                </c:pt>
                <c:pt idx="664">
                  <c:v>14</c:v>
                </c:pt>
                <c:pt idx="665">
                  <c:v>2</c:v>
                </c:pt>
                <c:pt idx="666">
                  <c:v>3</c:v>
                </c:pt>
                <c:pt idx="667">
                  <c:v>2</c:v>
                </c:pt>
                <c:pt idx="668">
                  <c:v>9</c:v>
                </c:pt>
                <c:pt idx="669">
                  <c:v>6</c:v>
                </c:pt>
                <c:pt idx="670">
                  <c:v>4</c:v>
                </c:pt>
                <c:pt idx="671">
                  <c:v>10</c:v>
                </c:pt>
                <c:pt idx="672">
                  <c:v>14</c:v>
                </c:pt>
                <c:pt idx="673">
                  <c:v>1</c:v>
                </c:pt>
                <c:pt idx="674">
                  <c:v>5</c:v>
                </c:pt>
                <c:pt idx="675">
                  <c:v>7</c:v>
                </c:pt>
                <c:pt idx="676">
                  <c:v>21</c:v>
                </c:pt>
                <c:pt idx="677">
                  <c:v>8</c:v>
                </c:pt>
                <c:pt idx="678">
                  <c:v>20</c:v>
                </c:pt>
                <c:pt idx="679">
                  <c:v>20</c:v>
                </c:pt>
                <c:pt idx="680">
                  <c:v>7</c:v>
                </c:pt>
                <c:pt idx="681">
                  <c:v>1</c:v>
                </c:pt>
                <c:pt idx="682">
                  <c:v>1</c:v>
                </c:pt>
                <c:pt idx="683">
                  <c:v>19</c:v>
                </c:pt>
                <c:pt idx="684">
                  <c:v>10</c:v>
                </c:pt>
                <c:pt idx="685">
                  <c:v>1</c:v>
                </c:pt>
                <c:pt idx="686">
                  <c:v>6</c:v>
                </c:pt>
                <c:pt idx="687">
                  <c:v>2</c:v>
                </c:pt>
                <c:pt idx="688">
                  <c:v>21</c:v>
                </c:pt>
                <c:pt idx="689">
                  <c:v>4</c:v>
                </c:pt>
                <c:pt idx="690">
                  <c:v>12</c:v>
                </c:pt>
                <c:pt idx="691">
                  <c:v>9</c:v>
                </c:pt>
                <c:pt idx="692">
                  <c:v>3</c:v>
                </c:pt>
                <c:pt idx="693">
                  <c:v>3</c:v>
                </c:pt>
                <c:pt idx="694">
                  <c:v>1</c:v>
                </c:pt>
                <c:pt idx="695">
                  <c:v>1</c:v>
                </c:pt>
                <c:pt idx="696">
                  <c:v>4</c:v>
                </c:pt>
                <c:pt idx="697">
                  <c:v>20</c:v>
                </c:pt>
                <c:pt idx="698">
                  <c:v>18</c:v>
                </c:pt>
                <c:pt idx="699">
                  <c:v>1</c:v>
                </c:pt>
                <c:pt idx="700">
                  <c:v>2</c:v>
                </c:pt>
                <c:pt idx="701">
                  <c:v>2</c:v>
                </c:pt>
                <c:pt idx="702">
                  <c:v>8</c:v>
                </c:pt>
                <c:pt idx="703">
                  <c:v>10</c:v>
                </c:pt>
                <c:pt idx="704">
                  <c:v>3</c:v>
                </c:pt>
                <c:pt idx="705">
                  <c:v>2</c:v>
                </c:pt>
                <c:pt idx="706">
                  <c:v>24</c:v>
                </c:pt>
                <c:pt idx="707">
                  <c:v>16</c:v>
                </c:pt>
                <c:pt idx="708">
                  <c:v>8</c:v>
                </c:pt>
                <c:pt idx="709">
                  <c:v>9</c:v>
                </c:pt>
                <c:pt idx="710">
                  <c:v>17</c:v>
                </c:pt>
                <c:pt idx="711">
                  <c:v>10</c:v>
                </c:pt>
                <c:pt idx="712">
                  <c:v>13</c:v>
                </c:pt>
                <c:pt idx="713">
                  <c:v>1</c:v>
                </c:pt>
                <c:pt idx="714">
                  <c:v>1</c:v>
                </c:pt>
                <c:pt idx="715">
                  <c:v>1</c:v>
                </c:pt>
                <c:pt idx="716">
                  <c:v>9</c:v>
                </c:pt>
                <c:pt idx="717">
                  <c:v>16</c:v>
                </c:pt>
                <c:pt idx="718">
                  <c:v>23</c:v>
                </c:pt>
                <c:pt idx="719">
                  <c:v>4</c:v>
                </c:pt>
                <c:pt idx="720">
                  <c:v>22</c:v>
                </c:pt>
                <c:pt idx="721">
                  <c:v>24</c:v>
                </c:pt>
                <c:pt idx="722">
                  <c:v>10</c:v>
                </c:pt>
                <c:pt idx="723">
                  <c:v>7</c:v>
                </c:pt>
                <c:pt idx="724">
                  <c:v>17</c:v>
                </c:pt>
                <c:pt idx="725">
                  <c:v>14</c:v>
                </c:pt>
                <c:pt idx="726">
                  <c:v>1</c:v>
                </c:pt>
                <c:pt idx="727">
                  <c:v>5</c:v>
                </c:pt>
                <c:pt idx="728">
                  <c:v>17</c:v>
                </c:pt>
                <c:pt idx="729">
                  <c:v>25</c:v>
                </c:pt>
                <c:pt idx="730">
                  <c:v>8</c:v>
                </c:pt>
                <c:pt idx="731">
                  <c:v>11</c:v>
                </c:pt>
                <c:pt idx="732">
                  <c:v>5</c:v>
                </c:pt>
                <c:pt idx="733">
                  <c:v>2</c:v>
                </c:pt>
                <c:pt idx="734">
                  <c:v>8</c:v>
                </c:pt>
                <c:pt idx="735">
                  <c:v>6</c:v>
                </c:pt>
                <c:pt idx="736">
                  <c:v>4</c:v>
                </c:pt>
                <c:pt idx="737">
                  <c:v>7</c:v>
                </c:pt>
                <c:pt idx="738">
                  <c:v>1</c:v>
                </c:pt>
                <c:pt idx="739">
                  <c:v>2</c:v>
                </c:pt>
                <c:pt idx="740">
                  <c:v>10</c:v>
                </c:pt>
                <c:pt idx="741">
                  <c:v>5</c:v>
                </c:pt>
                <c:pt idx="742">
                  <c:v>9</c:v>
                </c:pt>
                <c:pt idx="743">
                  <c:v>2</c:v>
                </c:pt>
                <c:pt idx="744">
                  <c:v>11</c:v>
                </c:pt>
                <c:pt idx="745">
                  <c:v>18</c:v>
                </c:pt>
                <c:pt idx="746">
                  <c:v>7</c:v>
                </c:pt>
                <c:pt idx="747">
                  <c:v>3</c:v>
                </c:pt>
                <c:pt idx="748">
                  <c:v>29</c:v>
                </c:pt>
                <c:pt idx="749">
                  <c:v>2</c:v>
                </c:pt>
                <c:pt idx="750">
                  <c:v>28</c:v>
                </c:pt>
                <c:pt idx="751">
                  <c:v>1</c:v>
                </c:pt>
                <c:pt idx="752">
                  <c:v>16</c:v>
                </c:pt>
                <c:pt idx="753">
                  <c:v>22</c:v>
                </c:pt>
                <c:pt idx="754">
                  <c:v>8</c:v>
                </c:pt>
                <c:pt idx="755">
                  <c:v>11</c:v>
                </c:pt>
                <c:pt idx="756">
                  <c:v>29</c:v>
                </c:pt>
                <c:pt idx="757">
                  <c:v>1</c:v>
                </c:pt>
                <c:pt idx="758">
                  <c:v>1</c:v>
                </c:pt>
                <c:pt idx="759">
                  <c:v>24</c:v>
                </c:pt>
                <c:pt idx="760">
                  <c:v>2</c:v>
                </c:pt>
                <c:pt idx="761">
                  <c:v>15</c:v>
                </c:pt>
                <c:pt idx="762">
                  <c:v>2</c:v>
                </c:pt>
                <c:pt idx="763">
                  <c:v>10</c:v>
                </c:pt>
                <c:pt idx="764">
                  <c:v>10</c:v>
                </c:pt>
                <c:pt idx="765">
                  <c:v>3</c:v>
                </c:pt>
                <c:pt idx="766">
                  <c:v>2</c:v>
                </c:pt>
                <c:pt idx="767">
                  <c:v>3</c:v>
                </c:pt>
                <c:pt idx="768">
                  <c:v>26</c:v>
                </c:pt>
                <c:pt idx="769">
                  <c:v>1</c:v>
                </c:pt>
                <c:pt idx="770">
                  <c:v>1</c:v>
                </c:pt>
                <c:pt idx="771">
                  <c:v>2</c:v>
                </c:pt>
                <c:pt idx="772">
                  <c:v>9</c:v>
                </c:pt>
                <c:pt idx="773">
                  <c:v>12</c:v>
                </c:pt>
                <c:pt idx="774">
                  <c:v>2</c:v>
                </c:pt>
                <c:pt idx="775">
                  <c:v>25</c:v>
                </c:pt>
                <c:pt idx="776">
                  <c:v>9</c:v>
                </c:pt>
                <c:pt idx="777">
                  <c:v>10</c:v>
                </c:pt>
                <c:pt idx="778">
                  <c:v>8</c:v>
                </c:pt>
                <c:pt idx="779">
                  <c:v>4</c:v>
                </c:pt>
                <c:pt idx="780">
                  <c:v>24</c:v>
                </c:pt>
                <c:pt idx="781">
                  <c:v>1</c:v>
                </c:pt>
                <c:pt idx="782">
                  <c:v>20</c:v>
                </c:pt>
                <c:pt idx="783">
                  <c:v>7</c:v>
                </c:pt>
                <c:pt idx="784">
                  <c:v>17</c:v>
                </c:pt>
                <c:pt idx="785">
                  <c:v>20</c:v>
                </c:pt>
                <c:pt idx="786">
                  <c:v>8</c:v>
                </c:pt>
                <c:pt idx="787">
                  <c:v>2</c:v>
                </c:pt>
                <c:pt idx="788">
                  <c:v>10</c:v>
                </c:pt>
                <c:pt idx="789">
                  <c:v>1</c:v>
                </c:pt>
                <c:pt idx="790">
                  <c:v>5</c:v>
                </c:pt>
                <c:pt idx="791">
                  <c:v>4</c:v>
                </c:pt>
                <c:pt idx="792">
                  <c:v>29</c:v>
                </c:pt>
                <c:pt idx="793">
                  <c:v>15</c:v>
                </c:pt>
                <c:pt idx="794">
                  <c:v>3</c:v>
                </c:pt>
                <c:pt idx="795">
                  <c:v>10</c:v>
                </c:pt>
                <c:pt idx="796">
                  <c:v>4</c:v>
                </c:pt>
                <c:pt idx="797">
                  <c:v>21</c:v>
                </c:pt>
                <c:pt idx="798">
                  <c:v>25</c:v>
                </c:pt>
                <c:pt idx="799">
                  <c:v>2</c:v>
                </c:pt>
                <c:pt idx="800">
                  <c:v>1</c:v>
                </c:pt>
                <c:pt idx="801">
                  <c:v>1</c:v>
                </c:pt>
                <c:pt idx="802">
                  <c:v>7</c:v>
                </c:pt>
                <c:pt idx="803">
                  <c:v>3</c:v>
                </c:pt>
                <c:pt idx="804">
                  <c:v>1</c:v>
                </c:pt>
                <c:pt idx="805">
                  <c:v>9</c:v>
                </c:pt>
                <c:pt idx="806">
                  <c:v>7</c:v>
                </c:pt>
                <c:pt idx="807">
                  <c:v>10</c:v>
                </c:pt>
                <c:pt idx="808">
                  <c:v>28</c:v>
                </c:pt>
                <c:pt idx="809">
                  <c:v>3</c:v>
                </c:pt>
                <c:pt idx="810">
                  <c:v>3</c:v>
                </c:pt>
                <c:pt idx="811">
                  <c:v>2</c:v>
                </c:pt>
                <c:pt idx="812">
                  <c:v>27</c:v>
                </c:pt>
                <c:pt idx="813">
                  <c:v>2</c:v>
                </c:pt>
                <c:pt idx="814">
                  <c:v>14</c:v>
                </c:pt>
                <c:pt idx="815">
                  <c:v>1</c:v>
                </c:pt>
                <c:pt idx="816">
                  <c:v>9</c:v>
                </c:pt>
                <c:pt idx="817">
                  <c:v>18</c:v>
                </c:pt>
                <c:pt idx="818">
                  <c:v>20</c:v>
                </c:pt>
                <c:pt idx="819">
                  <c:v>2</c:v>
                </c:pt>
                <c:pt idx="820">
                  <c:v>11</c:v>
                </c:pt>
                <c:pt idx="821">
                  <c:v>8</c:v>
                </c:pt>
                <c:pt idx="822">
                  <c:v>2</c:v>
                </c:pt>
                <c:pt idx="823">
                  <c:v>10</c:v>
                </c:pt>
                <c:pt idx="824">
                  <c:v>29</c:v>
                </c:pt>
                <c:pt idx="825">
                  <c:v>8</c:v>
                </c:pt>
                <c:pt idx="826">
                  <c:v>1</c:v>
                </c:pt>
                <c:pt idx="827">
                  <c:v>6</c:v>
                </c:pt>
                <c:pt idx="828">
                  <c:v>8</c:v>
                </c:pt>
                <c:pt idx="829">
                  <c:v>9</c:v>
                </c:pt>
                <c:pt idx="830">
                  <c:v>12</c:v>
                </c:pt>
                <c:pt idx="831">
                  <c:v>15</c:v>
                </c:pt>
                <c:pt idx="832">
                  <c:v>25</c:v>
                </c:pt>
                <c:pt idx="833">
                  <c:v>6</c:v>
                </c:pt>
                <c:pt idx="834">
                  <c:v>9</c:v>
                </c:pt>
                <c:pt idx="835">
                  <c:v>8</c:v>
                </c:pt>
                <c:pt idx="836">
                  <c:v>23</c:v>
                </c:pt>
                <c:pt idx="837">
                  <c:v>9</c:v>
                </c:pt>
                <c:pt idx="838">
                  <c:v>12</c:v>
                </c:pt>
                <c:pt idx="839">
                  <c:v>4</c:v>
                </c:pt>
                <c:pt idx="840">
                  <c:v>1</c:v>
                </c:pt>
                <c:pt idx="841">
                  <c:v>24</c:v>
                </c:pt>
                <c:pt idx="842">
                  <c:v>12</c:v>
                </c:pt>
                <c:pt idx="843">
                  <c:v>3</c:v>
                </c:pt>
                <c:pt idx="844">
                  <c:v>10</c:v>
                </c:pt>
                <c:pt idx="845">
                  <c:v>26</c:v>
                </c:pt>
                <c:pt idx="846">
                  <c:v>2</c:v>
                </c:pt>
                <c:pt idx="847">
                  <c:v>1</c:v>
                </c:pt>
                <c:pt idx="848">
                  <c:v>4</c:v>
                </c:pt>
                <c:pt idx="849">
                  <c:v>9</c:v>
                </c:pt>
                <c:pt idx="850">
                  <c:v>2</c:v>
                </c:pt>
                <c:pt idx="851">
                  <c:v>4</c:v>
                </c:pt>
                <c:pt idx="852">
                  <c:v>6</c:v>
                </c:pt>
                <c:pt idx="853">
                  <c:v>9</c:v>
                </c:pt>
                <c:pt idx="854">
                  <c:v>7</c:v>
                </c:pt>
                <c:pt idx="855">
                  <c:v>1</c:v>
                </c:pt>
                <c:pt idx="856">
                  <c:v>3</c:v>
                </c:pt>
                <c:pt idx="857">
                  <c:v>10</c:v>
                </c:pt>
                <c:pt idx="858">
                  <c:v>7</c:v>
                </c:pt>
                <c:pt idx="859">
                  <c:v>15</c:v>
                </c:pt>
                <c:pt idx="860">
                  <c:v>3</c:v>
                </c:pt>
                <c:pt idx="861">
                  <c:v>2</c:v>
                </c:pt>
                <c:pt idx="862">
                  <c:v>17</c:v>
                </c:pt>
                <c:pt idx="863">
                  <c:v>2</c:v>
                </c:pt>
                <c:pt idx="864">
                  <c:v>5</c:v>
                </c:pt>
                <c:pt idx="865">
                  <c:v>29</c:v>
                </c:pt>
                <c:pt idx="866">
                  <c:v>2</c:v>
                </c:pt>
                <c:pt idx="867">
                  <c:v>2</c:v>
                </c:pt>
                <c:pt idx="868">
                  <c:v>19</c:v>
                </c:pt>
                <c:pt idx="869">
                  <c:v>15</c:v>
                </c:pt>
                <c:pt idx="870">
                  <c:v>17</c:v>
                </c:pt>
                <c:pt idx="871">
                  <c:v>17</c:v>
                </c:pt>
                <c:pt idx="872">
                  <c:v>25</c:v>
                </c:pt>
                <c:pt idx="873">
                  <c:v>6</c:v>
                </c:pt>
                <c:pt idx="874">
                  <c:v>7</c:v>
                </c:pt>
                <c:pt idx="875">
                  <c:v>29</c:v>
                </c:pt>
                <c:pt idx="876">
                  <c:v>21</c:v>
                </c:pt>
                <c:pt idx="877">
                  <c:v>2</c:v>
                </c:pt>
                <c:pt idx="878">
                  <c:v>2</c:v>
                </c:pt>
                <c:pt idx="879">
                  <c:v>7</c:v>
                </c:pt>
                <c:pt idx="880">
                  <c:v>13</c:v>
                </c:pt>
                <c:pt idx="881">
                  <c:v>2</c:v>
                </c:pt>
                <c:pt idx="882">
                  <c:v>1</c:v>
                </c:pt>
                <c:pt idx="883">
                  <c:v>9</c:v>
                </c:pt>
                <c:pt idx="884">
                  <c:v>10</c:v>
                </c:pt>
                <c:pt idx="885">
                  <c:v>10</c:v>
                </c:pt>
                <c:pt idx="886">
                  <c:v>1</c:v>
                </c:pt>
                <c:pt idx="887">
                  <c:v>26</c:v>
                </c:pt>
                <c:pt idx="888">
                  <c:v>8</c:v>
                </c:pt>
                <c:pt idx="889">
                  <c:v>14</c:v>
                </c:pt>
                <c:pt idx="890">
                  <c:v>1</c:v>
                </c:pt>
                <c:pt idx="891">
                  <c:v>2</c:v>
                </c:pt>
                <c:pt idx="892">
                  <c:v>10</c:v>
                </c:pt>
                <c:pt idx="893">
                  <c:v>1</c:v>
                </c:pt>
                <c:pt idx="894">
                  <c:v>3</c:v>
                </c:pt>
                <c:pt idx="895">
                  <c:v>11</c:v>
                </c:pt>
                <c:pt idx="896">
                  <c:v>24</c:v>
                </c:pt>
                <c:pt idx="897">
                  <c:v>3</c:v>
                </c:pt>
                <c:pt idx="898">
                  <c:v>3</c:v>
                </c:pt>
                <c:pt idx="899">
                  <c:v>4</c:v>
                </c:pt>
                <c:pt idx="900">
                  <c:v>3</c:v>
                </c:pt>
                <c:pt idx="901">
                  <c:v>2</c:v>
                </c:pt>
                <c:pt idx="902">
                  <c:v>4</c:v>
                </c:pt>
                <c:pt idx="903">
                  <c:v>7</c:v>
                </c:pt>
                <c:pt idx="904">
                  <c:v>1</c:v>
                </c:pt>
                <c:pt idx="905">
                  <c:v>1</c:v>
                </c:pt>
                <c:pt idx="906">
                  <c:v>20</c:v>
                </c:pt>
                <c:pt idx="907">
                  <c:v>5</c:v>
                </c:pt>
                <c:pt idx="908">
                  <c:v>10</c:v>
                </c:pt>
                <c:pt idx="909">
                  <c:v>25</c:v>
                </c:pt>
                <c:pt idx="910">
                  <c:v>1</c:v>
                </c:pt>
                <c:pt idx="911">
                  <c:v>24</c:v>
                </c:pt>
                <c:pt idx="912">
                  <c:v>4</c:v>
                </c:pt>
                <c:pt idx="913">
                  <c:v>2</c:v>
                </c:pt>
                <c:pt idx="914">
                  <c:v>8</c:v>
                </c:pt>
                <c:pt idx="915">
                  <c:v>10</c:v>
                </c:pt>
                <c:pt idx="916">
                  <c:v>4</c:v>
                </c:pt>
                <c:pt idx="917">
                  <c:v>2</c:v>
                </c:pt>
                <c:pt idx="918">
                  <c:v>9</c:v>
                </c:pt>
                <c:pt idx="919">
                  <c:v>18</c:v>
                </c:pt>
                <c:pt idx="920">
                  <c:v>19</c:v>
                </c:pt>
                <c:pt idx="921">
                  <c:v>1</c:v>
                </c:pt>
                <c:pt idx="922">
                  <c:v>4</c:v>
                </c:pt>
                <c:pt idx="923">
                  <c:v>11</c:v>
                </c:pt>
                <c:pt idx="924">
                  <c:v>6</c:v>
                </c:pt>
                <c:pt idx="925">
                  <c:v>7</c:v>
                </c:pt>
                <c:pt idx="926">
                  <c:v>4</c:v>
                </c:pt>
                <c:pt idx="927">
                  <c:v>2</c:v>
                </c:pt>
                <c:pt idx="928">
                  <c:v>15</c:v>
                </c:pt>
                <c:pt idx="929">
                  <c:v>2</c:v>
                </c:pt>
                <c:pt idx="930">
                  <c:v>6</c:v>
                </c:pt>
                <c:pt idx="931">
                  <c:v>9</c:v>
                </c:pt>
                <c:pt idx="932">
                  <c:v>7</c:v>
                </c:pt>
                <c:pt idx="933">
                  <c:v>1</c:v>
                </c:pt>
                <c:pt idx="934">
                  <c:v>1</c:v>
                </c:pt>
                <c:pt idx="935">
                  <c:v>8</c:v>
                </c:pt>
                <c:pt idx="936">
                  <c:v>25</c:v>
                </c:pt>
                <c:pt idx="937">
                  <c:v>13</c:v>
                </c:pt>
                <c:pt idx="938">
                  <c:v>23</c:v>
                </c:pt>
                <c:pt idx="939">
                  <c:v>7</c:v>
                </c:pt>
                <c:pt idx="940">
                  <c:v>23</c:v>
                </c:pt>
                <c:pt idx="941">
                  <c:v>6</c:v>
                </c:pt>
                <c:pt idx="942">
                  <c:v>10</c:v>
                </c:pt>
                <c:pt idx="943">
                  <c:v>1</c:v>
                </c:pt>
                <c:pt idx="944">
                  <c:v>1</c:v>
                </c:pt>
                <c:pt idx="945">
                  <c:v>28</c:v>
                </c:pt>
                <c:pt idx="946">
                  <c:v>25</c:v>
                </c:pt>
                <c:pt idx="947">
                  <c:v>5</c:v>
                </c:pt>
                <c:pt idx="948">
                  <c:v>17</c:v>
                </c:pt>
                <c:pt idx="949">
                  <c:v>18</c:v>
                </c:pt>
                <c:pt idx="950">
                  <c:v>2</c:v>
                </c:pt>
                <c:pt idx="951">
                  <c:v>10</c:v>
                </c:pt>
                <c:pt idx="952">
                  <c:v>1</c:v>
                </c:pt>
                <c:pt idx="953">
                  <c:v>3</c:v>
                </c:pt>
                <c:pt idx="954">
                  <c:v>2</c:v>
                </c:pt>
                <c:pt idx="955">
                  <c:v>2</c:v>
                </c:pt>
                <c:pt idx="956">
                  <c:v>8</c:v>
                </c:pt>
                <c:pt idx="957">
                  <c:v>16</c:v>
                </c:pt>
                <c:pt idx="958">
                  <c:v>9</c:v>
                </c:pt>
                <c:pt idx="959">
                  <c:v>2</c:v>
                </c:pt>
                <c:pt idx="960">
                  <c:v>1</c:v>
                </c:pt>
                <c:pt idx="961">
                  <c:v>4</c:v>
                </c:pt>
                <c:pt idx="962">
                  <c:v>5</c:v>
                </c:pt>
                <c:pt idx="963">
                  <c:v>2</c:v>
                </c:pt>
                <c:pt idx="964">
                  <c:v>15</c:v>
                </c:pt>
                <c:pt idx="965">
                  <c:v>19</c:v>
                </c:pt>
                <c:pt idx="966">
                  <c:v>7</c:v>
                </c:pt>
                <c:pt idx="967">
                  <c:v>1</c:v>
                </c:pt>
                <c:pt idx="968">
                  <c:v>7</c:v>
                </c:pt>
                <c:pt idx="969">
                  <c:v>4</c:v>
                </c:pt>
                <c:pt idx="970">
                  <c:v>11</c:v>
                </c:pt>
                <c:pt idx="971">
                  <c:v>11</c:v>
                </c:pt>
                <c:pt idx="972">
                  <c:v>1</c:v>
                </c:pt>
                <c:pt idx="973">
                  <c:v>1</c:v>
                </c:pt>
                <c:pt idx="974">
                  <c:v>2</c:v>
                </c:pt>
                <c:pt idx="975">
                  <c:v>13</c:v>
                </c:pt>
                <c:pt idx="976">
                  <c:v>23</c:v>
                </c:pt>
                <c:pt idx="977">
                  <c:v>26</c:v>
                </c:pt>
                <c:pt idx="978">
                  <c:v>2</c:v>
                </c:pt>
                <c:pt idx="979">
                  <c:v>29</c:v>
                </c:pt>
                <c:pt idx="980">
                  <c:v>2</c:v>
                </c:pt>
                <c:pt idx="981">
                  <c:v>18</c:v>
                </c:pt>
                <c:pt idx="982">
                  <c:v>7</c:v>
                </c:pt>
                <c:pt idx="983">
                  <c:v>2</c:v>
                </c:pt>
                <c:pt idx="984">
                  <c:v>26</c:v>
                </c:pt>
                <c:pt idx="985">
                  <c:v>22</c:v>
                </c:pt>
                <c:pt idx="986">
                  <c:v>21</c:v>
                </c:pt>
                <c:pt idx="987">
                  <c:v>2</c:v>
                </c:pt>
                <c:pt idx="988">
                  <c:v>22</c:v>
                </c:pt>
                <c:pt idx="989">
                  <c:v>4</c:v>
                </c:pt>
                <c:pt idx="990">
                  <c:v>5</c:v>
                </c:pt>
                <c:pt idx="991">
                  <c:v>2</c:v>
                </c:pt>
                <c:pt idx="992">
                  <c:v>25</c:v>
                </c:pt>
                <c:pt idx="993">
                  <c:v>18</c:v>
                </c:pt>
                <c:pt idx="994">
                  <c:v>28</c:v>
                </c:pt>
                <c:pt idx="995">
                  <c:v>6</c:v>
                </c:pt>
                <c:pt idx="996">
                  <c:v>10</c:v>
                </c:pt>
                <c:pt idx="997">
                  <c:v>17</c:v>
                </c:pt>
                <c:pt idx="998">
                  <c:v>2</c:v>
                </c:pt>
                <c:pt idx="999">
                  <c:v>10</c:v>
                </c:pt>
                <c:pt idx="1000">
                  <c:v>8</c:v>
                </c:pt>
                <c:pt idx="1001">
                  <c:v>11</c:v>
                </c:pt>
                <c:pt idx="1002">
                  <c:v>18</c:v>
                </c:pt>
                <c:pt idx="1003">
                  <c:v>1</c:v>
                </c:pt>
                <c:pt idx="1004">
                  <c:v>7</c:v>
                </c:pt>
                <c:pt idx="1005">
                  <c:v>17</c:v>
                </c:pt>
                <c:pt idx="1006">
                  <c:v>28</c:v>
                </c:pt>
                <c:pt idx="1007">
                  <c:v>14</c:v>
                </c:pt>
                <c:pt idx="1008">
                  <c:v>1</c:v>
                </c:pt>
                <c:pt idx="1009">
                  <c:v>1</c:v>
                </c:pt>
                <c:pt idx="1010">
                  <c:v>1</c:v>
                </c:pt>
                <c:pt idx="1011">
                  <c:v>3</c:v>
                </c:pt>
                <c:pt idx="1012">
                  <c:v>1</c:v>
                </c:pt>
                <c:pt idx="1013">
                  <c:v>7</c:v>
                </c:pt>
                <c:pt idx="1014">
                  <c:v>8</c:v>
                </c:pt>
                <c:pt idx="1015">
                  <c:v>1</c:v>
                </c:pt>
                <c:pt idx="1016">
                  <c:v>8</c:v>
                </c:pt>
                <c:pt idx="1017">
                  <c:v>11</c:v>
                </c:pt>
                <c:pt idx="1018">
                  <c:v>4</c:v>
                </c:pt>
                <c:pt idx="1019">
                  <c:v>16</c:v>
                </c:pt>
                <c:pt idx="1020">
                  <c:v>1</c:v>
                </c:pt>
                <c:pt idx="1021">
                  <c:v>9</c:v>
                </c:pt>
                <c:pt idx="1022">
                  <c:v>5</c:v>
                </c:pt>
                <c:pt idx="1023">
                  <c:v>1</c:v>
                </c:pt>
                <c:pt idx="1024">
                  <c:v>2</c:v>
                </c:pt>
                <c:pt idx="1025">
                  <c:v>4</c:v>
                </c:pt>
                <c:pt idx="1026">
                  <c:v>7</c:v>
                </c:pt>
                <c:pt idx="1027">
                  <c:v>1</c:v>
                </c:pt>
                <c:pt idx="1028">
                  <c:v>5</c:v>
                </c:pt>
                <c:pt idx="1029">
                  <c:v>9</c:v>
                </c:pt>
                <c:pt idx="1030">
                  <c:v>8</c:v>
                </c:pt>
                <c:pt idx="1031">
                  <c:v>9</c:v>
                </c:pt>
                <c:pt idx="1032">
                  <c:v>2</c:v>
                </c:pt>
                <c:pt idx="1033">
                  <c:v>1</c:v>
                </c:pt>
                <c:pt idx="1034">
                  <c:v>20</c:v>
                </c:pt>
                <c:pt idx="1035">
                  <c:v>8</c:v>
                </c:pt>
                <c:pt idx="1036">
                  <c:v>2</c:v>
                </c:pt>
                <c:pt idx="1037">
                  <c:v>29</c:v>
                </c:pt>
                <c:pt idx="1038">
                  <c:v>7</c:v>
                </c:pt>
                <c:pt idx="1039">
                  <c:v>9</c:v>
                </c:pt>
                <c:pt idx="1040">
                  <c:v>8</c:v>
                </c:pt>
                <c:pt idx="1041">
                  <c:v>5</c:v>
                </c:pt>
                <c:pt idx="1042">
                  <c:v>5</c:v>
                </c:pt>
                <c:pt idx="1043">
                  <c:v>2</c:v>
                </c:pt>
                <c:pt idx="1044">
                  <c:v>5</c:v>
                </c:pt>
                <c:pt idx="1045">
                  <c:v>2</c:v>
                </c:pt>
                <c:pt idx="1046">
                  <c:v>20</c:v>
                </c:pt>
                <c:pt idx="1047">
                  <c:v>7</c:v>
                </c:pt>
                <c:pt idx="1048">
                  <c:v>3</c:v>
                </c:pt>
                <c:pt idx="1049">
                  <c:v>16</c:v>
                </c:pt>
                <c:pt idx="1050">
                  <c:v>9</c:v>
                </c:pt>
                <c:pt idx="1051">
                  <c:v>1</c:v>
                </c:pt>
                <c:pt idx="1052">
                  <c:v>7</c:v>
                </c:pt>
                <c:pt idx="1053">
                  <c:v>1</c:v>
                </c:pt>
                <c:pt idx="1054">
                  <c:v>7</c:v>
                </c:pt>
                <c:pt idx="1055">
                  <c:v>15</c:v>
                </c:pt>
                <c:pt idx="1056">
                  <c:v>1</c:v>
                </c:pt>
                <c:pt idx="1057">
                  <c:v>13</c:v>
                </c:pt>
                <c:pt idx="1058">
                  <c:v>24</c:v>
                </c:pt>
                <c:pt idx="1059">
                  <c:v>7</c:v>
                </c:pt>
                <c:pt idx="1060">
                  <c:v>9</c:v>
                </c:pt>
                <c:pt idx="1061">
                  <c:v>13</c:v>
                </c:pt>
                <c:pt idx="1062">
                  <c:v>2</c:v>
                </c:pt>
                <c:pt idx="1063">
                  <c:v>19</c:v>
                </c:pt>
                <c:pt idx="1064">
                  <c:v>1</c:v>
                </c:pt>
                <c:pt idx="1065">
                  <c:v>4</c:v>
                </c:pt>
                <c:pt idx="1066">
                  <c:v>4</c:v>
                </c:pt>
                <c:pt idx="1067">
                  <c:v>14</c:v>
                </c:pt>
                <c:pt idx="1068">
                  <c:v>2</c:v>
                </c:pt>
                <c:pt idx="1069">
                  <c:v>1</c:v>
                </c:pt>
                <c:pt idx="1070">
                  <c:v>7</c:v>
                </c:pt>
                <c:pt idx="1071">
                  <c:v>3</c:v>
                </c:pt>
                <c:pt idx="1072">
                  <c:v>2</c:v>
                </c:pt>
                <c:pt idx="1073">
                  <c:v>29</c:v>
                </c:pt>
                <c:pt idx="1074">
                  <c:v>8</c:v>
                </c:pt>
                <c:pt idx="1075">
                  <c:v>10</c:v>
                </c:pt>
                <c:pt idx="1076">
                  <c:v>11</c:v>
                </c:pt>
                <c:pt idx="1077">
                  <c:v>1</c:v>
                </c:pt>
                <c:pt idx="1078">
                  <c:v>28</c:v>
                </c:pt>
                <c:pt idx="1079">
                  <c:v>6</c:v>
                </c:pt>
                <c:pt idx="1080">
                  <c:v>3</c:v>
                </c:pt>
                <c:pt idx="1081">
                  <c:v>16</c:v>
                </c:pt>
                <c:pt idx="1082">
                  <c:v>20</c:v>
                </c:pt>
                <c:pt idx="1083">
                  <c:v>9</c:v>
                </c:pt>
                <c:pt idx="1084">
                  <c:v>1</c:v>
                </c:pt>
                <c:pt idx="1085">
                  <c:v>3</c:v>
                </c:pt>
                <c:pt idx="1086">
                  <c:v>22</c:v>
                </c:pt>
                <c:pt idx="1087">
                  <c:v>7</c:v>
                </c:pt>
                <c:pt idx="1088">
                  <c:v>2</c:v>
                </c:pt>
                <c:pt idx="1089">
                  <c:v>13</c:v>
                </c:pt>
                <c:pt idx="1090">
                  <c:v>8</c:v>
                </c:pt>
                <c:pt idx="1091">
                  <c:v>25</c:v>
                </c:pt>
                <c:pt idx="1092">
                  <c:v>28</c:v>
                </c:pt>
                <c:pt idx="1093">
                  <c:v>2</c:v>
                </c:pt>
                <c:pt idx="1094">
                  <c:v>9</c:v>
                </c:pt>
                <c:pt idx="1095">
                  <c:v>28</c:v>
                </c:pt>
                <c:pt idx="1096">
                  <c:v>6</c:v>
                </c:pt>
                <c:pt idx="1097">
                  <c:v>21</c:v>
                </c:pt>
                <c:pt idx="1098">
                  <c:v>8</c:v>
                </c:pt>
                <c:pt idx="1099">
                  <c:v>1</c:v>
                </c:pt>
                <c:pt idx="1100">
                  <c:v>28</c:v>
                </c:pt>
                <c:pt idx="1101">
                  <c:v>5</c:v>
                </c:pt>
                <c:pt idx="1102">
                  <c:v>2</c:v>
                </c:pt>
                <c:pt idx="1103">
                  <c:v>16</c:v>
                </c:pt>
                <c:pt idx="1104">
                  <c:v>9</c:v>
                </c:pt>
                <c:pt idx="1105">
                  <c:v>8</c:v>
                </c:pt>
                <c:pt idx="1106">
                  <c:v>1</c:v>
                </c:pt>
                <c:pt idx="1107">
                  <c:v>10</c:v>
                </c:pt>
                <c:pt idx="1108">
                  <c:v>1</c:v>
                </c:pt>
                <c:pt idx="1109">
                  <c:v>29</c:v>
                </c:pt>
                <c:pt idx="1110">
                  <c:v>2</c:v>
                </c:pt>
                <c:pt idx="1111">
                  <c:v>2</c:v>
                </c:pt>
                <c:pt idx="1112">
                  <c:v>2</c:v>
                </c:pt>
                <c:pt idx="1113">
                  <c:v>1</c:v>
                </c:pt>
                <c:pt idx="1114">
                  <c:v>15</c:v>
                </c:pt>
                <c:pt idx="1115">
                  <c:v>7</c:v>
                </c:pt>
                <c:pt idx="1116">
                  <c:v>26</c:v>
                </c:pt>
                <c:pt idx="1117">
                  <c:v>1</c:v>
                </c:pt>
                <c:pt idx="1118">
                  <c:v>3</c:v>
                </c:pt>
                <c:pt idx="1119">
                  <c:v>14</c:v>
                </c:pt>
                <c:pt idx="1120">
                  <c:v>16</c:v>
                </c:pt>
                <c:pt idx="1121">
                  <c:v>1</c:v>
                </c:pt>
                <c:pt idx="1122">
                  <c:v>3</c:v>
                </c:pt>
                <c:pt idx="1123">
                  <c:v>10</c:v>
                </c:pt>
                <c:pt idx="1124">
                  <c:v>6</c:v>
                </c:pt>
                <c:pt idx="1125">
                  <c:v>2</c:v>
                </c:pt>
                <c:pt idx="1126">
                  <c:v>9</c:v>
                </c:pt>
                <c:pt idx="1127">
                  <c:v>10</c:v>
                </c:pt>
                <c:pt idx="1128">
                  <c:v>6</c:v>
                </c:pt>
                <c:pt idx="1129">
                  <c:v>9</c:v>
                </c:pt>
                <c:pt idx="1130">
                  <c:v>28</c:v>
                </c:pt>
                <c:pt idx="1131">
                  <c:v>10</c:v>
                </c:pt>
                <c:pt idx="1132">
                  <c:v>14</c:v>
                </c:pt>
                <c:pt idx="1133">
                  <c:v>27</c:v>
                </c:pt>
                <c:pt idx="1134">
                  <c:v>7</c:v>
                </c:pt>
                <c:pt idx="1135">
                  <c:v>1</c:v>
                </c:pt>
                <c:pt idx="1136">
                  <c:v>24</c:v>
                </c:pt>
                <c:pt idx="1137">
                  <c:v>26</c:v>
                </c:pt>
                <c:pt idx="1138">
                  <c:v>20</c:v>
                </c:pt>
                <c:pt idx="1139">
                  <c:v>5</c:v>
                </c:pt>
                <c:pt idx="1140">
                  <c:v>7</c:v>
                </c:pt>
                <c:pt idx="1141">
                  <c:v>7</c:v>
                </c:pt>
                <c:pt idx="1142">
                  <c:v>5</c:v>
                </c:pt>
                <c:pt idx="1143">
                  <c:v>26</c:v>
                </c:pt>
                <c:pt idx="1144">
                  <c:v>2</c:v>
                </c:pt>
                <c:pt idx="1145">
                  <c:v>12</c:v>
                </c:pt>
                <c:pt idx="1146">
                  <c:v>10</c:v>
                </c:pt>
                <c:pt idx="1147">
                  <c:v>25</c:v>
                </c:pt>
                <c:pt idx="1148">
                  <c:v>10</c:v>
                </c:pt>
                <c:pt idx="1149">
                  <c:v>19</c:v>
                </c:pt>
                <c:pt idx="1150">
                  <c:v>18</c:v>
                </c:pt>
                <c:pt idx="1151">
                  <c:v>27</c:v>
                </c:pt>
                <c:pt idx="1152">
                  <c:v>5</c:v>
                </c:pt>
                <c:pt idx="1153">
                  <c:v>3</c:v>
                </c:pt>
                <c:pt idx="1154">
                  <c:v>26</c:v>
                </c:pt>
                <c:pt idx="1155">
                  <c:v>3</c:v>
                </c:pt>
                <c:pt idx="1156">
                  <c:v>15</c:v>
                </c:pt>
                <c:pt idx="1157">
                  <c:v>8</c:v>
                </c:pt>
                <c:pt idx="1158">
                  <c:v>19</c:v>
                </c:pt>
                <c:pt idx="1159">
                  <c:v>4</c:v>
                </c:pt>
                <c:pt idx="1160">
                  <c:v>2</c:v>
                </c:pt>
                <c:pt idx="1161">
                  <c:v>2</c:v>
                </c:pt>
                <c:pt idx="1162">
                  <c:v>10</c:v>
                </c:pt>
                <c:pt idx="1163">
                  <c:v>10</c:v>
                </c:pt>
                <c:pt idx="1164">
                  <c:v>16</c:v>
                </c:pt>
                <c:pt idx="1165">
                  <c:v>1</c:v>
                </c:pt>
                <c:pt idx="1166">
                  <c:v>4</c:v>
                </c:pt>
                <c:pt idx="1167">
                  <c:v>15</c:v>
                </c:pt>
                <c:pt idx="1168">
                  <c:v>2</c:v>
                </c:pt>
                <c:pt idx="1169">
                  <c:v>8</c:v>
                </c:pt>
                <c:pt idx="1170">
                  <c:v>2</c:v>
                </c:pt>
                <c:pt idx="1171">
                  <c:v>7</c:v>
                </c:pt>
                <c:pt idx="1172">
                  <c:v>10</c:v>
                </c:pt>
                <c:pt idx="1173">
                  <c:v>5</c:v>
                </c:pt>
                <c:pt idx="1174">
                  <c:v>2</c:v>
                </c:pt>
                <c:pt idx="1175">
                  <c:v>12</c:v>
                </c:pt>
                <c:pt idx="1176">
                  <c:v>22</c:v>
                </c:pt>
                <c:pt idx="1177">
                  <c:v>17</c:v>
                </c:pt>
                <c:pt idx="1178">
                  <c:v>2</c:v>
                </c:pt>
                <c:pt idx="1179">
                  <c:v>3</c:v>
                </c:pt>
                <c:pt idx="1180">
                  <c:v>7</c:v>
                </c:pt>
                <c:pt idx="1181">
                  <c:v>6</c:v>
                </c:pt>
                <c:pt idx="1182">
                  <c:v>1</c:v>
                </c:pt>
                <c:pt idx="1183">
                  <c:v>3</c:v>
                </c:pt>
                <c:pt idx="1184">
                  <c:v>22</c:v>
                </c:pt>
                <c:pt idx="1185">
                  <c:v>15</c:v>
                </c:pt>
                <c:pt idx="1186">
                  <c:v>12</c:v>
                </c:pt>
                <c:pt idx="1187">
                  <c:v>1</c:v>
                </c:pt>
                <c:pt idx="1188">
                  <c:v>5</c:v>
                </c:pt>
                <c:pt idx="1189">
                  <c:v>2</c:v>
                </c:pt>
                <c:pt idx="1190">
                  <c:v>2</c:v>
                </c:pt>
                <c:pt idx="1191">
                  <c:v>5</c:v>
                </c:pt>
                <c:pt idx="1192">
                  <c:v>16</c:v>
                </c:pt>
                <c:pt idx="1193">
                  <c:v>2</c:v>
                </c:pt>
                <c:pt idx="1194">
                  <c:v>2</c:v>
                </c:pt>
                <c:pt idx="1195">
                  <c:v>1</c:v>
                </c:pt>
                <c:pt idx="1196">
                  <c:v>23</c:v>
                </c:pt>
                <c:pt idx="1197">
                  <c:v>9</c:v>
                </c:pt>
                <c:pt idx="1198">
                  <c:v>16</c:v>
                </c:pt>
                <c:pt idx="1199">
                  <c:v>26</c:v>
                </c:pt>
                <c:pt idx="1200">
                  <c:v>1</c:v>
                </c:pt>
                <c:pt idx="1201">
                  <c:v>8</c:v>
                </c:pt>
                <c:pt idx="1202">
                  <c:v>4</c:v>
                </c:pt>
                <c:pt idx="1203">
                  <c:v>24</c:v>
                </c:pt>
                <c:pt idx="1204">
                  <c:v>7</c:v>
                </c:pt>
                <c:pt idx="1205">
                  <c:v>2</c:v>
                </c:pt>
                <c:pt idx="1206">
                  <c:v>7</c:v>
                </c:pt>
                <c:pt idx="1207">
                  <c:v>22</c:v>
                </c:pt>
                <c:pt idx="1208">
                  <c:v>5</c:v>
                </c:pt>
                <c:pt idx="1209">
                  <c:v>1</c:v>
                </c:pt>
                <c:pt idx="1210">
                  <c:v>21</c:v>
                </c:pt>
                <c:pt idx="1211">
                  <c:v>1</c:v>
                </c:pt>
                <c:pt idx="1212">
                  <c:v>19</c:v>
                </c:pt>
                <c:pt idx="1213">
                  <c:v>7</c:v>
                </c:pt>
                <c:pt idx="1214">
                  <c:v>2</c:v>
                </c:pt>
                <c:pt idx="1215">
                  <c:v>2</c:v>
                </c:pt>
                <c:pt idx="1216">
                  <c:v>2</c:v>
                </c:pt>
                <c:pt idx="1217">
                  <c:v>9</c:v>
                </c:pt>
                <c:pt idx="1218">
                  <c:v>6</c:v>
                </c:pt>
                <c:pt idx="1219">
                  <c:v>9</c:v>
                </c:pt>
                <c:pt idx="1220">
                  <c:v>2</c:v>
                </c:pt>
                <c:pt idx="1221">
                  <c:v>1</c:v>
                </c:pt>
                <c:pt idx="1222">
                  <c:v>22</c:v>
                </c:pt>
                <c:pt idx="1223">
                  <c:v>9</c:v>
                </c:pt>
                <c:pt idx="1224">
                  <c:v>17</c:v>
                </c:pt>
                <c:pt idx="1225">
                  <c:v>28</c:v>
                </c:pt>
                <c:pt idx="1226">
                  <c:v>10</c:v>
                </c:pt>
                <c:pt idx="1227">
                  <c:v>2</c:v>
                </c:pt>
                <c:pt idx="1228">
                  <c:v>4</c:v>
                </c:pt>
                <c:pt idx="1229">
                  <c:v>8</c:v>
                </c:pt>
                <c:pt idx="1230">
                  <c:v>29</c:v>
                </c:pt>
                <c:pt idx="1231">
                  <c:v>13</c:v>
                </c:pt>
                <c:pt idx="1232">
                  <c:v>27</c:v>
                </c:pt>
                <c:pt idx="1233">
                  <c:v>16</c:v>
                </c:pt>
                <c:pt idx="1234">
                  <c:v>2</c:v>
                </c:pt>
                <c:pt idx="1235">
                  <c:v>2</c:v>
                </c:pt>
                <c:pt idx="1236">
                  <c:v>13</c:v>
                </c:pt>
                <c:pt idx="1237">
                  <c:v>1</c:v>
                </c:pt>
                <c:pt idx="1238">
                  <c:v>4</c:v>
                </c:pt>
                <c:pt idx="1239">
                  <c:v>24</c:v>
                </c:pt>
                <c:pt idx="1240">
                  <c:v>1</c:v>
                </c:pt>
                <c:pt idx="1241">
                  <c:v>19</c:v>
                </c:pt>
                <c:pt idx="1242">
                  <c:v>7</c:v>
                </c:pt>
                <c:pt idx="1243">
                  <c:v>4</c:v>
                </c:pt>
                <c:pt idx="1244">
                  <c:v>2</c:v>
                </c:pt>
                <c:pt idx="1245">
                  <c:v>10</c:v>
                </c:pt>
                <c:pt idx="1246">
                  <c:v>8</c:v>
                </c:pt>
                <c:pt idx="1247">
                  <c:v>5</c:v>
                </c:pt>
                <c:pt idx="1248">
                  <c:v>8</c:v>
                </c:pt>
                <c:pt idx="1249">
                  <c:v>9</c:v>
                </c:pt>
                <c:pt idx="1250">
                  <c:v>1</c:v>
                </c:pt>
                <c:pt idx="1251">
                  <c:v>15</c:v>
                </c:pt>
                <c:pt idx="1252">
                  <c:v>2</c:v>
                </c:pt>
                <c:pt idx="1253">
                  <c:v>2</c:v>
                </c:pt>
                <c:pt idx="1254">
                  <c:v>11</c:v>
                </c:pt>
                <c:pt idx="1255">
                  <c:v>16</c:v>
                </c:pt>
                <c:pt idx="1256">
                  <c:v>2</c:v>
                </c:pt>
                <c:pt idx="1257">
                  <c:v>16</c:v>
                </c:pt>
                <c:pt idx="1258">
                  <c:v>4</c:v>
                </c:pt>
                <c:pt idx="1259">
                  <c:v>16</c:v>
                </c:pt>
                <c:pt idx="1260">
                  <c:v>5</c:v>
                </c:pt>
                <c:pt idx="1261">
                  <c:v>18</c:v>
                </c:pt>
                <c:pt idx="1262">
                  <c:v>17</c:v>
                </c:pt>
                <c:pt idx="1263">
                  <c:v>12</c:v>
                </c:pt>
                <c:pt idx="1264">
                  <c:v>2</c:v>
                </c:pt>
                <c:pt idx="1265">
                  <c:v>4</c:v>
                </c:pt>
                <c:pt idx="1266">
                  <c:v>9</c:v>
                </c:pt>
                <c:pt idx="1267">
                  <c:v>10</c:v>
                </c:pt>
                <c:pt idx="1268">
                  <c:v>1</c:v>
                </c:pt>
                <c:pt idx="1269">
                  <c:v>2</c:v>
                </c:pt>
                <c:pt idx="1270">
                  <c:v>3</c:v>
                </c:pt>
                <c:pt idx="1271">
                  <c:v>7</c:v>
                </c:pt>
                <c:pt idx="1272">
                  <c:v>6</c:v>
                </c:pt>
                <c:pt idx="1273">
                  <c:v>8</c:v>
                </c:pt>
                <c:pt idx="1274">
                  <c:v>29</c:v>
                </c:pt>
                <c:pt idx="1275">
                  <c:v>3</c:v>
                </c:pt>
                <c:pt idx="1276">
                  <c:v>9</c:v>
                </c:pt>
                <c:pt idx="1277">
                  <c:v>2</c:v>
                </c:pt>
                <c:pt idx="1278">
                  <c:v>10</c:v>
                </c:pt>
                <c:pt idx="1279">
                  <c:v>1</c:v>
                </c:pt>
                <c:pt idx="1280">
                  <c:v>8</c:v>
                </c:pt>
                <c:pt idx="1281">
                  <c:v>27</c:v>
                </c:pt>
                <c:pt idx="1282">
                  <c:v>8</c:v>
                </c:pt>
                <c:pt idx="1283">
                  <c:v>1</c:v>
                </c:pt>
                <c:pt idx="1284">
                  <c:v>10</c:v>
                </c:pt>
                <c:pt idx="1285">
                  <c:v>26</c:v>
                </c:pt>
                <c:pt idx="1286">
                  <c:v>2</c:v>
                </c:pt>
                <c:pt idx="1287">
                  <c:v>13</c:v>
                </c:pt>
                <c:pt idx="1288">
                  <c:v>2</c:v>
                </c:pt>
                <c:pt idx="1289">
                  <c:v>2</c:v>
                </c:pt>
                <c:pt idx="1290">
                  <c:v>9</c:v>
                </c:pt>
                <c:pt idx="1291">
                  <c:v>10</c:v>
                </c:pt>
                <c:pt idx="1292">
                  <c:v>20</c:v>
                </c:pt>
                <c:pt idx="1293">
                  <c:v>9</c:v>
                </c:pt>
                <c:pt idx="1294">
                  <c:v>5</c:v>
                </c:pt>
                <c:pt idx="1295">
                  <c:v>4</c:v>
                </c:pt>
                <c:pt idx="1296">
                  <c:v>10</c:v>
                </c:pt>
                <c:pt idx="1297">
                  <c:v>20</c:v>
                </c:pt>
                <c:pt idx="1298">
                  <c:v>21</c:v>
                </c:pt>
                <c:pt idx="1299">
                  <c:v>1</c:v>
                </c:pt>
                <c:pt idx="1300">
                  <c:v>8</c:v>
                </c:pt>
                <c:pt idx="1301">
                  <c:v>2</c:v>
                </c:pt>
                <c:pt idx="1302">
                  <c:v>23</c:v>
                </c:pt>
                <c:pt idx="1303">
                  <c:v>4</c:v>
                </c:pt>
                <c:pt idx="1304">
                  <c:v>12</c:v>
                </c:pt>
                <c:pt idx="1305">
                  <c:v>7</c:v>
                </c:pt>
                <c:pt idx="1306">
                  <c:v>7</c:v>
                </c:pt>
                <c:pt idx="1307">
                  <c:v>1</c:v>
                </c:pt>
                <c:pt idx="1308">
                  <c:v>2</c:v>
                </c:pt>
                <c:pt idx="1309">
                  <c:v>10</c:v>
                </c:pt>
                <c:pt idx="1310">
                  <c:v>15</c:v>
                </c:pt>
                <c:pt idx="1311">
                  <c:v>14</c:v>
                </c:pt>
                <c:pt idx="1312">
                  <c:v>18</c:v>
                </c:pt>
                <c:pt idx="1313">
                  <c:v>13</c:v>
                </c:pt>
                <c:pt idx="1314">
                  <c:v>2</c:v>
                </c:pt>
                <c:pt idx="1315">
                  <c:v>2</c:v>
                </c:pt>
                <c:pt idx="1316">
                  <c:v>2</c:v>
                </c:pt>
                <c:pt idx="1317">
                  <c:v>5</c:v>
                </c:pt>
                <c:pt idx="1318">
                  <c:v>20</c:v>
                </c:pt>
                <c:pt idx="1319">
                  <c:v>10</c:v>
                </c:pt>
                <c:pt idx="1320">
                  <c:v>10</c:v>
                </c:pt>
                <c:pt idx="1321">
                  <c:v>9</c:v>
                </c:pt>
                <c:pt idx="1322">
                  <c:v>2</c:v>
                </c:pt>
                <c:pt idx="1323">
                  <c:v>1</c:v>
                </c:pt>
                <c:pt idx="1324">
                  <c:v>29</c:v>
                </c:pt>
                <c:pt idx="1325">
                  <c:v>8</c:v>
                </c:pt>
                <c:pt idx="1326">
                  <c:v>2</c:v>
                </c:pt>
                <c:pt idx="1327">
                  <c:v>3</c:v>
                </c:pt>
                <c:pt idx="1328">
                  <c:v>23</c:v>
                </c:pt>
                <c:pt idx="1329">
                  <c:v>6</c:v>
                </c:pt>
                <c:pt idx="1330">
                  <c:v>6</c:v>
                </c:pt>
                <c:pt idx="1331">
                  <c:v>10</c:v>
                </c:pt>
                <c:pt idx="1332">
                  <c:v>24</c:v>
                </c:pt>
                <c:pt idx="1333">
                  <c:v>10</c:v>
                </c:pt>
                <c:pt idx="1334">
                  <c:v>15</c:v>
                </c:pt>
                <c:pt idx="1335">
                  <c:v>19</c:v>
                </c:pt>
                <c:pt idx="1336">
                  <c:v>2</c:v>
                </c:pt>
                <c:pt idx="1337">
                  <c:v>3</c:v>
                </c:pt>
                <c:pt idx="1338">
                  <c:v>9</c:v>
                </c:pt>
                <c:pt idx="1339">
                  <c:v>7</c:v>
                </c:pt>
                <c:pt idx="1340">
                  <c:v>10</c:v>
                </c:pt>
                <c:pt idx="1341">
                  <c:v>20</c:v>
                </c:pt>
                <c:pt idx="1342">
                  <c:v>4</c:v>
                </c:pt>
                <c:pt idx="1343">
                  <c:v>7</c:v>
                </c:pt>
                <c:pt idx="1344">
                  <c:v>7</c:v>
                </c:pt>
                <c:pt idx="1345">
                  <c:v>16</c:v>
                </c:pt>
                <c:pt idx="1346">
                  <c:v>25</c:v>
                </c:pt>
                <c:pt idx="1347">
                  <c:v>2</c:v>
                </c:pt>
                <c:pt idx="1348">
                  <c:v>1</c:v>
                </c:pt>
                <c:pt idx="1349">
                  <c:v>1</c:v>
                </c:pt>
                <c:pt idx="1350">
                  <c:v>2</c:v>
                </c:pt>
                <c:pt idx="1351">
                  <c:v>22</c:v>
                </c:pt>
                <c:pt idx="1352">
                  <c:v>1</c:v>
                </c:pt>
                <c:pt idx="1353">
                  <c:v>16</c:v>
                </c:pt>
                <c:pt idx="1354">
                  <c:v>24</c:v>
                </c:pt>
                <c:pt idx="1355">
                  <c:v>17</c:v>
                </c:pt>
                <c:pt idx="1356">
                  <c:v>8</c:v>
                </c:pt>
                <c:pt idx="1357">
                  <c:v>6</c:v>
                </c:pt>
                <c:pt idx="1358">
                  <c:v>10</c:v>
                </c:pt>
                <c:pt idx="1359">
                  <c:v>3</c:v>
                </c:pt>
                <c:pt idx="1360">
                  <c:v>4</c:v>
                </c:pt>
                <c:pt idx="1361">
                  <c:v>6</c:v>
                </c:pt>
                <c:pt idx="1362">
                  <c:v>1</c:v>
                </c:pt>
                <c:pt idx="1363">
                  <c:v>10</c:v>
                </c:pt>
                <c:pt idx="1364">
                  <c:v>1</c:v>
                </c:pt>
                <c:pt idx="1365">
                  <c:v>24</c:v>
                </c:pt>
                <c:pt idx="1366">
                  <c:v>21</c:v>
                </c:pt>
                <c:pt idx="1367">
                  <c:v>2</c:v>
                </c:pt>
                <c:pt idx="1368">
                  <c:v>22</c:v>
                </c:pt>
                <c:pt idx="1369">
                  <c:v>13</c:v>
                </c:pt>
                <c:pt idx="1370">
                  <c:v>14</c:v>
                </c:pt>
                <c:pt idx="1371">
                  <c:v>11</c:v>
                </c:pt>
                <c:pt idx="1372">
                  <c:v>9</c:v>
                </c:pt>
                <c:pt idx="1373">
                  <c:v>8</c:v>
                </c:pt>
                <c:pt idx="1374">
                  <c:v>21</c:v>
                </c:pt>
                <c:pt idx="1375">
                  <c:v>5</c:v>
                </c:pt>
                <c:pt idx="1376">
                  <c:v>9</c:v>
                </c:pt>
                <c:pt idx="1377">
                  <c:v>2</c:v>
                </c:pt>
                <c:pt idx="1378">
                  <c:v>12</c:v>
                </c:pt>
                <c:pt idx="1379">
                  <c:v>22</c:v>
                </c:pt>
                <c:pt idx="1380">
                  <c:v>18</c:v>
                </c:pt>
                <c:pt idx="1381">
                  <c:v>16</c:v>
                </c:pt>
                <c:pt idx="1382">
                  <c:v>3</c:v>
                </c:pt>
                <c:pt idx="1383">
                  <c:v>9</c:v>
                </c:pt>
                <c:pt idx="1384">
                  <c:v>1</c:v>
                </c:pt>
                <c:pt idx="1385">
                  <c:v>13</c:v>
                </c:pt>
                <c:pt idx="1386">
                  <c:v>1</c:v>
                </c:pt>
                <c:pt idx="1387">
                  <c:v>1</c:v>
                </c:pt>
                <c:pt idx="1388">
                  <c:v>15</c:v>
                </c:pt>
                <c:pt idx="1389">
                  <c:v>1</c:v>
                </c:pt>
                <c:pt idx="1390">
                  <c:v>17</c:v>
                </c:pt>
                <c:pt idx="1391">
                  <c:v>1</c:v>
                </c:pt>
                <c:pt idx="1392">
                  <c:v>7</c:v>
                </c:pt>
                <c:pt idx="1393">
                  <c:v>9</c:v>
                </c:pt>
                <c:pt idx="1394">
                  <c:v>5</c:v>
                </c:pt>
                <c:pt idx="1395">
                  <c:v>26</c:v>
                </c:pt>
                <c:pt idx="1396">
                  <c:v>24</c:v>
                </c:pt>
                <c:pt idx="1397">
                  <c:v>9</c:v>
                </c:pt>
                <c:pt idx="1398">
                  <c:v>7</c:v>
                </c:pt>
                <c:pt idx="1399">
                  <c:v>11</c:v>
                </c:pt>
                <c:pt idx="1400">
                  <c:v>1</c:v>
                </c:pt>
                <c:pt idx="1401">
                  <c:v>26</c:v>
                </c:pt>
                <c:pt idx="1402">
                  <c:v>2</c:v>
                </c:pt>
                <c:pt idx="1403">
                  <c:v>15</c:v>
                </c:pt>
                <c:pt idx="1404">
                  <c:v>23</c:v>
                </c:pt>
                <c:pt idx="1405">
                  <c:v>10</c:v>
                </c:pt>
                <c:pt idx="1406">
                  <c:v>10</c:v>
                </c:pt>
                <c:pt idx="1407">
                  <c:v>1</c:v>
                </c:pt>
                <c:pt idx="1408">
                  <c:v>12</c:v>
                </c:pt>
                <c:pt idx="1409">
                  <c:v>11</c:v>
                </c:pt>
                <c:pt idx="1410">
                  <c:v>2</c:v>
                </c:pt>
                <c:pt idx="1411">
                  <c:v>2</c:v>
                </c:pt>
                <c:pt idx="1412">
                  <c:v>1</c:v>
                </c:pt>
                <c:pt idx="1413">
                  <c:v>2</c:v>
                </c:pt>
                <c:pt idx="1414">
                  <c:v>25</c:v>
                </c:pt>
                <c:pt idx="1415">
                  <c:v>1</c:v>
                </c:pt>
                <c:pt idx="1416">
                  <c:v>1</c:v>
                </c:pt>
                <c:pt idx="1417">
                  <c:v>2</c:v>
                </c:pt>
                <c:pt idx="1418">
                  <c:v>6</c:v>
                </c:pt>
                <c:pt idx="1419">
                  <c:v>18</c:v>
                </c:pt>
                <c:pt idx="1420">
                  <c:v>1</c:v>
                </c:pt>
                <c:pt idx="1421">
                  <c:v>1</c:v>
                </c:pt>
                <c:pt idx="1422">
                  <c:v>11</c:v>
                </c:pt>
                <c:pt idx="1423">
                  <c:v>1</c:v>
                </c:pt>
                <c:pt idx="1424">
                  <c:v>9</c:v>
                </c:pt>
                <c:pt idx="1425">
                  <c:v>15</c:v>
                </c:pt>
                <c:pt idx="1426">
                  <c:v>29</c:v>
                </c:pt>
                <c:pt idx="1427">
                  <c:v>1</c:v>
                </c:pt>
                <c:pt idx="1428">
                  <c:v>1</c:v>
                </c:pt>
                <c:pt idx="1429">
                  <c:v>24</c:v>
                </c:pt>
                <c:pt idx="1430">
                  <c:v>10</c:v>
                </c:pt>
                <c:pt idx="1431">
                  <c:v>1</c:v>
                </c:pt>
                <c:pt idx="1432">
                  <c:v>10</c:v>
                </c:pt>
                <c:pt idx="1433">
                  <c:v>8</c:v>
                </c:pt>
                <c:pt idx="1434">
                  <c:v>29</c:v>
                </c:pt>
                <c:pt idx="1435">
                  <c:v>1</c:v>
                </c:pt>
                <c:pt idx="1436">
                  <c:v>5</c:v>
                </c:pt>
                <c:pt idx="1437">
                  <c:v>9</c:v>
                </c:pt>
                <c:pt idx="1438">
                  <c:v>9</c:v>
                </c:pt>
                <c:pt idx="1439">
                  <c:v>3</c:v>
                </c:pt>
                <c:pt idx="1440">
                  <c:v>4</c:v>
                </c:pt>
                <c:pt idx="1441">
                  <c:v>1</c:v>
                </c:pt>
                <c:pt idx="1442">
                  <c:v>1</c:v>
                </c:pt>
                <c:pt idx="1443">
                  <c:v>2</c:v>
                </c:pt>
                <c:pt idx="1444">
                  <c:v>7</c:v>
                </c:pt>
                <c:pt idx="1445">
                  <c:v>28</c:v>
                </c:pt>
                <c:pt idx="1446">
                  <c:v>28</c:v>
                </c:pt>
                <c:pt idx="1447">
                  <c:v>15</c:v>
                </c:pt>
                <c:pt idx="1448">
                  <c:v>3</c:v>
                </c:pt>
                <c:pt idx="1449">
                  <c:v>2</c:v>
                </c:pt>
                <c:pt idx="1450">
                  <c:v>26</c:v>
                </c:pt>
                <c:pt idx="1451">
                  <c:v>10</c:v>
                </c:pt>
                <c:pt idx="1452">
                  <c:v>1</c:v>
                </c:pt>
                <c:pt idx="1453">
                  <c:v>11</c:v>
                </c:pt>
                <c:pt idx="1454">
                  <c:v>20</c:v>
                </c:pt>
                <c:pt idx="1455">
                  <c:v>2</c:v>
                </c:pt>
                <c:pt idx="1456">
                  <c:v>18</c:v>
                </c:pt>
                <c:pt idx="1457">
                  <c:v>2</c:v>
                </c:pt>
                <c:pt idx="1458">
                  <c:v>1</c:v>
                </c:pt>
                <c:pt idx="1459">
                  <c:v>13</c:v>
                </c:pt>
                <c:pt idx="1460">
                  <c:v>28</c:v>
                </c:pt>
                <c:pt idx="1461">
                  <c:v>28</c:v>
                </c:pt>
                <c:pt idx="1462">
                  <c:v>24</c:v>
                </c:pt>
                <c:pt idx="1463">
                  <c:v>5</c:v>
                </c:pt>
                <c:pt idx="1464">
                  <c:v>5</c:v>
                </c:pt>
                <c:pt idx="1465">
                  <c:v>23</c:v>
                </c:pt>
                <c:pt idx="1466">
                  <c:v>6</c:v>
                </c:pt>
                <c:pt idx="1467">
                  <c:v>4</c:v>
                </c:pt>
                <c:pt idx="1468">
                  <c:v>2</c:v>
                </c:pt>
                <c:pt idx="1469">
                  <c:v>8</c:v>
                </c:pt>
              </c:numCache>
            </c:numRef>
          </c:yVal>
          <c:smooth val="1"/>
          <c:extLst>
            <c:ext xmlns:c16="http://schemas.microsoft.com/office/drawing/2014/chart" uri="{C3380CC4-5D6E-409C-BE32-E72D297353CC}">
              <c16:uniqueId val="{00000001-5B36-43AA-83A1-3CAB56BFDECF}"/>
            </c:ext>
          </c:extLst>
        </c:ser>
        <c:dLbls>
          <c:showLegendKey val="0"/>
          <c:showVal val="0"/>
          <c:showCatName val="0"/>
          <c:showSerName val="0"/>
          <c:showPercent val="0"/>
          <c:showBubbleSize val="0"/>
        </c:dLbls>
        <c:axId val="428850559"/>
        <c:axId val="212202799"/>
      </c:scatterChart>
      <c:valAx>
        <c:axId val="428850559"/>
        <c:scaling>
          <c:orientation val="minMax"/>
        </c:scaling>
        <c:delete val="1"/>
        <c:axPos val="b"/>
        <c:title>
          <c:tx>
            <c:rich>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AttritionFlag</a:t>
                </a:r>
              </a:p>
            </c:rich>
          </c:tx>
          <c:overlay val="0"/>
          <c:spPr>
            <a:noFill/>
            <a:ln>
              <a:noFill/>
            </a:ln>
            <a:effectLst/>
          </c:spPr>
          <c:txPr>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212202799"/>
        <c:crosses val="autoZero"/>
        <c:crossBetween val="midCat"/>
      </c:valAx>
      <c:valAx>
        <c:axId val="212202799"/>
        <c:scaling>
          <c:orientation val="minMax"/>
        </c:scaling>
        <c:delete val="1"/>
        <c:axPos val="l"/>
        <c:title>
          <c:tx>
            <c:rich>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DistanceFromHome</a:t>
                </a:r>
              </a:p>
            </c:rich>
          </c:tx>
          <c:overlay val="0"/>
          <c:spPr>
            <a:noFill/>
            <a:ln>
              <a:noFill/>
            </a:ln>
            <a:effectLst/>
          </c:spPr>
          <c:txPr>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42885055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Analytics.xlsx]Chart Analysis!PivotTable5</c:name>
    <c:fmtId val="0"/>
  </c:pivotSource>
  <c:chart>
    <c:title>
      <c:tx>
        <c:rich>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Performance Rating Distribution</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rgbClr val="00B050"/>
          </a:solidFill>
          <a:ln>
            <a:noFill/>
          </a:ln>
          <a:effectLst/>
        </c:spPr>
      </c:pivotFmt>
    </c:pivotFmts>
    <c:plotArea>
      <c:layout>
        <c:manualLayout>
          <c:layoutTarget val="inner"/>
          <c:xMode val="edge"/>
          <c:yMode val="edge"/>
          <c:x val="0.1562615923009624"/>
          <c:y val="0.14393518518518519"/>
          <c:w val="0.74527580927384074"/>
          <c:h val="0.70179024496937892"/>
        </c:manualLayout>
      </c:layout>
      <c:barChart>
        <c:barDir val="col"/>
        <c:grouping val="clustered"/>
        <c:varyColors val="0"/>
        <c:ser>
          <c:idx val="0"/>
          <c:order val="0"/>
          <c:tx>
            <c:strRef>
              <c:f>'Chart Analysis'!$B$24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3-A572-4D80-A98E-A8F53E8C3896}"/>
              </c:ext>
            </c:extLst>
          </c:dPt>
          <c:dPt>
            <c:idx val="1"/>
            <c:invertIfNegative val="0"/>
            <c:bubble3D val="0"/>
            <c:spPr>
              <a:solidFill>
                <a:srgbClr val="00B050"/>
              </a:solidFill>
              <a:ln>
                <a:noFill/>
              </a:ln>
              <a:effectLst/>
            </c:spPr>
            <c:extLst>
              <c:ext xmlns:c16="http://schemas.microsoft.com/office/drawing/2014/chart" uri="{C3380CC4-5D6E-409C-BE32-E72D297353CC}">
                <c16:uniqueId val="{00000004-A572-4D80-A98E-A8F53E8C3896}"/>
              </c:ext>
            </c:extLst>
          </c:dPt>
          <c:cat>
            <c:strRef>
              <c:f>'Chart Analysis'!$A$25:$A$27</c:f>
              <c:strCache>
                <c:ptCount val="2"/>
                <c:pt idx="0">
                  <c:v>3</c:v>
                </c:pt>
                <c:pt idx="1">
                  <c:v>4</c:v>
                </c:pt>
              </c:strCache>
            </c:strRef>
          </c:cat>
          <c:val>
            <c:numRef>
              <c:f>'Chart Analysis'!$B$25:$B$27</c:f>
              <c:numCache>
                <c:formatCode>General</c:formatCode>
                <c:ptCount val="2"/>
                <c:pt idx="0">
                  <c:v>1244</c:v>
                </c:pt>
                <c:pt idx="1">
                  <c:v>226</c:v>
                </c:pt>
              </c:numCache>
            </c:numRef>
          </c:val>
          <c:extLst>
            <c:ext xmlns:c16="http://schemas.microsoft.com/office/drawing/2014/chart" uri="{C3380CC4-5D6E-409C-BE32-E72D297353CC}">
              <c16:uniqueId val="{00000000-A572-4D80-A98E-A8F53E8C3896}"/>
            </c:ext>
          </c:extLst>
        </c:ser>
        <c:dLbls>
          <c:showLegendKey val="0"/>
          <c:showVal val="0"/>
          <c:showCatName val="0"/>
          <c:showSerName val="0"/>
          <c:showPercent val="0"/>
          <c:showBubbleSize val="0"/>
        </c:dLbls>
        <c:gapWidth val="219"/>
        <c:overlap val="-27"/>
        <c:axId val="512139839"/>
        <c:axId val="212156239"/>
      </c:barChart>
      <c:catAx>
        <c:axId val="512139839"/>
        <c:scaling>
          <c:orientation val="minMax"/>
        </c:scaling>
        <c:delete val="0"/>
        <c:axPos val="b"/>
        <c:title>
          <c:tx>
            <c:rich>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PerformanceRating </a:t>
                </a:r>
              </a:p>
            </c:rich>
          </c:tx>
          <c:layout>
            <c:manualLayout>
              <c:xMode val="edge"/>
              <c:yMode val="edge"/>
              <c:x val="0.41392038495188099"/>
              <c:y val="0.89719889180519097"/>
            </c:manualLayout>
          </c:layout>
          <c:overlay val="0"/>
          <c:spPr>
            <a:noFill/>
            <a:ln>
              <a:noFill/>
            </a:ln>
            <a:effectLst/>
          </c:spPr>
          <c:txPr>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56239"/>
        <c:crosses val="autoZero"/>
        <c:auto val="1"/>
        <c:lblAlgn val="ctr"/>
        <c:lblOffset val="100"/>
        <c:noMultiLvlLbl val="0"/>
      </c:catAx>
      <c:valAx>
        <c:axId val="212156239"/>
        <c:scaling>
          <c:orientation val="minMax"/>
        </c:scaling>
        <c:delete val="0"/>
        <c:axPos val="l"/>
        <c:title>
          <c:tx>
            <c:rich>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Employees</a:t>
                </a:r>
              </a:p>
            </c:rich>
          </c:tx>
          <c:layout>
            <c:manualLayout>
              <c:xMode val="edge"/>
              <c:yMode val="edge"/>
              <c:x val="2.5000000000000001E-2"/>
              <c:y val="0.37548993875765529"/>
            </c:manualLayout>
          </c:layout>
          <c:overlay val="0"/>
          <c:spPr>
            <a:noFill/>
            <a:ln>
              <a:noFill/>
            </a:ln>
            <a:effectLst/>
          </c:spPr>
          <c:txPr>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3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Age vs JobSatisfaction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strRef>
              <c:f>'Adecco HR Analytics'!$R$1</c:f>
              <c:strCache>
                <c:ptCount val="1"/>
                <c:pt idx="0">
                  <c:v>JobSatisfaction</c:v>
                </c:pt>
              </c:strCache>
            </c:strRef>
          </c:tx>
          <c:spPr>
            <a:ln w="19050" cap="rnd">
              <a:solidFill>
                <a:schemeClr val="accent5">
                  <a:lumMod val="75000"/>
                </a:schemeClr>
              </a:solid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60000"/>
                    <a:lumOff val="40000"/>
                  </a:schemeClr>
                </a:solidFill>
                <a:prstDash val="sysDot"/>
              </a:ln>
              <a:effectLst/>
            </c:spPr>
            <c:trendlineType val="linear"/>
            <c:dispRSqr val="0"/>
            <c:dispEq val="0"/>
          </c:trendline>
          <c:xVal>
            <c:numRef>
              <c:f>'Adecco HR Analytics'!$A$2:$A$1471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'Adecco HR Analytics'!$R$2:$R$1471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1"/>
          <c:extLst>
            <c:ext xmlns:c16="http://schemas.microsoft.com/office/drawing/2014/chart" uri="{C3380CC4-5D6E-409C-BE32-E72D297353CC}">
              <c16:uniqueId val="{00000001-0531-4FA0-B3B4-1C6118769236}"/>
            </c:ext>
          </c:extLst>
        </c:ser>
        <c:dLbls>
          <c:showLegendKey val="0"/>
          <c:showVal val="0"/>
          <c:showCatName val="0"/>
          <c:showSerName val="0"/>
          <c:showPercent val="0"/>
          <c:showBubbleSize val="0"/>
        </c:dLbls>
        <c:axId val="1775411503"/>
        <c:axId val="212172559"/>
      </c:scatterChart>
      <c:valAx>
        <c:axId val="1775411503"/>
        <c:scaling>
          <c:orientation val="minMax"/>
        </c:scaling>
        <c:delete val="1"/>
        <c:axPos val="b"/>
        <c:title>
          <c:tx>
            <c:rich>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Age</a:t>
                </a:r>
              </a:p>
            </c:rich>
          </c:tx>
          <c:overlay val="0"/>
          <c:spPr>
            <a:noFill/>
            <a:ln>
              <a:noFill/>
            </a:ln>
            <a:effectLst/>
          </c:spPr>
          <c:txPr>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crossAx val="212172559"/>
        <c:crosses val="autoZero"/>
        <c:crossBetween val="midCat"/>
      </c:valAx>
      <c:valAx>
        <c:axId val="212172559"/>
        <c:scaling>
          <c:orientation val="minMax"/>
        </c:scaling>
        <c:delete val="1"/>
        <c:axPos val="l"/>
        <c:title>
          <c:tx>
            <c:rich>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JobSatisfaction</a:t>
                </a:r>
              </a:p>
            </c:rich>
          </c:tx>
          <c:overlay val="0"/>
          <c:spPr>
            <a:noFill/>
            <a:ln>
              <a:noFill/>
            </a:ln>
            <a:effectLst/>
          </c:spPr>
          <c:txPr>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crossAx val="17754115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WorkLifeBalance vs PerformanceRating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strRef>
              <c:f>'Adecco HR Analytics'!$AF$1</c:f>
              <c:strCache>
                <c:ptCount val="1"/>
                <c:pt idx="0">
                  <c:v>WorkLifeBalance</c:v>
                </c:pt>
              </c:strCache>
            </c:strRef>
          </c:tx>
          <c:spPr>
            <a:ln w="19050" cap="rnd">
              <a:solidFill>
                <a:schemeClr val="accent5">
                  <a:lumMod val="75000"/>
                </a:schemeClr>
              </a:solid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60000"/>
                    <a:lumOff val="40000"/>
                  </a:schemeClr>
                </a:solidFill>
                <a:prstDash val="sysDot"/>
              </a:ln>
              <a:effectLst/>
            </c:spPr>
            <c:trendlineType val="linear"/>
            <c:dispRSqr val="0"/>
            <c:dispEq val="0"/>
          </c:trendline>
          <c:xVal>
            <c:numRef>
              <c:f>'Adecco HR Analytics'!$Z$2:$Z$1471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xVal>
          <c:yVal>
            <c:numRef>
              <c:f>'Adecco HR Analytics'!$AF$2:$AF$1471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yVal>
          <c:smooth val="1"/>
          <c:extLst>
            <c:ext xmlns:c16="http://schemas.microsoft.com/office/drawing/2014/chart" uri="{C3380CC4-5D6E-409C-BE32-E72D297353CC}">
              <c16:uniqueId val="{00000000-8235-4184-92E7-91F112256BB1}"/>
            </c:ext>
          </c:extLst>
        </c:ser>
        <c:dLbls>
          <c:showLegendKey val="0"/>
          <c:showVal val="0"/>
          <c:showCatName val="0"/>
          <c:showSerName val="0"/>
          <c:showPercent val="0"/>
          <c:showBubbleSize val="0"/>
        </c:dLbls>
        <c:axId val="1775496879"/>
        <c:axId val="212138959"/>
      </c:scatterChart>
      <c:valAx>
        <c:axId val="1775496879"/>
        <c:scaling>
          <c:orientation val="minMax"/>
        </c:scaling>
        <c:delete val="1"/>
        <c:axPos val="b"/>
        <c:title>
          <c:tx>
            <c:rich>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PerformanceRating</a:t>
                </a:r>
              </a:p>
            </c:rich>
          </c:tx>
          <c:overlay val="0"/>
          <c:spPr>
            <a:noFill/>
            <a:ln>
              <a:noFill/>
            </a:ln>
            <a:effectLst/>
          </c:spPr>
          <c:txPr>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212138959"/>
        <c:crosses val="autoZero"/>
        <c:crossBetween val="midCat"/>
      </c:valAx>
      <c:valAx>
        <c:axId val="212138959"/>
        <c:scaling>
          <c:orientation val="minMax"/>
        </c:scaling>
        <c:delete val="1"/>
        <c:axPos val="l"/>
        <c:title>
          <c:tx>
            <c:rich>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WorkLifeBalance</a:t>
                </a:r>
              </a:p>
            </c:rich>
          </c:tx>
          <c:overlay val="0"/>
          <c:spPr>
            <a:noFill/>
            <a:ln>
              <a:noFill/>
            </a:ln>
            <a:effectLst/>
          </c:spPr>
          <c:txPr>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177549687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YearsAtCompany vs JobSatisfaction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strRef>
              <c:f>'Adecco HR Analytics'!$AG$1</c:f>
              <c:strCache>
                <c:ptCount val="1"/>
                <c:pt idx="0">
                  <c:v>YearsAtCompany</c:v>
                </c:pt>
              </c:strCache>
            </c:strRef>
          </c:tx>
          <c:spPr>
            <a:ln w="19050" cap="rnd">
              <a:solidFill>
                <a:schemeClr val="accent5">
                  <a:lumMod val="75000"/>
                </a:schemeClr>
              </a:solid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60000"/>
                    <a:lumOff val="40000"/>
                  </a:schemeClr>
                </a:solidFill>
                <a:prstDash val="sysDot"/>
              </a:ln>
              <a:effectLst/>
            </c:spPr>
            <c:trendlineType val="linear"/>
            <c:dispRSqr val="0"/>
            <c:dispEq val="0"/>
          </c:trendline>
          <c:xVal>
            <c:numRef>
              <c:f>'Adecco HR Analytics'!$R$2:$R$1471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xVal>
          <c:yVal>
            <c:numRef>
              <c:f>'Adecco HR Analytics'!$AG$2:$AG$1471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yVal>
          <c:smooth val="1"/>
          <c:extLst>
            <c:ext xmlns:c16="http://schemas.microsoft.com/office/drawing/2014/chart" uri="{C3380CC4-5D6E-409C-BE32-E72D297353CC}">
              <c16:uniqueId val="{00000000-CAC9-42F8-8B11-F12627396403}"/>
            </c:ext>
          </c:extLst>
        </c:ser>
        <c:dLbls>
          <c:showLegendKey val="0"/>
          <c:showVal val="0"/>
          <c:showCatName val="0"/>
          <c:showSerName val="0"/>
          <c:showPercent val="0"/>
          <c:showBubbleSize val="0"/>
        </c:dLbls>
        <c:axId val="1775501055"/>
        <c:axId val="212155759"/>
      </c:scatterChart>
      <c:valAx>
        <c:axId val="1775501055"/>
        <c:scaling>
          <c:orientation val="minMax"/>
        </c:scaling>
        <c:delete val="1"/>
        <c:axPos val="b"/>
        <c:title>
          <c:tx>
            <c:rich>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JobSatisfaction</a:t>
                </a:r>
              </a:p>
            </c:rich>
          </c:tx>
          <c:overlay val="0"/>
          <c:spPr>
            <a:noFill/>
            <a:ln>
              <a:noFill/>
            </a:ln>
            <a:effectLst/>
          </c:spPr>
          <c:txPr>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212155759"/>
        <c:crosses val="autoZero"/>
        <c:crossBetween val="midCat"/>
      </c:valAx>
      <c:valAx>
        <c:axId val="212155759"/>
        <c:scaling>
          <c:orientation val="minMax"/>
        </c:scaling>
        <c:delete val="1"/>
        <c:axPos val="l"/>
        <c:title>
          <c:tx>
            <c:rich>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YearsAtCompany</a:t>
                </a:r>
              </a:p>
            </c:rich>
          </c:tx>
          <c:overlay val="0"/>
          <c:spPr>
            <a:noFill/>
            <a:ln>
              <a:noFill/>
            </a:ln>
            <a:effectLst/>
          </c:spPr>
          <c:txPr>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17755010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YearsSinceLastPromotion vs PerformanceRating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strRef>
              <c:f>'Adecco HR Analytics'!$AI$1</c:f>
              <c:strCache>
                <c:ptCount val="1"/>
                <c:pt idx="0">
                  <c:v>YearsSinceLastPromotion</c:v>
                </c:pt>
              </c:strCache>
            </c:strRef>
          </c:tx>
          <c:spPr>
            <a:ln w="19050" cap="rnd">
              <a:solidFill>
                <a:schemeClr val="accent5">
                  <a:lumMod val="75000"/>
                </a:schemeClr>
              </a:solid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60000"/>
                    <a:lumOff val="40000"/>
                  </a:schemeClr>
                </a:solidFill>
                <a:prstDash val="sysDot"/>
              </a:ln>
              <a:effectLst/>
            </c:spPr>
            <c:trendlineType val="linear"/>
            <c:dispRSqr val="0"/>
            <c:dispEq val="0"/>
          </c:trendline>
          <c:xVal>
            <c:numRef>
              <c:f>'Adecco HR Analytics'!$Z$2:$Z$1471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xVal>
          <c:yVal>
            <c:numRef>
              <c:f>'Adecco HR Analytics'!$AI$2:$AI$1471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yVal>
          <c:smooth val="1"/>
          <c:extLst>
            <c:ext xmlns:c16="http://schemas.microsoft.com/office/drawing/2014/chart" uri="{C3380CC4-5D6E-409C-BE32-E72D297353CC}">
              <c16:uniqueId val="{00000000-DE1A-4740-9314-606B4529EEFB}"/>
            </c:ext>
          </c:extLst>
        </c:ser>
        <c:dLbls>
          <c:showLegendKey val="0"/>
          <c:showVal val="0"/>
          <c:showCatName val="0"/>
          <c:showSerName val="0"/>
          <c:showPercent val="0"/>
          <c:showBubbleSize val="0"/>
        </c:dLbls>
        <c:axId val="1775440735"/>
        <c:axId val="212239759"/>
      </c:scatterChart>
      <c:valAx>
        <c:axId val="1775440735"/>
        <c:scaling>
          <c:orientation val="minMax"/>
        </c:scaling>
        <c:delete val="1"/>
        <c:axPos val="b"/>
        <c:title>
          <c:tx>
            <c:rich>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PerformanceRating</a:t>
                </a:r>
              </a:p>
            </c:rich>
          </c:tx>
          <c:overlay val="0"/>
          <c:spPr>
            <a:noFill/>
            <a:ln>
              <a:noFill/>
            </a:ln>
            <a:effectLst/>
          </c:spPr>
          <c:txPr>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212239759"/>
        <c:crosses val="autoZero"/>
        <c:crossBetween val="midCat"/>
      </c:valAx>
      <c:valAx>
        <c:axId val="212239759"/>
        <c:scaling>
          <c:orientation val="minMax"/>
        </c:scaling>
        <c:delete val="1"/>
        <c:axPos val="l"/>
        <c:title>
          <c:tx>
            <c:rich>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YearsSinceLastPromotion</a:t>
                </a:r>
              </a:p>
            </c:rich>
          </c:tx>
          <c:overlay val="0"/>
          <c:spPr>
            <a:noFill/>
            <a:ln>
              <a:noFill/>
            </a:ln>
            <a:effectLst/>
          </c:spPr>
          <c:txPr>
            <a:bodyPr rot="-540000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17754407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114300</xdr:rowOff>
    </xdr:from>
    <xdr:to>
      <xdr:col>1</xdr:col>
      <xdr:colOff>358140</xdr:colOff>
      <xdr:row>11</xdr:row>
      <xdr:rowOff>152401</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7EEED037-4198-46B9-AA2B-FFCC1F5EB0B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1225924"/>
              <a:ext cx="1828352" cy="934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72614</xdr:rowOff>
    </xdr:from>
    <xdr:to>
      <xdr:col>1</xdr:col>
      <xdr:colOff>358140</xdr:colOff>
      <xdr:row>44</xdr:row>
      <xdr:rowOff>15239</xdr:rowOff>
    </xdr:to>
    <mc:AlternateContent xmlns:mc="http://schemas.openxmlformats.org/markup-compatibility/2006">
      <mc:Choice xmlns:a14="http://schemas.microsoft.com/office/drawing/2010/main" Requires="a14">
        <xdr:graphicFrame macro="">
          <xdr:nvGraphicFramePr>
            <xdr:cNvPr id="13" name="JobLevel 1">
              <a:extLst>
                <a:ext uri="{FF2B5EF4-FFF2-40B4-BE49-F238E27FC236}">
                  <a16:creationId xmlns:a16="http://schemas.microsoft.com/office/drawing/2014/main" id="{9B0FF292-6C77-407B-9260-2F9F0B9C95D9}"/>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dr:sp macro="" textlink="">
          <xdr:nvSpPr>
            <xdr:cNvPr id="0" name=""/>
            <xdr:cNvSpPr>
              <a:spLocks noTextEdit="1"/>
            </xdr:cNvSpPr>
          </xdr:nvSpPr>
          <xdr:spPr>
            <a:xfrm>
              <a:off x="0" y="5666590"/>
              <a:ext cx="1828352" cy="1197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35859</xdr:rowOff>
    </xdr:from>
    <xdr:to>
      <xdr:col>1</xdr:col>
      <xdr:colOff>358140</xdr:colOff>
      <xdr:row>35</xdr:row>
      <xdr:rowOff>35860</xdr:rowOff>
    </xdr:to>
    <mc:AlternateContent xmlns:mc="http://schemas.openxmlformats.org/markup-compatibility/2006">
      <mc:Choice xmlns:a14="http://schemas.microsoft.com/office/drawing/2010/main" Requires="a14">
        <xdr:graphicFrame macro="">
          <xdr:nvGraphicFramePr>
            <xdr:cNvPr id="14" name="MaritalStatus 1">
              <a:extLst>
                <a:ext uri="{FF2B5EF4-FFF2-40B4-BE49-F238E27FC236}">
                  <a16:creationId xmlns:a16="http://schemas.microsoft.com/office/drawing/2014/main" id="{4EA985E9-1CB4-48CC-948C-E8991994B57A}"/>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0" y="4374777"/>
              <a:ext cx="1828352"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22860</xdr:rowOff>
    </xdr:from>
    <xdr:to>
      <xdr:col>1</xdr:col>
      <xdr:colOff>358140</xdr:colOff>
      <xdr:row>25</xdr:row>
      <xdr:rowOff>144779</xdr:rowOff>
    </xdr:to>
    <mc:AlternateContent xmlns:mc="http://schemas.openxmlformats.org/markup-compatibility/2006">
      <mc:Choice xmlns:a14="http://schemas.microsoft.com/office/drawing/2010/main" Requires="a14">
        <xdr:graphicFrame macro="">
          <xdr:nvGraphicFramePr>
            <xdr:cNvPr id="15" name="EducationField 1">
              <a:extLst>
                <a:ext uri="{FF2B5EF4-FFF2-40B4-BE49-F238E27FC236}">
                  <a16:creationId xmlns:a16="http://schemas.microsoft.com/office/drawing/2014/main" id="{34C79E7C-CF7E-4828-B2F7-935CC332335C}"/>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0" y="2210248"/>
              <a:ext cx="1828352" cy="2094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495300</xdr:colOff>
      <xdr:row>4</xdr:row>
      <xdr:rowOff>76200</xdr:rowOff>
    </xdr:from>
    <xdr:to>
      <xdr:col>7</xdr:col>
      <xdr:colOff>403860</xdr:colOff>
      <xdr:row>25</xdr:row>
      <xdr:rowOff>114300</xdr:rowOff>
    </xdr:to>
    <xdr:graphicFrame macro="">
      <xdr:nvGraphicFramePr>
        <xdr:cNvPr id="16" name="Chart 15">
          <a:extLst>
            <a:ext uri="{FF2B5EF4-FFF2-40B4-BE49-F238E27FC236}">
              <a16:creationId xmlns:a16="http://schemas.microsoft.com/office/drawing/2014/main" id="{F13977E8-5F63-4F4F-BFB3-1A9A0E8D3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647700</xdr:colOff>
      <xdr:row>4</xdr:row>
      <xdr:rowOff>99060</xdr:rowOff>
    </xdr:from>
    <xdr:to>
      <xdr:col>11</xdr:col>
      <xdr:colOff>990600</xdr:colOff>
      <xdr:row>25</xdr:row>
      <xdr:rowOff>144780</xdr:rowOff>
    </xdr:to>
    <xdr:graphicFrame macro="">
      <xdr:nvGraphicFramePr>
        <xdr:cNvPr id="17" name="Chart 16">
          <a:extLst>
            <a:ext uri="{FF2B5EF4-FFF2-40B4-BE49-F238E27FC236}">
              <a16:creationId xmlns:a16="http://schemas.microsoft.com/office/drawing/2014/main" id="{1502E736-D344-4458-928D-C88936004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647700</xdr:colOff>
      <xdr:row>27</xdr:row>
      <xdr:rowOff>7620</xdr:rowOff>
    </xdr:from>
    <xdr:to>
      <xdr:col>11</xdr:col>
      <xdr:colOff>998220</xdr:colOff>
      <xdr:row>43</xdr:row>
      <xdr:rowOff>152400</xdr:rowOff>
    </xdr:to>
    <xdr:graphicFrame macro="">
      <xdr:nvGraphicFramePr>
        <xdr:cNvPr id="18" name="Chart 17">
          <a:extLst>
            <a:ext uri="{FF2B5EF4-FFF2-40B4-BE49-F238E27FC236}">
              <a16:creationId xmlns:a16="http://schemas.microsoft.com/office/drawing/2014/main" id="{3546D94A-EF6E-4C38-B088-E6887B0CD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449580</xdr:colOff>
      <xdr:row>26</xdr:row>
      <xdr:rowOff>167640</xdr:rowOff>
    </xdr:from>
    <xdr:to>
      <xdr:col>7</xdr:col>
      <xdr:colOff>373380</xdr:colOff>
      <xdr:row>43</xdr:row>
      <xdr:rowOff>160020</xdr:rowOff>
    </xdr:to>
    <xdr:graphicFrame macro="">
      <xdr:nvGraphicFramePr>
        <xdr:cNvPr id="19" name="Chart 18">
          <a:extLst>
            <a:ext uri="{FF2B5EF4-FFF2-40B4-BE49-F238E27FC236}">
              <a16:creationId xmlns:a16="http://schemas.microsoft.com/office/drawing/2014/main" id="{5F48B48F-DE9E-48E4-BC17-20A1D6815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179070</xdr:rowOff>
    </xdr:from>
    <xdr:to>
      <xdr:col>6</xdr:col>
      <xdr:colOff>0</xdr:colOff>
      <xdr:row>17</xdr:row>
      <xdr:rowOff>179070</xdr:rowOff>
    </xdr:to>
    <xdr:graphicFrame macro="">
      <xdr:nvGraphicFramePr>
        <xdr:cNvPr id="2" name="Chart 1">
          <a:extLst>
            <a:ext uri="{FF2B5EF4-FFF2-40B4-BE49-F238E27FC236}">
              <a16:creationId xmlns:a16="http://schemas.microsoft.com/office/drawing/2014/main" id="{12CA6B5F-2798-F36A-6E7E-E3EF4183D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179070</xdr:rowOff>
    </xdr:from>
    <xdr:to>
      <xdr:col>4</xdr:col>
      <xdr:colOff>426720</xdr:colOff>
      <xdr:row>42</xdr:row>
      <xdr:rowOff>179070</xdr:rowOff>
    </xdr:to>
    <xdr:graphicFrame macro="">
      <xdr:nvGraphicFramePr>
        <xdr:cNvPr id="3" name="Chart 2">
          <a:extLst>
            <a:ext uri="{FF2B5EF4-FFF2-40B4-BE49-F238E27FC236}">
              <a16:creationId xmlns:a16="http://schemas.microsoft.com/office/drawing/2014/main" id="{576B06A0-0FCF-0511-8B0A-16356802F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179070</xdr:rowOff>
    </xdr:from>
    <xdr:to>
      <xdr:col>4</xdr:col>
      <xdr:colOff>426720</xdr:colOff>
      <xdr:row>62</xdr:row>
      <xdr:rowOff>179070</xdr:rowOff>
    </xdr:to>
    <xdr:graphicFrame macro="">
      <xdr:nvGraphicFramePr>
        <xdr:cNvPr id="4" name="Chart 3">
          <a:extLst>
            <a:ext uri="{FF2B5EF4-FFF2-40B4-BE49-F238E27FC236}">
              <a16:creationId xmlns:a16="http://schemas.microsoft.com/office/drawing/2014/main" id="{4CD4FBCD-3DF9-0C88-B802-1F73E9655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67</xdr:row>
      <xdr:rowOff>179070</xdr:rowOff>
    </xdr:from>
    <xdr:to>
      <xdr:col>4</xdr:col>
      <xdr:colOff>426720</xdr:colOff>
      <xdr:row>82</xdr:row>
      <xdr:rowOff>179070</xdr:rowOff>
    </xdr:to>
    <xdr:graphicFrame macro="">
      <xdr:nvGraphicFramePr>
        <xdr:cNvPr id="5" name="Chart 4">
          <a:extLst>
            <a:ext uri="{FF2B5EF4-FFF2-40B4-BE49-F238E27FC236}">
              <a16:creationId xmlns:a16="http://schemas.microsoft.com/office/drawing/2014/main" id="{D4D62E2E-2DBC-16F8-6051-AA80E7191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179070</xdr:rowOff>
    </xdr:from>
    <xdr:to>
      <xdr:col>4</xdr:col>
      <xdr:colOff>426720</xdr:colOff>
      <xdr:row>102</xdr:row>
      <xdr:rowOff>179070</xdr:rowOff>
    </xdr:to>
    <xdr:graphicFrame macro="">
      <xdr:nvGraphicFramePr>
        <xdr:cNvPr id="6" name="Chart 5">
          <a:extLst>
            <a:ext uri="{FF2B5EF4-FFF2-40B4-BE49-F238E27FC236}">
              <a16:creationId xmlns:a16="http://schemas.microsoft.com/office/drawing/2014/main" id="{5D3B4914-9055-1718-9255-29D64E2A3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107</xdr:row>
      <xdr:rowOff>179070</xdr:rowOff>
    </xdr:from>
    <xdr:to>
      <xdr:col>4</xdr:col>
      <xdr:colOff>426720</xdr:colOff>
      <xdr:row>122</xdr:row>
      <xdr:rowOff>179070</xdr:rowOff>
    </xdr:to>
    <xdr:graphicFrame macro="">
      <xdr:nvGraphicFramePr>
        <xdr:cNvPr id="7" name="Chart 6">
          <a:extLst>
            <a:ext uri="{FF2B5EF4-FFF2-40B4-BE49-F238E27FC236}">
              <a16:creationId xmlns:a16="http://schemas.microsoft.com/office/drawing/2014/main" id="{B4CAA052-C04B-B2EA-71BE-EFF6B3F6C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kumar" refreshedDate="46302.516827430554" createdVersion="8" refreshedVersion="8" minRefreshableVersion="3" recordCount="1470" xr:uid="{BBF0B73D-78FD-4952-B781-479A904DA2EF}">
  <cacheSource type="worksheet">
    <worksheetSource name="Table1"/>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AttritionFlag" numFmtId="0">
      <sharedItems containsSemiMixedTypes="0" containsString="0" containsNumber="1" containsInteger="1" minValue="0" maxValue="1"/>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47453705" backgroundQuery="1" createdVersion="8" refreshedVersion="8" minRefreshableVersion="3" recordCount="0" supportSubquery="1" supportAdvancedDrill="1" xr:uid="{99FB1A8F-D599-4D5B-BC22-3B7701096B28}">
  <cacheSource type="external" connectionId="1"/>
  <cacheFields count="3">
    <cacheField name="[Measures].[Sum of EmployeeCount]" caption="Sum of EmployeeCount" numFmtId="0" hierarchy="38" level="32767"/>
    <cacheField name="[Table1].[BusinessTravel].[BusinessTravel]" caption="BusinessTravel" numFmtId="0" hierarchy="3" level="1">
      <sharedItems count="3">
        <s v="Non-Travel"/>
        <s v="Travel_Frequently"/>
        <s v="Travel_Rarely"/>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2"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2"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1"/>
      </fieldsUsage>
    </cacheHierarchy>
    <cacheHierarchy uniqueName="[Table1].[DailyRate]" caption="DailyRate" attribute="1" defaultMemberUniqueName="[Table1].[DailyRate].[All]" allUniqueName="[Table1].[DailyRat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2" memberValueDatatype="20" unbalanced="0"/>
    <cacheHierarchy uniqueName="[Table1].[EmployeeNumber]" caption="EmployeeNumber" attribute="1" defaultMemberUniqueName="[Table1].[EmployeeNumber].[All]" allUniqueName="[Table1].[EmployeeNumber].[All]" dimensionUniqueName="[Table1]" displayFolder="" count="2" memberValueDatatype="20" unbalanced="0"/>
    <cacheHierarchy uniqueName="[Table1].[EnvironmentSatisfaction]" caption="EnvironmentSatisfaction" attribute="1" defaultMemberUniqueName="[Table1].[EnvironmentSatisfaction].[All]" allUniqueName="[Table1].[EnvironmentSatisfaction].[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2" memberValueDatatype="20" unbalanced="0"/>
    <cacheHierarchy uniqueName="[Table1].[JobInvolvement]" caption="JobInvolvement" attribute="1" defaultMemberUniqueName="[Table1].[JobInvolvement].[All]" allUniqueName="[Table1].[JobInvolvement].[All]" dimensionUniqueName="[Table1]" displayFolder="" count="2"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2" memberValueDatatype="20" unbalanced="0"/>
    <cacheHierarchy uniqueName="[Table1].[MonthlyRate]" caption="MonthlyRate" attribute="1" defaultMemberUniqueName="[Table1].[MonthlyRate].[All]" allUniqueName="[Table1].[MonthlyRate].[All]" dimensionUniqueName="[Table1]" displayFolder="" count="2" memberValueDatatype="20" unbalanced="0"/>
    <cacheHierarchy uniqueName="[Table1].[NumCompaniesWorked]" caption="NumCompaniesWorked" attribute="1" defaultMemberUniqueName="[Table1].[NumCompaniesWorked].[All]" allUniqueName="[Table1].[NumCompaniesWorked].[All]" dimensionUniqueName="[Table1]" displayFolder="" count="2" memberValueDatatype="20" unbalanced="0"/>
    <cacheHierarchy uniqueName="[Table1].[Over18]" caption="Over18" attribute="1" defaultMemberUniqueName="[Table1].[Over18].[All]" allUniqueName="[Table1].[Over18].[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2"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2" memberValueDatatype="20" unbalanced="0"/>
    <cacheHierarchy uniqueName="[Table1].[StandardHours]" caption="StandardHours" attribute="1" defaultMemberUniqueName="[Table1].[StandardHours].[All]" allUniqueName="[Table1].[StandardHours].[All]" dimensionUniqueName="[Table1]" displayFolder="" count="2" memberValueDatatype="20" unbalanced="0"/>
    <cacheHierarchy uniqueName="[Table1].[StockOptionLevel]" caption="StockOptionLevel" attribute="1" defaultMemberUniqueName="[Table1].[StockOptionLevel].[All]" allUniqueName="[Table1].[StockOptionLevel].[All]" dimensionUniqueName="[Table1]" displayFolder="" count="2" memberValueDatatype="20" unbalanced="0"/>
    <cacheHierarchy uniqueName="[Table1].[TotalWorkingYears]" caption="TotalWorkingYears" attribute="1" defaultMemberUniqueName="[Table1].[TotalWorkingYears].[All]" allUniqueName="[Table1].[TotalWorkingYears].[All]" dimensionUniqueName="[Table1]" displayFolder="" count="2" memberValueDatatype="20" unbalanced="0"/>
    <cacheHierarchy uniqueName="[Table1].[TrainingTimesLastYear]" caption="TrainingTimesLastYear" attribute="1" defaultMemberUniqueName="[Table1].[TrainingTimesLastYear].[All]" allUniqueName="[Table1].[TrainingTimesLastYear].[All]" dimensionUniqueName="[Table1]" displayFolder="" count="2" memberValueDatatype="20" unbalanced="0"/>
    <cacheHierarchy uniqueName="[Table1].[WorkLifeBalance]" caption="WorkLifeBalance" attribute="1" defaultMemberUniqueName="[Table1].[WorkLifeBalance].[All]" allUniqueName="[Table1].[WorkLifeBalance].[All]" dimensionUniqueName="[Table1]" displayFolder="" count="2" memberValueDatatype="20"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YearsInCurrentRole]" caption="YearsInCurrentRole" attribute="1" defaultMemberUniqueName="[Table1].[YearsInCurrentRole].[All]" allUniqueName="[Table1].[YearsInCurrentRole].[All]" dimensionUniqueName="[Table1]" displayFolder="" count="2" memberValueDatatype="20" unbalanced="0"/>
    <cacheHierarchy uniqueName="[Table1].[YearsSinceLastPromotion]" caption="YearsSinceLastPromotion" attribute="1" defaultMemberUniqueName="[Table1].[YearsSinceLastPromotion].[All]" allUniqueName="[Table1].[YearsSinceLastPromotion].[All]" dimensionUniqueName="[Table1]" displayFolder="" count="2" memberValueDatatype="20" unbalanced="0"/>
    <cacheHierarchy uniqueName="[Table1].[YearsWithCurrManager]" caption="YearsWithCurrManager" attribute="1" defaultMemberUniqueName="[Table1].[YearsWithCurrManager].[All]" allUniqueName="[Table1].[YearsWithCurrManage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48032406" backgroundQuery="1" createdVersion="8" refreshedVersion="8" minRefreshableVersion="3" recordCount="0" supportSubquery="1" supportAdvancedDrill="1" xr:uid="{7C27A580-6C40-4124-B01E-3509630370D5}">
  <cacheSource type="external" connectionId="1"/>
  <cacheFields count="3">
    <cacheField name="[Table1].[Attrition].[Attrition]" caption="Attrition" numFmtId="0" hierarchy="1" level="1">
      <sharedItems count="1">
        <s v="Yes"/>
      </sharedItems>
    </cacheField>
    <cacheField name="[Measures].[Count of Attrition]" caption="Count of Attrition" numFmtId="0" hierarchy="42"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0"/>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48495368" backgroundQuery="1" createdVersion="8" refreshedVersion="8" minRefreshableVersion="3" recordCount="0" supportSubquery="1" supportAdvancedDrill="1" xr:uid="{29C7858E-8738-43DE-B865-5717F4454835}">
  <cacheSource type="external" connectionId="1"/>
  <cacheFields count="3">
    <cacheField name="[Table1].[Attrition].[Attrition]" caption="Attrition" numFmtId="0" hierarchy="1" level="1">
      <sharedItems count="1">
        <s v="Yes"/>
      </sharedItems>
    </cacheField>
    <cacheField name="[Measures].[Average of Age]" caption="Average of Age" numFmtId="0" hierarchy="46"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0"/>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48842591" backgroundQuery="1" createdVersion="8" refreshedVersion="8" minRefreshableVersion="3" recordCount="0" supportSubquery="1" supportAdvancedDrill="1" xr:uid="{C06DC772-905A-4D03-9B82-E3A858753DAD}">
  <cacheSource type="external" connectionId="1"/>
  <cacheFields count="3">
    <cacheField name="[Table1].[Attrition].[Attrition]" caption="Attrition" numFmtId="0" hierarchy="1" level="1">
      <sharedItems count="1">
        <s v="Yes"/>
      </sharedItems>
    </cacheField>
    <cacheField name="[Measures].[Average of YearsAtCompany]" caption="Average of YearsAtCompany" numFmtId="0" hierarchy="4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0"/>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48958337" backgroundQuery="1" createdVersion="8" refreshedVersion="8" minRefreshableVersion="3" recordCount="0" supportSubquery="1" supportAdvancedDrill="1" xr:uid="{FC421F7B-EF24-42CD-A91D-5257DC63EBFA}">
  <cacheSource type="external" connectionId="1"/>
  <cacheFields count="2">
    <cacheField name="[Measures].[Sum of EmployeeCount]" caption="Sum of EmployeeCount" numFmtId="0" hierarchy="3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1"/>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49421299" backgroundQuery="1" createdVersion="8" refreshedVersion="8" minRefreshableVersion="3" recordCount="0" supportSubquery="1" supportAdvancedDrill="1" xr:uid="{2A8C156F-39E8-4767-B378-61B0E7D89BD2}">
  <cacheSource type="external" connectionId="1"/>
  <cacheFields count="3">
    <cacheField name="[Table1].[Attrition].[Attrition]" caption="Attrition" numFmtId="0" hierarchy="1" level="1">
      <sharedItems count="1">
        <s v="Yes"/>
      </sharedItems>
    </cacheField>
    <cacheField name="[Measures].[Average of Age]" caption="Average of Age" numFmtId="0" hierarchy="46"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0"/>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49768522" backgroundQuery="1" createdVersion="8" refreshedVersion="8" minRefreshableVersion="3" recordCount="0" supportSubquery="1" supportAdvancedDrill="1" xr:uid="{95C54D0D-78A2-41E6-8678-3B78DF0C2045}">
  <cacheSource type="external" connectionId="1"/>
  <cacheFields count="3">
    <cacheField name="[Table1].[Attrition].[Attrition]" caption="Attrition" numFmtId="0" hierarchy="1" level="1">
      <sharedItems count="1">
        <s v="Yes"/>
      </sharedItems>
    </cacheField>
    <cacheField name="[Measures].[Average of YearsAtCompany]" caption="Average of YearsAtCompany" numFmtId="0" hierarchy="4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0"/>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0115738" backgroundQuery="1" createdVersion="8" refreshedVersion="8" minRefreshableVersion="3" recordCount="0" supportSubquery="1" supportAdvancedDrill="1" xr:uid="{ADF8080F-0817-4EF2-A803-F23919A4E0BC}">
  <cacheSource type="external" connectionId="1"/>
  <cacheFields count="3">
    <cacheField name="[Table1].[Department].[Department]" caption="Department" numFmtId="0" hierarchy="5" level="1">
      <sharedItems count="3">
        <s v="Human Resources"/>
        <s v="Research &amp; Development"/>
        <s v="Sales"/>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0462961" backgroundQuery="1" createdVersion="8" refreshedVersion="8" minRefreshableVersion="3" recordCount="0" supportSubquery="1" supportAdvancedDrill="1" xr:uid="{6E4F55B9-2D67-4BDE-A495-FE94939854A9}">
  <cacheSource type="external" connectionId="1"/>
  <cacheFields count="4">
    <cacheField name="[Table1].[Department].[Department]" caption="Department" numFmtId="0" hierarchy="5" level="1">
      <sharedItems count="3">
        <s v="Human Resources"/>
        <s v="Research &amp; Development"/>
        <s v="Sales"/>
      </sharedItems>
    </cacheField>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2"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2"/>
      </fieldsUsage>
    </cacheHierarchy>
    <cacheHierarchy uniqueName="[Table1].[AttritionFlag]" caption="AttritionFlag" attribute="1" defaultMemberUniqueName="[Table1].[AttritionFlag].[All]" allUniqueName="[Table1].[AttritionFlag].[All]" dimensionUniqueName="[Table1]" displayFolder="" count="2"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2" memberValueDatatype="20" unbalanced="0"/>
    <cacheHierarchy uniqueName="[Table1].[EmployeeNumber]" caption="EmployeeNumber" attribute="1" defaultMemberUniqueName="[Table1].[EmployeeNumber].[All]" allUniqueName="[Table1].[EmployeeNumber].[All]" dimensionUniqueName="[Table1]" displayFolder="" count="2" memberValueDatatype="20" unbalanced="0"/>
    <cacheHierarchy uniqueName="[Table1].[EnvironmentSatisfaction]" caption="EnvironmentSatisfaction" attribute="1" defaultMemberUniqueName="[Table1].[EnvironmentSatisfaction].[All]" allUniqueName="[Table1].[EnvironmentSatisfaction].[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2" memberValueDatatype="20" unbalanced="0"/>
    <cacheHierarchy uniqueName="[Table1].[JobInvolvement]" caption="JobInvolvement" attribute="1" defaultMemberUniqueName="[Table1].[JobInvolvement].[All]" allUniqueName="[Table1].[JobInvolvement].[All]" dimensionUniqueName="[Table1]" displayFolder="" count="2"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2" memberValueDatatype="20" unbalanced="0"/>
    <cacheHierarchy uniqueName="[Table1].[MonthlyRate]" caption="MonthlyRate" attribute="1" defaultMemberUniqueName="[Table1].[MonthlyRate].[All]" allUniqueName="[Table1].[MonthlyRate].[All]" dimensionUniqueName="[Table1]" displayFolder="" count="2" memberValueDatatype="20" unbalanced="0"/>
    <cacheHierarchy uniqueName="[Table1].[NumCompaniesWorked]" caption="NumCompaniesWorked" attribute="1" defaultMemberUniqueName="[Table1].[NumCompaniesWorked].[All]" allUniqueName="[Table1].[NumCompaniesWorked].[All]" dimensionUniqueName="[Table1]" displayFolder="" count="2" memberValueDatatype="20" unbalanced="0"/>
    <cacheHierarchy uniqueName="[Table1].[Over18]" caption="Over18" attribute="1" defaultMemberUniqueName="[Table1].[Over18].[All]" allUniqueName="[Table1].[Over18].[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2"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2" memberValueDatatype="20" unbalanced="0"/>
    <cacheHierarchy uniqueName="[Table1].[StandardHours]" caption="StandardHours" attribute="1" defaultMemberUniqueName="[Table1].[StandardHours].[All]" allUniqueName="[Table1].[StandardHours].[All]" dimensionUniqueName="[Table1]" displayFolder="" count="2" memberValueDatatype="20" unbalanced="0"/>
    <cacheHierarchy uniqueName="[Table1].[StockOptionLevel]" caption="StockOptionLevel" attribute="1" defaultMemberUniqueName="[Table1].[StockOptionLevel].[All]" allUniqueName="[Table1].[StockOptionLevel].[All]" dimensionUniqueName="[Table1]" displayFolder="" count="2" memberValueDatatype="20" unbalanced="0"/>
    <cacheHierarchy uniqueName="[Table1].[TotalWorkingYears]" caption="TotalWorkingYears" attribute="1" defaultMemberUniqueName="[Table1].[TotalWorkingYears].[All]" allUniqueName="[Table1].[TotalWorkingYears].[All]" dimensionUniqueName="[Table1]" displayFolder="" count="2" memberValueDatatype="20" unbalanced="0"/>
    <cacheHierarchy uniqueName="[Table1].[TrainingTimesLastYear]" caption="TrainingTimesLastYear" attribute="1" defaultMemberUniqueName="[Table1].[TrainingTimesLastYear].[All]" allUniqueName="[Table1].[TrainingTimesLastYear].[All]" dimensionUniqueName="[Table1]" displayFolder="" count="2" memberValueDatatype="20" unbalanced="0"/>
    <cacheHierarchy uniqueName="[Table1].[WorkLifeBalance]" caption="WorkLifeBalance" attribute="1" defaultMemberUniqueName="[Table1].[WorkLifeBalance].[All]" allUniqueName="[Table1].[WorkLifeBalance].[All]" dimensionUniqueName="[Table1]" displayFolder="" count="2" memberValueDatatype="20"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YearsInCurrentRole]" caption="YearsInCurrentRole" attribute="1" defaultMemberUniqueName="[Table1].[YearsInCurrentRole].[All]" allUniqueName="[Table1].[YearsInCurrentRole].[All]" dimensionUniqueName="[Table1]" displayFolder="" count="2" memberValueDatatype="20" unbalanced="0"/>
    <cacheHierarchy uniqueName="[Table1].[YearsSinceLastPromotion]" caption="YearsSinceLastPromotion" attribute="1" defaultMemberUniqueName="[Table1].[YearsSinceLastPromotion].[All]" allUniqueName="[Table1].[YearsSinceLastPromotion].[All]" dimensionUniqueName="[Table1]" displayFolder="" count="2" memberValueDatatype="20" unbalanced="0"/>
    <cacheHierarchy uniqueName="[Table1].[YearsWithCurrManager]" caption="YearsWithCurrManager" attribute="1" defaultMemberUniqueName="[Table1].[YearsWithCurrManager].[All]" allUniqueName="[Table1].[YearsWithCurrManage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0925923" backgroundQuery="1" createdVersion="8" refreshedVersion="8" minRefreshableVersion="3" recordCount="0" supportSubquery="1" supportAdvancedDrill="1" xr:uid="{9A2CAB21-4694-4C21-8E60-00FECE1B8F6D}">
  <cacheSource type="external" connectionId="1"/>
  <cacheFields count="3">
    <cacheField name="[Measures].[Sum of EmployeeCount]" caption="Sum of EmployeeCount" numFmtId="0" hierarchy="38" level="32767"/>
    <cacheField name="[Table1].[Department].[Department]" caption="Department" numFmtId="0" hierarchy="5" level="1">
      <sharedItems count="3">
        <s v="Human Resources"/>
        <s v="Research &amp; Development"/>
        <s v="Sales"/>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2"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2"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DistanceFromHome]" caption="DistanceFromHome" attribute="1" defaultMemberUniqueName="[Table1].[DistanceFromHome].[All]" allUniqueName="[Table1].[DistanceFrom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2" memberValueDatatype="20" unbalanced="0"/>
    <cacheHierarchy uniqueName="[Table1].[EmployeeNumber]" caption="EmployeeNumber" attribute="1" defaultMemberUniqueName="[Table1].[EmployeeNumber].[All]" allUniqueName="[Table1].[EmployeeNumber].[All]" dimensionUniqueName="[Table1]" displayFolder="" count="2" memberValueDatatype="20" unbalanced="0"/>
    <cacheHierarchy uniqueName="[Table1].[EnvironmentSatisfaction]" caption="EnvironmentSatisfaction" attribute="1" defaultMemberUniqueName="[Table1].[EnvironmentSatisfaction].[All]" allUniqueName="[Table1].[EnvironmentSatisfaction].[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2" memberValueDatatype="20" unbalanced="0"/>
    <cacheHierarchy uniqueName="[Table1].[JobInvolvement]" caption="JobInvolvement" attribute="1" defaultMemberUniqueName="[Table1].[JobInvolvement].[All]" allUniqueName="[Table1].[JobInvolvement].[All]" dimensionUniqueName="[Table1]" displayFolder="" count="2"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2" memberValueDatatype="20" unbalanced="0"/>
    <cacheHierarchy uniqueName="[Table1].[MonthlyRate]" caption="MonthlyRate" attribute="1" defaultMemberUniqueName="[Table1].[MonthlyRate].[All]" allUniqueName="[Table1].[MonthlyRate].[All]" dimensionUniqueName="[Table1]" displayFolder="" count="2" memberValueDatatype="20" unbalanced="0"/>
    <cacheHierarchy uniqueName="[Table1].[NumCompaniesWorked]" caption="NumCompaniesWorked" attribute="1" defaultMemberUniqueName="[Table1].[NumCompaniesWorked].[All]" allUniqueName="[Table1].[NumCompaniesWorked].[All]" dimensionUniqueName="[Table1]" displayFolder="" count="2" memberValueDatatype="20" unbalanced="0"/>
    <cacheHierarchy uniqueName="[Table1].[Over18]" caption="Over18" attribute="1" defaultMemberUniqueName="[Table1].[Over18].[All]" allUniqueName="[Table1].[Over18].[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2"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2" memberValueDatatype="20" unbalanced="0"/>
    <cacheHierarchy uniqueName="[Table1].[StandardHours]" caption="StandardHours" attribute="1" defaultMemberUniqueName="[Table1].[StandardHours].[All]" allUniqueName="[Table1].[StandardHours].[All]" dimensionUniqueName="[Table1]" displayFolder="" count="2" memberValueDatatype="20" unbalanced="0"/>
    <cacheHierarchy uniqueName="[Table1].[StockOptionLevel]" caption="StockOptionLevel" attribute="1" defaultMemberUniqueName="[Table1].[StockOptionLevel].[All]" allUniqueName="[Table1].[StockOptionLevel].[All]" dimensionUniqueName="[Table1]" displayFolder="" count="2" memberValueDatatype="20" unbalanced="0"/>
    <cacheHierarchy uniqueName="[Table1].[TotalWorkingYears]" caption="TotalWorkingYears" attribute="1" defaultMemberUniqueName="[Table1].[TotalWorkingYears].[All]" allUniqueName="[Table1].[TotalWorkingYears].[All]" dimensionUniqueName="[Table1]" displayFolder="" count="2" memberValueDatatype="20" unbalanced="0"/>
    <cacheHierarchy uniqueName="[Table1].[TrainingTimesLastYear]" caption="TrainingTimesLastYear" attribute="1" defaultMemberUniqueName="[Table1].[TrainingTimesLastYear].[All]" allUniqueName="[Table1].[TrainingTimesLastYear].[All]" dimensionUniqueName="[Table1]" displayFolder="" count="2" memberValueDatatype="20" unbalanced="0"/>
    <cacheHierarchy uniqueName="[Table1].[WorkLifeBalance]" caption="WorkLifeBalance" attribute="1" defaultMemberUniqueName="[Table1].[WorkLifeBalance].[All]" allUniqueName="[Table1].[WorkLifeBalance].[All]" dimensionUniqueName="[Table1]" displayFolder="" count="2" memberValueDatatype="20"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YearsInCurrentRole]" caption="YearsInCurrentRole" attribute="1" defaultMemberUniqueName="[Table1].[YearsInCurrentRole].[All]" allUniqueName="[Table1].[YearsInCurrentRole].[All]" dimensionUniqueName="[Table1]" displayFolder="" count="2" memberValueDatatype="20" unbalanced="0"/>
    <cacheHierarchy uniqueName="[Table1].[YearsSinceLastPromotion]" caption="YearsSinceLastPromotion" attribute="1" defaultMemberUniqueName="[Table1].[YearsSinceLastPromotion].[All]" allUniqueName="[Table1].[YearsSinceLastPromotion].[All]" dimensionUniqueName="[Table1]" displayFolder="" count="2" memberValueDatatype="20" unbalanced="0"/>
    <cacheHierarchy uniqueName="[Table1].[YearsWithCurrManager]" caption="YearsWithCurrManager" attribute="1" defaultMemberUniqueName="[Table1].[YearsWithCurrManager].[All]" allUniqueName="[Table1].[YearsWithCurrManage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1388892" backgroundQuery="1" createdVersion="8" refreshedVersion="8" minRefreshableVersion="3" recordCount="0" supportSubquery="1" supportAdvancedDrill="1" xr:uid="{BB4E6567-6CD1-4349-BFCE-57DABF16FAC1}">
  <cacheSource type="external" connectionId="1"/>
  <cacheFields count="5">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Role].[JobRole]" caption="JobRole" numFmtId="0" hierarchy="16" level="1">
      <sharedItems count="3">
        <s v="Human Resources"/>
        <s v="Laboratory Technician"/>
        <s v="Sales Representative"/>
      </sharedItems>
    </cacheField>
    <cacheField name="[Table1].[BusinessTravel].[BusinessTravel]" caption="BusinessTravel" numFmtId="0" hierarchy="3" level="1">
      <sharedItems count="3">
        <s v="Non-Travel"/>
        <s v="Travel_Frequently"/>
        <s v="Travel_Rarely"/>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3"/>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4"/>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2"/>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1736108" backgroundQuery="1" createdVersion="8" refreshedVersion="8" minRefreshableVersion="3" recordCount="0" supportSubquery="1" supportAdvancedDrill="1" xr:uid="{42C182E9-CFDC-4634-B571-B48318F246C7}">
  <cacheSource type="external" connectionId="1"/>
  <cacheFields count="4">
    <cacheField name="[Table1].[OverTime].[OverTime]" caption="OverTime" numFmtId="0" hierarchy="23" level="1">
      <sharedItems count="2">
        <s v="No"/>
        <s v="Yes"/>
      </sharedItems>
    </cacheField>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2"/>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fieldsUsage count="2">
        <fieldUsage x="-1"/>
        <fieldUsage x="0"/>
      </fieldsUsage>
    </cacheHierarchy>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2083331" backgroundQuery="1" createdVersion="8" refreshedVersion="8" minRefreshableVersion="3" recordCount="0" supportSubquery="1" supportAdvancedDrill="1" xr:uid="{50E2900E-0F1E-47E6-9BA6-9C071C52D176}">
  <cacheSource type="external" connectionId="1"/>
  <cacheFields count="3">
    <cacheField name="[Table1].[OverTime].[OverTime]" caption="OverTime" numFmtId="0" hierarchy="23" level="1">
      <sharedItems count="2">
        <s v="No"/>
        <s v="Yes"/>
      </sharedItems>
    </cacheField>
    <cacheField name="[Measures].[Sum of EmployeeCount]" caption="Sum of EmployeeCount" numFmtId="0" hierarchy="3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fieldsUsage count="2">
        <fieldUsage x="-1"/>
        <fieldUsage x="0"/>
      </fieldsUsage>
    </cacheHierarchy>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2430555" backgroundQuery="1" createdVersion="8" refreshedVersion="8" minRefreshableVersion="3" recordCount="0" supportSubquery="1" supportAdvancedDrill="1" xr:uid="{64DD9B0D-1D55-4B4D-BE40-F265B89FEB4B}">
  <cacheSource type="external" connectionId="1"/>
  <cacheFields count="4">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Role].[JobRole]" caption="JobRole" numFmtId="0" hierarchy="16" level="1">
      <sharedItems count="3">
        <s v="Human Resources"/>
        <s v="Laboratory Technician"/>
        <s v="Sales Representative"/>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2"/>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2777778" backgroundQuery="1" createdVersion="8" refreshedVersion="8" minRefreshableVersion="3" recordCount="0" supportSubquery="1" supportAdvancedDrill="1" xr:uid="{1E5517C7-791E-4974-9C71-B311803C3D6D}">
  <cacheSource type="external" connectionId="1"/>
  <cacheFields count="3">
    <cacheField name="[Table1].[JobRole].[JobRole]" caption="JobRole" numFmtId="0" hierarchy="16" level="1">
      <sharedItems count="3">
        <s v="Human Resources"/>
        <s v="Laboratory Technician"/>
        <s v="Sales Representative"/>
      </sharedItems>
    </cacheField>
    <cacheField name="[Measures].[Sum of EmployeeCount]" caption="Sum of EmployeeCount" numFmtId="0" hierarchy="3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3125001" backgroundQuery="1" createdVersion="8" refreshedVersion="8" minRefreshableVersion="3" recordCount="0" supportSubquery="1" supportAdvancedDrill="1" xr:uid="{62EEFEC8-8811-4E34-A922-6E691BBD23E1}">
  <cacheSource type="external" connectionId="1"/>
  <cacheFields count="3">
    <cacheField name="[Table1].[JobRole].[JobRole]" caption="JobRole" numFmtId="0" hierarchy="16" level="1">
      <sharedItems count="3">
        <s v="Human Resources"/>
        <s v="Laboratory Technician"/>
        <s v="Sales Representative"/>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3472224" backgroundQuery="1" createdVersion="8" refreshedVersion="8" minRefreshableVersion="3" recordCount="0" supportSubquery="1" supportAdvancedDrill="1" xr:uid="{1140EC23-3674-40B2-8E36-2E3DE10F3CC7}">
  <cacheSource type="external" connectionId="1"/>
  <cacheFields count="5">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Role].[JobRole]" caption="JobRole" numFmtId="0" hierarchy="16" level="1">
      <sharedItems count="3">
        <s v="Human Resources"/>
        <s v="Laboratory Technician"/>
        <s v="Sales Representative"/>
      </sharedItems>
    </cacheField>
    <cacheField name="[Table1].[BusinessTravel].[BusinessTravel]" caption="BusinessTravel" numFmtId="0" hierarchy="3" level="1">
      <sharedItems count="3">
        <s v="Non-Travel"/>
        <s v="Travel_Frequently"/>
        <s v="Travel_Rarely"/>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3"/>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4"/>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2"/>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3819448" backgroundQuery="1" createdVersion="8" refreshedVersion="8" minRefreshableVersion="3" recordCount="0" supportSubquery="1" supportAdvancedDrill="1" xr:uid="{DF4F8546-F80F-4896-BEA6-99CC7D44CA04}">
  <cacheSource type="external" connectionId="1"/>
  <cacheFields count="4">
    <cacheField name="[Table1].[JobRole].[JobRole]" caption="JobRole" numFmtId="0" hierarchy="16" level="1">
      <sharedItems count="3">
        <s v="Human Resources"/>
        <s v="Laboratory Technician"/>
        <s v="Sales Representative"/>
      </sharedItems>
    </cacheField>
    <cacheField name="[Measures].[Sum of EmployeeCount]" caption="Sum of EmployeeCount" numFmtId="0" hierarchy="38" level="32767"/>
    <cacheField name="[Table1].[BusinessTravel].[BusinessTravel]" caption="BusinessTravel" numFmtId="0" hierarchy="3" level="1">
      <sharedItems count="3">
        <s v="Non-Travel"/>
        <s v="Travel_Frequently"/>
        <s v="Travel_Rarely"/>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2"/>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4050925" backgroundQuery="1" createdVersion="8" refreshedVersion="8" minRefreshableVersion="3" recordCount="0" supportSubquery="1" supportAdvancedDrill="1" xr:uid="{59F31F1B-8CFA-405D-8F0D-4FDDAAE19010}">
  <cacheSource type="external" connectionId="1"/>
  <cacheFields count="2">
    <cacheField name="[Measures].[Sum of EmployeeCount]" caption="Sum of EmployeeCount" numFmtId="0" hierarchy="3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1"/>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4398148" backgroundQuery="1" createdVersion="8" refreshedVersion="8" minRefreshableVersion="3" recordCount="0" supportSubquery="1" supportAdvancedDrill="1" xr:uid="{FD351153-FC95-49D4-8DF5-953CA075D0E7}">
  <cacheSource type="external" connectionId="1"/>
  <cacheFields count="3">
    <cacheField name="[Table1].[Attrition].[Attrition]" caption="Attrition" numFmtId="0" hierarchy="1" level="1">
      <sharedItems count="1">
        <s v="Yes"/>
      </sharedItems>
    </cacheField>
    <cacheField name="[Measures].[Count of Attrition]" caption="Count of Attrition" numFmtId="0" hierarchy="42"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0"/>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4745372" backgroundQuery="1" createdVersion="8" refreshedVersion="8" minRefreshableVersion="3" recordCount="0" supportSubquery="1" supportAdvancedDrill="1" xr:uid="{0375935C-7DED-4F5A-9634-D0AB9671BF8F}">
  <cacheSource type="external" connectionId="1"/>
  <cacheFields count="4">
    <cacheField name="[Table1].[JobRole].[JobRole]" caption="JobRole" numFmtId="0" hierarchy="16" level="1">
      <sharedItems count="3">
        <s v="Human Resources"/>
        <s v="Laboratory Technician"/>
        <s v="Sales Representative"/>
      </sharedItems>
    </cacheField>
    <cacheField name="[Measures].[Sum of EmployeeCount]" caption="Sum of EmployeeCount" numFmtId="0" hierarchy="38" level="32767"/>
    <cacheField name="[Table1].[BusinessTravel].[BusinessTravel]" caption="BusinessTravel" numFmtId="0" hierarchy="3" level="1">
      <sharedItems count="3">
        <s v="Non-Travel"/>
        <s v="Travel_Frequently"/>
        <s v="Travel_Rarely"/>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2"/>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5092595" backgroundQuery="1" createdVersion="8" refreshedVersion="8" minRefreshableVersion="3" recordCount="0" supportSubquery="1" supportAdvancedDrill="1" xr:uid="{80F10D77-CCF6-4392-A3DE-C6421A71B7EE}">
  <cacheSource type="external" connectionId="1"/>
  <cacheFields count="5">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Role].[JobRole]" caption="JobRole" numFmtId="0" hierarchy="16" level="1">
      <sharedItems count="3">
        <s v="Human Resources"/>
        <s v="Laboratory Technician"/>
        <s v="Sales Representative"/>
      </sharedItems>
    </cacheField>
    <cacheField name="[Table1].[BusinessTravel].[BusinessTravel]" caption="BusinessTravel" numFmtId="0" hierarchy="3" level="1">
      <sharedItems count="3">
        <s v="Non-Travel"/>
        <s v="Travel_Frequently"/>
        <s v="Travel_Rarely"/>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3"/>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4"/>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2"/>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5555557" backgroundQuery="1" createdVersion="8" refreshedVersion="8" minRefreshableVersion="3" recordCount="0" supportSubquery="1" supportAdvancedDrill="1" xr:uid="{D7BB7B4F-66B5-4BE2-A68B-BB44BD77A86B}">
  <cacheSource type="external" connectionId="1"/>
  <cacheFields count="3">
    <cacheField name="[Table1].[JobRole].[JobRole]" caption="JobRole" numFmtId="0" hierarchy="16" level="1">
      <sharedItems count="3">
        <s v="Human Resources"/>
        <s v="Laboratory Technician"/>
        <s v="Sales Representative"/>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590278" backgroundQuery="1" createdVersion="8" refreshedVersion="8" minRefreshableVersion="3" recordCount="0" supportSubquery="1" supportAdvancedDrill="1" xr:uid="{E3524FAD-E076-4757-9B40-78D6C8694D18}">
  <cacheSource type="external" connectionId="1"/>
  <cacheFields count="3">
    <cacheField name="[Table1].[JobRole].[JobRole]" caption="JobRole" numFmtId="0" hierarchy="16" level="1">
      <sharedItems count="3">
        <s v="Human Resources"/>
        <s v="Laboratory Technician"/>
        <s v="Sales Representative"/>
      </sharedItems>
    </cacheField>
    <cacheField name="[Measures].[Sum of EmployeeCount]" caption="Sum of EmployeeCount" numFmtId="0" hierarchy="3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648148" backgroundQuery="1" createdVersion="8" refreshedVersion="8" minRefreshableVersion="3" recordCount="0" supportSubquery="1" supportAdvancedDrill="1" xr:uid="{68CD1FCA-C931-41FC-916D-F97C59329872}">
  <cacheSource type="external" connectionId="1"/>
  <cacheFields count="4">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Role].[JobRole]" caption="JobRole" numFmtId="0" hierarchy="16" level="1">
      <sharedItems count="3">
        <s v="Human Resources"/>
        <s v="Laboratory Technician"/>
        <s v="Sales Representative"/>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2"/>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6944442" backgroundQuery="1" createdVersion="8" refreshedVersion="8" minRefreshableVersion="3" recordCount="0" supportSubquery="1" supportAdvancedDrill="1" xr:uid="{834A8920-944A-426F-A103-52DE68F9FAF0}">
  <cacheSource type="external" connectionId="1"/>
  <cacheFields count="3">
    <cacheField name="[Table1].[OverTime].[OverTime]" caption="OverTime" numFmtId="0" hierarchy="23" level="1">
      <sharedItems count="2">
        <s v="No"/>
        <s v="Yes"/>
      </sharedItems>
    </cacheField>
    <cacheField name="[Measures].[Sum of EmployeeCount]" caption="Sum of EmployeeCount" numFmtId="0" hierarchy="38"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fieldsUsage count="2">
        <fieldUsage x="-1"/>
        <fieldUsage x="0"/>
      </fieldsUsage>
    </cacheHierarchy>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752315" backgroundQuery="1" createdVersion="8" refreshedVersion="8" minRefreshableVersion="3" recordCount="0" supportSubquery="1" supportAdvancedDrill="1" xr:uid="{90D1582E-5E42-4447-B9DD-AD8E5561981B}">
  <cacheSource type="external" connectionId="1"/>
  <cacheFields count="4">
    <cacheField name="[Table1].[OverTime].[OverTime]" caption="OverTime" numFmtId="0" hierarchy="23" level="1">
      <sharedItems count="2">
        <s v="No"/>
        <s v="Yes"/>
      </sharedItems>
    </cacheField>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2"/>
      </fieldsUsage>
    </cacheHierarchy>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fieldsUsage count="2">
        <fieldUsage x="-1"/>
        <fieldUsage x="0"/>
      </fieldsUsage>
    </cacheHierarchy>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7986112" backgroundQuery="1" createdVersion="8" refreshedVersion="8" minRefreshableVersion="3" recordCount="0" supportSubquery="1" supportAdvancedDrill="1" xr:uid="{E2BADFF7-D439-403A-A876-B8D3FD21D9F7}">
  <cacheSource type="external" connectionId="1"/>
  <cacheFields count="3">
    <cacheField name="[Measures].[Sum of EmployeeCount]" caption="Sum of EmployeeCount" numFmtId="0" hierarchy="38" level="32767"/>
    <cacheField name="[Table1].[Department].[Department]" caption="Department" numFmtId="0" hierarchy="5" level="1">
      <sharedItems count="3">
        <s v="Human Resources"/>
        <s v="Research &amp; Development"/>
        <s v="Sales"/>
      </sharedItems>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2"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2"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DistanceFromHome]" caption="DistanceFromHome" attribute="1" defaultMemberUniqueName="[Table1].[DistanceFromHome].[All]" allUniqueName="[Table1].[DistanceFrom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2" memberValueDatatype="20" unbalanced="0"/>
    <cacheHierarchy uniqueName="[Table1].[EmployeeNumber]" caption="EmployeeNumber" attribute="1" defaultMemberUniqueName="[Table1].[EmployeeNumber].[All]" allUniqueName="[Table1].[EmployeeNumber].[All]" dimensionUniqueName="[Table1]" displayFolder="" count="2" memberValueDatatype="20" unbalanced="0"/>
    <cacheHierarchy uniqueName="[Table1].[EnvironmentSatisfaction]" caption="EnvironmentSatisfaction" attribute="1" defaultMemberUniqueName="[Table1].[EnvironmentSatisfaction].[All]" allUniqueName="[Table1].[EnvironmentSatisfaction].[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2" memberValueDatatype="20" unbalanced="0"/>
    <cacheHierarchy uniqueName="[Table1].[JobInvolvement]" caption="JobInvolvement" attribute="1" defaultMemberUniqueName="[Table1].[JobInvolvement].[All]" allUniqueName="[Table1].[JobInvolvement].[All]" dimensionUniqueName="[Table1]" displayFolder="" count="2"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2" memberValueDatatype="20" unbalanced="0"/>
    <cacheHierarchy uniqueName="[Table1].[MonthlyRate]" caption="MonthlyRate" attribute="1" defaultMemberUniqueName="[Table1].[MonthlyRate].[All]" allUniqueName="[Table1].[MonthlyRate].[All]" dimensionUniqueName="[Table1]" displayFolder="" count="2" memberValueDatatype="20" unbalanced="0"/>
    <cacheHierarchy uniqueName="[Table1].[NumCompaniesWorked]" caption="NumCompaniesWorked" attribute="1" defaultMemberUniqueName="[Table1].[NumCompaniesWorked].[All]" allUniqueName="[Table1].[NumCompaniesWorked].[All]" dimensionUniqueName="[Table1]" displayFolder="" count="2" memberValueDatatype="20" unbalanced="0"/>
    <cacheHierarchy uniqueName="[Table1].[Over18]" caption="Over18" attribute="1" defaultMemberUniqueName="[Table1].[Over18].[All]" allUniqueName="[Table1].[Over18].[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2"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2" memberValueDatatype="20" unbalanced="0"/>
    <cacheHierarchy uniqueName="[Table1].[StandardHours]" caption="StandardHours" attribute="1" defaultMemberUniqueName="[Table1].[StandardHours].[All]" allUniqueName="[Table1].[StandardHours].[All]" dimensionUniqueName="[Table1]" displayFolder="" count="2" memberValueDatatype="20" unbalanced="0"/>
    <cacheHierarchy uniqueName="[Table1].[StockOptionLevel]" caption="StockOptionLevel" attribute="1" defaultMemberUniqueName="[Table1].[StockOptionLevel].[All]" allUniqueName="[Table1].[StockOptionLevel].[All]" dimensionUniqueName="[Table1]" displayFolder="" count="2" memberValueDatatype="20" unbalanced="0"/>
    <cacheHierarchy uniqueName="[Table1].[TotalWorkingYears]" caption="TotalWorkingYears" attribute="1" defaultMemberUniqueName="[Table1].[TotalWorkingYears].[All]" allUniqueName="[Table1].[TotalWorkingYears].[All]" dimensionUniqueName="[Table1]" displayFolder="" count="2" memberValueDatatype="20" unbalanced="0"/>
    <cacheHierarchy uniqueName="[Table1].[TrainingTimesLastYear]" caption="TrainingTimesLastYear" attribute="1" defaultMemberUniqueName="[Table1].[TrainingTimesLastYear].[All]" allUniqueName="[Table1].[TrainingTimesLastYear].[All]" dimensionUniqueName="[Table1]" displayFolder="" count="2" memberValueDatatype="20" unbalanced="0"/>
    <cacheHierarchy uniqueName="[Table1].[WorkLifeBalance]" caption="WorkLifeBalance" attribute="1" defaultMemberUniqueName="[Table1].[WorkLifeBalance].[All]" allUniqueName="[Table1].[WorkLifeBalance].[All]" dimensionUniqueName="[Table1]" displayFolder="" count="2" memberValueDatatype="20"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YearsInCurrentRole]" caption="YearsInCurrentRole" attribute="1" defaultMemberUniqueName="[Table1].[YearsInCurrentRole].[All]" allUniqueName="[Table1].[YearsInCurrentRole].[All]" dimensionUniqueName="[Table1]" displayFolder="" count="2" memberValueDatatype="20" unbalanced="0"/>
    <cacheHierarchy uniqueName="[Table1].[YearsSinceLastPromotion]" caption="YearsSinceLastPromotion" attribute="1" defaultMemberUniqueName="[Table1].[YearsSinceLastPromotion].[All]" allUniqueName="[Table1].[YearsSinceLastPromotion].[All]" dimensionUniqueName="[Table1]" displayFolder="" count="2" memberValueDatatype="20" unbalanced="0"/>
    <cacheHierarchy uniqueName="[Table1].[YearsWithCurrManager]" caption="YearsWithCurrManager" attribute="1" defaultMemberUniqueName="[Table1].[YearsWithCurrManager].[All]" allUniqueName="[Table1].[YearsWithCurrManage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8333335" backgroundQuery="1" createdVersion="8" refreshedVersion="8" minRefreshableVersion="3" recordCount="0" supportSubquery="1" supportAdvancedDrill="1" xr:uid="{8CDCD77A-32B0-4012-BE0A-FD336C98506A}">
  <cacheSource type="external" connectionId="1"/>
  <cacheFields count="4">
    <cacheField name="[Table1].[Department].[Department]" caption="Department" numFmtId="0" hierarchy="5" level="1">
      <sharedItems count="3">
        <s v="Human Resources"/>
        <s v="Research &amp; Development"/>
        <s v="Sales"/>
      </sharedItems>
    </cacheField>
    <cacheField name="[Measures].[Count of Attrition]" caption="Count of Attrition" numFmtId="0" hierarchy="42" level="32767"/>
    <cacheField name="[Table1].[Attrition].[Attrition]" caption="Attrition" numFmtId="0" hierarchy="1" level="1">
      <sharedItems containsSemiMixedTypes="0" containsNonDate="0" containsString="0"/>
    </cacheField>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2"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2"/>
      </fieldsUsage>
    </cacheHierarchy>
    <cacheHierarchy uniqueName="[Table1].[AttritionFlag]" caption="AttritionFlag" attribute="1" defaultMemberUniqueName="[Table1].[AttritionFlag].[All]" allUniqueName="[Table1].[AttritionFlag].[All]" dimensionUniqueName="[Table1]" displayFolder="" count="2"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2" memberValueDatatype="20" unbalanced="0"/>
    <cacheHierarchy uniqueName="[Table1].[EmployeeNumber]" caption="EmployeeNumber" attribute="1" defaultMemberUniqueName="[Table1].[EmployeeNumber].[All]" allUniqueName="[Table1].[EmployeeNumber].[All]" dimensionUniqueName="[Table1]" displayFolder="" count="2" memberValueDatatype="20" unbalanced="0"/>
    <cacheHierarchy uniqueName="[Table1].[EnvironmentSatisfaction]" caption="EnvironmentSatisfaction" attribute="1" defaultMemberUniqueName="[Table1].[EnvironmentSatisfaction].[All]" allUniqueName="[Table1].[EnvironmentSatisfaction].[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2" memberValueDatatype="20" unbalanced="0"/>
    <cacheHierarchy uniqueName="[Table1].[JobInvolvement]" caption="JobInvolvement" attribute="1" defaultMemberUniqueName="[Table1].[JobInvolvement].[All]" allUniqueName="[Table1].[JobInvolvement].[All]" dimensionUniqueName="[Table1]" displayFolder="" count="2"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2" memberValueDatatype="20" unbalanced="0"/>
    <cacheHierarchy uniqueName="[Table1].[MonthlyRate]" caption="MonthlyRate" attribute="1" defaultMemberUniqueName="[Table1].[MonthlyRate].[All]" allUniqueName="[Table1].[MonthlyRate].[All]" dimensionUniqueName="[Table1]" displayFolder="" count="2" memberValueDatatype="20" unbalanced="0"/>
    <cacheHierarchy uniqueName="[Table1].[NumCompaniesWorked]" caption="NumCompaniesWorked" attribute="1" defaultMemberUniqueName="[Table1].[NumCompaniesWorked].[All]" allUniqueName="[Table1].[NumCompaniesWorked].[All]" dimensionUniqueName="[Table1]" displayFolder="" count="2" memberValueDatatype="20" unbalanced="0"/>
    <cacheHierarchy uniqueName="[Table1].[Over18]" caption="Over18" attribute="1" defaultMemberUniqueName="[Table1].[Over18].[All]" allUniqueName="[Table1].[Over18].[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2"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2" memberValueDatatype="20" unbalanced="0"/>
    <cacheHierarchy uniqueName="[Table1].[StandardHours]" caption="StandardHours" attribute="1" defaultMemberUniqueName="[Table1].[StandardHours].[All]" allUniqueName="[Table1].[StandardHours].[All]" dimensionUniqueName="[Table1]" displayFolder="" count="2" memberValueDatatype="20" unbalanced="0"/>
    <cacheHierarchy uniqueName="[Table1].[StockOptionLevel]" caption="StockOptionLevel" attribute="1" defaultMemberUniqueName="[Table1].[StockOptionLevel].[All]" allUniqueName="[Table1].[StockOptionLevel].[All]" dimensionUniqueName="[Table1]" displayFolder="" count="2" memberValueDatatype="20" unbalanced="0"/>
    <cacheHierarchy uniqueName="[Table1].[TotalWorkingYears]" caption="TotalWorkingYears" attribute="1" defaultMemberUniqueName="[Table1].[TotalWorkingYears].[All]" allUniqueName="[Table1].[TotalWorkingYears].[All]" dimensionUniqueName="[Table1]" displayFolder="" count="2" memberValueDatatype="20" unbalanced="0"/>
    <cacheHierarchy uniqueName="[Table1].[TrainingTimesLastYear]" caption="TrainingTimesLastYear" attribute="1" defaultMemberUniqueName="[Table1].[TrainingTimesLastYear].[All]" allUniqueName="[Table1].[TrainingTimesLastYear].[All]" dimensionUniqueName="[Table1]" displayFolder="" count="2" memberValueDatatype="20" unbalanced="0"/>
    <cacheHierarchy uniqueName="[Table1].[WorkLifeBalance]" caption="WorkLifeBalance" attribute="1" defaultMemberUniqueName="[Table1].[WorkLifeBalance].[All]" allUniqueName="[Table1].[WorkLifeBalance].[All]" dimensionUniqueName="[Table1]" displayFolder="" count="2" memberValueDatatype="20"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YearsInCurrentRole]" caption="YearsInCurrentRole" attribute="1" defaultMemberUniqueName="[Table1].[YearsInCurrentRole].[All]" allUniqueName="[Table1].[YearsInCurrentRole].[All]" dimensionUniqueName="[Table1]" displayFolder="" count="2" memberValueDatatype="20" unbalanced="0"/>
    <cacheHierarchy uniqueName="[Table1].[YearsSinceLastPromotion]" caption="YearsSinceLastPromotion" attribute="1" defaultMemberUniqueName="[Table1].[YearsSinceLastPromotion].[All]" allUniqueName="[Table1].[YearsSinceLastPromotion].[All]" dimensionUniqueName="[Table1]" displayFolder="" count="2" memberValueDatatype="20" unbalanced="0"/>
    <cacheHierarchy uniqueName="[Table1].[YearsWithCurrManager]" caption="YearsWithCurrManager" attribute="1" defaultMemberUniqueName="[Table1].[YearsWithCurrManager].[All]" allUniqueName="[Table1].[YearsWithCurrManage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8796297" backgroundQuery="1" createdVersion="8" refreshedVersion="8" minRefreshableVersion="3" recordCount="0" supportSubquery="1" supportAdvancedDrill="1" xr:uid="{9C7837CB-5D4E-443C-8CF9-D7BB1D1973AD}">
  <cacheSource type="external" connectionId="1"/>
  <cacheFields count="3">
    <cacheField name="[Table1].[Department].[Department]" caption="Department" numFmtId="0" hierarchy="5" level="1">
      <sharedItems count="3">
        <s v="Human Resources"/>
        <s v="Research &amp; Development"/>
        <s v="Sales"/>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9143521" backgroundQuery="1" createdVersion="8" refreshedVersion="8" minRefreshableVersion="3" recordCount="0" supportSubquery="1" supportAdvancedDrill="1" xr:uid="{575F9409-D4EA-4B3B-A1C9-3608B79821F0}">
  <cacheSource type="external" connectionId="1"/>
  <cacheFields count="3">
    <cacheField name="[Table1].[OverTime].[OverTime]" caption="OverTime" numFmtId="0" hierarchy="23" level="1">
      <sharedItems count="2">
        <s v="No"/>
        <s v="Yes"/>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fieldsUsage count="2">
        <fieldUsage x="-1"/>
        <fieldUsage x="0"/>
      </fieldsUsage>
    </cacheHierarchy>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59490744" backgroundQuery="1" createdVersion="8" refreshedVersion="8" minRefreshableVersion="3" recordCount="0" supportSubquery="1" supportAdvancedDrill="1" xr:uid="{4003E32F-8944-402C-B06C-E9EDC5E5EE1D}">
  <cacheSource type="external" connectionId="1"/>
  <cacheFields count="4">
    <cacheField name="[Table1].[JobRole].[JobRole]" caption="JobRole" numFmtId="0" hierarchy="16" level="1">
      <sharedItems count="3">
        <s v="Human Resources"/>
        <s v="Laboratory Technician"/>
        <s v="Sales Representative"/>
      </sharedItems>
    </cacheField>
    <cacheField name="[Table1].[BusinessTravel].[BusinessTravel]" caption="BusinessTravel" numFmtId="0" hierarchy="3" level="1">
      <sharedItems count="3">
        <s v="Non-Travel"/>
        <s v="Travel_Frequently"/>
        <s v="Travel_Rarely"/>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1"/>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60069444" backgroundQuery="1" createdVersion="8" refreshedVersion="8" minRefreshableVersion="3" recordCount="0" supportSubquery="1" supportAdvancedDrill="1" xr:uid="{5E3BC5C4-4006-4E88-ABE7-4D1D5DB47D5A}">
  <cacheSource type="external" connectionId="1"/>
  <cacheFields count="4">
    <cacheField name="[Table1].[JobRole].[JobRole]" caption="JobRole" numFmtId="0" hierarchy="16" level="1">
      <sharedItems count="3">
        <s v="Human Resources"/>
        <s v="Laboratory Technician"/>
        <s v="Sales Representative"/>
      </sharedItems>
    </cacheField>
    <cacheField name="[Table1].[BusinessTravel].[BusinessTravel]" caption="BusinessTravel" numFmtId="0" hierarchy="3" level="1">
      <sharedItems count="3">
        <s v="Non-Travel"/>
        <s v="Travel_Frequently"/>
        <s v="Travel_Rarely"/>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1"/>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3"/>
      </fieldsUsage>
    </cacheHierarchy>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3560648145" backgroundQuery="1" createdVersion="8" refreshedVersion="8" minRefreshableVersion="3" recordCount="0" supportSubquery="1" supportAdvancedDrill="1" xr:uid="{AA2CA7E6-D2E1-4463-BADA-705417A808F6}">
  <cacheSource type="external" connectionId="1"/>
  <cacheFields count="3">
    <cacheField name="[Table1].[OverTime].[OverTime]" caption="OverTime" numFmtId="0" hierarchy="23" level="1">
      <sharedItems count="2">
        <s v="No"/>
        <s v="Yes"/>
      </sharedItems>
    </cacheField>
    <cacheField name="[Measures].[Average of JobSatisfaction]" caption="Average of JobSatisfaction" numFmtId="0" hierarchy="50" level="32767"/>
    <cacheField name="[Table1].[JobLevel].[JobLevel]" caption="JobLevel" numFmtId="0" hierarchy="15" level="1">
      <sharedItems containsSemiMixedTypes="0" containsNonDate="0" containsString="0"/>
    </cacheField>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fieldsUsage count="2">
        <fieldUsage x="-1"/>
        <fieldUsage x="0"/>
      </fieldsUsage>
    </cacheHierarchy>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4905671294" backgroundQuery="1" createdVersion="8" refreshedVersion="8" minRefreshableVersion="3" recordCount="0" supportSubquery="1" supportAdvancedDrill="1" xr:uid="{82752164-84A1-44CD-9AC0-B77A4A83F904}">
  <cacheSource type="external" connectionId="1"/>
  <cacheFields count="1">
    <cacheField name="[Measures].[Average of Age]" caption="Average of Age" numFmtId="0" hierarchy="46" level="32767"/>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495985648151" backgroundQuery="1" createdVersion="8" refreshedVersion="8" minRefreshableVersion="3" recordCount="0" supportSubquery="1" supportAdvancedDrill="1" xr:uid="{9DE74D6D-EE1B-4EE0-A94C-FBF6E4A7414A}">
  <cacheSource type="external" connectionId="1"/>
  <cacheFields count="1">
    <cacheField name="[Measures].[Average of Age]" caption="Average of Age" numFmtId="0" hierarchy="46" level="32767"/>
  </cacheFields>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kumar" refreshedDate="46326.39498287037" backgroundQuery="1" createdVersion="3" refreshedVersion="8" minRefreshableVersion="3" recordCount="0" supportSubquery="1" supportAdvancedDrill="1" xr:uid="{F8E8BC46-9515-423A-A2DB-5F8E0B38F3EA}">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AttritionFlag]" caption="AttritionFlag" attribute="1" defaultMemberUniqueName="[Table1].[AttritionFlag].[All]" allUniqueName="[Table1].[AttritionFlag].[All]" dimensionUniqueName="[Table1]" displayFolder="" count="0" memberValueDatatype="2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9"/>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AttritionFlag]" caption="Sum of AttritionFlag" measure="1" displayFolder="" measureGroup="Table1" count="0" hidden="1">
      <extLst>
        <ext xmlns:x15="http://schemas.microsoft.com/office/spreadsheetml/2010/11/main" uri="{B97F6D7D-B522-45F9-BDA1-12C45D357490}">
          <x15:cacheHierarchy aggregatedColumn="2"/>
        </ext>
      </extLst>
    </cacheHierarchy>
    <cacheHierarchy uniqueName="[Measures].[Count of AttritionFlag]" caption="Count of AttritionFlag" measure="1" displayFolder="" measureGroup="Table1" count="0" hidden="1">
      <extLst>
        <ext xmlns:x15="http://schemas.microsoft.com/office/spreadsheetml/2010/11/main" uri="{B97F6D7D-B522-45F9-BDA1-12C45D357490}">
          <x15:cacheHierarchy aggregatedColumn="2"/>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Average of YearsAtCompany]" caption="Average of YearsAtCompany" measure="1" displayFolder="" measureGroup="Table1" count="0" hidden="1">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7"/>
        </ext>
      </extLst>
    </cacheHierarchy>
    <cacheHierarchy uniqueName="[Measures].[Average of JobSatisfaction]" caption="Average of JobSatisfaction"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364074982"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n v="1"/>
    <x v="0"/>
    <n v="1102"/>
    <x v="0"/>
    <n v="1"/>
    <n v="2"/>
    <s v="Life Sciences"/>
    <n v="1"/>
    <n v="1"/>
    <n v="2"/>
    <x v="0"/>
    <n v="94"/>
    <x v="0"/>
    <n v="2"/>
    <x v="0"/>
    <n v="4"/>
    <x v="0"/>
    <n v="5993"/>
    <n v="19479"/>
    <n v="8"/>
    <s v="Y"/>
    <s v="Yes"/>
    <n v="11"/>
    <x v="0"/>
    <n v="1"/>
    <n v="80"/>
    <x v="0"/>
    <n v="8"/>
    <x v="0"/>
    <n v="1"/>
    <n v="6"/>
    <n v="4"/>
    <n v="0"/>
    <n v="5"/>
  </r>
  <r>
    <n v="49"/>
    <x v="1"/>
    <n v="0"/>
    <x v="1"/>
    <n v="279"/>
    <x v="1"/>
    <n v="8"/>
    <n v="1"/>
    <s v="Life Sciences"/>
    <n v="1"/>
    <n v="2"/>
    <n v="3"/>
    <x v="1"/>
    <n v="61"/>
    <x v="1"/>
    <n v="2"/>
    <x v="1"/>
    <n v="2"/>
    <x v="1"/>
    <n v="5130"/>
    <n v="24907"/>
    <n v="1"/>
    <s v="Y"/>
    <s v="No"/>
    <n v="23"/>
    <x v="1"/>
    <n v="4"/>
    <n v="80"/>
    <x v="1"/>
    <n v="10"/>
    <x v="1"/>
    <n v="3"/>
    <n v="10"/>
    <n v="7"/>
    <n v="1"/>
    <n v="7"/>
  </r>
  <r>
    <n v="37"/>
    <x v="0"/>
    <n v="1"/>
    <x v="0"/>
    <n v="1373"/>
    <x v="1"/>
    <n v="2"/>
    <n v="2"/>
    <s v="Other"/>
    <n v="1"/>
    <n v="4"/>
    <n v="4"/>
    <x v="1"/>
    <n v="92"/>
    <x v="1"/>
    <n v="1"/>
    <x v="2"/>
    <n v="3"/>
    <x v="0"/>
    <n v="2090"/>
    <n v="2396"/>
    <n v="6"/>
    <s v="Y"/>
    <s v="Yes"/>
    <n v="15"/>
    <x v="0"/>
    <n v="2"/>
    <n v="80"/>
    <x v="0"/>
    <n v="7"/>
    <x v="1"/>
    <n v="3"/>
    <n v="0"/>
    <n v="0"/>
    <n v="0"/>
    <n v="0"/>
  </r>
  <r>
    <n v="33"/>
    <x v="1"/>
    <n v="0"/>
    <x v="1"/>
    <n v="1392"/>
    <x v="1"/>
    <n v="3"/>
    <n v="4"/>
    <s v="Life Sciences"/>
    <n v="1"/>
    <n v="5"/>
    <n v="4"/>
    <x v="0"/>
    <n v="56"/>
    <x v="0"/>
    <n v="1"/>
    <x v="1"/>
    <n v="3"/>
    <x v="1"/>
    <n v="2909"/>
    <n v="23159"/>
    <n v="1"/>
    <s v="Y"/>
    <s v="Yes"/>
    <n v="11"/>
    <x v="0"/>
    <n v="3"/>
    <n v="80"/>
    <x v="0"/>
    <n v="8"/>
    <x v="1"/>
    <n v="3"/>
    <n v="8"/>
    <n v="7"/>
    <n v="3"/>
    <n v="0"/>
  </r>
  <r>
    <n v="27"/>
    <x v="1"/>
    <n v="0"/>
    <x v="0"/>
    <n v="591"/>
    <x v="1"/>
    <n v="2"/>
    <n v="1"/>
    <s v="Medical"/>
    <n v="1"/>
    <n v="7"/>
    <n v="1"/>
    <x v="1"/>
    <n v="40"/>
    <x v="0"/>
    <n v="1"/>
    <x v="2"/>
    <n v="2"/>
    <x v="1"/>
    <n v="3468"/>
    <n v="16632"/>
    <n v="9"/>
    <s v="Y"/>
    <s v="No"/>
    <n v="12"/>
    <x v="0"/>
    <n v="4"/>
    <n v="80"/>
    <x v="1"/>
    <n v="6"/>
    <x v="1"/>
    <n v="3"/>
    <n v="2"/>
    <n v="2"/>
    <n v="2"/>
    <n v="2"/>
  </r>
  <r>
    <n v="32"/>
    <x v="1"/>
    <n v="0"/>
    <x v="1"/>
    <n v="1005"/>
    <x v="1"/>
    <n v="2"/>
    <n v="2"/>
    <s v="Life Sciences"/>
    <n v="1"/>
    <n v="8"/>
    <n v="4"/>
    <x v="1"/>
    <n v="79"/>
    <x v="0"/>
    <n v="1"/>
    <x v="2"/>
    <n v="4"/>
    <x v="0"/>
    <n v="3068"/>
    <n v="11864"/>
    <n v="0"/>
    <s v="Y"/>
    <s v="No"/>
    <n v="13"/>
    <x v="0"/>
    <n v="3"/>
    <n v="80"/>
    <x v="0"/>
    <n v="8"/>
    <x v="2"/>
    <n v="2"/>
    <n v="7"/>
    <n v="7"/>
    <n v="3"/>
    <n v="6"/>
  </r>
  <r>
    <n v="59"/>
    <x v="1"/>
    <n v="0"/>
    <x v="0"/>
    <n v="1324"/>
    <x v="1"/>
    <n v="3"/>
    <n v="3"/>
    <s v="Medical"/>
    <n v="1"/>
    <n v="10"/>
    <n v="3"/>
    <x v="0"/>
    <n v="81"/>
    <x v="2"/>
    <n v="1"/>
    <x v="2"/>
    <n v="1"/>
    <x v="1"/>
    <n v="2670"/>
    <n v="9964"/>
    <n v="4"/>
    <s v="Y"/>
    <s v="Yes"/>
    <n v="20"/>
    <x v="1"/>
    <n v="1"/>
    <n v="80"/>
    <x v="2"/>
    <n v="12"/>
    <x v="1"/>
    <n v="2"/>
    <n v="1"/>
    <n v="0"/>
    <n v="0"/>
    <n v="0"/>
  </r>
  <r>
    <n v="30"/>
    <x v="1"/>
    <n v="0"/>
    <x v="0"/>
    <n v="1358"/>
    <x v="1"/>
    <n v="24"/>
    <n v="1"/>
    <s v="Life Sciences"/>
    <n v="1"/>
    <n v="11"/>
    <n v="4"/>
    <x v="1"/>
    <n v="67"/>
    <x v="0"/>
    <n v="1"/>
    <x v="2"/>
    <n v="3"/>
    <x v="2"/>
    <n v="2693"/>
    <n v="13335"/>
    <n v="1"/>
    <s v="Y"/>
    <s v="No"/>
    <n v="22"/>
    <x v="1"/>
    <n v="2"/>
    <n v="80"/>
    <x v="1"/>
    <n v="1"/>
    <x v="2"/>
    <n v="3"/>
    <n v="1"/>
    <n v="0"/>
    <n v="0"/>
    <n v="0"/>
  </r>
  <r>
    <n v="38"/>
    <x v="1"/>
    <n v="0"/>
    <x v="1"/>
    <n v="216"/>
    <x v="1"/>
    <n v="23"/>
    <n v="3"/>
    <s v="Life Sciences"/>
    <n v="1"/>
    <n v="12"/>
    <n v="4"/>
    <x v="1"/>
    <n v="44"/>
    <x v="1"/>
    <n v="3"/>
    <x v="3"/>
    <n v="3"/>
    <x v="0"/>
    <n v="9526"/>
    <n v="8787"/>
    <n v="0"/>
    <s v="Y"/>
    <s v="No"/>
    <n v="21"/>
    <x v="1"/>
    <n v="2"/>
    <n v="80"/>
    <x v="0"/>
    <n v="10"/>
    <x v="2"/>
    <n v="3"/>
    <n v="9"/>
    <n v="7"/>
    <n v="1"/>
    <n v="8"/>
  </r>
  <r>
    <n v="36"/>
    <x v="1"/>
    <n v="0"/>
    <x v="0"/>
    <n v="1299"/>
    <x v="1"/>
    <n v="27"/>
    <n v="3"/>
    <s v="Medical"/>
    <n v="1"/>
    <n v="13"/>
    <n v="3"/>
    <x v="1"/>
    <n v="94"/>
    <x v="0"/>
    <n v="2"/>
    <x v="4"/>
    <n v="3"/>
    <x v="1"/>
    <n v="5237"/>
    <n v="16577"/>
    <n v="6"/>
    <s v="Y"/>
    <s v="No"/>
    <n v="13"/>
    <x v="0"/>
    <n v="2"/>
    <n v="80"/>
    <x v="3"/>
    <n v="17"/>
    <x v="1"/>
    <n v="2"/>
    <n v="7"/>
    <n v="7"/>
    <n v="7"/>
    <n v="7"/>
  </r>
  <r>
    <n v="35"/>
    <x v="1"/>
    <n v="0"/>
    <x v="0"/>
    <n v="809"/>
    <x v="1"/>
    <n v="16"/>
    <n v="3"/>
    <s v="Medical"/>
    <n v="1"/>
    <n v="14"/>
    <n v="1"/>
    <x v="1"/>
    <n v="84"/>
    <x v="2"/>
    <n v="1"/>
    <x v="2"/>
    <n v="2"/>
    <x v="1"/>
    <n v="2426"/>
    <n v="16479"/>
    <n v="0"/>
    <s v="Y"/>
    <s v="No"/>
    <n v="13"/>
    <x v="0"/>
    <n v="3"/>
    <n v="80"/>
    <x v="1"/>
    <n v="6"/>
    <x v="3"/>
    <n v="3"/>
    <n v="5"/>
    <n v="4"/>
    <n v="0"/>
    <n v="3"/>
  </r>
  <r>
    <n v="29"/>
    <x v="1"/>
    <n v="0"/>
    <x v="0"/>
    <n v="153"/>
    <x v="1"/>
    <n v="15"/>
    <n v="2"/>
    <s v="Life Sciences"/>
    <n v="1"/>
    <n v="15"/>
    <n v="4"/>
    <x v="0"/>
    <n v="49"/>
    <x v="1"/>
    <n v="2"/>
    <x v="2"/>
    <n v="3"/>
    <x v="0"/>
    <n v="4193"/>
    <n v="12682"/>
    <n v="0"/>
    <s v="Y"/>
    <s v="Yes"/>
    <n v="12"/>
    <x v="0"/>
    <n v="4"/>
    <n v="80"/>
    <x v="0"/>
    <n v="10"/>
    <x v="1"/>
    <n v="3"/>
    <n v="9"/>
    <n v="5"/>
    <n v="0"/>
    <n v="8"/>
  </r>
  <r>
    <n v="31"/>
    <x v="1"/>
    <n v="0"/>
    <x v="0"/>
    <n v="670"/>
    <x v="1"/>
    <n v="26"/>
    <n v="1"/>
    <s v="Life Sciences"/>
    <n v="1"/>
    <n v="16"/>
    <n v="1"/>
    <x v="1"/>
    <n v="31"/>
    <x v="0"/>
    <n v="1"/>
    <x v="1"/>
    <n v="3"/>
    <x v="2"/>
    <n v="2911"/>
    <n v="15170"/>
    <n v="1"/>
    <s v="Y"/>
    <s v="No"/>
    <n v="17"/>
    <x v="0"/>
    <n v="4"/>
    <n v="80"/>
    <x v="1"/>
    <n v="5"/>
    <x v="4"/>
    <n v="2"/>
    <n v="5"/>
    <n v="2"/>
    <n v="4"/>
    <n v="3"/>
  </r>
  <r>
    <n v="34"/>
    <x v="1"/>
    <n v="0"/>
    <x v="0"/>
    <n v="1346"/>
    <x v="1"/>
    <n v="19"/>
    <n v="2"/>
    <s v="Medical"/>
    <n v="1"/>
    <n v="18"/>
    <n v="2"/>
    <x v="1"/>
    <n v="93"/>
    <x v="0"/>
    <n v="1"/>
    <x v="2"/>
    <n v="4"/>
    <x v="2"/>
    <n v="2661"/>
    <n v="8758"/>
    <n v="0"/>
    <s v="Y"/>
    <s v="No"/>
    <n v="11"/>
    <x v="0"/>
    <n v="3"/>
    <n v="80"/>
    <x v="1"/>
    <n v="3"/>
    <x v="2"/>
    <n v="3"/>
    <n v="2"/>
    <n v="2"/>
    <n v="1"/>
    <n v="2"/>
  </r>
  <r>
    <n v="28"/>
    <x v="0"/>
    <n v="1"/>
    <x v="0"/>
    <n v="103"/>
    <x v="1"/>
    <n v="24"/>
    <n v="3"/>
    <s v="Life Sciences"/>
    <n v="1"/>
    <n v="19"/>
    <n v="3"/>
    <x v="1"/>
    <n v="50"/>
    <x v="1"/>
    <n v="1"/>
    <x v="2"/>
    <n v="3"/>
    <x v="0"/>
    <n v="2028"/>
    <n v="12947"/>
    <n v="5"/>
    <s v="Y"/>
    <s v="Yes"/>
    <n v="14"/>
    <x v="0"/>
    <n v="2"/>
    <n v="80"/>
    <x v="0"/>
    <n v="6"/>
    <x v="5"/>
    <n v="3"/>
    <n v="4"/>
    <n v="2"/>
    <n v="0"/>
    <n v="3"/>
  </r>
  <r>
    <n v="29"/>
    <x v="1"/>
    <n v="0"/>
    <x v="0"/>
    <n v="1389"/>
    <x v="1"/>
    <n v="21"/>
    <n v="4"/>
    <s v="Life Sciences"/>
    <n v="1"/>
    <n v="20"/>
    <n v="2"/>
    <x v="0"/>
    <n v="51"/>
    <x v="2"/>
    <n v="3"/>
    <x v="3"/>
    <n v="1"/>
    <x v="2"/>
    <n v="9980"/>
    <n v="10195"/>
    <n v="1"/>
    <s v="Y"/>
    <s v="No"/>
    <n v="11"/>
    <x v="0"/>
    <n v="3"/>
    <n v="80"/>
    <x v="1"/>
    <n v="10"/>
    <x v="4"/>
    <n v="3"/>
    <n v="10"/>
    <n v="9"/>
    <n v="8"/>
    <n v="8"/>
  </r>
  <r>
    <n v="32"/>
    <x v="1"/>
    <n v="0"/>
    <x v="0"/>
    <n v="334"/>
    <x v="1"/>
    <n v="5"/>
    <n v="2"/>
    <s v="Life Sciences"/>
    <n v="1"/>
    <n v="21"/>
    <n v="1"/>
    <x v="1"/>
    <n v="80"/>
    <x v="2"/>
    <n v="1"/>
    <x v="1"/>
    <n v="2"/>
    <x v="2"/>
    <n v="3298"/>
    <n v="15053"/>
    <n v="0"/>
    <s v="Y"/>
    <s v="Yes"/>
    <n v="12"/>
    <x v="0"/>
    <n v="4"/>
    <n v="80"/>
    <x v="3"/>
    <n v="7"/>
    <x v="3"/>
    <n v="2"/>
    <n v="6"/>
    <n v="2"/>
    <n v="0"/>
    <n v="5"/>
  </r>
  <r>
    <n v="22"/>
    <x v="1"/>
    <n v="0"/>
    <x v="2"/>
    <n v="1123"/>
    <x v="1"/>
    <n v="16"/>
    <n v="2"/>
    <s v="Medical"/>
    <n v="1"/>
    <n v="22"/>
    <n v="4"/>
    <x v="1"/>
    <n v="96"/>
    <x v="2"/>
    <n v="1"/>
    <x v="2"/>
    <n v="4"/>
    <x v="2"/>
    <n v="2935"/>
    <n v="7324"/>
    <n v="1"/>
    <s v="Y"/>
    <s v="Yes"/>
    <n v="13"/>
    <x v="0"/>
    <n v="2"/>
    <n v="80"/>
    <x v="3"/>
    <n v="1"/>
    <x v="2"/>
    <n v="2"/>
    <n v="1"/>
    <n v="0"/>
    <n v="0"/>
    <n v="0"/>
  </r>
  <r>
    <n v="53"/>
    <x v="1"/>
    <n v="0"/>
    <x v="0"/>
    <n v="1219"/>
    <x v="0"/>
    <n v="2"/>
    <n v="4"/>
    <s v="Life Sciences"/>
    <n v="1"/>
    <n v="23"/>
    <n v="1"/>
    <x v="0"/>
    <n v="78"/>
    <x v="1"/>
    <n v="4"/>
    <x v="5"/>
    <n v="4"/>
    <x v="1"/>
    <n v="15427"/>
    <n v="22021"/>
    <n v="2"/>
    <s v="Y"/>
    <s v="No"/>
    <n v="16"/>
    <x v="0"/>
    <n v="3"/>
    <n v="80"/>
    <x v="0"/>
    <n v="31"/>
    <x v="1"/>
    <n v="3"/>
    <n v="25"/>
    <n v="8"/>
    <n v="3"/>
    <n v="7"/>
  </r>
  <r>
    <n v="38"/>
    <x v="1"/>
    <n v="0"/>
    <x v="0"/>
    <n v="371"/>
    <x v="1"/>
    <n v="2"/>
    <n v="3"/>
    <s v="Life Sciences"/>
    <n v="1"/>
    <n v="24"/>
    <n v="4"/>
    <x v="1"/>
    <n v="45"/>
    <x v="0"/>
    <n v="1"/>
    <x v="1"/>
    <n v="4"/>
    <x v="0"/>
    <n v="3944"/>
    <n v="4306"/>
    <n v="5"/>
    <s v="Y"/>
    <s v="Yes"/>
    <n v="11"/>
    <x v="0"/>
    <n v="3"/>
    <n v="80"/>
    <x v="0"/>
    <n v="6"/>
    <x v="1"/>
    <n v="3"/>
    <n v="3"/>
    <n v="2"/>
    <n v="1"/>
    <n v="2"/>
  </r>
  <r>
    <n v="24"/>
    <x v="1"/>
    <n v="0"/>
    <x v="2"/>
    <n v="673"/>
    <x v="1"/>
    <n v="11"/>
    <n v="2"/>
    <s v="Other"/>
    <n v="1"/>
    <n v="26"/>
    <n v="1"/>
    <x v="0"/>
    <n v="96"/>
    <x v="2"/>
    <n v="2"/>
    <x v="3"/>
    <n v="3"/>
    <x v="2"/>
    <n v="4011"/>
    <n v="8232"/>
    <n v="0"/>
    <s v="Y"/>
    <s v="No"/>
    <n v="18"/>
    <x v="0"/>
    <n v="4"/>
    <n v="80"/>
    <x v="1"/>
    <n v="5"/>
    <x v="3"/>
    <n v="2"/>
    <n v="4"/>
    <n v="2"/>
    <n v="1"/>
    <n v="3"/>
  </r>
  <r>
    <n v="36"/>
    <x v="0"/>
    <n v="1"/>
    <x v="0"/>
    <n v="1218"/>
    <x v="0"/>
    <n v="9"/>
    <n v="4"/>
    <s v="Life Sciences"/>
    <n v="1"/>
    <n v="27"/>
    <n v="3"/>
    <x v="1"/>
    <n v="82"/>
    <x v="1"/>
    <n v="1"/>
    <x v="6"/>
    <n v="1"/>
    <x v="0"/>
    <n v="3407"/>
    <n v="6986"/>
    <n v="7"/>
    <s v="Y"/>
    <s v="No"/>
    <n v="23"/>
    <x v="1"/>
    <n v="2"/>
    <n v="80"/>
    <x v="0"/>
    <n v="10"/>
    <x v="5"/>
    <n v="3"/>
    <n v="5"/>
    <n v="3"/>
    <n v="0"/>
    <n v="3"/>
  </r>
  <r>
    <n v="34"/>
    <x v="1"/>
    <n v="0"/>
    <x v="0"/>
    <n v="419"/>
    <x v="1"/>
    <n v="7"/>
    <n v="4"/>
    <s v="Life Sciences"/>
    <n v="1"/>
    <n v="28"/>
    <n v="1"/>
    <x v="0"/>
    <n v="53"/>
    <x v="0"/>
    <n v="3"/>
    <x v="7"/>
    <n v="2"/>
    <x v="0"/>
    <n v="11994"/>
    <n v="21293"/>
    <n v="0"/>
    <s v="Y"/>
    <s v="No"/>
    <n v="11"/>
    <x v="0"/>
    <n v="3"/>
    <n v="80"/>
    <x v="0"/>
    <n v="13"/>
    <x v="5"/>
    <n v="3"/>
    <n v="12"/>
    <n v="6"/>
    <n v="2"/>
    <n v="11"/>
  </r>
  <r>
    <n v="21"/>
    <x v="1"/>
    <n v="0"/>
    <x v="0"/>
    <n v="391"/>
    <x v="1"/>
    <n v="15"/>
    <n v="2"/>
    <s v="Life Sciences"/>
    <n v="1"/>
    <n v="30"/>
    <n v="3"/>
    <x v="1"/>
    <n v="96"/>
    <x v="0"/>
    <n v="1"/>
    <x v="1"/>
    <n v="4"/>
    <x v="0"/>
    <n v="1232"/>
    <n v="19281"/>
    <n v="1"/>
    <s v="Y"/>
    <s v="No"/>
    <n v="14"/>
    <x v="0"/>
    <n v="4"/>
    <n v="80"/>
    <x v="0"/>
    <n v="0"/>
    <x v="6"/>
    <n v="3"/>
    <n v="0"/>
    <n v="0"/>
    <n v="0"/>
    <n v="0"/>
  </r>
  <r>
    <n v="34"/>
    <x v="0"/>
    <n v="1"/>
    <x v="0"/>
    <n v="699"/>
    <x v="1"/>
    <n v="6"/>
    <n v="1"/>
    <s v="Medical"/>
    <n v="1"/>
    <n v="31"/>
    <n v="2"/>
    <x v="1"/>
    <n v="83"/>
    <x v="0"/>
    <n v="1"/>
    <x v="1"/>
    <n v="1"/>
    <x v="0"/>
    <n v="2960"/>
    <n v="17102"/>
    <n v="2"/>
    <s v="Y"/>
    <s v="No"/>
    <n v="11"/>
    <x v="0"/>
    <n v="3"/>
    <n v="80"/>
    <x v="0"/>
    <n v="8"/>
    <x v="2"/>
    <n v="3"/>
    <n v="4"/>
    <n v="2"/>
    <n v="1"/>
    <n v="3"/>
  </r>
  <r>
    <n v="53"/>
    <x v="1"/>
    <n v="0"/>
    <x v="0"/>
    <n v="1282"/>
    <x v="1"/>
    <n v="5"/>
    <n v="3"/>
    <s v="Other"/>
    <n v="1"/>
    <n v="32"/>
    <n v="3"/>
    <x v="0"/>
    <n v="58"/>
    <x v="0"/>
    <n v="5"/>
    <x v="5"/>
    <n v="3"/>
    <x v="2"/>
    <n v="19094"/>
    <n v="10735"/>
    <n v="4"/>
    <s v="Y"/>
    <s v="No"/>
    <n v="11"/>
    <x v="0"/>
    <n v="4"/>
    <n v="80"/>
    <x v="1"/>
    <n v="26"/>
    <x v="1"/>
    <n v="2"/>
    <n v="14"/>
    <n v="13"/>
    <n v="4"/>
    <n v="8"/>
  </r>
  <r>
    <n v="32"/>
    <x v="0"/>
    <n v="1"/>
    <x v="1"/>
    <n v="1125"/>
    <x v="1"/>
    <n v="16"/>
    <n v="1"/>
    <s v="Life Sciences"/>
    <n v="1"/>
    <n v="33"/>
    <n v="2"/>
    <x v="0"/>
    <n v="72"/>
    <x v="3"/>
    <n v="1"/>
    <x v="1"/>
    <n v="1"/>
    <x v="0"/>
    <n v="3919"/>
    <n v="4681"/>
    <n v="1"/>
    <s v="Y"/>
    <s v="Yes"/>
    <n v="22"/>
    <x v="1"/>
    <n v="2"/>
    <n v="80"/>
    <x v="0"/>
    <n v="10"/>
    <x v="3"/>
    <n v="3"/>
    <n v="10"/>
    <n v="2"/>
    <n v="6"/>
    <n v="7"/>
  </r>
  <r>
    <n v="42"/>
    <x v="1"/>
    <n v="0"/>
    <x v="0"/>
    <n v="691"/>
    <x v="0"/>
    <n v="8"/>
    <n v="4"/>
    <s v="Marketing"/>
    <n v="1"/>
    <n v="35"/>
    <n v="3"/>
    <x v="1"/>
    <n v="48"/>
    <x v="0"/>
    <n v="2"/>
    <x v="0"/>
    <n v="2"/>
    <x v="1"/>
    <n v="6825"/>
    <n v="21173"/>
    <n v="0"/>
    <s v="Y"/>
    <s v="No"/>
    <n v="11"/>
    <x v="0"/>
    <n v="4"/>
    <n v="80"/>
    <x v="1"/>
    <n v="10"/>
    <x v="2"/>
    <n v="3"/>
    <n v="9"/>
    <n v="7"/>
    <n v="4"/>
    <n v="2"/>
  </r>
  <r>
    <n v="44"/>
    <x v="1"/>
    <n v="0"/>
    <x v="0"/>
    <n v="477"/>
    <x v="1"/>
    <n v="7"/>
    <n v="4"/>
    <s v="Medical"/>
    <n v="1"/>
    <n v="36"/>
    <n v="1"/>
    <x v="0"/>
    <n v="42"/>
    <x v="1"/>
    <n v="3"/>
    <x v="4"/>
    <n v="4"/>
    <x v="1"/>
    <n v="10248"/>
    <n v="2094"/>
    <n v="3"/>
    <s v="Y"/>
    <s v="No"/>
    <n v="14"/>
    <x v="0"/>
    <n v="4"/>
    <n v="80"/>
    <x v="1"/>
    <n v="24"/>
    <x v="5"/>
    <n v="3"/>
    <n v="22"/>
    <n v="6"/>
    <n v="5"/>
    <n v="17"/>
  </r>
  <r>
    <n v="46"/>
    <x v="1"/>
    <n v="0"/>
    <x v="0"/>
    <n v="705"/>
    <x v="0"/>
    <n v="2"/>
    <n v="4"/>
    <s v="Marketing"/>
    <n v="1"/>
    <n v="38"/>
    <n v="2"/>
    <x v="0"/>
    <n v="83"/>
    <x v="0"/>
    <n v="5"/>
    <x v="5"/>
    <n v="1"/>
    <x v="0"/>
    <n v="18947"/>
    <n v="22822"/>
    <n v="3"/>
    <s v="Y"/>
    <s v="No"/>
    <n v="12"/>
    <x v="0"/>
    <n v="4"/>
    <n v="80"/>
    <x v="0"/>
    <n v="22"/>
    <x v="2"/>
    <n v="2"/>
    <n v="2"/>
    <n v="2"/>
    <n v="2"/>
    <n v="1"/>
  </r>
  <r>
    <n v="33"/>
    <x v="1"/>
    <n v="0"/>
    <x v="0"/>
    <n v="924"/>
    <x v="1"/>
    <n v="2"/>
    <n v="3"/>
    <s v="Medical"/>
    <n v="1"/>
    <n v="39"/>
    <n v="3"/>
    <x v="1"/>
    <n v="78"/>
    <x v="0"/>
    <n v="1"/>
    <x v="2"/>
    <n v="4"/>
    <x v="0"/>
    <n v="2496"/>
    <n v="6670"/>
    <n v="4"/>
    <s v="Y"/>
    <s v="No"/>
    <n v="11"/>
    <x v="0"/>
    <n v="4"/>
    <n v="80"/>
    <x v="0"/>
    <n v="7"/>
    <x v="1"/>
    <n v="3"/>
    <n v="1"/>
    <n v="1"/>
    <n v="0"/>
    <n v="0"/>
  </r>
  <r>
    <n v="44"/>
    <x v="1"/>
    <n v="0"/>
    <x v="0"/>
    <n v="1459"/>
    <x v="1"/>
    <n v="10"/>
    <n v="4"/>
    <s v="Other"/>
    <n v="1"/>
    <n v="40"/>
    <n v="4"/>
    <x v="1"/>
    <n v="41"/>
    <x v="0"/>
    <n v="2"/>
    <x v="4"/>
    <n v="4"/>
    <x v="1"/>
    <n v="6465"/>
    <n v="19121"/>
    <n v="2"/>
    <s v="Y"/>
    <s v="Yes"/>
    <n v="13"/>
    <x v="0"/>
    <n v="4"/>
    <n v="80"/>
    <x v="0"/>
    <n v="9"/>
    <x v="3"/>
    <n v="4"/>
    <n v="4"/>
    <n v="2"/>
    <n v="1"/>
    <n v="3"/>
  </r>
  <r>
    <n v="30"/>
    <x v="1"/>
    <n v="0"/>
    <x v="0"/>
    <n v="125"/>
    <x v="1"/>
    <n v="9"/>
    <n v="2"/>
    <s v="Medical"/>
    <n v="1"/>
    <n v="41"/>
    <n v="4"/>
    <x v="1"/>
    <n v="83"/>
    <x v="1"/>
    <n v="1"/>
    <x v="2"/>
    <n v="3"/>
    <x v="0"/>
    <n v="2206"/>
    <n v="16117"/>
    <n v="1"/>
    <s v="Y"/>
    <s v="No"/>
    <n v="13"/>
    <x v="0"/>
    <n v="1"/>
    <n v="80"/>
    <x v="0"/>
    <n v="10"/>
    <x v="3"/>
    <n v="3"/>
    <n v="10"/>
    <n v="0"/>
    <n v="1"/>
    <n v="8"/>
  </r>
  <r>
    <n v="39"/>
    <x v="0"/>
    <n v="1"/>
    <x v="0"/>
    <n v="895"/>
    <x v="0"/>
    <n v="5"/>
    <n v="3"/>
    <s v="Technical Degree"/>
    <n v="1"/>
    <n v="42"/>
    <n v="4"/>
    <x v="1"/>
    <n v="56"/>
    <x v="0"/>
    <n v="2"/>
    <x v="6"/>
    <n v="4"/>
    <x v="1"/>
    <n v="2086"/>
    <n v="3335"/>
    <n v="3"/>
    <s v="Y"/>
    <s v="No"/>
    <n v="14"/>
    <x v="0"/>
    <n v="3"/>
    <n v="80"/>
    <x v="1"/>
    <n v="19"/>
    <x v="6"/>
    <n v="4"/>
    <n v="1"/>
    <n v="0"/>
    <n v="0"/>
    <n v="0"/>
  </r>
  <r>
    <n v="24"/>
    <x v="0"/>
    <n v="1"/>
    <x v="0"/>
    <n v="813"/>
    <x v="1"/>
    <n v="1"/>
    <n v="3"/>
    <s v="Medical"/>
    <n v="1"/>
    <n v="45"/>
    <n v="2"/>
    <x v="1"/>
    <n v="61"/>
    <x v="0"/>
    <n v="1"/>
    <x v="1"/>
    <n v="4"/>
    <x v="1"/>
    <n v="2293"/>
    <n v="3020"/>
    <n v="2"/>
    <s v="Y"/>
    <s v="Yes"/>
    <n v="16"/>
    <x v="0"/>
    <n v="1"/>
    <n v="80"/>
    <x v="1"/>
    <n v="6"/>
    <x v="2"/>
    <n v="2"/>
    <n v="2"/>
    <n v="0"/>
    <n v="2"/>
    <n v="0"/>
  </r>
  <r>
    <n v="43"/>
    <x v="1"/>
    <n v="0"/>
    <x v="0"/>
    <n v="1273"/>
    <x v="1"/>
    <n v="2"/>
    <n v="2"/>
    <s v="Medical"/>
    <n v="1"/>
    <n v="46"/>
    <n v="4"/>
    <x v="0"/>
    <n v="72"/>
    <x v="2"/>
    <n v="1"/>
    <x v="1"/>
    <n v="3"/>
    <x v="2"/>
    <n v="2645"/>
    <n v="21923"/>
    <n v="1"/>
    <s v="Y"/>
    <s v="No"/>
    <n v="12"/>
    <x v="0"/>
    <n v="4"/>
    <n v="80"/>
    <x v="3"/>
    <n v="6"/>
    <x v="1"/>
    <n v="2"/>
    <n v="5"/>
    <n v="3"/>
    <n v="1"/>
    <n v="4"/>
  </r>
  <r>
    <n v="50"/>
    <x v="0"/>
    <n v="1"/>
    <x v="0"/>
    <n v="869"/>
    <x v="0"/>
    <n v="3"/>
    <n v="2"/>
    <s v="Marketing"/>
    <n v="1"/>
    <n v="47"/>
    <n v="1"/>
    <x v="1"/>
    <n v="86"/>
    <x v="1"/>
    <n v="1"/>
    <x v="6"/>
    <n v="3"/>
    <x v="1"/>
    <n v="2683"/>
    <n v="3810"/>
    <n v="1"/>
    <s v="Y"/>
    <s v="Yes"/>
    <n v="14"/>
    <x v="0"/>
    <n v="3"/>
    <n v="80"/>
    <x v="0"/>
    <n v="3"/>
    <x v="2"/>
    <n v="3"/>
    <n v="3"/>
    <n v="2"/>
    <n v="0"/>
    <n v="2"/>
  </r>
  <r>
    <n v="35"/>
    <x v="1"/>
    <n v="0"/>
    <x v="0"/>
    <n v="890"/>
    <x v="0"/>
    <n v="2"/>
    <n v="3"/>
    <s v="Marketing"/>
    <n v="1"/>
    <n v="49"/>
    <n v="4"/>
    <x v="0"/>
    <n v="97"/>
    <x v="0"/>
    <n v="1"/>
    <x v="6"/>
    <n v="4"/>
    <x v="1"/>
    <n v="2014"/>
    <n v="9687"/>
    <n v="1"/>
    <s v="Y"/>
    <s v="No"/>
    <n v="13"/>
    <x v="0"/>
    <n v="1"/>
    <n v="80"/>
    <x v="0"/>
    <n v="2"/>
    <x v="1"/>
    <n v="3"/>
    <n v="2"/>
    <n v="2"/>
    <n v="2"/>
    <n v="2"/>
  </r>
  <r>
    <n v="36"/>
    <x v="1"/>
    <n v="0"/>
    <x v="0"/>
    <n v="852"/>
    <x v="1"/>
    <n v="5"/>
    <n v="4"/>
    <s v="Life Sciences"/>
    <n v="1"/>
    <n v="51"/>
    <n v="2"/>
    <x v="0"/>
    <n v="82"/>
    <x v="1"/>
    <n v="1"/>
    <x v="1"/>
    <n v="1"/>
    <x v="1"/>
    <n v="3419"/>
    <n v="13072"/>
    <n v="9"/>
    <s v="Y"/>
    <s v="Yes"/>
    <n v="14"/>
    <x v="0"/>
    <n v="4"/>
    <n v="80"/>
    <x v="1"/>
    <n v="6"/>
    <x v="1"/>
    <n v="4"/>
    <n v="1"/>
    <n v="1"/>
    <n v="0"/>
    <n v="0"/>
  </r>
  <r>
    <n v="33"/>
    <x v="1"/>
    <n v="0"/>
    <x v="1"/>
    <n v="1141"/>
    <x v="0"/>
    <n v="1"/>
    <n v="3"/>
    <s v="Life Sciences"/>
    <n v="1"/>
    <n v="52"/>
    <n v="3"/>
    <x v="0"/>
    <n v="42"/>
    <x v="2"/>
    <n v="2"/>
    <x v="0"/>
    <n v="1"/>
    <x v="1"/>
    <n v="5376"/>
    <n v="3193"/>
    <n v="2"/>
    <s v="Y"/>
    <s v="No"/>
    <n v="19"/>
    <x v="0"/>
    <n v="1"/>
    <n v="80"/>
    <x v="3"/>
    <n v="10"/>
    <x v="1"/>
    <n v="3"/>
    <n v="5"/>
    <n v="3"/>
    <n v="1"/>
    <n v="3"/>
  </r>
  <r>
    <n v="35"/>
    <x v="1"/>
    <n v="0"/>
    <x v="0"/>
    <n v="464"/>
    <x v="1"/>
    <n v="4"/>
    <n v="2"/>
    <s v="Other"/>
    <n v="1"/>
    <n v="53"/>
    <n v="3"/>
    <x v="1"/>
    <n v="75"/>
    <x v="0"/>
    <n v="1"/>
    <x v="2"/>
    <n v="4"/>
    <x v="2"/>
    <n v="1951"/>
    <n v="10910"/>
    <n v="1"/>
    <s v="Y"/>
    <s v="No"/>
    <n v="12"/>
    <x v="0"/>
    <n v="3"/>
    <n v="80"/>
    <x v="1"/>
    <n v="1"/>
    <x v="1"/>
    <n v="3"/>
    <n v="1"/>
    <n v="0"/>
    <n v="0"/>
    <n v="0"/>
  </r>
  <r>
    <n v="27"/>
    <x v="1"/>
    <n v="0"/>
    <x v="0"/>
    <n v="1240"/>
    <x v="1"/>
    <n v="2"/>
    <n v="4"/>
    <s v="Life Sciences"/>
    <n v="1"/>
    <n v="54"/>
    <n v="4"/>
    <x v="0"/>
    <n v="33"/>
    <x v="0"/>
    <n v="1"/>
    <x v="2"/>
    <n v="1"/>
    <x v="2"/>
    <n v="2341"/>
    <n v="19715"/>
    <n v="1"/>
    <s v="Y"/>
    <s v="No"/>
    <n v="13"/>
    <x v="0"/>
    <n v="4"/>
    <n v="80"/>
    <x v="1"/>
    <n v="1"/>
    <x v="6"/>
    <n v="3"/>
    <n v="1"/>
    <n v="0"/>
    <n v="0"/>
    <n v="0"/>
  </r>
  <r>
    <n v="26"/>
    <x v="0"/>
    <n v="1"/>
    <x v="0"/>
    <n v="1357"/>
    <x v="1"/>
    <n v="25"/>
    <n v="3"/>
    <s v="Life Sciences"/>
    <n v="1"/>
    <n v="55"/>
    <n v="1"/>
    <x v="1"/>
    <n v="48"/>
    <x v="3"/>
    <n v="1"/>
    <x v="2"/>
    <n v="3"/>
    <x v="0"/>
    <n v="2293"/>
    <n v="10558"/>
    <n v="1"/>
    <s v="Y"/>
    <s v="No"/>
    <n v="12"/>
    <x v="0"/>
    <n v="3"/>
    <n v="80"/>
    <x v="0"/>
    <n v="1"/>
    <x v="2"/>
    <n v="2"/>
    <n v="1"/>
    <n v="0"/>
    <n v="0"/>
    <n v="1"/>
  </r>
  <r>
    <n v="27"/>
    <x v="1"/>
    <n v="0"/>
    <x v="1"/>
    <n v="994"/>
    <x v="0"/>
    <n v="8"/>
    <n v="3"/>
    <s v="Life Sciences"/>
    <n v="1"/>
    <n v="56"/>
    <n v="4"/>
    <x v="1"/>
    <n v="37"/>
    <x v="0"/>
    <n v="3"/>
    <x v="0"/>
    <n v="3"/>
    <x v="0"/>
    <n v="8726"/>
    <n v="2975"/>
    <n v="1"/>
    <s v="Y"/>
    <s v="No"/>
    <n v="15"/>
    <x v="0"/>
    <n v="4"/>
    <n v="80"/>
    <x v="0"/>
    <n v="9"/>
    <x v="0"/>
    <n v="3"/>
    <n v="9"/>
    <n v="8"/>
    <n v="1"/>
    <n v="7"/>
  </r>
  <r>
    <n v="30"/>
    <x v="1"/>
    <n v="0"/>
    <x v="1"/>
    <n v="721"/>
    <x v="1"/>
    <n v="1"/>
    <n v="2"/>
    <s v="Medical"/>
    <n v="1"/>
    <n v="57"/>
    <n v="3"/>
    <x v="0"/>
    <n v="58"/>
    <x v="0"/>
    <n v="2"/>
    <x v="2"/>
    <n v="4"/>
    <x v="0"/>
    <n v="4011"/>
    <n v="10781"/>
    <n v="1"/>
    <s v="Y"/>
    <s v="No"/>
    <n v="23"/>
    <x v="1"/>
    <n v="4"/>
    <n v="80"/>
    <x v="0"/>
    <n v="12"/>
    <x v="2"/>
    <n v="3"/>
    <n v="12"/>
    <n v="8"/>
    <n v="3"/>
    <n v="7"/>
  </r>
  <r>
    <n v="41"/>
    <x v="0"/>
    <n v="1"/>
    <x v="0"/>
    <n v="1360"/>
    <x v="1"/>
    <n v="12"/>
    <n v="3"/>
    <s v="Technical Degree"/>
    <n v="1"/>
    <n v="58"/>
    <n v="2"/>
    <x v="0"/>
    <n v="49"/>
    <x v="0"/>
    <n v="5"/>
    <x v="7"/>
    <n v="3"/>
    <x v="1"/>
    <n v="19545"/>
    <n v="16280"/>
    <n v="1"/>
    <s v="Y"/>
    <s v="No"/>
    <n v="12"/>
    <x v="0"/>
    <n v="4"/>
    <n v="80"/>
    <x v="0"/>
    <n v="23"/>
    <x v="0"/>
    <n v="3"/>
    <n v="22"/>
    <n v="15"/>
    <n v="15"/>
    <n v="8"/>
  </r>
  <r>
    <n v="34"/>
    <x v="1"/>
    <n v="0"/>
    <x v="2"/>
    <n v="1065"/>
    <x v="0"/>
    <n v="23"/>
    <n v="4"/>
    <s v="Marketing"/>
    <n v="1"/>
    <n v="60"/>
    <n v="2"/>
    <x v="1"/>
    <n v="72"/>
    <x v="0"/>
    <n v="2"/>
    <x v="0"/>
    <n v="3"/>
    <x v="0"/>
    <n v="4568"/>
    <n v="10034"/>
    <n v="0"/>
    <s v="Y"/>
    <s v="No"/>
    <n v="20"/>
    <x v="1"/>
    <n v="3"/>
    <n v="80"/>
    <x v="0"/>
    <n v="10"/>
    <x v="2"/>
    <n v="3"/>
    <n v="9"/>
    <n v="5"/>
    <n v="8"/>
    <n v="7"/>
  </r>
  <r>
    <n v="37"/>
    <x v="1"/>
    <n v="0"/>
    <x v="0"/>
    <n v="408"/>
    <x v="1"/>
    <n v="19"/>
    <n v="2"/>
    <s v="Life Sciences"/>
    <n v="1"/>
    <n v="61"/>
    <n v="2"/>
    <x v="1"/>
    <n v="73"/>
    <x v="0"/>
    <n v="1"/>
    <x v="1"/>
    <n v="2"/>
    <x v="1"/>
    <n v="3022"/>
    <n v="10227"/>
    <n v="4"/>
    <s v="Y"/>
    <s v="No"/>
    <n v="21"/>
    <x v="1"/>
    <n v="1"/>
    <n v="80"/>
    <x v="0"/>
    <n v="8"/>
    <x v="4"/>
    <n v="3"/>
    <n v="1"/>
    <n v="0"/>
    <n v="0"/>
    <n v="0"/>
  </r>
  <r>
    <n v="46"/>
    <x v="1"/>
    <n v="0"/>
    <x v="1"/>
    <n v="1211"/>
    <x v="0"/>
    <n v="5"/>
    <n v="4"/>
    <s v="Marketing"/>
    <n v="1"/>
    <n v="62"/>
    <n v="1"/>
    <x v="1"/>
    <n v="98"/>
    <x v="0"/>
    <n v="2"/>
    <x v="0"/>
    <n v="4"/>
    <x v="0"/>
    <n v="5772"/>
    <n v="20445"/>
    <n v="4"/>
    <s v="Y"/>
    <s v="Yes"/>
    <n v="21"/>
    <x v="1"/>
    <n v="3"/>
    <n v="80"/>
    <x v="0"/>
    <n v="14"/>
    <x v="5"/>
    <n v="3"/>
    <n v="9"/>
    <n v="6"/>
    <n v="0"/>
    <n v="8"/>
  </r>
  <r>
    <n v="35"/>
    <x v="1"/>
    <n v="0"/>
    <x v="0"/>
    <n v="1229"/>
    <x v="1"/>
    <n v="8"/>
    <n v="1"/>
    <s v="Life Sciences"/>
    <n v="1"/>
    <n v="63"/>
    <n v="4"/>
    <x v="1"/>
    <n v="36"/>
    <x v="2"/>
    <n v="1"/>
    <x v="2"/>
    <n v="4"/>
    <x v="1"/>
    <n v="2269"/>
    <n v="4892"/>
    <n v="1"/>
    <s v="Y"/>
    <s v="No"/>
    <n v="19"/>
    <x v="0"/>
    <n v="4"/>
    <n v="80"/>
    <x v="0"/>
    <n v="1"/>
    <x v="2"/>
    <n v="3"/>
    <n v="1"/>
    <n v="0"/>
    <n v="0"/>
    <n v="1"/>
  </r>
  <r>
    <n v="48"/>
    <x v="0"/>
    <n v="1"/>
    <x v="0"/>
    <n v="626"/>
    <x v="1"/>
    <n v="1"/>
    <n v="2"/>
    <s v="Life Sciences"/>
    <n v="1"/>
    <n v="64"/>
    <n v="1"/>
    <x v="1"/>
    <n v="98"/>
    <x v="1"/>
    <n v="3"/>
    <x v="2"/>
    <n v="3"/>
    <x v="0"/>
    <n v="5381"/>
    <n v="19294"/>
    <n v="9"/>
    <s v="Y"/>
    <s v="Yes"/>
    <n v="13"/>
    <x v="0"/>
    <n v="4"/>
    <n v="80"/>
    <x v="0"/>
    <n v="23"/>
    <x v="2"/>
    <n v="3"/>
    <n v="1"/>
    <n v="0"/>
    <n v="0"/>
    <n v="0"/>
  </r>
  <r>
    <n v="28"/>
    <x v="0"/>
    <n v="1"/>
    <x v="0"/>
    <n v="1434"/>
    <x v="1"/>
    <n v="5"/>
    <n v="4"/>
    <s v="Technical Degree"/>
    <n v="1"/>
    <n v="65"/>
    <n v="3"/>
    <x v="1"/>
    <n v="50"/>
    <x v="0"/>
    <n v="1"/>
    <x v="2"/>
    <n v="3"/>
    <x v="0"/>
    <n v="3441"/>
    <n v="11179"/>
    <n v="1"/>
    <s v="Y"/>
    <s v="Yes"/>
    <n v="13"/>
    <x v="0"/>
    <n v="3"/>
    <n v="80"/>
    <x v="0"/>
    <n v="2"/>
    <x v="1"/>
    <n v="2"/>
    <n v="2"/>
    <n v="2"/>
    <n v="2"/>
    <n v="2"/>
  </r>
  <r>
    <n v="44"/>
    <x v="1"/>
    <n v="0"/>
    <x v="0"/>
    <n v="1488"/>
    <x v="0"/>
    <n v="1"/>
    <n v="5"/>
    <s v="Marketing"/>
    <n v="1"/>
    <n v="68"/>
    <n v="2"/>
    <x v="0"/>
    <n v="75"/>
    <x v="0"/>
    <n v="2"/>
    <x v="0"/>
    <n v="1"/>
    <x v="2"/>
    <n v="5454"/>
    <n v="4009"/>
    <n v="5"/>
    <s v="Y"/>
    <s v="Yes"/>
    <n v="21"/>
    <x v="1"/>
    <n v="3"/>
    <n v="80"/>
    <x v="1"/>
    <n v="9"/>
    <x v="2"/>
    <n v="2"/>
    <n v="4"/>
    <n v="3"/>
    <n v="1"/>
    <n v="3"/>
  </r>
  <r>
    <n v="35"/>
    <x v="1"/>
    <n v="0"/>
    <x v="2"/>
    <n v="1097"/>
    <x v="1"/>
    <n v="11"/>
    <n v="2"/>
    <s v="Medical"/>
    <n v="1"/>
    <n v="70"/>
    <n v="3"/>
    <x v="1"/>
    <n v="79"/>
    <x v="1"/>
    <n v="3"/>
    <x v="4"/>
    <n v="1"/>
    <x v="1"/>
    <n v="9884"/>
    <n v="8302"/>
    <n v="2"/>
    <s v="Y"/>
    <s v="Yes"/>
    <n v="13"/>
    <x v="0"/>
    <n v="3"/>
    <n v="80"/>
    <x v="1"/>
    <n v="10"/>
    <x v="1"/>
    <n v="3"/>
    <n v="4"/>
    <n v="0"/>
    <n v="2"/>
    <n v="3"/>
  </r>
  <r>
    <n v="26"/>
    <x v="1"/>
    <n v="0"/>
    <x v="0"/>
    <n v="1443"/>
    <x v="0"/>
    <n v="23"/>
    <n v="3"/>
    <s v="Marketing"/>
    <n v="1"/>
    <n v="72"/>
    <n v="3"/>
    <x v="0"/>
    <n v="47"/>
    <x v="1"/>
    <n v="2"/>
    <x v="0"/>
    <n v="4"/>
    <x v="1"/>
    <n v="4157"/>
    <n v="21436"/>
    <n v="7"/>
    <s v="Y"/>
    <s v="Yes"/>
    <n v="19"/>
    <x v="0"/>
    <n v="3"/>
    <n v="80"/>
    <x v="1"/>
    <n v="5"/>
    <x v="2"/>
    <n v="2"/>
    <n v="2"/>
    <n v="2"/>
    <n v="0"/>
    <n v="0"/>
  </r>
  <r>
    <n v="33"/>
    <x v="1"/>
    <n v="0"/>
    <x v="1"/>
    <n v="515"/>
    <x v="1"/>
    <n v="1"/>
    <n v="2"/>
    <s v="Life Sciences"/>
    <n v="1"/>
    <n v="73"/>
    <n v="1"/>
    <x v="0"/>
    <n v="98"/>
    <x v="0"/>
    <n v="3"/>
    <x v="7"/>
    <n v="4"/>
    <x v="0"/>
    <n v="13458"/>
    <n v="15146"/>
    <n v="1"/>
    <s v="Y"/>
    <s v="Yes"/>
    <n v="12"/>
    <x v="0"/>
    <n v="3"/>
    <n v="80"/>
    <x v="0"/>
    <n v="15"/>
    <x v="4"/>
    <n v="3"/>
    <n v="15"/>
    <n v="14"/>
    <n v="8"/>
    <n v="12"/>
  </r>
  <r>
    <n v="35"/>
    <x v="1"/>
    <n v="0"/>
    <x v="1"/>
    <n v="853"/>
    <x v="0"/>
    <n v="18"/>
    <n v="5"/>
    <s v="Life Sciences"/>
    <n v="1"/>
    <n v="74"/>
    <n v="2"/>
    <x v="1"/>
    <n v="71"/>
    <x v="0"/>
    <n v="3"/>
    <x v="0"/>
    <n v="1"/>
    <x v="1"/>
    <n v="9069"/>
    <n v="11031"/>
    <n v="1"/>
    <s v="Y"/>
    <s v="No"/>
    <n v="22"/>
    <x v="1"/>
    <n v="4"/>
    <n v="80"/>
    <x v="1"/>
    <n v="9"/>
    <x v="1"/>
    <n v="2"/>
    <n v="9"/>
    <n v="8"/>
    <n v="1"/>
    <n v="8"/>
  </r>
  <r>
    <n v="35"/>
    <x v="1"/>
    <n v="0"/>
    <x v="0"/>
    <n v="1142"/>
    <x v="1"/>
    <n v="23"/>
    <n v="4"/>
    <s v="Medical"/>
    <n v="1"/>
    <n v="75"/>
    <n v="3"/>
    <x v="0"/>
    <n v="30"/>
    <x v="0"/>
    <n v="1"/>
    <x v="2"/>
    <n v="1"/>
    <x v="1"/>
    <n v="4014"/>
    <n v="16002"/>
    <n v="3"/>
    <s v="Y"/>
    <s v="Yes"/>
    <n v="15"/>
    <x v="0"/>
    <n v="3"/>
    <n v="80"/>
    <x v="1"/>
    <n v="4"/>
    <x v="1"/>
    <n v="3"/>
    <n v="2"/>
    <n v="2"/>
    <n v="2"/>
    <n v="2"/>
  </r>
  <r>
    <n v="31"/>
    <x v="1"/>
    <n v="0"/>
    <x v="0"/>
    <n v="655"/>
    <x v="1"/>
    <n v="7"/>
    <n v="4"/>
    <s v="Life Sciences"/>
    <n v="1"/>
    <n v="76"/>
    <n v="4"/>
    <x v="1"/>
    <n v="48"/>
    <x v="0"/>
    <n v="2"/>
    <x v="2"/>
    <n v="4"/>
    <x v="2"/>
    <n v="5915"/>
    <n v="9528"/>
    <n v="3"/>
    <s v="Y"/>
    <s v="No"/>
    <n v="22"/>
    <x v="1"/>
    <n v="4"/>
    <n v="80"/>
    <x v="1"/>
    <n v="10"/>
    <x v="1"/>
    <n v="2"/>
    <n v="7"/>
    <n v="7"/>
    <n v="1"/>
    <n v="7"/>
  </r>
  <r>
    <n v="37"/>
    <x v="1"/>
    <n v="0"/>
    <x v="0"/>
    <n v="1115"/>
    <x v="1"/>
    <n v="1"/>
    <n v="4"/>
    <s v="Life Sciences"/>
    <n v="1"/>
    <n v="77"/>
    <n v="1"/>
    <x v="1"/>
    <n v="51"/>
    <x v="1"/>
    <n v="2"/>
    <x v="3"/>
    <n v="3"/>
    <x v="2"/>
    <n v="5993"/>
    <n v="2689"/>
    <n v="1"/>
    <s v="Y"/>
    <s v="No"/>
    <n v="18"/>
    <x v="0"/>
    <n v="3"/>
    <n v="80"/>
    <x v="1"/>
    <n v="7"/>
    <x v="2"/>
    <n v="4"/>
    <n v="7"/>
    <n v="5"/>
    <n v="0"/>
    <n v="7"/>
  </r>
  <r>
    <n v="32"/>
    <x v="1"/>
    <n v="0"/>
    <x v="0"/>
    <n v="427"/>
    <x v="1"/>
    <n v="1"/>
    <n v="3"/>
    <s v="Medical"/>
    <n v="1"/>
    <n v="78"/>
    <n v="1"/>
    <x v="1"/>
    <n v="33"/>
    <x v="0"/>
    <n v="2"/>
    <x v="3"/>
    <n v="4"/>
    <x v="1"/>
    <n v="6162"/>
    <n v="10877"/>
    <n v="1"/>
    <s v="Y"/>
    <s v="Yes"/>
    <n v="22"/>
    <x v="1"/>
    <n v="2"/>
    <n v="80"/>
    <x v="1"/>
    <n v="9"/>
    <x v="1"/>
    <n v="3"/>
    <n v="9"/>
    <n v="8"/>
    <n v="7"/>
    <n v="8"/>
  </r>
  <r>
    <n v="38"/>
    <x v="1"/>
    <n v="0"/>
    <x v="1"/>
    <n v="653"/>
    <x v="1"/>
    <n v="29"/>
    <n v="5"/>
    <s v="Life Sciences"/>
    <n v="1"/>
    <n v="79"/>
    <n v="4"/>
    <x v="0"/>
    <n v="50"/>
    <x v="0"/>
    <n v="2"/>
    <x v="2"/>
    <n v="4"/>
    <x v="0"/>
    <n v="2406"/>
    <n v="5456"/>
    <n v="1"/>
    <s v="Y"/>
    <s v="No"/>
    <n v="11"/>
    <x v="0"/>
    <n v="4"/>
    <n v="80"/>
    <x v="0"/>
    <n v="10"/>
    <x v="2"/>
    <n v="3"/>
    <n v="10"/>
    <n v="3"/>
    <n v="9"/>
    <n v="9"/>
  </r>
  <r>
    <n v="50"/>
    <x v="1"/>
    <n v="0"/>
    <x v="0"/>
    <n v="989"/>
    <x v="1"/>
    <n v="7"/>
    <n v="2"/>
    <s v="Medical"/>
    <n v="1"/>
    <n v="80"/>
    <n v="2"/>
    <x v="0"/>
    <n v="43"/>
    <x v="1"/>
    <n v="5"/>
    <x v="7"/>
    <n v="3"/>
    <x v="2"/>
    <n v="18740"/>
    <n v="16701"/>
    <n v="5"/>
    <s v="Y"/>
    <s v="Yes"/>
    <n v="12"/>
    <x v="0"/>
    <n v="4"/>
    <n v="80"/>
    <x v="1"/>
    <n v="29"/>
    <x v="2"/>
    <n v="2"/>
    <n v="27"/>
    <n v="3"/>
    <n v="13"/>
    <n v="8"/>
  </r>
  <r>
    <n v="59"/>
    <x v="1"/>
    <n v="0"/>
    <x v="0"/>
    <n v="1435"/>
    <x v="0"/>
    <n v="25"/>
    <n v="3"/>
    <s v="Life Sciences"/>
    <n v="1"/>
    <n v="81"/>
    <n v="1"/>
    <x v="0"/>
    <n v="99"/>
    <x v="0"/>
    <n v="3"/>
    <x v="0"/>
    <n v="1"/>
    <x v="0"/>
    <n v="7637"/>
    <n v="2354"/>
    <n v="7"/>
    <s v="Y"/>
    <s v="No"/>
    <n v="11"/>
    <x v="0"/>
    <n v="4"/>
    <n v="80"/>
    <x v="0"/>
    <n v="28"/>
    <x v="1"/>
    <n v="2"/>
    <n v="21"/>
    <n v="16"/>
    <n v="7"/>
    <n v="9"/>
  </r>
  <r>
    <n v="36"/>
    <x v="1"/>
    <n v="0"/>
    <x v="0"/>
    <n v="1223"/>
    <x v="1"/>
    <n v="8"/>
    <n v="3"/>
    <s v="Technical Degree"/>
    <n v="1"/>
    <n v="83"/>
    <n v="3"/>
    <x v="0"/>
    <n v="59"/>
    <x v="0"/>
    <n v="3"/>
    <x v="4"/>
    <n v="3"/>
    <x v="2"/>
    <n v="10096"/>
    <n v="8202"/>
    <n v="1"/>
    <s v="Y"/>
    <s v="No"/>
    <n v="13"/>
    <x v="0"/>
    <n v="2"/>
    <n v="80"/>
    <x v="2"/>
    <n v="17"/>
    <x v="2"/>
    <n v="3"/>
    <n v="17"/>
    <n v="14"/>
    <n v="12"/>
    <n v="8"/>
  </r>
  <r>
    <n v="55"/>
    <x v="1"/>
    <n v="0"/>
    <x v="0"/>
    <n v="836"/>
    <x v="1"/>
    <n v="8"/>
    <n v="3"/>
    <s v="Medical"/>
    <n v="1"/>
    <n v="84"/>
    <n v="4"/>
    <x v="0"/>
    <n v="33"/>
    <x v="0"/>
    <n v="4"/>
    <x v="5"/>
    <n v="3"/>
    <x v="2"/>
    <n v="14756"/>
    <n v="19730"/>
    <n v="2"/>
    <s v="Y"/>
    <s v="Yes"/>
    <n v="14"/>
    <x v="0"/>
    <n v="3"/>
    <n v="80"/>
    <x v="2"/>
    <n v="21"/>
    <x v="2"/>
    <n v="3"/>
    <n v="5"/>
    <n v="0"/>
    <n v="0"/>
    <n v="2"/>
  </r>
  <r>
    <n v="36"/>
    <x v="1"/>
    <n v="0"/>
    <x v="1"/>
    <n v="1195"/>
    <x v="1"/>
    <n v="11"/>
    <n v="3"/>
    <s v="Life Sciences"/>
    <n v="1"/>
    <n v="85"/>
    <n v="2"/>
    <x v="1"/>
    <n v="95"/>
    <x v="1"/>
    <n v="2"/>
    <x v="3"/>
    <n v="2"/>
    <x v="0"/>
    <n v="6499"/>
    <n v="22656"/>
    <n v="1"/>
    <s v="Y"/>
    <s v="No"/>
    <n v="13"/>
    <x v="0"/>
    <n v="3"/>
    <n v="80"/>
    <x v="0"/>
    <n v="6"/>
    <x v="1"/>
    <n v="3"/>
    <n v="6"/>
    <n v="5"/>
    <n v="0"/>
    <n v="3"/>
  </r>
  <r>
    <n v="45"/>
    <x v="1"/>
    <n v="0"/>
    <x v="0"/>
    <n v="1339"/>
    <x v="1"/>
    <n v="7"/>
    <n v="3"/>
    <s v="Life Sciences"/>
    <n v="1"/>
    <n v="86"/>
    <n v="2"/>
    <x v="1"/>
    <n v="59"/>
    <x v="0"/>
    <n v="3"/>
    <x v="1"/>
    <n v="1"/>
    <x v="2"/>
    <n v="9724"/>
    <n v="18787"/>
    <n v="2"/>
    <s v="Y"/>
    <s v="No"/>
    <n v="17"/>
    <x v="0"/>
    <n v="3"/>
    <n v="80"/>
    <x v="1"/>
    <n v="25"/>
    <x v="2"/>
    <n v="3"/>
    <n v="1"/>
    <n v="0"/>
    <n v="0"/>
    <n v="0"/>
  </r>
  <r>
    <n v="35"/>
    <x v="1"/>
    <n v="0"/>
    <x v="1"/>
    <n v="664"/>
    <x v="1"/>
    <n v="1"/>
    <n v="3"/>
    <s v="Medical"/>
    <n v="1"/>
    <n v="88"/>
    <n v="2"/>
    <x v="1"/>
    <n v="79"/>
    <x v="0"/>
    <n v="1"/>
    <x v="1"/>
    <n v="1"/>
    <x v="1"/>
    <n v="2194"/>
    <n v="5868"/>
    <n v="4"/>
    <s v="Y"/>
    <s v="No"/>
    <n v="13"/>
    <x v="0"/>
    <n v="4"/>
    <n v="80"/>
    <x v="1"/>
    <n v="5"/>
    <x v="2"/>
    <n v="2"/>
    <n v="3"/>
    <n v="2"/>
    <n v="1"/>
    <n v="2"/>
  </r>
  <r>
    <n v="36"/>
    <x v="0"/>
    <n v="1"/>
    <x v="0"/>
    <n v="318"/>
    <x v="1"/>
    <n v="9"/>
    <n v="3"/>
    <s v="Medical"/>
    <n v="1"/>
    <n v="90"/>
    <n v="4"/>
    <x v="1"/>
    <n v="79"/>
    <x v="1"/>
    <n v="1"/>
    <x v="1"/>
    <n v="3"/>
    <x v="1"/>
    <n v="3388"/>
    <n v="21777"/>
    <n v="0"/>
    <s v="Y"/>
    <s v="Yes"/>
    <n v="17"/>
    <x v="0"/>
    <n v="1"/>
    <n v="80"/>
    <x v="1"/>
    <n v="2"/>
    <x v="0"/>
    <n v="2"/>
    <n v="1"/>
    <n v="0"/>
    <n v="0"/>
    <n v="0"/>
  </r>
  <r>
    <n v="59"/>
    <x v="1"/>
    <n v="0"/>
    <x v="1"/>
    <n v="1225"/>
    <x v="0"/>
    <n v="1"/>
    <n v="1"/>
    <s v="Life Sciences"/>
    <n v="1"/>
    <n v="91"/>
    <n v="1"/>
    <x v="0"/>
    <n v="57"/>
    <x v="1"/>
    <n v="2"/>
    <x v="0"/>
    <n v="3"/>
    <x v="0"/>
    <n v="5473"/>
    <n v="24668"/>
    <n v="7"/>
    <s v="Y"/>
    <s v="No"/>
    <n v="11"/>
    <x v="0"/>
    <n v="4"/>
    <n v="80"/>
    <x v="0"/>
    <n v="20"/>
    <x v="2"/>
    <n v="2"/>
    <n v="4"/>
    <n v="3"/>
    <n v="1"/>
    <n v="3"/>
  </r>
  <r>
    <n v="29"/>
    <x v="1"/>
    <n v="0"/>
    <x v="0"/>
    <n v="1328"/>
    <x v="1"/>
    <n v="2"/>
    <n v="3"/>
    <s v="Life Sciences"/>
    <n v="1"/>
    <n v="94"/>
    <n v="3"/>
    <x v="1"/>
    <n v="76"/>
    <x v="0"/>
    <n v="1"/>
    <x v="1"/>
    <n v="2"/>
    <x v="1"/>
    <n v="2703"/>
    <n v="4956"/>
    <n v="0"/>
    <s v="Y"/>
    <s v="No"/>
    <n v="23"/>
    <x v="1"/>
    <n v="4"/>
    <n v="80"/>
    <x v="1"/>
    <n v="6"/>
    <x v="1"/>
    <n v="3"/>
    <n v="5"/>
    <n v="4"/>
    <n v="0"/>
    <n v="4"/>
  </r>
  <r>
    <n v="31"/>
    <x v="1"/>
    <n v="0"/>
    <x v="0"/>
    <n v="1082"/>
    <x v="1"/>
    <n v="1"/>
    <n v="4"/>
    <s v="Medical"/>
    <n v="1"/>
    <n v="95"/>
    <n v="3"/>
    <x v="1"/>
    <n v="87"/>
    <x v="0"/>
    <n v="1"/>
    <x v="1"/>
    <n v="2"/>
    <x v="0"/>
    <n v="2501"/>
    <n v="18775"/>
    <n v="1"/>
    <s v="Y"/>
    <s v="No"/>
    <n v="17"/>
    <x v="0"/>
    <n v="2"/>
    <n v="80"/>
    <x v="0"/>
    <n v="1"/>
    <x v="5"/>
    <n v="3"/>
    <n v="1"/>
    <n v="1"/>
    <n v="1"/>
    <n v="0"/>
  </r>
  <r>
    <n v="32"/>
    <x v="1"/>
    <n v="0"/>
    <x v="0"/>
    <n v="548"/>
    <x v="1"/>
    <n v="1"/>
    <n v="3"/>
    <s v="Life Sciences"/>
    <n v="1"/>
    <n v="96"/>
    <n v="2"/>
    <x v="1"/>
    <n v="66"/>
    <x v="0"/>
    <n v="2"/>
    <x v="1"/>
    <n v="2"/>
    <x v="1"/>
    <n v="6220"/>
    <n v="7346"/>
    <n v="1"/>
    <s v="Y"/>
    <s v="No"/>
    <n v="17"/>
    <x v="0"/>
    <n v="2"/>
    <n v="80"/>
    <x v="3"/>
    <n v="10"/>
    <x v="1"/>
    <n v="3"/>
    <n v="10"/>
    <n v="4"/>
    <n v="0"/>
    <n v="9"/>
  </r>
  <r>
    <n v="36"/>
    <x v="1"/>
    <n v="0"/>
    <x v="0"/>
    <n v="132"/>
    <x v="1"/>
    <n v="6"/>
    <n v="3"/>
    <s v="Life Sciences"/>
    <n v="1"/>
    <n v="97"/>
    <n v="2"/>
    <x v="0"/>
    <n v="55"/>
    <x v="2"/>
    <n v="1"/>
    <x v="2"/>
    <n v="4"/>
    <x v="1"/>
    <n v="3038"/>
    <n v="22002"/>
    <n v="3"/>
    <s v="Y"/>
    <s v="No"/>
    <n v="12"/>
    <x v="0"/>
    <n v="2"/>
    <n v="80"/>
    <x v="0"/>
    <n v="5"/>
    <x v="1"/>
    <n v="3"/>
    <n v="1"/>
    <n v="0"/>
    <n v="0"/>
    <n v="0"/>
  </r>
  <r>
    <n v="31"/>
    <x v="1"/>
    <n v="0"/>
    <x v="0"/>
    <n v="746"/>
    <x v="1"/>
    <n v="8"/>
    <n v="4"/>
    <s v="Life Sciences"/>
    <n v="1"/>
    <n v="98"/>
    <n v="3"/>
    <x v="0"/>
    <n v="61"/>
    <x v="0"/>
    <n v="2"/>
    <x v="3"/>
    <n v="4"/>
    <x v="0"/>
    <n v="4424"/>
    <n v="20682"/>
    <n v="1"/>
    <s v="Y"/>
    <s v="No"/>
    <n v="23"/>
    <x v="1"/>
    <n v="4"/>
    <n v="80"/>
    <x v="0"/>
    <n v="11"/>
    <x v="2"/>
    <n v="3"/>
    <n v="11"/>
    <n v="7"/>
    <n v="1"/>
    <n v="8"/>
  </r>
  <r>
    <n v="35"/>
    <x v="1"/>
    <n v="0"/>
    <x v="0"/>
    <n v="776"/>
    <x v="0"/>
    <n v="1"/>
    <n v="4"/>
    <s v="Marketing"/>
    <n v="1"/>
    <n v="100"/>
    <n v="3"/>
    <x v="1"/>
    <n v="32"/>
    <x v="1"/>
    <n v="2"/>
    <x v="0"/>
    <n v="1"/>
    <x v="0"/>
    <n v="4312"/>
    <n v="23016"/>
    <n v="0"/>
    <s v="Y"/>
    <s v="No"/>
    <n v="14"/>
    <x v="0"/>
    <n v="2"/>
    <n v="80"/>
    <x v="0"/>
    <n v="16"/>
    <x v="2"/>
    <n v="3"/>
    <n v="15"/>
    <n v="13"/>
    <n v="2"/>
    <n v="8"/>
  </r>
  <r>
    <n v="45"/>
    <x v="1"/>
    <n v="0"/>
    <x v="0"/>
    <n v="193"/>
    <x v="1"/>
    <n v="6"/>
    <n v="4"/>
    <s v="Other"/>
    <n v="1"/>
    <n v="101"/>
    <n v="4"/>
    <x v="1"/>
    <n v="52"/>
    <x v="0"/>
    <n v="3"/>
    <x v="7"/>
    <n v="1"/>
    <x v="1"/>
    <n v="13245"/>
    <n v="15067"/>
    <n v="4"/>
    <s v="Y"/>
    <s v="Yes"/>
    <n v="14"/>
    <x v="0"/>
    <n v="2"/>
    <n v="80"/>
    <x v="0"/>
    <n v="17"/>
    <x v="1"/>
    <n v="4"/>
    <n v="0"/>
    <n v="0"/>
    <n v="0"/>
    <n v="0"/>
  </r>
  <r>
    <n v="37"/>
    <x v="1"/>
    <n v="0"/>
    <x v="0"/>
    <n v="397"/>
    <x v="1"/>
    <n v="7"/>
    <n v="4"/>
    <s v="Medical"/>
    <n v="1"/>
    <n v="102"/>
    <n v="1"/>
    <x v="1"/>
    <n v="30"/>
    <x v="0"/>
    <n v="3"/>
    <x v="7"/>
    <n v="3"/>
    <x v="0"/>
    <n v="13664"/>
    <n v="25258"/>
    <n v="4"/>
    <s v="Y"/>
    <s v="No"/>
    <n v="13"/>
    <x v="0"/>
    <n v="1"/>
    <n v="80"/>
    <x v="0"/>
    <n v="16"/>
    <x v="1"/>
    <n v="4"/>
    <n v="5"/>
    <n v="2"/>
    <n v="0"/>
    <n v="2"/>
  </r>
  <r>
    <n v="46"/>
    <x v="1"/>
    <n v="0"/>
    <x v="0"/>
    <n v="945"/>
    <x v="2"/>
    <n v="5"/>
    <n v="2"/>
    <s v="Medical"/>
    <n v="1"/>
    <n v="103"/>
    <n v="2"/>
    <x v="1"/>
    <n v="80"/>
    <x v="0"/>
    <n v="2"/>
    <x v="8"/>
    <n v="2"/>
    <x v="2"/>
    <n v="5021"/>
    <n v="10425"/>
    <n v="8"/>
    <s v="Y"/>
    <s v="Yes"/>
    <n v="22"/>
    <x v="1"/>
    <n v="4"/>
    <n v="80"/>
    <x v="1"/>
    <n v="16"/>
    <x v="2"/>
    <n v="3"/>
    <n v="4"/>
    <n v="2"/>
    <n v="0"/>
    <n v="2"/>
  </r>
  <r>
    <n v="30"/>
    <x v="1"/>
    <n v="0"/>
    <x v="0"/>
    <n v="852"/>
    <x v="1"/>
    <n v="1"/>
    <n v="1"/>
    <s v="Life Sciences"/>
    <n v="1"/>
    <n v="104"/>
    <n v="4"/>
    <x v="1"/>
    <n v="55"/>
    <x v="1"/>
    <n v="2"/>
    <x v="2"/>
    <n v="4"/>
    <x v="1"/>
    <n v="5126"/>
    <n v="15998"/>
    <n v="1"/>
    <s v="Y"/>
    <s v="Yes"/>
    <n v="12"/>
    <x v="0"/>
    <n v="3"/>
    <n v="80"/>
    <x v="3"/>
    <n v="10"/>
    <x v="4"/>
    <n v="2"/>
    <n v="10"/>
    <n v="8"/>
    <n v="3"/>
    <n v="0"/>
  </r>
  <r>
    <n v="35"/>
    <x v="1"/>
    <n v="0"/>
    <x v="0"/>
    <n v="1214"/>
    <x v="1"/>
    <n v="1"/>
    <n v="3"/>
    <s v="Medical"/>
    <n v="1"/>
    <n v="105"/>
    <n v="2"/>
    <x v="1"/>
    <n v="30"/>
    <x v="1"/>
    <n v="1"/>
    <x v="1"/>
    <n v="3"/>
    <x v="0"/>
    <n v="2859"/>
    <n v="26278"/>
    <n v="1"/>
    <s v="Y"/>
    <s v="No"/>
    <n v="18"/>
    <x v="0"/>
    <n v="1"/>
    <n v="80"/>
    <x v="0"/>
    <n v="6"/>
    <x v="1"/>
    <n v="3"/>
    <n v="6"/>
    <n v="4"/>
    <n v="0"/>
    <n v="4"/>
  </r>
  <r>
    <n v="55"/>
    <x v="1"/>
    <n v="0"/>
    <x v="0"/>
    <n v="111"/>
    <x v="0"/>
    <n v="1"/>
    <n v="2"/>
    <s v="Life Sciences"/>
    <n v="1"/>
    <n v="106"/>
    <n v="1"/>
    <x v="1"/>
    <n v="70"/>
    <x v="0"/>
    <n v="3"/>
    <x v="0"/>
    <n v="4"/>
    <x v="1"/>
    <n v="10239"/>
    <n v="18092"/>
    <n v="3"/>
    <s v="Y"/>
    <s v="No"/>
    <n v="14"/>
    <x v="0"/>
    <n v="4"/>
    <n v="80"/>
    <x v="1"/>
    <n v="24"/>
    <x v="5"/>
    <n v="3"/>
    <n v="1"/>
    <n v="0"/>
    <n v="1"/>
    <n v="0"/>
  </r>
  <r>
    <n v="38"/>
    <x v="1"/>
    <n v="0"/>
    <x v="2"/>
    <n v="573"/>
    <x v="1"/>
    <n v="6"/>
    <n v="3"/>
    <s v="Medical"/>
    <n v="1"/>
    <n v="107"/>
    <n v="2"/>
    <x v="0"/>
    <n v="79"/>
    <x v="3"/>
    <n v="2"/>
    <x v="1"/>
    <n v="4"/>
    <x v="2"/>
    <n v="5329"/>
    <n v="15717"/>
    <n v="7"/>
    <s v="Y"/>
    <s v="Yes"/>
    <n v="12"/>
    <x v="0"/>
    <n v="4"/>
    <n v="80"/>
    <x v="2"/>
    <n v="17"/>
    <x v="1"/>
    <n v="3"/>
    <n v="13"/>
    <n v="11"/>
    <n v="1"/>
    <n v="9"/>
  </r>
  <r>
    <n v="34"/>
    <x v="1"/>
    <n v="0"/>
    <x v="0"/>
    <n v="1153"/>
    <x v="1"/>
    <n v="1"/>
    <n v="2"/>
    <s v="Medical"/>
    <n v="1"/>
    <n v="110"/>
    <n v="1"/>
    <x v="1"/>
    <n v="94"/>
    <x v="0"/>
    <n v="2"/>
    <x v="3"/>
    <n v="2"/>
    <x v="1"/>
    <n v="4325"/>
    <n v="17736"/>
    <n v="1"/>
    <s v="Y"/>
    <s v="No"/>
    <n v="15"/>
    <x v="0"/>
    <n v="3"/>
    <n v="80"/>
    <x v="0"/>
    <n v="5"/>
    <x v="2"/>
    <n v="3"/>
    <n v="5"/>
    <n v="2"/>
    <n v="1"/>
    <n v="3"/>
  </r>
  <r>
    <n v="56"/>
    <x v="1"/>
    <n v="0"/>
    <x v="0"/>
    <n v="1400"/>
    <x v="1"/>
    <n v="7"/>
    <n v="3"/>
    <s v="Life Sciences"/>
    <n v="1"/>
    <n v="112"/>
    <n v="4"/>
    <x v="1"/>
    <n v="49"/>
    <x v="3"/>
    <n v="3"/>
    <x v="3"/>
    <n v="4"/>
    <x v="0"/>
    <n v="7260"/>
    <n v="21698"/>
    <n v="4"/>
    <s v="Y"/>
    <s v="No"/>
    <n v="11"/>
    <x v="0"/>
    <n v="1"/>
    <n v="80"/>
    <x v="0"/>
    <n v="37"/>
    <x v="1"/>
    <n v="2"/>
    <n v="6"/>
    <n v="4"/>
    <n v="0"/>
    <n v="2"/>
  </r>
  <r>
    <n v="23"/>
    <x v="1"/>
    <n v="0"/>
    <x v="0"/>
    <n v="541"/>
    <x v="0"/>
    <n v="2"/>
    <n v="1"/>
    <s v="Technical Degree"/>
    <n v="1"/>
    <n v="113"/>
    <n v="3"/>
    <x v="1"/>
    <n v="62"/>
    <x v="0"/>
    <n v="1"/>
    <x v="6"/>
    <n v="1"/>
    <x v="2"/>
    <n v="2322"/>
    <n v="9518"/>
    <n v="3"/>
    <s v="Y"/>
    <s v="No"/>
    <n v="13"/>
    <x v="0"/>
    <n v="3"/>
    <n v="80"/>
    <x v="1"/>
    <n v="3"/>
    <x v="1"/>
    <n v="3"/>
    <n v="0"/>
    <n v="0"/>
    <n v="0"/>
    <n v="0"/>
  </r>
  <r>
    <n v="51"/>
    <x v="1"/>
    <n v="0"/>
    <x v="0"/>
    <n v="432"/>
    <x v="1"/>
    <n v="9"/>
    <n v="4"/>
    <s v="Life Sciences"/>
    <n v="1"/>
    <n v="116"/>
    <n v="4"/>
    <x v="1"/>
    <n v="96"/>
    <x v="0"/>
    <n v="1"/>
    <x v="2"/>
    <n v="4"/>
    <x v="1"/>
    <n v="2075"/>
    <n v="18725"/>
    <n v="3"/>
    <s v="Y"/>
    <s v="No"/>
    <n v="23"/>
    <x v="1"/>
    <n v="2"/>
    <n v="80"/>
    <x v="3"/>
    <n v="10"/>
    <x v="5"/>
    <n v="3"/>
    <n v="4"/>
    <n v="2"/>
    <n v="0"/>
    <n v="3"/>
  </r>
  <r>
    <n v="30"/>
    <x v="1"/>
    <n v="0"/>
    <x v="0"/>
    <n v="288"/>
    <x v="1"/>
    <n v="2"/>
    <n v="3"/>
    <s v="Life Sciences"/>
    <n v="1"/>
    <n v="117"/>
    <n v="3"/>
    <x v="1"/>
    <n v="99"/>
    <x v="1"/>
    <n v="2"/>
    <x v="4"/>
    <n v="4"/>
    <x v="1"/>
    <n v="4152"/>
    <n v="15830"/>
    <n v="1"/>
    <s v="Y"/>
    <s v="No"/>
    <n v="19"/>
    <x v="0"/>
    <n v="1"/>
    <n v="80"/>
    <x v="2"/>
    <n v="11"/>
    <x v="1"/>
    <n v="3"/>
    <n v="11"/>
    <n v="10"/>
    <n v="10"/>
    <n v="8"/>
  </r>
  <r>
    <n v="46"/>
    <x v="0"/>
    <n v="1"/>
    <x v="0"/>
    <n v="669"/>
    <x v="0"/>
    <n v="9"/>
    <n v="2"/>
    <s v="Medical"/>
    <n v="1"/>
    <n v="118"/>
    <n v="3"/>
    <x v="1"/>
    <n v="64"/>
    <x v="1"/>
    <n v="3"/>
    <x v="0"/>
    <n v="4"/>
    <x v="0"/>
    <n v="9619"/>
    <n v="13596"/>
    <n v="1"/>
    <s v="Y"/>
    <s v="No"/>
    <n v="16"/>
    <x v="0"/>
    <n v="4"/>
    <n v="80"/>
    <x v="0"/>
    <n v="9"/>
    <x v="1"/>
    <n v="3"/>
    <n v="9"/>
    <n v="8"/>
    <n v="4"/>
    <n v="7"/>
  </r>
  <r>
    <n v="40"/>
    <x v="1"/>
    <n v="0"/>
    <x v="1"/>
    <n v="530"/>
    <x v="1"/>
    <n v="1"/>
    <n v="4"/>
    <s v="Life Sciences"/>
    <n v="1"/>
    <n v="119"/>
    <n v="3"/>
    <x v="1"/>
    <n v="78"/>
    <x v="1"/>
    <n v="4"/>
    <x v="4"/>
    <n v="2"/>
    <x v="1"/>
    <n v="13503"/>
    <n v="14115"/>
    <n v="1"/>
    <s v="Y"/>
    <s v="No"/>
    <n v="22"/>
    <x v="1"/>
    <n v="4"/>
    <n v="80"/>
    <x v="1"/>
    <n v="22"/>
    <x v="1"/>
    <n v="2"/>
    <n v="22"/>
    <n v="3"/>
    <n v="11"/>
    <n v="11"/>
  </r>
  <r>
    <n v="51"/>
    <x v="1"/>
    <n v="0"/>
    <x v="0"/>
    <n v="632"/>
    <x v="0"/>
    <n v="21"/>
    <n v="4"/>
    <s v="Marketing"/>
    <n v="1"/>
    <n v="120"/>
    <n v="3"/>
    <x v="1"/>
    <n v="71"/>
    <x v="0"/>
    <n v="2"/>
    <x v="0"/>
    <n v="4"/>
    <x v="0"/>
    <n v="5441"/>
    <n v="8423"/>
    <n v="0"/>
    <s v="Y"/>
    <s v="Yes"/>
    <n v="22"/>
    <x v="1"/>
    <n v="4"/>
    <n v="80"/>
    <x v="0"/>
    <n v="11"/>
    <x v="2"/>
    <n v="1"/>
    <n v="10"/>
    <n v="7"/>
    <n v="1"/>
    <n v="0"/>
  </r>
  <r>
    <n v="30"/>
    <x v="1"/>
    <n v="0"/>
    <x v="0"/>
    <n v="1334"/>
    <x v="0"/>
    <n v="4"/>
    <n v="2"/>
    <s v="Medical"/>
    <n v="1"/>
    <n v="121"/>
    <n v="3"/>
    <x v="0"/>
    <n v="63"/>
    <x v="1"/>
    <n v="2"/>
    <x v="0"/>
    <n v="2"/>
    <x v="2"/>
    <n v="5209"/>
    <n v="19760"/>
    <n v="1"/>
    <s v="Y"/>
    <s v="Yes"/>
    <n v="12"/>
    <x v="0"/>
    <n v="2"/>
    <n v="80"/>
    <x v="2"/>
    <n v="11"/>
    <x v="5"/>
    <n v="2"/>
    <n v="11"/>
    <n v="8"/>
    <n v="2"/>
    <n v="7"/>
  </r>
  <r>
    <n v="46"/>
    <x v="1"/>
    <n v="0"/>
    <x v="1"/>
    <n v="638"/>
    <x v="1"/>
    <n v="1"/>
    <n v="3"/>
    <s v="Medical"/>
    <n v="1"/>
    <n v="124"/>
    <n v="3"/>
    <x v="1"/>
    <n v="40"/>
    <x v="1"/>
    <n v="3"/>
    <x v="4"/>
    <n v="1"/>
    <x v="1"/>
    <n v="10673"/>
    <n v="3142"/>
    <n v="2"/>
    <s v="Y"/>
    <s v="Yes"/>
    <n v="13"/>
    <x v="0"/>
    <n v="3"/>
    <n v="80"/>
    <x v="1"/>
    <n v="21"/>
    <x v="3"/>
    <n v="2"/>
    <n v="10"/>
    <n v="9"/>
    <n v="9"/>
    <n v="5"/>
  </r>
  <r>
    <n v="32"/>
    <x v="1"/>
    <n v="0"/>
    <x v="0"/>
    <n v="1093"/>
    <x v="0"/>
    <n v="6"/>
    <n v="4"/>
    <s v="Medical"/>
    <n v="1"/>
    <n v="125"/>
    <n v="2"/>
    <x v="1"/>
    <n v="87"/>
    <x v="0"/>
    <n v="2"/>
    <x v="0"/>
    <n v="3"/>
    <x v="0"/>
    <n v="5010"/>
    <n v="24301"/>
    <n v="1"/>
    <s v="Y"/>
    <s v="No"/>
    <n v="16"/>
    <x v="0"/>
    <n v="1"/>
    <n v="80"/>
    <x v="0"/>
    <n v="12"/>
    <x v="0"/>
    <n v="3"/>
    <n v="11"/>
    <n v="8"/>
    <n v="5"/>
    <n v="7"/>
  </r>
  <r>
    <n v="54"/>
    <x v="1"/>
    <n v="0"/>
    <x v="0"/>
    <n v="1217"/>
    <x v="1"/>
    <n v="2"/>
    <n v="4"/>
    <s v="Technical Degree"/>
    <n v="1"/>
    <n v="126"/>
    <n v="1"/>
    <x v="0"/>
    <n v="60"/>
    <x v="0"/>
    <n v="3"/>
    <x v="7"/>
    <n v="3"/>
    <x v="1"/>
    <n v="13549"/>
    <n v="24001"/>
    <n v="9"/>
    <s v="Y"/>
    <s v="No"/>
    <n v="12"/>
    <x v="0"/>
    <n v="1"/>
    <n v="80"/>
    <x v="1"/>
    <n v="16"/>
    <x v="3"/>
    <n v="1"/>
    <n v="4"/>
    <n v="3"/>
    <n v="0"/>
    <n v="3"/>
  </r>
  <r>
    <n v="24"/>
    <x v="1"/>
    <n v="0"/>
    <x v="0"/>
    <n v="1353"/>
    <x v="0"/>
    <n v="3"/>
    <n v="2"/>
    <s v="Other"/>
    <n v="1"/>
    <n v="128"/>
    <n v="1"/>
    <x v="0"/>
    <n v="33"/>
    <x v="0"/>
    <n v="2"/>
    <x v="0"/>
    <n v="3"/>
    <x v="1"/>
    <n v="4999"/>
    <n v="17519"/>
    <n v="0"/>
    <s v="Y"/>
    <s v="No"/>
    <n v="21"/>
    <x v="1"/>
    <n v="1"/>
    <n v="80"/>
    <x v="1"/>
    <n v="4"/>
    <x v="2"/>
    <n v="2"/>
    <n v="3"/>
    <n v="2"/>
    <n v="0"/>
    <n v="2"/>
  </r>
  <r>
    <n v="28"/>
    <x v="1"/>
    <n v="0"/>
    <x v="2"/>
    <n v="120"/>
    <x v="0"/>
    <n v="4"/>
    <n v="3"/>
    <s v="Medical"/>
    <n v="1"/>
    <n v="129"/>
    <n v="2"/>
    <x v="1"/>
    <n v="43"/>
    <x v="0"/>
    <n v="2"/>
    <x v="0"/>
    <n v="3"/>
    <x v="1"/>
    <n v="4221"/>
    <n v="8863"/>
    <n v="1"/>
    <s v="Y"/>
    <s v="No"/>
    <n v="15"/>
    <x v="0"/>
    <n v="2"/>
    <n v="80"/>
    <x v="0"/>
    <n v="5"/>
    <x v="1"/>
    <n v="4"/>
    <n v="5"/>
    <n v="4"/>
    <n v="0"/>
    <n v="4"/>
  </r>
  <r>
    <n v="58"/>
    <x v="1"/>
    <n v="0"/>
    <x v="0"/>
    <n v="682"/>
    <x v="0"/>
    <n v="10"/>
    <n v="4"/>
    <s v="Medical"/>
    <n v="1"/>
    <n v="131"/>
    <n v="4"/>
    <x v="1"/>
    <n v="37"/>
    <x v="0"/>
    <n v="4"/>
    <x v="0"/>
    <n v="3"/>
    <x v="0"/>
    <n v="13872"/>
    <n v="24409"/>
    <n v="0"/>
    <s v="Y"/>
    <s v="No"/>
    <n v="13"/>
    <x v="0"/>
    <n v="3"/>
    <n v="80"/>
    <x v="0"/>
    <n v="38"/>
    <x v="4"/>
    <n v="2"/>
    <n v="37"/>
    <n v="10"/>
    <n v="1"/>
    <n v="8"/>
  </r>
  <r>
    <n v="44"/>
    <x v="1"/>
    <n v="0"/>
    <x v="2"/>
    <n v="489"/>
    <x v="1"/>
    <n v="23"/>
    <n v="3"/>
    <s v="Medical"/>
    <n v="1"/>
    <n v="132"/>
    <n v="2"/>
    <x v="1"/>
    <n v="67"/>
    <x v="0"/>
    <n v="2"/>
    <x v="2"/>
    <n v="2"/>
    <x v="1"/>
    <n v="2042"/>
    <n v="25043"/>
    <n v="4"/>
    <s v="Y"/>
    <s v="No"/>
    <n v="12"/>
    <x v="0"/>
    <n v="3"/>
    <n v="80"/>
    <x v="1"/>
    <n v="17"/>
    <x v="1"/>
    <n v="4"/>
    <n v="3"/>
    <n v="2"/>
    <n v="1"/>
    <n v="2"/>
  </r>
  <r>
    <n v="37"/>
    <x v="0"/>
    <n v="1"/>
    <x v="0"/>
    <n v="807"/>
    <x v="2"/>
    <n v="6"/>
    <n v="4"/>
    <s v="Human Resources"/>
    <n v="1"/>
    <n v="133"/>
    <n v="3"/>
    <x v="1"/>
    <n v="63"/>
    <x v="0"/>
    <n v="1"/>
    <x v="8"/>
    <n v="1"/>
    <x v="2"/>
    <n v="2073"/>
    <n v="23648"/>
    <n v="4"/>
    <s v="Y"/>
    <s v="Yes"/>
    <n v="22"/>
    <x v="1"/>
    <n v="4"/>
    <n v="80"/>
    <x v="0"/>
    <n v="7"/>
    <x v="1"/>
    <n v="3"/>
    <n v="3"/>
    <n v="2"/>
    <n v="0"/>
    <n v="2"/>
  </r>
  <r>
    <n v="32"/>
    <x v="1"/>
    <n v="0"/>
    <x v="0"/>
    <n v="827"/>
    <x v="1"/>
    <n v="1"/>
    <n v="1"/>
    <s v="Life Sciences"/>
    <n v="1"/>
    <n v="134"/>
    <n v="4"/>
    <x v="1"/>
    <n v="71"/>
    <x v="0"/>
    <n v="1"/>
    <x v="1"/>
    <n v="1"/>
    <x v="0"/>
    <n v="2956"/>
    <n v="15178"/>
    <n v="1"/>
    <s v="Y"/>
    <s v="No"/>
    <n v="13"/>
    <x v="0"/>
    <n v="4"/>
    <n v="80"/>
    <x v="0"/>
    <n v="1"/>
    <x v="2"/>
    <n v="3"/>
    <n v="1"/>
    <n v="0"/>
    <n v="0"/>
    <n v="0"/>
  </r>
  <r>
    <n v="20"/>
    <x v="0"/>
    <n v="1"/>
    <x v="1"/>
    <n v="871"/>
    <x v="1"/>
    <n v="6"/>
    <n v="3"/>
    <s v="Life Sciences"/>
    <n v="1"/>
    <n v="137"/>
    <n v="4"/>
    <x v="0"/>
    <n v="66"/>
    <x v="1"/>
    <n v="1"/>
    <x v="2"/>
    <n v="4"/>
    <x v="0"/>
    <n v="2926"/>
    <n v="19783"/>
    <n v="1"/>
    <s v="Y"/>
    <s v="Yes"/>
    <n v="18"/>
    <x v="0"/>
    <n v="2"/>
    <n v="80"/>
    <x v="0"/>
    <n v="1"/>
    <x v="3"/>
    <n v="3"/>
    <n v="1"/>
    <n v="0"/>
    <n v="1"/>
    <n v="0"/>
  </r>
  <r>
    <n v="34"/>
    <x v="1"/>
    <n v="0"/>
    <x v="0"/>
    <n v="665"/>
    <x v="1"/>
    <n v="6"/>
    <n v="4"/>
    <s v="Other"/>
    <n v="1"/>
    <n v="138"/>
    <n v="1"/>
    <x v="0"/>
    <n v="41"/>
    <x v="0"/>
    <n v="2"/>
    <x v="1"/>
    <n v="3"/>
    <x v="0"/>
    <n v="4809"/>
    <n v="12482"/>
    <n v="1"/>
    <s v="Y"/>
    <s v="No"/>
    <n v="14"/>
    <x v="0"/>
    <n v="3"/>
    <n v="80"/>
    <x v="0"/>
    <n v="16"/>
    <x v="1"/>
    <n v="3"/>
    <n v="16"/>
    <n v="13"/>
    <n v="2"/>
    <n v="10"/>
  </r>
  <r>
    <n v="37"/>
    <x v="1"/>
    <n v="0"/>
    <x v="2"/>
    <n v="1040"/>
    <x v="1"/>
    <n v="2"/>
    <n v="2"/>
    <s v="Life Sciences"/>
    <n v="1"/>
    <n v="139"/>
    <n v="3"/>
    <x v="1"/>
    <n v="100"/>
    <x v="1"/>
    <n v="2"/>
    <x v="4"/>
    <n v="4"/>
    <x v="2"/>
    <n v="5163"/>
    <n v="15850"/>
    <n v="5"/>
    <s v="Y"/>
    <s v="No"/>
    <n v="14"/>
    <x v="0"/>
    <n v="4"/>
    <n v="80"/>
    <x v="1"/>
    <n v="17"/>
    <x v="2"/>
    <n v="4"/>
    <n v="1"/>
    <n v="0"/>
    <n v="0"/>
    <n v="0"/>
  </r>
  <r>
    <n v="59"/>
    <x v="1"/>
    <n v="0"/>
    <x v="2"/>
    <n v="1420"/>
    <x v="2"/>
    <n v="2"/>
    <n v="4"/>
    <s v="Human Resources"/>
    <n v="1"/>
    <n v="140"/>
    <n v="3"/>
    <x v="0"/>
    <n v="32"/>
    <x v="1"/>
    <n v="5"/>
    <x v="5"/>
    <n v="4"/>
    <x v="1"/>
    <n v="18844"/>
    <n v="21922"/>
    <n v="9"/>
    <s v="Y"/>
    <s v="No"/>
    <n v="21"/>
    <x v="1"/>
    <n v="4"/>
    <n v="80"/>
    <x v="1"/>
    <n v="30"/>
    <x v="1"/>
    <n v="3"/>
    <n v="3"/>
    <n v="2"/>
    <n v="2"/>
    <n v="2"/>
  </r>
  <r>
    <n v="50"/>
    <x v="1"/>
    <n v="0"/>
    <x v="1"/>
    <n v="1115"/>
    <x v="1"/>
    <n v="1"/>
    <n v="3"/>
    <s v="Life Sciences"/>
    <n v="1"/>
    <n v="141"/>
    <n v="1"/>
    <x v="0"/>
    <n v="73"/>
    <x v="0"/>
    <n v="5"/>
    <x v="7"/>
    <n v="2"/>
    <x v="1"/>
    <n v="18172"/>
    <n v="9755"/>
    <n v="3"/>
    <s v="Y"/>
    <s v="Yes"/>
    <n v="19"/>
    <x v="0"/>
    <n v="1"/>
    <n v="80"/>
    <x v="0"/>
    <n v="28"/>
    <x v="4"/>
    <n v="2"/>
    <n v="8"/>
    <n v="3"/>
    <n v="0"/>
    <n v="7"/>
  </r>
  <r>
    <n v="25"/>
    <x v="0"/>
    <n v="1"/>
    <x v="0"/>
    <n v="240"/>
    <x v="0"/>
    <n v="5"/>
    <n v="3"/>
    <s v="Marketing"/>
    <n v="1"/>
    <n v="142"/>
    <n v="3"/>
    <x v="1"/>
    <n v="46"/>
    <x v="1"/>
    <n v="2"/>
    <x v="0"/>
    <n v="3"/>
    <x v="0"/>
    <n v="5744"/>
    <n v="26959"/>
    <n v="1"/>
    <s v="Y"/>
    <s v="Yes"/>
    <n v="11"/>
    <x v="0"/>
    <n v="4"/>
    <n v="80"/>
    <x v="0"/>
    <n v="6"/>
    <x v="4"/>
    <n v="3"/>
    <n v="6"/>
    <n v="4"/>
    <n v="0"/>
    <n v="3"/>
  </r>
  <r>
    <n v="25"/>
    <x v="1"/>
    <n v="0"/>
    <x v="0"/>
    <n v="1280"/>
    <x v="1"/>
    <n v="7"/>
    <n v="1"/>
    <s v="Medical"/>
    <n v="1"/>
    <n v="143"/>
    <n v="4"/>
    <x v="1"/>
    <n v="64"/>
    <x v="1"/>
    <n v="1"/>
    <x v="1"/>
    <n v="4"/>
    <x v="1"/>
    <n v="2889"/>
    <n v="26897"/>
    <n v="1"/>
    <s v="Y"/>
    <s v="No"/>
    <n v="11"/>
    <x v="0"/>
    <n v="3"/>
    <n v="80"/>
    <x v="3"/>
    <n v="2"/>
    <x v="2"/>
    <n v="3"/>
    <n v="2"/>
    <n v="2"/>
    <n v="2"/>
    <n v="1"/>
  </r>
  <r>
    <n v="22"/>
    <x v="1"/>
    <n v="0"/>
    <x v="0"/>
    <n v="534"/>
    <x v="1"/>
    <n v="15"/>
    <n v="3"/>
    <s v="Medical"/>
    <n v="1"/>
    <n v="144"/>
    <n v="2"/>
    <x v="0"/>
    <n v="59"/>
    <x v="0"/>
    <n v="1"/>
    <x v="2"/>
    <n v="4"/>
    <x v="0"/>
    <n v="2871"/>
    <n v="23785"/>
    <n v="1"/>
    <s v="Y"/>
    <s v="No"/>
    <n v="15"/>
    <x v="0"/>
    <n v="3"/>
    <n v="80"/>
    <x v="0"/>
    <n v="1"/>
    <x v="3"/>
    <n v="3"/>
    <n v="0"/>
    <n v="0"/>
    <n v="0"/>
    <n v="0"/>
  </r>
  <r>
    <n v="51"/>
    <x v="1"/>
    <n v="0"/>
    <x v="1"/>
    <n v="1456"/>
    <x v="1"/>
    <n v="1"/>
    <n v="4"/>
    <s v="Medical"/>
    <n v="1"/>
    <n v="145"/>
    <n v="1"/>
    <x v="0"/>
    <n v="30"/>
    <x v="1"/>
    <n v="3"/>
    <x v="4"/>
    <n v="1"/>
    <x v="0"/>
    <n v="7484"/>
    <n v="25796"/>
    <n v="3"/>
    <s v="Y"/>
    <s v="No"/>
    <n v="20"/>
    <x v="1"/>
    <n v="3"/>
    <n v="80"/>
    <x v="0"/>
    <n v="23"/>
    <x v="4"/>
    <n v="2"/>
    <n v="13"/>
    <n v="12"/>
    <n v="12"/>
    <n v="8"/>
  </r>
  <r>
    <n v="34"/>
    <x v="0"/>
    <n v="1"/>
    <x v="1"/>
    <n v="658"/>
    <x v="1"/>
    <n v="7"/>
    <n v="3"/>
    <s v="Life Sciences"/>
    <n v="1"/>
    <n v="147"/>
    <n v="1"/>
    <x v="1"/>
    <n v="66"/>
    <x v="3"/>
    <n v="2"/>
    <x v="2"/>
    <n v="3"/>
    <x v="0"/>
    <n v="6074"/>
    <n v="22887"/>
    <n v="1"/>
    <s v="Y"/>
    <s v="Yes"/>
    <n v="24"/>
    <x v="1"/>
    <n v="4"/>
    <n v="80"/>
    <x v="0"/>
    <n v="9"/>
    <x v="1"/>
    <n v="3"/>
    <n v="9"/>
    <n v="7"/>
    <n v="0"/>
    <n v="6"/>
  </r>
  <r>
    <n v="54"/>
    <x v="1"/>
    <n v="0"/>
    <x v="2"/>
    <n v="142"/>
    <x v="2"/>
    <n v="26"/>
    <n v="3"/>
    <s v="Human Resources"/>
    <n v="1"/>
    <n v="148"/>
    <n v="4"/>
    <x v="0"/>
    <n v="30"/>
    <x v="2"/>
    <n v="4"/>
    <x v="5"/>
    <n v="4"/>
    <x v="0"/>
    <n v="17328"/>
    <n v="13871"/>
    <n v="2"/>
    <s v="Y"/>
    <s v="Yes"/>
    <n v="12"/>
    <x v="0"/>
    <n v="3"/>
    <n v="80"/>
    <x v="0"/>
    <n v="23"/>
    <x v="1"/>
    <n v="3"/>
    <n v="5"/>
    <n v="3"/>
    <n v="4"/>
    <n v="4"/>
  </r>
  <r>
    <n v="24"/>
    <x v="1"/>
    <n v="0"/>
    <x v="0"/>
    <n v="1127"/>
    <x v="1"/>
    <n v="18"/>
    <n v="1"/>
    <s v="Life Sciences"/>
    <n v="1"/>
    <n v="150"/>
    <n v="2"/>
    <x v="1"/>
    <n v="52"/>
    <x v="0"/>
    <n v="1"/>
    <x v="2"/>
    <n v="3"/>
    <x v="1"/>
    <n v="2774"/>
    <n v="13257"/>
    <n v="0"/>
    <s v="Y"/>
    <s v="No"/>
    <n v="12"/>
    <x v="0"/>
    <n v="3"/>
    <n v="80"/>
    <x v="1"/>
    <n v="6"/>
    <x v="2"/>
    <n v="3"/>
    <n v="5"/>
    <n v="3"/>
    <n v="1"/>
    <n v="2"/>
  </r>
  <r>
    <n v="34"/>
    <x v="1"/>
    <n v="0"/>
    <x v="0"/>
    <n v="1031"/>
    <x v="1"/>
    <n v="6"/>
    <n v="4"/>
    <s v="Life Sciences"/>
    <n v="1"/>
    <n v="151"/>
    <n v="3"/>
    <x v="0"/>
    <n v="45"/>
    <x v="1"/>
    <n v="2"/>
    <x v="1"/>
    <n v="2"/>
    <x v="2"/>
    <n v="4505"/>
    <n v="15000"/>
    <n v="6"/>
    <s v="Y"/>
    <s v="No"/>
    <n v="15"/>
    <x v="0"/>
    <n v="3"/>
    <n v="80"/>
    <x v="1"/>
    <n v="12"/>
    <x v="1"/>
    <n v="3"/>
    <n v="1"/>
    <n v="0"/>
    <n v="0"/>
    <n v="0"/>
  </r>
  <r>
    <n v="37"/>
    <x v="1"/>
    <n v="0"/>
    <x v="0"/>
    <n v="1189"/>
    <x v="0"/>
    <n v="3"/>
    <n v="3"/>
    <s v="Life Sciences"/>
    <n v="1"/>
    <n v="152"/>
    <n v="3"/>
    <x v="1"/>
    <n v="87"/>
    <x v="0"/>
    <n v="3"/>
    <x v="0"/>
    <n v="4"/>
    <x v="0"/>
    <n v="7428"/>
    <n v="14506"/>
    <n v="2"/>
    <s v="Y"/>
    <s v="No"/>
    <n v="12"/>
    <x v="0"/>
    <n v="1"/>
    <n v="80"/>
    <x v="0"/>
    <n v="12"/>
    <x v="1"/>
    <n v="3"/>
    <n v="5"/>
    <n v="3"/>
    <n v="1"/>
    <n v="3"/>
  </r>
  <r>
    <n v="34"/>
    <x v="1"/>
    <n v="0"/>
    <x v="0"/>
    <n v="1354"/>
    <x v="1"/>
    <n v="5"/>
    <n v="3"/>
    <s v="Medical"/>
    <n v="1"/>
    <n v="153"/>
    <n v="3"/>
    <x v="0"/>
    <n v="45"/>
    <x v="1"/>
    <n v="3"/>
    <x v="5"/>
    <n v="1"/>
    <x v="0"/>
    <n v="11631"/>
    <n v="5615"/>
    <n v="2"/>
    <s v="Y"/>
    <s v="No"/>
    <n v="12"/>
    <x v="0"/>
    <n v="4"/>
    <n v="80"/>
    <x v="0"/>
    <n v="14"/>
    <x v="6"/>
    <n v="3"/>
    <n v="11"/>
    <n v="10"/>
    <n v="5"/>
    <n v="8"/>
  </r>
  <r>
    <n v="36"/>
    <x v="1"/>
    <n v="0"/>
    <x v="1"/>
    <n v="1467"/>
    <x v="0"/>
    <n v="11"/>
    <n v="2"/>
    <s v="Technical Degree"/>
    <n v="1"/>
    <n v="154"/>
    <n v="2"/>
    <x v="0"/>
    <n v="92"/>
    <x v="0"/>
    <n v="3"/>
    <x v="0"/>
    <n v="4"/>
    <x v="1"/>
    <n v="9738"/>
    <n v="22952"/>
    <n v="0"/>
    <s v="Y"/>
    <s v="No"/>
    <n v="14"/>
    <x v="0"/>
    <n v="3"/>
    <n v="80"/>
    <x v="1"/>
    <n v="10"/>
    <x v="6"/>
    <n v="3"/>
    <n v="9"/>
    <n v="7"/>
    <n v="2"/>
    <n v="8"/>
  </r>
  <r>
    <n v="36"/>
    <x v="1"/>
    <n v="0"/>
    <x v="0"/>
    <n v="922"/>
    <x v="1"/>
    <n v="3"/>
    <n v="2"/>
    <s v="Life Sciences"/>
    <n v="1"/>
    <n v="155"/>
    <n v="1"/>
    <x v="0"/>
    <n v="39"/>
    <x v="0"/>
    <n v="1"/>
    <x v="2"/>
    <n v="4"/>
    <x v="2"/>
    <n v="2835"/>
    <n v="2561"/>
    <n v="5"/>
    <s v="Y"/>
    <s v="No"/>
    <n v="22"/>
    <x v="1"/>
    <n v="1"/>
    <n v="80"/>
    <x v="1"/>
    <n v="7"/>
    <x v="2"/>
    <n v="3"/>
    <n v="1"/>
    <n v="0"/>
    <n v="0"/>
    <n v="0"/>
  </r>
  <r>
    <n v="43"/>
    <x v="1"/>
    <n v="0"/>
    <x v="1"/>
    <n v="394"/>
    <x v="0"/>
    <n v="26"/>
    <n v="2"/>
    <s v="Life Sciences"/>
    <n v="1"/>
    <n v="158"/>
    <n v="3"/>
    <x v="1"/>
    <n v="92"/>
    <x v="0"/>
    <n v="4"/>
    <x v="5"/>
    <n v="4"/>
    <x v="1"/>
    <n v="16959"/>
    <n v="19494"/>
    <n v="1"/>
    <s v="Y"/>
    <s v="Yes"/>
    <n v="12"/>
    <x v="0"/>
    <n v="4"/>
    <n v="80"/>
    <x v="3"/>
    <n v="25"/>
    <x v="1"/>
    <n v="4"/>
    <n v="25"/>
    <n v="12"/>
    <n v="4"/>
    <n v="12"/>
  </r>
  <r>
    <n v="30"/>
    <x v="1"/>
    <n v="0"/>
    <x v="1"/>
    <n v="1312"/>
    <x v="1"/>
    <n v="23"/>
    <n v="3"/>
    <s v="Life Sciences"/>
    <n v="1"/>
    <n v="159"/>
    <n v="1"/>
    <x v="1"/>
    <n v="96"/>
    <x v="3"/>
    <n v="1"/>
    <x v="1"/>
    <n v="3"/>
    <x v="2"/>
    <n v="2613"/>
    <n v="22310"/>
    <n v="1"/>
    <s v="Y"/>
    <s v="No"/>
    <n v="25"/>
    <x v="1"/>
    <n v="3"/>
    <n v="80"/>
    <x v="2"/>
    <n v="10"/>
    <x v="2"/>
    <n v="2"/>
    <n v="10"/>
    <n v="7"/>
    <n v="0"/>
    <n v="9"/>
  </r>
  <r>
    <n v="33"/>
    <x v="1"/>
    <n v="0"/>
    <x v="2"/>
    <n v="750"/>
    <x v="0"/>
    <n v="22"/>
    <n v="2"/>
    <s v="Marketing"/>
    <n v="1"/>
    <n v="160"/>
    <n v="3"/>
    <x v="1"/>
    <n v="95"/>
    <x v="0"/>
    <n v="2"/>
    <x v="0"/>
    <n v="2"/>
    <x v="1"/>
    <n v="6146"/>
    <n v="15480"/>
    <n v="0"/>
    <s v="Y"/>
    <s v="No"/>
    <n v="13"/>
    <x v="0"/>
    <n v="1"/>
    <n v="80"/>
    <x v="1"/>
    <n v="8"/>
    <x v="2"/>
    <n v="4"/>
    <n v="7"/>
    <n v="7"/>
    <n v="0"/>
    <n v="7"/>
  </r>
  <r>
    <n v="56"/>
    <x v="0"/>
    <n v="1"/>
    <x v="0"/>
    <n v="441"/>
    <x v="1"/>
    <n v="14"/>
    <n v="4"/>
    <s v="Life Sciences"/>
    <n v="1"/>
    <n v="161"/>
    <n v="2"/>
    <x v="0"/>
    <n v="72"/>
    <x v="0"/>
    <n v="1"/>
    <x v="1"/>
    <n v="2"/>
    <x v="1"/>
    <n v="4963"/>
    <n v="4510"/>
    <n v="9"/>
    <s v="Y"/>
    <s v="Yes"/>
    <n v="18"/>
    <x v="0"/>
    <n v="1"/>
    <n v="80"/>
    <x v="2"/>
    <n v="7"/>
    <x v="2"/>
    <n v="3"/>
    <n v="5"/>
    <n v="4"/>
    <n v="4"/>
    <n v="3"/>
  </r>
  <r>
    <n v="51"/>
    <x v="1"/>
    <n v="0"/>
    <x v="0"/>
    <n v="684"/>
    <x v="1"/>
    <n v="6"/>
    <n v="3"/>
    <s v="Life Sciences"/>
    <n v="1"/>
    <n v="162"/>
    <n v="1"/>
    <x v="1"/>
    <n v="51"/>
    <x v="0"/>
    <n v="5"/>
    <x v="7"/>
    <n v="3"/>
    <x v="0"/>
    <n v="19537"/>
    <n v="6462"/>
    <n v="7"/>
    <s v="Y"/>
    <s v="No"/>
    <n v="13"/>
    <x v="0"/>
    <n v="3"/>
    <n v="80"/>
    <x v="0"/>
    <n v="23"/>
    <x v="3"/>
    <n v="3"/>
    <n v="20"/>
    <n v="18"/>
    <n v="15"/>
    <n v="15"/>
  </r>
  <r>
    <n v="31"/>
    <x v="0"/>
    <n v="1"/>
    <x v="0"/>
    <n v="249"/>
    <x v="0"/>
    <n v="6"/>
    <n v="4"/>
    <s v="Life Sciences"/>
    <n v="1"/>
    <n v="163"/>
    <n v="2"/>
    <x v="1"/>
    <n v="76"/>
    <x v="3"/>
    <n v="2"/>
    <x v="0"/>
    <n v="3"/>
    <x v="1"/>
    <n v="6172"/>
    <n v="20739"/>
    <n v="4"/>
    <s v="Y"/>
    <s v="Yes"/>
    <n v="18"/>
    <x v="0"/>
    <n v="2"/>
    <n v="80"/>
    <x v="0"/>
    <n v="12"/>
    <x v="1"/>
    <n v="2"/>
    <n v="7"/>
    <n v="7"/>
    <n v="7"/>
    <n v="7"/>
  </r>
  <r>
    <n v="26"/>
    <x v="1"/>
    <n v="0"/>
    <x v="0"/>
    <n v="841"/>
    <x v="1"/>
    <n v="6"/>
    <n v="3"/>
    <s v="Other"/>
    <n v="1"/>
    <n v="164"/>
    <n v="3"/>
    <x v="0"/>
    <n v="46"/>
    <x v="1"/>
    <n v="1"/>
    <x v="1"/>
    <n v="2"/>
    <x v="1"/>
    <n v="2368"/>
    <n v="23300"/>
    <n v="1"/>
    <s v="Y"/>
    <s v="No"/>
    <n v="19"/>
    <x v="0"/>
    <n v="3"/>
    <n v="80"/>
    <x v="0"/>
    <n v="5"/>
    <x v="1"/>
    <n v="2"/>
    <n v="5"/>
    <n v="4"/>
    <n v="4"/>
    <n v="3"/>
  </r>
  <r>
    <n v="58"/>
    <x v="0"/>
    <n v="1"/>
    <x v="0"/>
    <n v="147"/>
    <x v="1"/>
    <n v="23"/>
    <n v="4"/>
    <s v="Medical"/>
    <n v="1"/>
    <n v="165"/>
    <n v="4"/>
    <x v="0"/>
    <n v="94"/>
    <x v="0"/>
    <n v="3"/>
    <x v="4"/>
    <n v="4"/>
    <x v="1"/>
    <n v="10312"/>
    <n v="3465"/>
    <n v="1"/>
    <s v="Y"/>
    <s v="No"/>
    <n v="12"/>
    <x v="0"/>
    <n v="4"/>
    <n v="80"/>
    <x v="1"/>
    <n v="40"/>
    <x v="1"/>
    <n v="2"/>
    <n v="40"/>
    <n v="10"/>
    <n v="15"/>
    <n v="6"/>
  </r>
  <r>
    <n v="19"/>
    <x v="0"/>
    <n v="1"/>
    <x v="0"/>
    <n v="528"/>
    <x v="0"/>
    <n v="22"/>
    <n v="1"/>
    <s v="Marketing"/>
    <n v="1"/>
    <n v="167"/>
    <n v="4"/>
    <x v="1"/>
    <n v="50"/>
    <x v="0"/>
    <n v="1"/>
    <x v="6"/>
    <n v="3"/>
    <x v="0"/>
    <n v="1675"/>
    <n v="26820"/>
    <n v="1"/>
    <s v="Y"/>
    <s v="Yes"/>
    <n v="19"/>
    <x v="0"/>
    <n v="4"/>
    <n v="80"/>
    <x v="0"/>
    <n v="0"/>
    <x v="2"/>
    <n v="2"/>
    <n v="0"/>
    <n v="0"/>
    <n v="0"/>
    <n v="0"/>
  </r>
  <r>
    <n v="22"/>
    <x v="1"/>
    <n v="0"/>
    <x v="0"/>
    <n v="594"/>
    <x v="1"/>
    <n v="2"/>
    <n v="1"/>
    <s v="Technical Degree"/>
    <n v="1"/>
    <n v="169"/>
    <n v="3"/>
    <x v="1"/>
    <n v="100"/>
    <x v="0"/>
    <n v="1"/>
    <x v="2"/>
    <n v="4"/>
    <x v="1"/>
    <n v="2523"/>
    <n v="19299"/>
    <n v="0"/>
    <s v="Y"/>
    <s v="No"/>
    <n v="14"/>
    <x v="0"/>
    <n v="3"/>
    <n v="80"/>
    <x v="1"/>
    <n v="3"/>
    <x v="2"/>
    <n v="3"/>
    <n v="2"/>
    <n v="1"/>
    <n v="2"/>
    <n v="1"/>
  </r>
  <r>
    <n v="49"/>
    <x v="1"/>
    <n v="0"/>
    <x v="0"/>
    <n v="470"/>
    <x v="1"/>
    <n v="20"/>
    <n v="4"/>
    <s v="Medical"/>
    <n v="1"/>
    <n v="170"/>
    <n v="3"/>
    <x v="0"/>
    <n v="96"/>
    <x v="0"/>
    <n v="2"/>
    <x v="3"/>
    <n v="1"/>
    <x v="1"/>
    <n v="6567"/>
    <n v="5549"/>
    <n v="1"/>
    <s v="Y"/>
    <s v="No"/>
    <n v="14"/>
    <x v="0"/>
    <n v="3"/>
    <n v="80"/>
    <x v="0"/>
    <n v="16"/>
    <x v="2"/>
    <n v="2"/>
    <n v="15"/>
    <n v="11"/>
    <n v="5"/>
    <n v="11"/>
  </r>
  <r>
    <n v="43"/>
    <x v="1"/>
    <n v="0"/>
    <x v="1"/>
    <n v="957"/>
    <x v="1"/>
    <n v="28"/>
    <n v="3"/>
    <s v="Medical"/>
    <n v="1"/>
    <n v="171"/>
    <n v="2"/>
    <x v="0"/>
    <n v="72"/>
    <x v="2"/>
    <n v="1"/>
    <x v="1"/>
    <n v="3"/>
    <x v="0"/>
    <n v="4739"/>
    <n v="16090"/>
    <n v="4"/>
    <s v="Y"/>
    <s v="No"/>
    <n v="12"/>
    <x v="0"/>
    <n v="4"/>
    <n v="80"/>
    <x v="0"/>
    <n v="18"/>
    <x v="2"/>
    <n v="3"/>
    <n v="3"/>
    <n v="2"/>
    <n v="1"/>
    <n v="2"/>
  </r>
  <r>
    <n v="50"/>
    <x v="1"/>
    <n v="0"/>
    <x v="1"/>
    <n v="809"/>
    <x v="0"/>
    <n v="12"/>
    <n v="3"/>
    <s v="Marketing"/>
    <n v="1"/>
    <n v="174"/>
    <n v="3"/>
    <x v="0"/>
    <n v="77"/>
    <x v="0"/>
    <n v="3"/>
    <x v="0"/>
    <n v="4"/>
    <x v="0"/>
    <n v="9208"/>
    <n v="6645"/>
    <n v="4"/>
    <s v="Y"/>
    <s v="No"/>
    <n v="11"/>
    <x v="0"/>
    <n v="4"/>
    <n v="80"/>
    <x v="0"/>
    <n v="16"/>
    <x v="1"/>
    <n v="3"/>
    <n v="2"/>
    <n v="2"/>
    <n v="2"/>
    <n v="1"/>
  </r>
  <r>
    <n v="31"/>
    <x v="0"/>
    <n v="1"/>
    <x v="0"/>
    <n v="542"/>
    <x v="0"/>
    <n v="20"/>
    <n v="3"/>
    <s v="Life Sciences"/>
    <n v="1"/>
    <n v="175"/>
    <n v="2"/>
    <x v="0"/>
    <n v="71"/>
    <x v="3"/>
    <n v="2"/>
    <x v="0"/>
    <n v="3"/>
    <x v="1"/>
    <n v="4559"/>
    <n v="24788"/>
    <n v="3"/>
    <s v="Y"/>
    <s v="Yes"/>
    <n v="11"/>
    <x v="0"/>
    <n v="3"/>
    <n v="80"/>
    <x v="1"/>
    <n v="4"/>
    <x v="2"/>
    <n v="3"/>
    <n v="2"/>
    <n v="2"/>
    <n v="2"/>
    <n v="2"/>
  </r>
  <r>
    <n v="41"/>
    <x v="1"/>
    <n v="0"/>
    <x v="0"/>
    <n v="802"/>
    <x v="0"/>
    <n v="9"/>
    <n v="1"/>
    <s v="Life Sciences"/>
    <n v="1"/>
    <n v="176"/>
    <n v="3"/>
    <x v="1"/>
    <n v="96"/>
    <x v="0"/>
    <n v="3"/>
    <x v="0"/>
    <n v="3"/>
    <x v="2"/>
    <n v="8189"/>
    <n v="21196"/>
    <n v="3"/>
    <s v="Y"/>
    <s v="Yes"/>
    <n v="13"/>
    <x v="0"/>
    <n v="3"/>
    <n v="80"/>
    <x v="1"/>
    <n v="12"/>
    <x v="2"/>
    <n v="3"/>
    <n v="9"/>
    <n v="7"/>
    <n v="0"/>
    <n v="7"/>
  </r>
  <r>
    <n v="26"/>
    <x v="1"/>
    <n v="0"/>
    <x v="0"/>
    <n v="1355"/>
    <x v="2"/>
    <n v="25"/>
    <n v="1"/>
    <s v="Life Sciences"/>
    <n v="1"/>
    <n v="177"/>
    <n v="3"/>
    <x v="0"/>
    <n v="61"/>
    <x v="0"/>
    <n v="1"/>
    <x v="8"/>
    <n v="3"/>
    <x v="1"/>
    <n v="2942"/>
    <n v="8916"/>
    <n v="1"/>
    <s v="Y"/>
    <s v="No"/>
    <n v="23"/>
    <x v="1"/>
    <n v="4"/>
    <n v="80"/>
    <x v="1"/>
    <n v="8"/>
    <x v="1"/>
    <n v="3"/>
    <n v="8"/>
    <n v="7"/>
    <n v="5"/>
    <n v="7"/>
  </r>
  <r>
    <n v="36"/>
    <x v="1"/>
    <n v="0"/>
    <x v="0"/>
    <n v="216"/>
    <x v="1"/>
    <n v="6"/>
    <n v="2"/>
    <s v="Medical"/>
    <n v="1"/>
    <n v="178"/>
    <n v="2"/>
    <x v="1"/>
    <n v="84"/>
    <x v="0"/>
    <n v="2"/>
    <x v="3"/>
    <n v="2"/>
    <x v="2"/>
    <n v="4941"/>
    <n v="2819"/>
    <n v="6"/>
    <s v="Y"/>
    <s v="No"/>
    <n v="20"/>
    <x v="1"/>
    <n v="4"/>
    <n v="80"/>
    <x v="3"/>
    <n v="7"/>
    <x v="0"/>
    <n v="3"/>
    <n v="3"/>
    <n v="2"/>
    <n v="0"/>
    <n v="1"/>
  </r>
  <r>
    <n v="51"/>
    <x v="0"/>
    <n v="1"/>
    <x v="1"/>
    <n v="1150"/>
    <x v="1"/>
    <n v="8"/>
    <n v="4"/>
    <s v="Life Sciences"/>
    <n v="1"/>
    <n v="179"/>
    <n v="1"/>
    <x v="1"/>
    <n v="53"/>
    <x v="3"/>
    <n v="3"/>
    <x v="3"/>
    <n v="4"/>
    <x v="0"/>
    <n v="10650"/>
    <n v="25150"/>
    <n v="2"/>
    <s v="Y"/>
    <s v="No"/>
    <n v="15"/>
    <x v="0"/>
    <n v="4"/>
    <n v="80"/>
    <x v="0"/>
    <n v="18"/>
    <x v="2"/>
    <n v="3"/>
    <n v="4"/>
    <n v="2"/>
    <n v="0"/>
    <n v="3"/>
  </r>
  <r>
    <n v="39"/>
    <x v="1"/>
    <n v="0"/>
    <x v="0"/>
    <n v="1329"/>
    <x v="0"/>
    <n v="4"/>
    <n v="4"/>
    <s v="Life Sciences"/>
    <n v="1"/>
    <n v="182"/>
    <n v="4"/>
    <x v="0"/>
    <n v="47"/>
    <x v="1"/>
    <n v="2"/>
    <x v="0"/>
    <n v="3"/>
    <x v="1"/>
    <n v="5902"/>
    <n v="14590"/>
    <n v="4"/>
    <s v="Y"/>
    <s v="No"/>
    <n v="14"/>
    <x v="0"/>
    <n v="3"/>
    <n v="80"/>
    <x v="1"/>
    <n v="17"/>
    <x v="4"/>
    <n v="4"/>
    <n v="15"/>
    <n v="11"/>
    <n v="5"/>
    <n v="9"/>
  </r>
  <r>
    <n v="25"/>
    <x v="1"/>
    <n v="0"/>
    <x v="0"/>
    <n v="959"/>
    <x v="0"/>
    <n v="28"/>
    <n v="3"/>
    <s v="Life Sciences"/>
    <n v="1"/>
    <n v="183"/>
    <n v="1"/>
    <x v="1"/>
    <n v="41"/>
    <x v="1"/>
    <n v="2"/>
    <x v="0"/>
    <n v="3"/>
    <x v="1"/>
    <n v="8639"/>
    <n v="24835"/>
    <n v="2"/>
    <s v="Y"/>
    <s v="No"/>
    <n v="18"/>
    <x v="0"/>
    <n v="4"/>
    <n v="80"/>
    <x v="0"/>
    <n v="6"/>
    <x v="1"/>
    <n v="3"/>
    <n v="2"/>
    <n v="2"/>
    <n v="2"/>
    <n v="2"/>
  </r>
  <r>
    <n v="30"/>
    <x v="1"/>
    <n v="0"/>
    <x v="0"/>
    <n v="1240"/>
    <x v="2"/>
    <n v="9"/>
    <n v="3"/>
    <s v="Human Resources"/>
    <n v="1"/>
    <n v="184"/>
    <n v="3"/>
    <x v="1"/>
    <n v="48"/>
    <x v="0"/>
    <n v="2"/>
    <x v="8"/>
    <n v="4"/>
    <x v="1"/>
    <n v="6347"/>
    <n v="13982"/>
    <n v="0"/>
    <s v="Y"/>
    <s v="Yes"/>
    <n v="19"/>
    <x v="0"/>
    <n v="4"/>
    <n v="80"/>
    <x v="0"/>
    <n v="12"/>
    <x v="2"/>
    <n v="1"/>
    <n v="11"/>
    <n v="9"/>
    <n v="4"/>
    <n v="7"/>
  </r>
  <r>
    <n v="32"/>
    <x v="0"/>
    <n v="1"/>
    <x v="0"/>
    <n v="1033"/>
    <x v="1"/>
    <n v="9"/>
    <n v="3"/>
    <s v="Medical"/>
    <n v="1"/>
    <n v="190"/>
    <n v="1"/>
    <x v="0"/>
    <n v="41"/>
    <x v="0"/>
    <n v="1"/>
    <x v="2"/>
    <n v="1"/>
    <x v="0"/>
    <n v="4200"/>
    <n v="10224"/>
    <n v="7"/>
    <s v="Y"/>
    <s v="No"/>
    <n v="22"/>
    <x v="1"/>
    <n v="1"/>
    <n v="80"/>
    <x v="0"/>
    <n v="10"/>
    <x v="2"/>
    <n v="4"/>
    <n v="5"/>
    <n v="4"/>
    <n v="0"/>
    <n v="4"/>
  </r>
  <r>
    <n v="45"/>
    <x v="1"/>
    <n v="0"/>
    <x v="0"/>
    <n v="1316"/>
    <x v="1"/>
    <n v="29"/>
    <n v="3"/>
    <s v="Medical"/>
    <n v="1"/>
    <n v="192"/>
    <n v="3"/>
    <x v="1"/>
    <n v="83"/>
    <x v="0"/>
    <n v="1"/>
    <x v="1"/>
    <n v="4"/>
    <x v="0"/>
    <n v="3452"/>
    <n v="9752"/>
    <n v="5"/>
    <s v="Y"/>
    <s v="No"/>
    <n v="13"/>
    <x v="0"/>
    <n v="2"/>
    <n v="80"/>
    <x v="0"/>
    <n v="9"/>
    <x v="2"/>
    <n v="2"/>
    <n v="6"/>
    <n v="5"/>
    <n v="0"/>
    <n v="3"/>
  </r>
  <r>
    <n v="38"/>
    <x v="1"/>
    <n v="0"/>
    <x v="0"/>
    <n v="364"/>
    <x v="1"/>
    <n v="3"/>
    <n v="5"/>
    <s v="Technical Degree"/>
    <n v="1"/>
    <n v="193"/>
    <n v="4"/>
    <x v="0"/>
    <n v="32"/>
    <x v="0"/>
    <n v="2"/>
    <x v="1"/>
    <n v="3"/>
    <x v="0"/>
    <n v="4317"/>
    <n v="2302"/>
    <n v="3"/>
    <s v="Y"/>
    <s v="Yes"/>
    <n v="20"/>
    <x v="1"/>
    <n v="2"/>
    <n v="80"/>
    <x v="0"/>
    <n v="19"/>
    <x v="2"/>
    <n v="3"/>
    <n v="3"/>
    <n v="2"/>
    <n v="2"/>
    <n v="2"/>
  </r>
  <r>
    <n v="30"/>
    <x v="1"/>
    <n v="0"/>
    <x v="0"/>
    <n v="438"/>
    <x v="1"/>
    <n v="18"/>
    <n v="3"/>
    <s v="Life Sciences"/>
    <n v="1"/>
    <n v="194"/>
    <n v="1"/>
    <x v="0"/>
    <n v="75"/>
    <x v="0"/>
    <n v="1"/>
    <x v="1"/>
    <n v="3"/>
    <x v="0"/>
    <n v="2632"/>
    <n v="23910"/>
    <n v="1"/>
    <s v="Y"/>
    <s v="No"/>
    <n v="14"/>
    <x v="0"/>
    <n v="3"/>
    <n v="80"/>
    <x v="0"/>
    <n v="5"/>
    <x v="5"/>
    <n v="2"/>
    <n v="5"/>
    <n v="4"/>
    <n v="0"/>
    <n v="4"/>
  </r>
  <r>
    <n v="32"/>
    <x v="1"/>
    <n v="0"/>
    <x v="1"/>
    <n v="689"/>
    <x v="0"/>
    <n v="9"/>
    <n v="2"/>
    <s v="Medical"/>
    <n v="1"/>
    <n v="195"/>
    <n v="4"/>
    <x v="1"/>
    <n v="35"/>
    <x v="3"/>
    <n v="2"/>
    <x v="0"/>
    <n v="4"/>
    <x v="2"/>
    <n v="4668"/>
    <n v="22812"/>
    <n v="0"/>
    <s v="Y"/>
    <s v="No"/>
    <n v="17"/>
    <x v="0"/>
    <n v="4"/>
    <n v="80"/>
    <x v="2"/>
    <n v="9"/>
    <x v="2"/>
    <n v="4"/>
    <n v="8"/>
    <n v="7"/>
    <n v="0"/>
    <n v="7"/>
  </r>
  <r>
    <n v="30"/>
    <x v="1"/>
    <n v="0"/>
    <x v="0"/>
    <n v="201"/>
    <x v="1"/>
    <n v="5"/>
    <n v="3"/>
    <s v="Technical Degree"/>
    <n v="1"/>
    <n v="197"/>
    <n v="4"/>
    <x v="0"/>
    <n v="84"/>
    <x v="0"/>
    <n v="1"/>
    <x v="1"/>
    <n v="1"/>
    <x v="2"/>
    <n v="3204"/>
    <n v="10415"/>
    <n v="5"/>
    <s v="Y"/>
    <s v="No"/>
    <n v="14"/>
    <x v="0"/>
    <n v="4"/>
    <n v="80"/>
    <x v="1"/>
    <n v="8"/>
    <x v="1"/>
    <n v="3"/>
    <n v="3"/>
    <n v="2"/>
    <n v="2"/>
    <n v="2"/>
  </r>
  <r>
    <n v="30"/>
    <x v="1"/>
    <n v="0"/>
    <x v="0"/>
    <n v="1427"/>
    <x v="1"/>
    <n v="2"/>
    <n v="1"/>
    <s v="Medical"/>
    <n v="1"/>
    <n v="198"/>
    <n v="2"/>
    <x v="1"/>
    <n v="35"/>
    <x v="1"/>
    <n v="1"/>
    <x v="2"/>
    <n v="4"/>
    <x v="0"/>
    <n v="2720"/>
    <n v="11162"/>
    <n v="0"/>
    <s v="Y"/>
    <s v="No"/>
    <n v="13"/>
    <x v="0"/>
    <n v="4"/>
    <n v="80"/>
    <x v="0"/>
    <n v="6"/>
    <x v="1"/>
    <n v="3"/>
    <n v="5"/>
    <n v="3"/>
    <n v="1"/>
    <n v="2"/>
  </r>
  <r>
    <n v="41"/>
    <x v="1"/>
    <n v="0"/>
    <x v="1"/>
    <n v="857"/>
    <x v="1"/>
    <n v="10"/>
    <n v="3"/>
    <s v="Life Sciences"/>
    <n v="1"/>
    <n v="199"/>
    <n v="4"/>
    <x v="1"/>
    <n v="91"/>
    <x v="1"/>
    <n v="4"/>
    <x v="5"/>
    <n v="1"/>
    <x v="2"/>
    <n v="17181"/>
    <n v="12888"/>
    <n v="4"/>
    <s v="Y"/>
    <s v="No"/>
    <n v="13"/>
    <x v="0"/>
    <n v="2"/>
    <n v="80"/>
    <x v="1"/>
    <n v="21"/>
    <x v="2"/>
    <n v="2"/>
    <n v="7"/>
    <n v="6"/>
    <n v="7"/>
    <n v="7"/>
  </r>
  <r>
    <n v="41"/>
    <x v="1"/>
    <n v="0"/>
    <x v="0"/>
    <n v="933"/>
    <x v="1"/>
    <n v="9"/>
    <n v="4"/>
    <s v="Life Sciences"/>
    <n v="1"/>
    <n v="200"/>
    <n v="3"/>
    <x v="1"/>
    <n v="94"/>
    <x v="0"/>
    <n v="1"/>
    <x v="2"/>
    <n v="1"/>
    <x v="1"/>
    <n v="2238"/>
    <n v="6961"/>
    <n v="2"/>
    <s v="Y"/>
    <s v="No"/>
    <n v="21"/>
    <x v="1"/>
    <n v="4"/>
    <n v="80"/>
    <x v="1"/>
    <n v="7"/>
    <x v="2"/>
    <n v="3"/>
    <n v="5"/>
    <n v="0"/>
    <n v="1"/>
    <n v="4"/>
  </r>
  <r>
    <n v="19"/>
    <x v="1"/>
    <n v="0"/>
    <x v="0"/>
    <n v="1181"/>
    <x v="1"/>
    <n v="3"/>
    <n v="1"/>
    <s v="Medical"/>
    <n v="1"/>
    <n v="201"/>
    <n v="2"/>
    <x v="0"/>
    <n v="79"/>
    <x v="0"/>
    <n v="1"/>
    <x v="2"/>
    <n v="2"/>
    <x v="0"/>
    <n v="1483"/>
    <n v="16102"/>
    <n v="1"/>
    <s v="Y"/>
    <s v="No"/>
    <n v="14"/>
    <x v="0"/>
    <n v="4"/>
    <n v="80"/>
    <x v="0"/>
    <n v="1"/>
    <x v="1"/>
    <n v="3"/>
    <n v="1"/>
    <n v="0"/>
    <n v="0"/>
    <n v="0"/>
  </r>
  <r>
    <n v="40"/>
    <x v="1"/>
    <n v="0"/>
    <x v="1"/>
    <n v="1395"/>
    <x v="1"/>
    <n v="26"/>
    <n v="3"/>
    <s v="Medical"/>
    <n v="1"/>
    <n v="202"/>
    <n v="2"/>
    <x v="0"/>
    <n v="54"/>
    <x v="0"/>
    <n v="2"/>
    <x v="1"/>
    <n v="2"/>
    <x v="2"/>
    <n v="5605"/>
    <n v="8504"/>
    <n v="1"/>
    <s v="Y"/>
    <s v="No"/>
    <n v="11"/>
    <x v="0"/>
    <n v="1"/>
    <n v="80"/>
    <x v="1"/>
    <n v="20"/>
    <x v="2"/>
    <n v="3"/>
    <n v="20"/>
    <n v="7"/>
    <n v="2"/>
    <n v="13"/>
  </r>
  <r>
    <n v="35"/>
    <x v="1"/>
    <n v="0"/>
    <x v="0"/>
    <n v="662"/>
    <x v="0"/>
    <n v="1"/>
    <n v="5"/>
    <s v="Marketing"/>
    <n v="1"/>
    <n v="204"/>
    <n v="3"/>
    <x v="1"/>
    <n v="94"/>
    <x v="0"/>
    <n v="3"/>
    <x v="0"/>
    <n v="2"/>
    <x v="1"/>
    <n v="7295"/>
    <n v="11439"/>
    <n v="1"/>
    <s v="Y"/>
    <s v="No"/>
    <n v="13"/>
    <x v="0"/>
    <n v="1"/>
    <n v="80"/>
    <x v="3"/>
    <n v="10"/>
    <x v="1"/>
    <n v="3"/>
    <n v="10"/>
    <n v="8"/>
    <n v="0"/>
    <n v="6"/>
  </r>
  <r>
    <n v="53"/>
    <x v="1"/>
    <n v="0"/>
    <x v="0"/>
    <n v="1436"/>
    <x v="0"/>
    <n v="6"/>
    <n v="2"/>
    <s v="Marketing"/>
    <n v="1"/>
    <n v="205"/>
    <n v="2"/>
    <x v="1"/>
    <n v="34"/>
    <x v="0"/>
    <n v="2"/>
    <x v="6"/>
    <n v="3"/>
    <x v="1"/>
    <n v="2306"/>
    <n v="16047"/>
    <n v="2"/>
    <s v="Y"/>
    <s v="Yes"/>
    <n v="20"/>
    <x v="1"/>
    <n v="4"/>
    <n v="80"/>
    <x v="1"/>
    <n v="13"/>
    <x v="1"/>
    <n v="1"/>
    <n v="7"/>
    <n v="7"/>
    <n v="4"/>
    <n v="5"/>
  </r>
  <r>
    <n v="45"/>
    <x v="1"/>
    <n v="0"/>
    <x v="0"/>
    <n v="194"/>
    <x v="1"/>
    <n v="9"/>
    <n v="3"/>
    <s v="Life Sciences"/>
    <n v="1"/>
    <n v="206"/>
    <n v="2"/>
    <x v="1"/>
    <n v="60"/>
    <x v="0"/>
    <n v="2"/>
    <x v="2"/>
    <n v="2"/>
    <x v="2"/>
    <n v="2348"/>
    <n v="10901"/>
    <n v="8"/>
    <s v="Y"/>
    <s v="No"/>
    <n v="18"/>
    <x v="0"/>
    <n v="3"/>
    <n v="80"/>
    <x v="1"/>
    <n v="20"/>
    <x v="2"/>
    <n v="1"/>
    <n v="17"/>
    <n v="9"/>
    <n v="0"/>
    <n v="15"/>
  </r>
  <r>
    <n v="32"/>
    <x v="1"/>
    <n v="0"/>
    <x v="1"/>
    <n v="967"/>
    <x v="0"/>
    <n v="8"/>
    <n v="3"/>
    <s v="Marketing"/>
    <n v="1"/>
    <n v="207"/>
    <n v="2"/>
    <x v="0"/>
    <n v="43"/>
    <x v="0"/>
    <n v="3"/>
    <x v="0"/>
    <n v="4"/>
    <x v="0"/>
    <n v="8998"/>
    <n v="15589"/>
    <n v="1"/>
    <s v="Y"/>
    <s v="No"/>
    <n v="14"/>
    <x v="0"/>
    <n v="4"/>
    <n v="80"/>
    <x v="0"/>
    <n v="9"/>
    <x v="2"/>
    <n v="3"/>
    <n v="9"/>
    <n v="8"/>
    <n v="3"/>
    <n v="7"/>
  </r>
  <r>
    <n v="29"/>
    <x v="1"/>
    <n v="0"/>
    <x v="2"/>
    <n v="1496"/>
    <x v="1"/>
    <n v="1"/>
    <n v="1"/>
    <s v="Technical Degree"/>
    <n v="1"/>
    <n v="208"/>
    <n v="4"/>
    <x v="1"/>
    <n v="41"/>
    <x v="0"/>
    <n v="2"/>
    <x v="3"/>
    <n v="3"/>
    <x v="1"/>
    <n v="4319"/>
    <n v="26283"/>
    <n v="1"/>
    <s v="Y"/>
    <s v="No"/>
    <n v="13"/>
    <x v="0"/>
    <n v="1"/>
    <n v="80"/>
    <x v="1"/>
    <n v="10"/>
    <x v="4"/>
    <n v="3"/>
    <n v="10"/>
    <n v="7"/>
    <n v="0"/>
    <n v="9"/>
  </r>
  <r>
    <n v="51"/>
    <x v="1"/>
    <n v="0"/>
    <x v="0"/>
    <n v="1169"/>
    <x v="1"/>
    <n v="7"/>
    <n v="4"/>
    <s v="Medical"/>
    <n v="1"/>
    <n v="211"/>
    <n v="2"/>
    <x v="1"/>
    <n v="34"/>
    <x v="1"/>
    <n v="2"/>
    <x v="3"/>
    <n v="3"/>
    <x v="1"/>
    <n v="6132"/>
    <n v="13983"/>
    <n v="2"/>
    <s v="Y"/>
    <s v="No"/>
    <n v="17"/>
    <x v="0"/>
    <n v="3"/>
    <n v="80"/>
    <x v="0"/>
    <n v="10"/>
    <x v="2"/>
    <n v="3"/>
    <n v="1"/>
    <n v="0"/>
    <n v="0"/>
    <n v="0"/>
  </r>
  <r>
    <n v="58"/>
    <x v="1"/>
    <n v="0"/>
    <x v="0"/>
    <n v="1145"/>
    <x v="1"/>
    <n v="9"/>
    <n v="3"/>
    <s v="Medical"/>
    <n v="1"/>
    <n v="214"/>
    <n v="2"/>
    <x v="0"/>
    <n v="75"/>
    <x v="1"/>
    <n v="1"/>
    <x v="1"/>
    <n v="2"/>
    <x v="1"/>
    <n v="3346"/>
    <n v="11873"/>
    <n v="4"/>
    <s v="Y"/>
    <s v="Yes"/>
    <n v="20"/>
    <x v="1"/>
    <n v="2"/>
    <n v="80"/>
    <x v="1"/>
    <n v="9"/>
    <x v="1"/>
    <n v="2"/>
    <n v="1"/>
    <n v="0"/>
    <n v="0"/>
    <n v="0"/>
  </r>
  <r>
    <n v="40"/>
    <x v="1"/>
    <n v="0"/>
    <x v="0"/>
    <n v="630"/>
    <x v="0"/>
    <n v="4"/>
    <n v="4"/>
    <s v="Marketing"/>
    <n v="1"/>
    <n v="215"/>
    <n v="3"/>
    <x v="1"/>
    <n v="67"/>
    <x v="1"/>
    <n v="3"/>
    <x v="0"/>
    <n v="4"/>
    <x v="1"/>
    <n v="10855"/>
    <n v="8552"/>
    <n v="7"/>
    <s v="Y"/>
    <s v="No"/>
    <n v="11"/>
    <x v="0"/>
    <n v="1"/>
    <n v="80"/>
    <x v="1"/>
    <n v="15"/>
    <x v="2"/>
    <n v="2"/>
    <n v="12"/>
    <n v="11"/>
    <n v="2"/>
    <n v="11"/>
  </r>
  <r>
    <n v="34"/>
    <x v="1"/>
    <n v="0"/>
    <x v="1"/>
    <n v="303"/>
    <x v="0"/>
    <n v="2"/>
    <n v="4"/>
    <s v="Marketing"/>
    <n v="1"/>
    <n v="216"/>
    <n v="3"/>
    <x v="0"/>
    <n v="75"/>
    <x v="0"/>
    <n v="1"/>
    <x v="6"/>
    <n v="3"/>
    <x v="1"/>
    <n v="2231"/>
    <n v="11314"/>
    <n v="6"/>
    <s v="Y"/>
    <s v="No"/>
    <n v="18"/>
    <x v="0"/>
    <n v="4"/>
    <n v="80"/>
    <x v="1"/>
    <n v="6"/>
    <x v="1"/>
    <n v="3"/>
    <n v="4"/>
    <n v="3"/>
    <n v="1"/>
    <n v="2"/>
  </r>
  <r>
    <n v="22"/>
    <x v="1"/>
    <n v="0"/>
    <x v="0"/>
    <n v="1256"/>
    <x v="1"/>
    <n v="19"/>
    <n v="1"/>
    <s v="Medical"/>
    <n v="1"/>
    <n v="217"/>
    <n v="3"/>
    <x v="1"/>
    <n v="80"/>
    <x v="0"/>
    <n v="1"/>
    <x v="1"/>
    <n v="4"/>
    <x v="1"/>
    <n v="2323"/>
    <n v="11992"/>
    <n v="1"/>
    <s v="Y"/>
    <s v="No"/>
    <n v="24"/>
    <x v="1"/>
    <n v="1"/>
    <n v="80"/>
    <x v="3"/>
    <n v="2"/>
    <x v="6"/>
    <n v="3"/>
    <n v="2"/>
    <n v="2"/>
    <n v="2"/>
    <n v="2"/>
  </r>
  <r>
    <n v="27"/>
    <x v="1"/>
    <n v="0"/>
    <x v="2"/>
    <n v="691"/>
    <x v="1"/>
    <n v="9"/>
    <n v="3"/>
    <s v="Medical"/>
    <n v="1"/>
    <n v="218"/>
    <n v="4"/>
    <x v="1"/>
    <n v="57"/>
    <x v="0"/>
    <n v="1"/>
    <x v="1"/>
    <n v="2"/>
    <x v="2"/>
    <n v="2024"/>
    <n v="5970"/>
    <n v="6"/>
    <s v="Y"/>
    <s v="No"/>
    <n v="18"/>
    <x v="0"/>
    <n v="4"/>
    <n v="80"/>
    <x v="1"/>
    <n v="6"/>
    <x v="4"/>
    <n v="1"/>
    <n v="2"/>
    <n v="2"/>
    <n v="2"/>
    <n v="2"/>
  </r>
  <r>
    <n v="28"/>
    <x v="1"/>
    <n v="0"/>
    <x v="0"/>
    <n v="440"/>
    <x v="1"/>
    <n v="21"/>
    <n v="3"/>
    <s v="Medical"/>
    <n v="1"/>
    <n v="221"/>
    <n v="3"/>
    <x v="1"/>
    <n v="42"/>
    <x v="0"/>
    <n v="1"/>
    <x v="1"/>
    <n v="4"/>
    <x v="1"/>
    <n v="2713"/>
    <n v="6672"/>
    <n v="1"/>
    <s v="Y"/>
    <s v="No"/>
    <n v="11"/>
    <x v="0"/>
    <n v="3"/>
    <n v="80"/>
    <x v="1"/>
    <n v="5"/>
    <x v="2"/>
    <n v="1"/>
    <n v="5"/>
    <n v="2"/>
    <n v="0"/>
    <n v="2"/>
  </r>
  <r>
    <n v="57"/>
    <x v="1"/>
    <n v="0"/>
    <x v="0"/>
    <n v="334"/>
    <x v="1"/>
    <n v="24"/>
    <n v="2"/>
    <s v="Life Sciences"/>
    <n v="1"/>
    <n v="223"/>
    <n v="3"/>
    <x v="1"/>
    <n v="83"/>
    <x v="2"/>
    <n v="3"/>
    <x v="4"/>
    <n v="4"/>
    <x v="2"/>
    <n v="9439"/>
    <n v="23402"/>
    <n v="3"/>
    <s v="Y"/>
    <s v="Yes"/>
    <n v="16"/>
    <x v="0"/>
    <n v="2"/>
    <n v="80"/>
    <x v="1"/>
    <n v="12"/>
    <x v="2"/>
    <n v="1"/>
    <n v="5"/>
    <n v="3"/>
    <n v="1"/>
    <n v="4"/>
  </r>
  <r>
    <n v="27"/>
    <x v="1"/>
    <n v="0"/>
    <x v="2"/>
    <n v="1450"/>
    <x v="1"/>
    <n v="3"/>
    <n v="3"/>
    <s v="Medical"/>
    <n v="1"/>
    <n v="224"/>
    <n v="3"/>
    <x v="1"/>
    <n v="79"/>
    <x v="1"/>
    <n v="1"/>
    <x v="1"/>
    <n v="3"/>
    <x v="2"/>
    <n v="2566"/>
    <n v="25326"/>
    <n v="1"/>
    <s v="Y"/>
    <s v="Yes"/>
    <n v="15"/>
    <x v="0"/>
    <n v="4"/>
    <n v="80"/>
    <x v="1"/>
    <n v="1"/>
    <x v="2"/>
    <n v="2"/>
    <n v="1"/>
    <n v="1"/>
    <n v="0"/>
    <n v="1"/>
  </r>
  <r>
    <n v="50"/>
    <x v="1"/>
    <n v="0"/>
    <x v="0"/>
    <n v="1452"/>
    <x v="1"/>
    <n v="11"/>
    <n v="3"/>
    <s v="Life Sciences"/>
    <n v="1"/>
    <n v="226"/>
    <n v="3"/>
    <x v="0"/>
    <n v="53"/>
    <x v="0"/>
    <n v="5"/>
    <x v="5"/>
    <n v="2"/>
    <x v="0"/>
    <n v="19926"/>
    <n v="17053"/>
    <n v="3"/>
    <s v="Y"/>
    <s v="No"/>
    <n v="15"/>
    <x v="0"/>
    <n v="2"/>
    <n v="80"/>
    <x v="0"/>
    <n v="21"/>
    <x v="3"/>
    <n v="3"/>
    <n v="5"/>
    <n v="4"/>
    <n v="4"/>
    <n v="4"/>
  </r>
  <r>
    <n v="41"/>
    <x v="1"/>
    <n v="0"/>
    <x v="0"/>
    <n v="465"/>
    <x v="1"/>
    <n v="14"/>
    <n v="3"/>
    <s v="Life Sciences"/>
    <n v="1"/>
    <n v="227"/>
    <n v="1"/>
    <x v="1"/>
    <n v="56"/>
    <x v="0"/>
    <n v="1"/>
    <x v="1"/>
    <n v="3"/>
    <x v="2"/>
    <n v="2451"/>
    <n v="4609"/>
    <n v="4"/>
    <s v="Y"/>
    <s v="No"/>
    <n v="12"/>
    <x v="0"/>
    <n v="1"/>
    <n v="80"/>
    <x v="1"/>
    <n v="13"/>
    <x v="2"/>
    <n v="3"/>
    <n v="9"/>
    <n v="8"/>
    <n v="1"/>
    <n v="8"/>
  </r>
  <r>
    <n v="30"/>
    <x v="1"/>
    <n v="0"/>
    <x v="0"/>
    <n v="1339"/>
    <x v="0"/>
    <n v="5"/>
    <n v="3"/>
    <s v="Life Sciences"/>
    <n v="1"/>
    <n v="228"/>
    <n v="2"/>
    <x v="0"/>
    <n v="41"/>
    <x v="0"/>
    <n v="3"/>
    <x v="0"/>
    <n v="4"/>
    <x v="1"/>
    <n v="9419"/>
    <n v="8053"/>
    <n v="2"/>
    <s v="Y"/>
    <s v="No"/>
    <n v="12"/>
    <x v="0"/>
    <n v="3"/>
    <n v="80"/>
    <x v="1"/>
    <n v="12"/>
    <x v="2"/>
    <n v="3"/>
    <n v="10"/>
    <n v="9"/>
    <n v="7"/>
    <n v="4"/>
  </r>
  <r>
    <n v="38"/>
    <x v="1"/>
    <n v="0"/>
    <x v="0"/>
    <n v="702"/>
    <x v="0"/>
    <n v="1"/>
    <n v="4"/>
    <s v="Life Sciences"/>
    <n v="1"/>
    <n v="230"/>
    <n v="1"/>
    <x v="0"/>
    <n v="59"/>
    <x v="1"/>
    <n v="2"/>
    <x v="0"/>
    <n v="4"/>
    <x v="0"/>
    <n v="8686"/>
    <n v="12930"/>
    <n v="4"/>
    <s v="Y"/>
    <s v="No"/>
    <n v="22"/>
    <x v="1"/>
    <n v="3"/>
    <n v="80"/>
    <x v="0"/>
    <n v="12"/>
    <x v="2"/>
    <n v="4"/>
    <n v="8"/>
    <n v="3"/>
    <n v="0"/>
    <n v="7"/>
  </r>
  <r>
    <n v="32"/>
    <x v="1"/>
    <n v="0"/>
    <x v="0"/>
    <n v="120"/>
    <x v="1"/>
    <n v="6"/>
    <n v="5"/>
    <s v="Life Sciences"/>
    <n v="1"/>
    <n v="231"/>
    <n v="3"/>
    <x v="1"/>
    <n v="43"/>
    <x v="0"/>
    <n v="1"/>
    <x v="1"/>
    <n v="3"/>
    <x v="0"/>
    <n v="3038"/>
    <n v="12430"/>
    <n v="3"/>
    <s v="Y"/>
    <s v="No"/>
    <n v="20"/>
    <x v="1"/>
    <n v="1"/>
    <n v="80"/>
    <x v="0"/>
    <n v="8"/>
    <x v="2"/>
    <n v="3"/>
    <n v="5"/>
    <n v="4"/>
    <n v="1"/>
    <n v="4"/>
  </r>
  <r>
    <n v="27"/>
    <x v="1"/>
    <n v="0"/>
    <x v="0"/>
    <n v="1157"/>
    <x v="1"/>
    <n v="17"/>
    <n v="3"/>
    <s v="Technical Degree"/>
    <n v="1"/>
    <n v="233"/>
    <n v="3"/>
    <x v="1"/>
    <n v="51"/>
    <x v="0"/>
    <n v="1"/>
    <x v="1"/>
    <n v="2"/>
    <x v="1"/>
    <n v="3058"/>
    <n v="13364"/>
    <n v="0"/>
    <s v="Y"/>
    <s v="Yes"/>
    <n v="16"/>
    <x v="0"/>
    <n v="4"/>
    <n v="80"/>
    <x v="1"/>
    <n v="6"/>
    <x v="1"/>
    <n v="2"/>
    <n v="5"/>
    <n v="2"/>
    <n v="1"/>
    <n v="1"/>
  </r>
  <r>
    <n v="19"/>
    <x v="0"/>
    <n v="1"/>
    <x v="1"/>
    <n v="602"/>
    <x v="0"/>
    <n v="1"/>
    <n v="1"/>
    <s v="Technical Degree"/>
    <n v="1"/>
    <n v="235"/>
    <n v="3"/>
    <x v="0"/>
    <n v="100"/>
    <x v="3"/>
    <n v="1"/>
    <x v="6"/>
    <n v="1"/>
    <x v="0"/>
    <n v="2325"/>
    <n v="20989"/>
    <n v="0"/>
    <s v="Y"/>
    <s v="No"/>
    <n v="21"/>
    <x v="1"/>
    <n v="1"/>
    <n v="80"/>
    <x v="0"/>
    <n v="1"/>
    <x v="3"/>
    <n v="4"/>
    <n v="0"/>
    <n v="0"/>
    <n v="0"/>
    <n v="0"/>
  </r>
  <r>
    <n v="36"/>
    <x v="1"/>
    <n v="0"/>
    <x v="1"/>
    <n v="1480"/>
    <x v="1"/>
    <n v="3"/>
    <n v="2"/>
    <s v="Medical"/>
    <n v="1"/>
    <n v="238"/>
    <n v="4"/>
    <x v="1"/>
    <n v="30"/>
    <x v="0"/>
    <n v="1"/>
    <x v="2"/>
    <n v="2"/>
    <x v="0"/>
    <n v="2088"/>
    <n v="15062"/>
    <n v="4"/>
    <s v="Y"/>
    <s v="No"/>
    <n v="12"/>
    <x v="0"/>
    <n v="3"/>
    <n v="80"/>
    <x v="0"/>
    <n v="13"/>
    <x v="1"/>
    <n v="2"/>
    <n v="8"/>
    <n v="7"/>
    <n v="7"/>
    <n v="2"/>
  </r>
  <r>
    <n v="30"/>
    <x v="1"/>
    <n v="0"/>
    <x v="2"/>
    <n v="111"/>
    <x v="1"/>
    <n v="9"/>
    <n v="3"/>
    <s v="Medical"/>
    <n v="1"/>
    <n v="239"/>
    <n v="3"/>
    <x v="1"/>
    <n v="66"/>
    <x v="0"/>
    <n v="2"/>
    <x v="2"/>
    <n v="1"/>
    <x v="2"/>
    <n v="3072"/>
    <n v="11012"/>
    <n v="1"/>
    <s v="Y"/>
    <s v="No"/>
    <n v="11"/>
    <x v="0"/>
    <n v="3"/>
    <n v="80"/>
    <x v="3"/>
    <n v="12"/>
    <x v="5"/>
    <n v="3"/>
    <n v="12"/>
    <n v="9"/>
    <n v="6"/>
    <n v="10"/>
  </r>
  <r>
    <n v="45"/>
    <x v="1"/>
    <n v="0"/>
    <x v="0"/>
    <n v="1268"/>
    <x v="0"/>
    <n v="4"/>
    <n v="2"/>
    <s v="Life Sciences"/>
    <n v="1"/>
    <n v="240"/>
    <n v="3"/>
    <x v="0"/>
    <n v="30"/>
    <x v="0"/>
    <n v="2"/>
    <x v="0"/>
    <n v="1"/>
    <x v="2"/>
    <n v="5006"/>
    <n v="6319"/>
    <n v="4"/>
    <s v="Y"/>
    <s v="Yes"/>
    <n v="11"/>
    <x v="0"/>
    <n v="1"/>
    <n v="80"/>
    <x v="1"/>
    <n v="9"/>
    <x v="1"/>
    <n v="4"/>
    <n v="5"/>
    <n v="4"/>
    <n v="0"/>
    <n v="3"/>
  </r>
  <r>
    <n v="56"/>
    <x v="1"/>
    <n v="0"/>
    <x v="0"/>
    <n v="713"/>
    <x v="1"/>
    <n v="8"/>
    <n v="3"/>
    <s v="Life Sciences"/>
    <n v="1"/>
    <n v="241"/>
    <n v="3"/>
    <x v="0"/>
    <n v="67"/>
    <x v="0"/>
    <n v="1"/>
    <x v="1"/>
    <n v="1"/>
    <x v="2"/>
    <n v="4257"/>
    <n v="13939"/>
    <n v="4"/>
    <s v="Y"/>
    <s v="Yes"/>
    <n v="18"/>
    <x v="0"/>
    <n v="3"/>
    <n v="80"/>
    <x v="1"/>
    <n v="19"/>
    <x v="1"/>
    <n v="3"/>
    <n v="2"/>
    <n v="2"/>
    <n v="2"/>
    <n v="2"/>
  </r>
  <r>
    <n v="33"/>
    <x v="1"/>
    <n v="0"/>
    <x v="0"/>
    <n v="134"/>
    <x v="1"/>
    <n v="2"/>
    <n v="3"/>
    <s v="Life Sciences"/>
    <n v="1"/>
    <n v="242"/>
    <n v="3"/>
    <x v="1"/>
    <n v="90"/>
    <x v="0"/>
    <n v="1"/>
    <x v="1"/>
    <n v="4"/>
    <x v="0"/>
    <n v="2500"/>
    <n v="10515"/>
    <n v="0"/>
    <s v="Y"/>
    <s v="No"/>
    <n v="14"/>
    <x v="0"/>
    <n v="1"/>
    <n v="80"/>
    <x v="0"/>
    <n v="4"/>
    <x v="2"/>
    <n v="4"/>
    <n v="3"/>
    <n v="1"/>
    <n v="0"/>
    <n v="2"/>
  </r>
  <r>
    <n v="19"/>
    <x v="0"/>
    <n v="1"/>
    <x v="0"/>
    <n v="303"/>
    <x v="1"/>
    <n v="2"/>
    <n v="3"/>
    <s v="Life Sciences"/>
    <n v="1"/>
    <n v="243"/>
    <n v="2"/>
    <x v="1"/>
    <n v="47"/>
    <x v="1"/>
    <n v="1"/>
    <x v="2"/>
    <n v="4"/>
    <x v="0"/>
    <n v="1102"/>
    <n v="9241"/>
    <n v="1"/>
    <s v="Y"/>
    <s v="No"/>
    <n v="22"/>
    <x v="1"/>
    <n v="3"/>
    <n v="80"/>
    <x v="0"/>
    <n v="1"/>
    <x v="1"/>
    <n v="2"/>
    <n v="1"/>
    <n v="0"/>
    <n v="1"/>
    <n v="0"/>
  </r>
  <r>
    <n v="46"/>
    <x v="1"/>
    <n v="0"/>
    <x v="0"/>
    <n v="526"/>
    <x v="0"/>
    <n v="1"/>
    <n v="2"/>
    <s v="Marketing"/>
    <n v="1"/>
    <n v="244"/>
    <n v="2"/>
    <x v="0"/>
    <n v="92"/>
    <x v="0"/>
    <n v="3"/>
    <x v="0"/>
    <n v="1"/>
    <x v="2"/>
    <n v="10453"/>
    <n v="2137"/>
    <n v="1"/>
    <s v="Y"/>
    <s v="No"/>
    <n v="25"/>
    <x v="1"/>
    <n v="3"/>
    <n v="80"/>
    <x v="2"/>
    <n v="24"/>
    <x v="2"/>
    <n v="3"/>
    <n v="24"/>
    <n v="13"/>
    <n v="15"/>
    <n v="7"/>
  </r>
  <r>
    <n v="38"/>
    <x v="1"/>
    <n v="0"/>
    <x v="0"/>
    <n v="1380"/>
    <x v="1"/>
    <n v="9"/>
    <n v="2"/>
    <s v="Life Sciences"/>
    <n v="1"/>
    <n v="245"/>
    <n v="3"/>
    <x v="0"/>
    <n v="75"/>
    <x v="0"/>
    <n v="1"/>
    <x v="2"/>
    <n v="4"/>
    <x v="0"/>
    <n v="2288"/>
    <n v="6319"/>
    <n v="1"/>
    <s v="Y"/>
    <s v="No"/>
    <n v="12"/>
    <x v="0"/>
    <n v="3"/>
    <n v="80"/>
    <x v="0"/>
    <n v="2"/>
    <x v="1"/>
    <n v="3"/>
    <n v="2"/>
    <n v="2"/>
    <n v="2"/>
    <n v="1"/>
  </r>
  <r>
    <n v="31"/>
    <x v="1"/>
    <n v="0"/>
    <x v="0"/>
    <n v="140"/>
    <x v="1"/>
    <n v="12"/>
    <n v="1"/>
    <s v="Medical"/>
    <n v="1"/>
    <n v="246"/>
    <n v="3"/>
    <x v="0"/>
    <n v="95"/>
    <x v="0"/>
    <n v="1"/>
    <x v="1"/>
    <n v="4"/>
    <x v="1"/>
    <n v="3929"/>
    <n v="6984"/>
    <n v="8"/>
    <s v="Y"/>
    <s v="Yes"/>
    <n v="23"/>
    <x v="1"/>
    <n v="3"/>
    <n v="80"/>
    <x v="1"/>
    <n v="7"/>
    <x v="0"/>
    <n v="3"/>
    <n v="4"/>
    <n v="2"/>
    <n v="0"/>
    <n v="2"/>
  </r>
  <r>
    <n v="34"/>
    <x v="1"/>
    <n v="0"/>
    <x v="0"/>
    <n v="629"/>
    <x v="1"/>
    <n v="27"/>
    <n v="2"/>
    <s v="Medical"/>
    <n v="1"/>
    <n v="247"/>
    <n v="4"/>
    <x v="0"/>
    <n v="95"/>
    <x v="0"/>
    <n v="1"/>
    <x v="1"/>
    <n v="2"/>
    <x v="0"/>
    <n v="2311"/>
    <n v="5711"/>
    <n v="2"/>
    <s v="Y"/>
    <s v="No"/>
    <n v="15"/>
    <x v="0"/>
    <n v="4"/>
    <n v="80"/>
    <x v="0"/>
    <n v="9"/>
    <x v="1"/>
    <n v="3"/>
    <n v="3"/>
    <n v="2"/>
    <n v="1"/>
    <n v="2"/>
  </r>
  <r>
    <n v="41"/>
    <x v="0"/>
    <n v="1"/>
    <x v="0"/>
    <n v="1356"/>
    <x v="0"/>
    <n v="20"/>
    <n v="2"/>
    <s v="Marketing"/>
    <n v="1"/>
    <n v="248"/>
    <n v="2"/>
    <x v="0"/>
    <n v="70"/>
    <x v="0"/>
    <n v="1"/>
    <x v="6"/>
    <n v="2"/>
    <x v="0"/>
    <n v="3140"/>
    <n v="21728"/>
    <n v="1"/>
    <s v="Y"/>
    <s v="Yes"/>
    <n v="22"/>
    <x v="1"/>
    <n v="4"/>
    <n v="80"/>
    <x v="0"/>
    <n v="4"/>
    <x v="3"/>
    <n v="2"/>
    <n v="4"/>
    <n v="3"/>
    <n v="0"/>
    <n v="2"/>
  </r>
  <r>
    <n v="50"/>
    <x v="1"/>
    <n v="0"/>
    <x v="0"/>
    <n v="328"/>
    <x v="1"/>
    <n v="1"/>
    <n v="3"/>
    <s v="Medical"/>
    <n v="1"/>
    <n v="249"/>
    <n v="3"/>
    <x v="1"/>
    <n v="86"/>
    <x v="1"/>
    <n v="1"/>
    <x v="2"/>
    <n v="3"/>
    <x v="1"/>
    <n v="3690"/>
    <n v="3425"/>
    <n v="2"/>
    <s v="Y"/>
    <s v="No"/>
    <n v="15"/>
    <x v="0"/>
    <n v="4"/>
    <n v="80"/>
    <x v="1"/>
    <n v="5"/>
    <x v="2"/>
    <n v="2"/>
    <n v="3"/>
    <n v="2"/>
    <n v="0"/>
    <n v="2"/>
  </r>
  <r>
    <n v="53"/>
    <x v="1"/>
    <n v="0"/>
    <x v="0"/>
    <n v="1084"/>
    <x v="1"/>
    <n v="13"/>
    <n v="2"/>
    <s v="Medical"/>
    <n v="1"/>
    <n v="250"/>
    <n v="4"/>
    <x v="0"/>
    <n v="57"/>
    <x v="2"/>
    <n v="2"/>
    <x v="3"/>
    <n v="1"/>
    <x v="2"/>
    <n v="4450"/>
    <n v="26250"/>
    <n v="1"/>
    <s v="Y"/>
    <s v="No"/>
    <n v="11"/>
    <x v="0"/>
    <n v="3"/>
    <n v="80"/>
    <x v="3"/>
    <n v="5"/>
    <x v="1"/>
    <n v="3"/>
    <n v="4"/>
    <n v="2"/>
    <n v="1"/>
    <n v="3"/>
  </r>
  <r>
    <n v="33"/>
    <x v="1"/>
    <n v="0"/>
    <x v="0"/>
    <n v="931"/>
    <x v="1"/>
    <n v="14"/>
    <n v="3"/>
    <s v="Medical"/>
    <n v="1"/>
    <n v="252"/>
    <n v="4"/>
    <x v="0"/>
    <n v="72"/>
    <x v="0"/>
    <n v="1"/>
    <x v="1"/>
    <n v="2"/>
    <x v="1"/>
    <n v="2756"/>
    <n v="4673"/>
    <n v="1"/>
    <s v="Y"/>
    <s v="No"/>
    <n v="13"/>
    <x v="0"/>
    <n v="4"/>
    <n v="80"/>
    <x v="1"/>
    <n v="8"/>
    <x v="3"/>
    <n v="3"/>
    <n v="8"/>
    <n v="7"/>
    <n v="1"/>
    <n v="6"/>
  </r>
  <r>
    <n v="40"/>
    <x v="1"/>
    <n v="0"/>
    <x v="0"/>
    <n v="989"/>
    <x v="1"/>
    <n v="4"/>
    <n v="1"/>
    <s v="Medical"/>
    <n v="1"/>
    <n v="253"/>
    <n v="4"/>
    <x v="0"/>
    <n v="46"/>
    <x v="0"/>
    <n v="5"/>
    <x v="5"/>
    <n v="3"/>
    <x v="1"/>
    <n v="19033"/>
    <n v="6499"/>
    <n v="1"/>
    <s v="Y"/>
    <s v="No"/>
    <n v="14"/>
    <x v="0"/>
    <n v="2"/>
    <n v="80"/>
    <x v="1"/>
    <n v="21"/>
    <x v="2"/>
    <n v="3"/>
    <n v="20"/>
    <n v="8"/>
    <n v="9"/>
    <n v="9"/>
  </r>
  <r>
    <n v="55"/>
    <x v="1"/>
    <n v="0"/>
    <x v="0"/>
    <n v="692"/>
    <x v="1"/>
    <n v="14"/>
    <n v="4"/>
    <s v="Medical"/>
    <n v="1"/>
    <n v="254"/>
    <n v="3"/>
    <x v="1"/>
    <n v="61"/>
    <x v="2"/>
    <n v="5"/>
    <x v="7"/>
    <n v="2"/>
    <x v="0"/>
    <n v="18722"/>
    <n v="13339"/>
    <n v="8"/>
    <s v="Y"/>
    <s v="No"/>
    <n v="11"/>
    <x v="0"/>
    <n v="4"/>
    <n v="80"/>
    <x v="0"/>
    <n v="36"/>
    <x v="1"/>
    <n v="3"/>
    <n v="24"/>
    <n v="15"/>
    <n v="2"/>
    <n v="15"/>
  </r>
  <r>
    <n v="34"/>
    <x v="1"/>
    <n v="0"/>
    <x v="1"/>
    <n v="1069"/>
    <x v="1"/>
    <n v="2"/>
    <n v="1"/>
    <s v="Life Sciences"/>
    <n v="1"/>
    <n v="256"/>
    <n v="4"/>
    <x v="1"/>
    <n v="45"/>
    <x v="1"/>
    <n v="2"/>
    <x v="3"/>
    <n v="3"/>
    <x v="1"/>
    <n v="9547"/>
    <n v="14074"/>
    <n v="1"/>
    <s v="Y"/>
    <s v="No"/>
    <n v="17"/>
    <x v="0"/>
    <n v="3"/>
    <n v="80"/>
    <x v="0"/>
    <n v="10"/>
    <x v="2"/>
    <n v="2"/>
    <n v="10"/>
    <n v="9"/>
    <n v="1"/>
    <n v="9"/>
  </r>
  <r>
    <n v="51"/>
    <x v="1"/>
    <n v="0"/>
    <x v="0"/>
    <n v="313"/>
    <x v="1"/>
    <n v="3"/>
    <n v="3"/>
    <s v="Medical"/>
    <n v="1"/>
    <n v="258"/>
    <n v="4"/>
    <x v="0"/>
    <n v="98"/>
    <x v="0"/>
    <n v="4"/>
    <x v="4"/>
    <n v="2"/>
    <x v="0"/>
    <n v="13734"/>
    <n v="7192"/>
    <n v="3"/>
    <s v="Y"/>
    <s v="No"/>
    <n v="18"/>
    <x v="0"/>
    <n v="3"/>
    <n v="80"/>
    <x v="0"/>
    <n v="21"/>
    <x v="6"/>
    <n v="3"/>
    <n v="7"/>
    <n v="7"/>
    <n v="1"/>
    <n v="0"/>
  </r>
  <r>
    <n v="52"/>
    <x v="1"/>
    <n v="0"/>
    <x v="0"/>
    <n v="699"/>
    <x v="1"/>
    <n v="1"/>
    <n v="4"/>
    <s v="Life Sciences"/>
    <n v="1"/>
    <n v="259"/>
    <n v="3"/>
    <x v="1"/>
    <n v="65"/>
    <x v="1"/>
    <n v="5"/>
    <x v="5"/>
    <n v="3"/>
    <x v="1"/>
    <n v="19999"/>
    <n v="5678"/>
    <n v="0"/>
    <s v="Y"/>
    <s v="No"/>
    <n v="14"/>
    <x v="0"/>
    <n v="1"/>
    <n v="80"/>
    <x v="1"/>
    <n v="34"/>
    <x v="3"/>
    <n v="3"/>
    <n v="33"/>
    <n v="18"/>
    <n v="11"/>
    <n v="9"/>
  </r>
  <r>
    <n v="27"/>
    <x v="1"/>
    <n v="0"/>
    <x v="0"/>
    <n v="894"/>
    <x v="1"/>
    <n v="9"/>
    <n v="3"/>
    <s v="Medical"/>
    <n v="1"/>
    <n v="260"/>
    <n v="4"/>
    <x v="0"/>
    <n v="99"/>
    <x v="0"/>
    <n v="1"/>
    <x v="1"/>
    <n v="2"/>
    <x v="0"/>
    <n v="2279"/>
    <n v="11781"/>
    <n v="1"/>
    <s v="Y"/>
    <s v="No"/>
    <n v="16"/>
    <x v="0"/>
    <n v="4"/>
    <n v="80"/>
    <x v="0"/>
    <n v="7"/>
    <x v="2"/>
    <n v="2"/>
    <n v="7"/>
    <n v="7"/>
    <n v="0"/>
    <n v="3"/>
  </r>
  <r>
    <n v="35"/>
    <x v="0"/>
    <n v="1"/>
    <x v="0"/>
    <n v="556"/>
    <x v="1"/>
    <n v="23"/>
    <n v="2"/>
    <s v="Life Sciences"/>
    <n v="1"/>
    <n v="261"/>
    <n v="2"/>
    <x v="1"/>
    <n v="50"/>
    <x v="1"/>
    <n v="2"/>
    <x v="3"/>
    <n v="3"/>
    <x v="1"/>
    <n v="5916"/>
    <n v="15497"/>
    <n v="3"/>
    <s v="Y"/>
    <s v="Yes"/>
    <n v="13"/>
    <x v="0"/>
    <n v="1"/>
    <n v="80"/>
    <x v="0"/>
    <n v="8"/>
    <x v="4"/>
    <n v="3"/>
    <n v="1"/>
    <n v="0"/>
    <n v="0"/>
    <n v="1"/>
  </r>
  <r>
    <n v="43"/>
    <x v="1"/>
    <n v="0"/>
    <x v="2"/>
    <n v="1344"/>
    <x v="1"/>
    <n v="7"/>
    <n v="3"/>
    <s v="Medical"/>
    <n v="1"/>
    <n v="262"/>
    <n v="4"/>
    <x v="1"/>
    <n v="37"/>
    <x v="2"/>
    <n v="1"/>
    <x v="1"/>
    <n v="4"/>
    <x v="2"/>
    <n v="2089"/>
    <n v="5228"/>
    <n v="4"/>
    <s v="Y"/>
    <s v="No"/>
    <n v="14"/>
    <x v="0"/>
    <n v="4"/>
    <n v="80"/>
    <x v="2"/>
    <n v="7"/>
    <x v="1"/>
    <n v="4"/>
    <n v="5"/>
    <n v="4"/>
    <n v="2"/>
    <n v="2"/>
  </r>
  <r>
    <n v="45"/>
    <x v="1"/>
    <n v="0"/>
    <x v="2"/>
    <n v="1195"/>
    <x v="1"/>
    <n v="2"/>
    <n v="2"/>
    <s v="Medical"/>
    <n v="1"/>
    <n v="264"/>
    <n v="1"/>
    <x v="1"/>
    <n v="65"/>
    <x v="1"/>
    <n v="4"/>
    <x v="5"/>
    <n v="4"/>
    <x v="1"/>
    <n v="16792"/>
    <n v="20462"/>
    <n v="9"/>
    <s v="Y"/>
    <s v="No"/>
    <n v="23"/>
    <x v="1"/>
    <n v="4"/>
    <n v="80"/>
    <x v="1"/>
    <n v="22"/>
    <x v="4"/>
    <n v="3"/>
    <n v="20"/>
    <n v="8"/>
    <n v="11"/>
    <n v="8"/>
  </r>
  <r>
    <n v="37"/>
    <x v="1"/>
    <n v="0"/>
    <x v="0"/>
    <n v="290"/>
    <x v="1"/>
    <n v="21"/>
    <n v="3"/>
    <s v="Life Sciences"/>
    <n v="1"/>
    <n v="267"/>
    <n v="2"/>
    <x v="1"/>
    <n v="65"/>
    <x v="2"/>
    <n v="1"/>
    <x v="1"/>
    <n v="1"/>
    <x v="1"/>
    <n v="3564"/>
    <n v="22977"/>
    <n v="1"/>
    <s v="Y"/>
    <s v="Yes"/>
    <n v="12"/>
    <x v="0"/>
    <n v="1"/>
    <n v="80"/>
    <x v="1"/>
    <n v="8"/>
    <x v="1"/>
    <n v="2"/>
    <n v="8"/>
    <n v="7"/>
    <n v="1"/>
    <n v="7"/>
  </r>
  <r>
    <n v="35"/>
    <x v="1"/>
    <n v="0"/>
    <x v="1"/>
    <n v="138"/>
    <x v="1"/>
    <n v="2"/>
    <n v="3"/>
    <s v="Medical"/>
    <n v="1"/>
    <n v="269"/>
    <n v="2"/>
    <x v="0"/>
    <n v="37"/>
    <x v="0"/>
    <n v="2"/>
    <x v="2"/>
    <n v="2"/>
    <x v="0"/>
    <n v="4425"/>
    <n v="15986"/>
    <n v="5"/>
    <s v="Y"/>
    <s v="No"/>
    <n v="11"/>
    <x v="0"/>
    <n v="4"/>
    <n v="80"/>
    <x v="0"/>
    <n v="10"/>
    <x v="3"/>
    <n v="3"/>
    <n v="6"/>
    <n v="2"/>
    <n v="1"/>
    <n v="2"/>
  </r>
  <r>
    <n v="42"/>
    <x v="1"/>
    <n v="0"/>
    <x v="2"/>
    <n v="926"/>
    <x v="1"/>
    <n v="21"/>
    <n v="2"/>
    <s v="Medical"/>
    <n v="1"/>
    <n v="270"/>
    <n v="3"/>
    <x v="0"/>
    <n v="36"/>
    <x v="0"/>
    <n v="2"/>
    <x v="3"/>
    <n v="3"/>
    <x v="2"/>
    <n v="5265"/>
    <n v="16439"/>
    <n v="2"/>
    <s v="Y"/>
    <s v="No"/>
    <n v="16"/>
    <x v="0"/>
    <n v="2"/>
    <n v="80"/>
    <x v="1"/>
    <n v="11"/>
    <x v="3"/>
    <n v="3"/>
    <n v="5"/>
    <n v="3"/>
    <n v="0"/>
    <n v="2"/>
  </r>
  <r>
    <n v="38"/>
    <x v="1"/>
    <n v="0"/>
    <x v="0"/>
    <n v="1261"/>
    <x v="1"/>
    <n v="2"/>
    <n v="4"/>
    <s v="Life Sciences"/>
    <n v="1"/>
    <n v="271"/>
    <n v="4"/>
    <x v="1"/>
    <n v="88"/>
    <x v="0"/>
    <n v="2"/>
    <x v="3"/>
    <n v="3"/>
    <x v="1"/>
    <n v="6553"/>
    <n v="7259"/>
    <n v="9"/>
    <s v="Y"/>
    <s v="No"/>
    <n v="14"/>
    <x v="0"/>
    <n v="2"/>
    <n v="80"/>
    <x v="0"/>
    <n v="14"/>
    <x v="1"/>
    <n v="3"/>
    <n v="1"/>
    <n v="0"/>
    <n v="0"/>
    <n v="0"/>
  </r>
  <r>
    <n v="38"/>
    <x v="1"/>
    <n v="0"/>
    <x v="0"/>
    <n v="1084"/>
    <x v="1"/>
    <n v="29"/>
    <n v="3"/>
    <s v="Technical Degree"/>
    <n v="1"/>
    <n v="273"/>
    <n v="4"/>
    <x v="1"/>
    <n v="54"/>
    <x v="0"/>
    <n v="2"/>
    <x v="3"/>
    <n v="4"/>
    <x v="1"/>
    <n v="6261"/>
    <n v="4185"/>
    <n v="3"/>
    <s v="Y"/>
    <s v="No"/>
    <n v="18"/>
    <x v="0"/>
    <n v="1"/>
    <n v="80"/>
    <x v="1"/>
    <n v="9"/>
    <x v="1"/>
    <n v="1"/>
    <n v="7"/>
    <n v="7"/>
    <n v="1"/>
    <n v="7"/>
  </r>
  <r>
    <n v="27"/>
    <x v="1"/>
    <n v="0"/>
    <x v="1"/>
    <n v="472"/>
    <x v="1"/>
    <n v="1"/>
    <n v="1"/>
    <s v="Technical Degree"/>
    <n v="1"/>
    <n v="274"/>
    <n v="3"/>
    <x v="1"/>
    <n v="60"/>
    <x v="1"/>
    <n v="2"/>
    <x v="3"/>
    <n v="1"/>
    <x v="1"/>
    <n v="4298"/>
    <n v="9679"/>
    <n v="5"/>
    <s v="Y"/>
    <s v="No"/>
    <n v="19"/>
    <x v="0"/>
    <n v="3"/>
    <n v="80"/>
    <x v="1"/>
    <n v="6"/>
    <x v="4"/>
    <n v="3"/>
    <n v="2"/>
    <n v="2"/>
    <n v="2"/>
    <n v="0"/>
  </r>
  <r>
    <n v="49"/>
    <x v="1"/>
    <n v="0"/>
    <x v="2"/>
    <n v="1002"/>
    <x v="1"/>
    <n v="18"/>
    <n v="4"/>
    <s v="Life Sciences"/>
    <n v="1"/>
    <n v="275"/>
    <n v="4"/>
    <x v="1"/>
    <n v="92"/>
    <x v="0"/>
    <n v="2"/>
    <x v="3"/>
    <n v="4"/>
    <x v="2"/>
    <n v="6804"/>
    <n v="23793"/>
    <n v="1"/>
    <s v="Y"/>
    <s v="Yes"/>
    <n v="15"/>
    <x v="0"/>
    <n v="1"/>
    <n v="80"/>
    <x v="3"/>
    <n v="7"/>
    <x v="0"/>
    <n v="3"/>
    <n v="7"/>
    <n v="7"/>
    <n v="1"/>
    <n v="7"/>
  </r>
  <r>
    <n v="34"/>
    <x v="1"/>
    <n v="0"/>
    <x v="1"/>
    <n v="878"/>
    <x v="1"/>
    <n v="10"/>
    <n v="4"/>
    <s v="Medical"/>
    <n v="1"/>
    <n v="277"/>
    <n v="4"/>
    <x v="1"/>
    <n v="43"/>
    <x v="0"/>
    <n v="1"/>
    <x v="1"/>
    <n v="3"/>
    <x v="2"/>
    <n v="3815"/>
    <n v="5972"/>
    <n v="1"/>
    <s v="Y"/>
    <s v="Yes"/>
    <n v="17"/>
    <x v="0"/>
    <n v="4"/>
    <n v="80"/>
    <x v="1"/>
    <n v="5"/>
    <x v="5"/>
    <n v="4"/>
    <n v="5"/>
    <n v="3"/>
    <n v="2"/>
    <n v="0"/>
  </r>
  <r>
    <n v="40"/>
    <x v="1"/>
    <n v="0"/>
    <x v="0"/>
    <n v="905"/>
    <x v="1"/>
    <n v="19"/>
    <n v="2"/>
    <s v="Medical"/>
    <n v="1"/>
    <n v="281"/>
    <n v="3"/>
    <x v="1"/>
    <n v="99"/>
    <x v="0"/>
    <n v="2"/>
    <x v="2"/>
    <n v="4"/>
    <x v="1"/>
    <n v="2741"/>
    <n v="16523"/>
    <n v="8"/>
    <s v="Y"/>
    <s v="Yes"/>
    <n v="15"/>
    <x v="0"/>
    <n v="3"/>
    <n v="80"/>
    <x v="1"/>
    <n v="15"/>
    <x v="2"/>
    <n v="4"/>
    <n v="7"/>
    <n v="2"/>
    <n v="3"/>
    <n v="7"/>
  </r>
  <r>
    <n v="38"/>
    <x v="0"/>
    <n v="1"/>
    <x v="0"/>
    <n v="1180"/>
    <x v="1"/>
    <n v="29"/>
    <n v="1"/>
    <s v="Medical"/>
    <n v="1"/>
    <n v="282"/>
    <n v="2"/>
    <x v="1"/>
    <n v="70"/>
    <x v="0"/>
    <n v="2"/>
    <x v="4"/>
    <n v="1"/>
    <x v="1"/>
    <n v="6673"/>
    <n v="11354"/>
    <n v="7"/>
    <s v="Y"/>
    <s v="Yes"/>
    <n v="19"/>
    <x v="0"/>
    <n v="2"/>
    <n v="80"/>
    <x v="0"/>
    <n v="17"/>
    <x v="2"/>
    <n v="3"/>
    <n v="1"/>
    <n v="0"/>
    <n v="0"/>
    <n v="0"/>
  </r>
  <r>
    <n v="29"/>
    <x v="0"/>
    <n v="1"/>
    <x v="0"/>
    <n v="121"/>
    <x v="0"/>
    <n v="27"/>
    <n v="3"/>
    <s v="Marketing"/>
    <n v="1"/>
    <n v="283"/>
    <n v="2"/>
    <x v="0"/>
    <n v="35"/>
    <x v="0"/>
    <n v="3"/>
    <x v="0"/>
    <n v="4"/>
    <x v="1"/>
    <n v="7639"/>
    <n v="24525"/>
    <n v="1"/>
    <s v="Y"/>
    <s v="No"/>
    <n v="22"/>
    <x v="1"/>
    <n v="4"/>
    <n v="80"/>
    <x v="2"/>
    <n v="10"/>
    <x v="1"/>
    <n v="2"/>
    <n v="10"/>
    <n v="4"/>
    <n v="1"/>
    <n v="9"/>
  </r>
  <r>
    <n v="22"/>
    <x v="1"/>
    <n v="0"/>
    <x v="0"/>
    <n v="1136"/>
    <x v="1"/>
    <n v="5"/>
    <n v="3"/>
    <s v="Life Sciences"/>
    <n v="1"/>
    <n v="284"/>
    <n v="4"/>
    <x v="1"/>
    <n v="60"/>
    <x v="2"/>
    <n v="1"/>
    <x v="1"/>
    <n v="2"/>
    <x v="2"/>
    <n v="2328"/>
    <n v="12392"/>
    <n v="1"/>
    <s v="Y"/>
    <s v="Yes"/>
    <n v="16"/>
    <x v="0"/>
    <n v="1"/>
    <n v="80"/>
    <x v="1"/>
    <n v="4"/>
    <x v="2"/>
    <n v="2"/>
    <n v="4"/>
    <n v="2"/>
    <n v="2"/>
    <n v="2"/>
  </r>
  <r>
    <n v="36"/>
    <x v="1"/>
    <n v="0"/>
    <x v="1"/>
    <n v="635"/>
    <x v="1"/>
    <n v="18"/>
    <n v="1"/>
    <s v="Medical"/>
    <n v="1"/>
    <n v="286"/>
    <n v="2"/>
    <x v="0"/>
    <n v="73"/>
    <x v="0"/>
    <n v="1"/>
    <x v="2"/>
    <n v="4"/>
    <x v="0"/>
    <n v="2153"/>
    <n v="7703"/>
    <n v="1"/>
    <s v="Y"/>
    <s v="No"/>
    <n v="13"/>
    <x v="0"/>
    <n v="1"/>
    <n v="80"/>
    <x v="0"/>
    <n v="8"/>
    <x v="2"/>
    <n v="3"/>
    <n v="8"/>
    <n v="1"/>
    <n v="1"/>
    <n v="7"/>
  </r>
  <r>
    <n v="40"/>
    <x v="1"/>
    <n v="0"/>
    <x v="2"/>
    <n v="1151"/>
    <x v="1"/>
    <n v="9"/>
    <n v="5"/>
    <s v="Life Sciences"/>
    <n v="1"/>
    <n v="287"/>
    <n v="4"/>
    <x v="1"/>
    <n v="63"/>
    <x v="1"/>
    <n v="2"/>
    <x v="4"/>
    <n v="4"/>
    <x v="1"/>
    <n v="4876"/>
    <n v="14242"/>
    <n v="9"/>
    <s v="Y"/>
    <s v="No"/>
    <n v="14"/>
    <x v="0"/>
    <n v="4"/>
    <n v="80"/>
    <x v="1"/>
    <n v="5"/>
    <x v="3"/>
    <n v="1"/>
    <n v="3"/>
    <n v="2"/>
    <n v="0"/>
    <n v="2"/>
  </r>
  <r>
    <n v="46"/>
    <x v="1"/>
    <n v="0"/>
    <x v="0"/>
    <n v="644"/>
    <x v="1"/>
    <n v="1"/>
    <n v="4"/>
    <s v="Medical"/>
    <n v="1"/>
    <n v="288"/>
    <n v="4"/>
    <x v="1"/>
    <n v="97"/>
    <x v="0"/>
    <n v="3"/>
    <x v="4"/>
    <n v="1"/>
    <x v="2"/>
    <n v="9396"/>
    <n v="12368"/>
    <n v="7"/>
    <s v="Y"/>
    <s v="No"/>
    <n v="16"/>
    <x v="0"/>
    <n v="3"/>
    <n v="80"/>
    <x v="1"/>
    <n v="17"/>
    <x v="1"/>
    <n v="3"/>
    <n v="4"/>
    <n v="2"/>
    <n v="0"/>
    <n v="3"/>
  </r>
  <r>
    <n v="32"/>
    <x v="0"/>
    <n v="1"/>
    <x v="0"/>
    <n v="1045"/>
    <x v="0"/>
    <n v="4"/>
    <n v="4"/>
    <s v="Medical"/>
    <n v="1"/>
    <n v="291"/>
    <n v="4"/>
    <x v="1"/>
    <n v="32"/>
    <x v="3"/>
    <n v="3"/>
    <x v="0"/>
    <n v="4"/>
    <x v="1"/>
    <n v="10400"/>
    <n v="25812"/>
    <n v="1"/>
    <s v="Y"/>
    <s v="No"/>
    <n v="11"/>
    <x v="0"/>
    <n v="3"/>
    <n v="80"/>
    <x v="0"/>
    <n v="14"/>
    <x v="2"/>
    <n v="2"/>
    <n v="14"/>
    <n v="8"/>
    <n v="9"/>
    <n v="8"/>
  </r>
  <r>
    <n v="30"/>
    <x v="1"/>
    <n v="0"/>
    <x v="2"/>
    <n v="829"/>
    <x v="1"/>
    <n v="1"/>
    <n v="1"/>
    <s v="Life Sciences"/>
    <n v="1"/>
    <n v="292"/>
    <n v="3"/>
    <x v="1"/>
    <n v="88"/>
    <x v="1"/>
    <n v="3"/>
    <x v="3"/>
    <n v="3"/>
    <x v="0"/>
    <n v="8474"/>
    <n v="20925"/>
    <n v="1"/>
    <s v="Y"/>
    <s v="No"/>
    <n v="22"/>
    <x v="1"/>
    <n v="3"/>
    <n v="80"/>
    <x v="0"/>
    <n v="12"/>
    <x v="2"/>
    <n v="3"/>
    <n v="11"/>
    <n v="8"/>
    <n v="5"/>
    <n v="8"/>
  </r>
  <r>
    <n v="27"/>
    <x v="1"/>
    <n v="0"/>
    <x v="1"/>
    <n v="1242"/>
    <x v="0"/>
    <n v="20"/>
    <n v="3"/>
    <s v="Life Sciences"/>
    <n v="1"/>
    <n v="293"/>
    <n v="4"/>
    <x v="0"/>
    <n v="90"/>
    <x v="0"/>
    <n v="2"/>
    <x v="0"/>
    <n v="3"/>
    <x v="0"/>
    <n v="9981"/>
    <n v="12916"/>
    <n v="1"/>
    <s v="Y"/>
    <s v="No"/>
    <n v="14"/>
    <x v="0"/>
    <n v="4"/>
    <n v="80"/>
    <x v="0"/>
    <n v="7"/>
    <x v="2"/>
    <n v="3"/>
    <n v="7"/>
    <n v="7"/>
    <n v="0"/>
    <n v="7"/>
  </r>
  <r>
    <n v="51"/>
    <x v="1"/>
    <n v="0"/>
    <x v="0"/>
    <n v="1469"/>
    <x v="1"/>
    <n v="8"/>
    <n v="4"/>
    <s v="Life Sciences"/>
    <n v="1"/>
    <n v="296"/>
    <n v="2"/>
    <x v="1"/>
    <n v="81"/>
    <x v="1"/>
    <n v="3"/>
    <x v="7"/>
    <n v="2"/>
    <x v="1"/>
    <n v="12490"/>
    <n v="15736"/>
    <n v="5"/>
    <s v="Y"/>
    <s v="No"/>
    <n v="16"/>
    <x v="0"/>
    <n v="4"/>
    <n v="80"/>
    <x v="3"/>
    <n v="16"/>
    <x v="3"/>
    <n v="1"/>
    <n v="10"/>
    <n v="9"/>
    <n v="4"/>
    <n v="7"/>
  </r>
  <r>
    <n v="30"/>
    <x v="0"/>
    <n v="1"/>
    <x v="0"/>
    <n v="1005"/>
    <x v="1"/>
    <n v="3"/>
    <n v="3"/>
    <s v="Technical Degree"/>
    <n v="1"/>
    <n v="297"/>
    <n v="4"/>
    <x v="0"/>
    <n v="88"/>
    <x v="0"/>
    <n v="1"/>
    <x v="1"/>
    <n v="1"/>
    <x v="0"/>
    <n v="2657"/>
    <n v="8556"/>
    <n v="5"/>
    <s v="Y"/>
    <s v="Yes"/>
    <n v="11"/>
    <x v="0"/>
    <n v="3"/>
    <n v="80"/>
    <x v="0"/>
    <n v="8"/>
    <x v="3"/>
    <n v="3"/>
    <n v="5"/>
    <n v="2"/>
    <n v="0"/>
    <n v="4"/>
  </r>
  <r>
    <n v="41"/>
    <x v="1"/>
    <n v="0"/>
    <x v="0"/>
    <n v="896"/>
    <x v="0"/>
    <n v="6"/>
    <n v="3"/>
    <s v="Life Sciences"/>
    <n v="1"/>
    <n v="298"/>
    <n v="4"/>
    <x v="0"/>
    <n v="75"/>
    <x v="0"/>
    <n v="3"/>
    <x v="5"/>
    <n v="4"/>
    <x v="0"/>
    <n v="13591"/>
    <n v="14674"/>
    <n v="3"/>
    <s v="Y"/>
    <s v="Yes"/>
    <n v="18"/>
    <x v="0"/>
    <n v="3"/>
    <n v="80"/>
    <x v="0"/>
    <n v="16"/>
    <x v="1"/>
    <n v="3"/>
    <n v="1"/>
    <n v="0"/>
    <n v="0"/>
    <n v="0"/>
  </r>
  <r>
    <n v="30"/>
    <x v="0"/>
    <n v="1"/>
    <x v="1"/>
    <n v="334"/>
    <x v="0"/>
    <n v="26"/>
    <n v="4"/>
    <s v="Marketing"/>
    <n v="1"/>
    <n v="299"/>
    <n v="3"/>
    <x v="0"/>
    <n v="52"/>
    <x v="1"/>
    <n v="2"/>
    <x v="0"/>
    <n v="1"/>
    <x v="0"/>
    <n v="6696"/>
    <n v="22967"/>
    <n v="5"/>
    <s v="Y"/>
    <s v="No"/>
    <n v="15"/>
    <x v="0"/>
    <n v="3"/>
    <n v="80"/>
    <x v="0"/>
    <n v="9"/>
    <x v="3"/>
    <n v="2"/>
    <n v="6"/>
    <n v="3"/>
    <n v="0"/>
    <n v="1"/>
  </r>
  <r>
    <n v="29"/>
    <x v="0"/>
    <n v="1"/>
    <x v="0"/>
    <n v="992"/>
    <x v="1"/>
    <n v="1"/>
    <n v="3"/>
    <s v="Technical Degree"/>
    <n v="1"/>
    <n v="300"/>
    <n v="3"/>
    <x v="1"/>
    <n v="85"/>
    <x v="0"/>
    <n v="1"/>
    <x v="1"/>
    <n v="3"/>
    <x v="0"/>
    <n v="2058"/>
    <n v="19757"/>
    <n v="0"/>
    <s v="Y"/>
    <s v="No"/>
    <n v="14"/>
    <x v="0"/>
    <n v="4"/>
    <n v="80"/>
    <x v="0"/>
    <n v="7"/>
    <x v="4"/>
    <n v="2"/>
    <n v="6"/>
    <n v="2"/>
    <n v="1"/>
    <n v="5"/>
  </r>
  <r>
    <n v="45"/>
    <x v="1"/>
    <n v="0"/>
    <x v="2"/>
    <n v="1052"/>
    <x v="0"/>
    <n v="6"/>
    <n v="3"/>
    <s v="Medical"/>
    <n v="1"/>
    <n v="302"/>
    <n v="4"/>
    <x v="0"/>
    <n v="57"/>
    <x v="1"/>
    <n v="3"/>
    <x v="0"/>
    <n v="4"/>
    <x v="0"/>
    <n v="8865"/>
    <n v="16840"/>
    <n v="6"/>
    <s v="Y"/>
    <s v="No"/>
    <n v="12"/>
    <x v="0"/>
    <n v="4"/>
    <n v="80"/>
    <x v="0"/>
    <n v="23"/>
    <x v="2"/>
    <n v="3"/>
    <n v="19"/>
    <n v="7"/>
    <n v="12"/>
    <n v="8"/>
  </r>
  <r>
    <n v="54"/>
    <x v="1"/>
    <n v="0"/>
    <x v="0"/>
    <n v="1147"/>
    <x v="0"/>
    <n v="3"/>
    <n v="3"/>
    <s v="Marketing"/>
    <n v="1"/>
    <n v="303"/>
    <n v="4"/>
    <x v="0"/>
    <n v="52"/>
    <x v="0"/>
    <n v="2"/>
    <x v="0"/>
    <n v="1"/>
    <x v="1"/>
    <n v="5940"/>
    <n v="17011"/>
    <n v="2"/>
    <s v="Y"/>
    <s v="No"/>
    <n v="14"/>
    <x v="0"/>
    <n v="4"/>
    <n v="80"/>
    <x v="1"/>
    <n v="16"/>
    <x v="5"/>
    <n v="3"/>
    <n v="6"/>
    <n v="2"/>
    <n v="0"/>
    <n v="5"/>
  </r>
  <r>
    <n v="36"/>
    <x v="1"/>
    <n v="0"/>
    <x v="0"/>
    <n v="1396"/>
    <x v="1"/>
    <n v="5"/>
    <n v="2"/>
    <s v="Life Sciences"/>
    <n v="1"/>
    <n v="304"/>
    <n v="4"/>
    <x v="1"/>
    <n v="62"/>
    <x v="0"/>
    <n v="2"/>
    <x v="2"/>
    <n v="2"/>
    <x v="0"/>
    <n v="5914"/>
    <n v="9945"/>
    <n v="8"/>
    <s v="Y"/>
    <s v="No"/>
    <n v="16"/>
    <x v="0"/>
    <n v="4"/>
    <n v="80"/>
    <x v="0"/>
    <n v="16"/>
    <x v="1"/>
    <n v="4"/>
    <n v="13"/>
    <n v="11"/>
    <n v="3"/>
    <n v="7"/>
  </r>
  <r>
    <n v="33"/>
    <x v="1"/>
    <n v="0"/>
    <x v="0"/>
    <n v="147"/>
    <x v="1"/>
    <n v="4"/>
    <n v="4"/>
    <s v="Medical"/>
    <n v="1"/>
    <n v="305"/>
    <n v="3"/>
    <x v="0"/>
    <n v="47"/>
    <x v="1"/>
    <n v="1"/>
    <x v="1"/>
    <n v="2"/>
    <x v="1"/>
    <n v="2622"/>
    <n v="13248"/>
    <n v="6"/>
    <s v="Y"/>
    <s v="No"/>
    <n v="21"/>
    <x v="1"/>
    <n v="4"/>
    <n v="80"/>
    <x v="0"/>
    <n v="7"/>
    <x v="1"/>
    <n v="3"/>
    <n v="3"/>
    <n v="2"/>
    <n v="1"/>
    <n v="1"/>
  </r>
  <r>
    <n v="37"/>
    <x v="1"/>
    <n v="0"/>
    <x v="1"/>
    <n v="663"/>
    <x v="1"/>
    <n v="11"/>
    <n v="3"/>
    <s v="Other"/>
    <n v="1"/>
    <n v="306"/>
    <n v="2"/>
    <x v="1"/>
    <n v="47"/>
    <x v="0"/>
    <n v="3"/>
    <x v="7"/>
    <n v="4"/>
    <x v="2"/>
    <n v="12185"/>
    <n v="10056"/>
    <n v="1"/>
    <s v="Y"/>
    <s v="Yes"/>
    <n v="14"/>
    <x v="0"/>
    <n v="3"/>
    <n v="80"/>
    <x v="2"/>
    <n v="10"/>
    <x v="4"/>
    <n v="3"/>
    <n v="10"/>
    <n v="8"/>
    <n v="0"/>
    <n v="7"/>
  </r>
  <r>
    <n v="38"/>
    <x v="1"/>
    <n v="0"/>
    <x v="0"/>
    <n v="119"/>
    <x v="0"/>
    <n v="3"/>
    <n v="3"/>
    <s v="Life Sciences"/>
    <n v="1"/>
    <n v="307"/>
    <n v="1"/>
    <x v="1"/>
    <n v="76"/>
    <x v="0"/>
    <n v="3"/>
    <x v="0"/>
    <n v="3"/>
    <x v="2"/>
    <n v="10609"/>
    <n v="9647"/>
    <n v="0"/>
    <s v="Y"/>
    <s v="No"/>
    <n v="12"/>
    <x v="0"/>
    <n v="3"/>
    <n v="80"/>
    <x v="3"/>
    <n v="17"/>
    <x v="6"/>
    <n v="2"/>
    <n v="16"/>
    <n v="10"/>
    <n v="5"/>
    <n v="13"/>
  </r>
  <r>
    <n v="31"/>
    <x v="1"/>
    <n v="0"/>
    <x v="2"/>
    <n v="979"/>
    <x v="1"/>
    <n v="1"/>
    <n v="4"/>
    <s v="Medical"/>
    <n v="1"/>
    <n v="308"/>
    <n v="3"/>
    <x v="1"/>
    <n v="90"/>
    <x v="3"/>
    <n v="2"/>
    <x v="3"/>
    <n v="3"/>
    <x v="1"/>
    <n v="4345"/>
    <n v="4381"/>
    <n v="0"/>
    <s v="Y"/>
    <s v="No"/>
    <n v="12"/>
    <x v="0"/>
    <n v="4"/>
    <n v="80"/>
    <x v="1"/>
    <n v="6"/>
    <x v="2"/>
    <n v="3"/>
    <n v="5"/>
    <n v="4"/>
    <n v="1"/>
    <n v="4"/>
  </r>
  <r>
    <n v="59"/>
    <x v="1"/>
    <n v="0"/>
    <x v="0"/>
    <n v="142"/>
    <x v="1"/>
    <n v="3"/>
    <n v="3"/>
    <s v="Life Sciences"/>
    <n v="1"/>
    <n v="309"/>
    <n v="3"/>
    <x v="1"/>
    <n v="70"/>
    <x v="1"/>
    <n v="1"/>
    <x v="1"/>
    <n v="4"/>
    <x v="1"/>
    <n v="2177"/>
    <n v="8456"/>
    <n v="3"/>
    <s v="Y"/>
    <s v="No"/>
    <n v="17"/>
    <x v="0"/>
    <n v="1"/>
    <n v="80"/>
    <x v="1"/>
    <n v="7"/>
    <x v="6"/>
    <n v="3"/>
    <n v="1"/>
    <n v="0"/>
    <n v="0"/>
    <n v="0"/>
  </r>
  <r>
    <n v="37"/>
    <x v="1"/>
    <n v="0"/>
    <x v="1"/>
    <n v="319"/>
    <x v="0"/>
    <n v="4"/>
    <n v="4"/>
    <s v="Marketing"/>
    <n v="1"/>
    <n v="311"/>
    <n v="1"/>
    <x v="1"/>
    <n v="41"/>
    <x v="0"/>
    <n v="1"/>
    <x v="6"/>
    <n v="4"/>
    <x v="2"/>
    <n v="2793"/>
    <n v="2539"/>
    <n v="4"/>
    <s v="Y"/>
    <s v="No"/>
    <n v="17"/>
    <x v="0"/>
    <n v="3"/>
    <n v="80"/>
    <x v="1"/>
    <n v="13"/>
    <x v="2"/>
    <n v="3"/>
    <n v="9"/>
    <n v="8"/>
    <n v="5"/>
    <n v="8"/>
  </r>
  <r>
    <n v="29"/>
    <x v="1"/>
    <n v="0"/>
    <x v="1"/>
    <n v="1413"/>
    <x v="0"/>
    <n v="1"/>
    <n v="1"/>
    <s v="Medical"/>
    <n v="1"/>
    <n v="312"/>
    <n v="2"/>
    <x v="0"/>
    <n v="42"/>
    <x v="0"/>
    <n v="3"/>
    <x v="0"/>
    <n v="4"/>
    <x v="1"/>
    <n v="7918"/>
    <n v="6599"/>
    <n v="1"/>
    <s v="Y"/>
    <s v="No"/>
    <n v="14"/>
    <x v="0"/>
    <n v="4"/>
    <n v="80"/>
    <x v="1"/>
    <n v="11"/>
    <x v="3"/>
    <n v="3"/>
    <n v="11"/>
    <n v="10"/>
    <n v="4"/>
    <n v="1"/>
  </r>
  <r>
    <n v="35"/>
    <x v="1"/>
    <n v="0"/>
    <x v="1"/>
    <n v="944"/>
    <x v="0"/>
    <n v="1"/>
    <n v="3"/>
    <s v="Marketing"/>
    <n v="1"/>
    <n v="314"/>
    <n v="3"/>
    <x v="0"/>
    <n v="92"/>
    <x v="0"/>
    <n v="3"/>
    <x v="0"/>
    <n v="3"/>
    <x v="0"/>
    <n v="8789"/>
    <n v="9096"/>
    <n v="1"/>
    <s v="Y"/>
    <s v="No"/>
    <n v="14"/>
    <x v="0"/>
    <n v="1"/>
    <n v="80"/>
    <x v="0"/>
    <n v="10"/>
    <x v="1"/>
    <n v="4"/>
    <n v="10"/>
    <n v="7"/>
    <n v="0"/>
    <n v="8"/>
  </r>
  <r>
    <n v="29"/>
    <x v="0"/>
    <n v="1"/>
    <x v="0"/>
    <n v="896"/>
    <x v="1"/>
    <n v="18"/>
    <n v="1"/>
    <s v="Medical"/>
    <n v="1"/>
    <n v="315"/>
    <n v="3"/>
    <x v="1"/>
    <n v="86"/>
    <x v="1"/>
    <n v="1"/>
    <x v="1"/>
    <n v="4"/>
    <x v="0"/>
    <n v="2389"/>
    <n v="14961"/>
    <n v="1"/>
    <s v="Y"/>
    <s v="Yes"/>
    <n v="13"/>
    <x v="0"/>
    <n v="3"/>
    <n v="80"/>
    <x v="0"/>
    <n v="4"/>
    <x v="1"/>
    <n v="2"/>
    <n v="4"/>
    <n v="3"/>
    <n v="0"/>
    <n v="1"/>
  </r>
  <r>
    <n v="52"/>
    <x v="1"/>
    <n v="0"/>
    <x v="0"/>
    <n v="1323"/>
    <x v="1"/>
    <n v="2"/>
    <n v="3"/>
    <s v="Life Sciences"/>
    <n v="1"/>
    <n v="316"/>
    <n v="3"/>
    <x v="0"/>
    <n v="89"/>
    <x v="1"/>
    <n v="1"/>
    <x v="2"/>
    <n v="4"/>
    <x v="0"/>
    <n v="3212"/>
    <n v="3300"/>
    <n v="7"/>
    <s v="Y"/>
    <s v="No"/>
    <n v="15"/>
    <x v="0"/>
    <n v="2"/>
    <n v="80"/>
    <x v="0"/>
    <n v="6"/>
    <x v="1"/>
    <n v="2"/>
    <n v="2"/>
    <n v="2"/>
    <n v="2"/>
    <n v="2"/>
  </r>
  <r>
    <n v="42"/>
    <x v="1"/>
    <n v="0"/>
    <x v="0"/>
    <n v="532"/>
    <x v="1"/>
    <n v="4"/>
    <n v="2"/>
    <s v="Technical Degree"/>
    <n v="1"/>
    <n v="319"/>
    <n v="3"/>
    <x v="1"/>
    <n v="58"/>
    <x v="0"/>
    <n v="5"/>
    <x v="5"/>
    <n v="4"/>
    <x v="1"/>
    <n v="19232"/>
    <n v="4933"/>
    <n v="1"/>
    <s v="Y"/>
    <s v="No"/>
    <n v="11"/>
    <x v="0"/>
    <n v="4"/>
    <n v="80"/>
    <x v="0"/>
    <n v="22"/>
    <x v="1"/>
    <n v="3"/>
    <n v="22"/>
    <n v="17"/>
    <n v="11"/>
    <n v="15"/>
  </r>
  <r>
    <n v="59"/>
    <x v="1"/>
    <n v="0"/>
    <x v="0"/>
    <n v="818"/>
    <x v="2"/>
    <n v="6"/>
    <n v="2"/>
    <s v="Medical"/>
    <n v="1"/>
    <n v="321"/>
    <n v="2"/>
    <x v="1"/>
    <n v="52"/>
    <x v="0"/>
    <n v="1"/>
    <x v="8"/>
    <n v="3"/>
    <x v="1"/>
    <n v="2267"/>
    <n v="25657"/>
    <n v="8"/>
    <s v="Y"/>
    <s v="No"/>
    <n v="17"/>
    <x v="0"/>
    <n v="4"/>
    <n v="80"/>
    <x v="0"/>
    <n v="7"/>
    <x v="2"/>
    <n v="2"/>
    <n v="2"/>
    <n v="2"/>
    <n v="2"/>
    <n v="2"/>
  </r>
  <r>
    <n v="50"/>
    <x v="1"/>
    <n v="0"/>
    <x v="0"/>
    <n v="854"/>
    <x v="0"/>
    <n v="1"/>
    <n v="4"/>
    <s v="Medical"/>
    <n v="1"/>
    <n v="323"/>
    <n v="4"/>
    <x v="0"/>
    <n v="68"/>
    <x v="0"/>
    <n v="5"/>
    <x v="5"/>
    <n v="4"/>
    <x v="2"/>
    <n v="19517"/>
    <n v="24118"/>
    <n v="3"/>
    <s v="Y"/>
    <s v="No"/>
    <n v="11"/>
    <x v="0"/>
    <n v="3"/>
    <n v="80"/>
    <x v="1"/>
    <n v="32"/>
    <x v="1"/>
    <n v="2"/>
    <n v="7"/>
    <n v="0"/>
    <n v="0"/>
    <n v="6"/>
  </r>
  <r>
    <n v="33"/>
    <x v="0"/>
    <n v="1"/>
    <x v="0"/>
    <n v="813"/>
    <x v="1"/>
    <n v="14"/>
    <n v="3"/>
    <s v="Medical"/>
    <n v="1"/>
    <n v="325"/>
    <n v="3"/>
    <x v="1"/>
    <n v="58"/>
    <x v="0"/>
    <n v="1"/>
    <x v="2"/>
    <n v="4"/>
    <x v="1"/>
    <n v="2436"/>
    <n v="22149"/>
    <n v="5"/>
    <s v="Y"/>
    <s v="Yes"/>
    <n v="13"/>
    <x v="0"/>
    <n v="3"/>
    <n v="80"/>
    <x v="1"/>
    <n v="8"/>
    <x v="2"/>
    <n v="1"/>
    <n v="5"/>
    <n v="4"/>
    <n v="0"/>
    <n v="4"/>
  </r>
  <r>
    <n v="43"/>
    <x v="1"/>
    <n v="0"/>
    <x v="0"/>
    <n v="1034"/>
    <x v="0"/>
    <n v="16"/>
    <n v="3"/>
    <s v="Marketing"/>
    <n v="1"/>
    <n v="327"/>
    <n v="4"/>
    <x v="0"/>
    <n v="80"/>
    <x v="0"/>
    <n v="4"/>
    <x v="5"/>
    <n v="4"/>
    <x v="1"/>
    <n v="16064"/>
    <n v="7744"/>
    <n v="5"/>
    <s v="Y"/>
    <s v="Yes"/>
    <n v="22"/>
    <x v="1"/>
    <n v="3"/>
    <n v="80"/>
    <x v="1"/>
    <n v="22"/>
    <x v="1"/>
    <n v="3"/>
    <n v="17"/>
    <n v="13"/>
    <n v="1"/>
    <n v="9"/>
  </r>
  <r>
    <n v="33"/>
    <x v="0"/>
    <n v="1"/>
    <x v="0"/>
    <n v="465"/>
    <x v="1"/>
    <n v="2"/>
    <n v="2"/>
    <s v="Life Sciences"/>
    <n v="1"/>
    <n v="328"/>
    <n v="1"/>
    <x v="0"/>
    <n v="39"/>
    <x v="0"/>
    <n v="1"/>
    <x v="2"/>
    <n v="1"/>
    <x v="1"/>
    <n v="2707"/>
    <n v="21509"/>
    <n v="7"/>
    <s v="Y"/>
    <s v="No"/>
    <n v="20"/>
    <x v="1"/>
    <n v="1"/>
    <n v="80"/>
    <x v="0"/>
    <n v="13"/>
    <x v="1"/>
    <n v="4"/>
    <n v="9"/>
    <n v="7"/>
    <n v="1"/>
    <n v="7"/>
  </r>
  <r>
    <n v="52"/>
    <x v="1"/>
    <n v="0"/>
    <x v="2"/>
    <n v="771"/>
    <x v="0"/>
    <n v="2"/>
    <n v="4"/>
    <s v="Life Sciences"/>
    <n v="1"/>
    <n v="329"/>
    <n v="1"/>
    <x v="1"/>
    <n v="79"/>
    <x v="1"/>
    <n v="5"/>
    <x v="5"/>
    <n v="3"/>
    <x v="0"/>
    <n v="19068"/>
    <n v="21030"/>
    <n v="1"/>
    <s v="Y"/>
    <s v="Yes"/>
    <n v="18"/>
    <x v="0"/>
    <n v="4"/>
    <n v="80"/>
    <x v="0"/>
    <n v="33"/>
    <x v="2"/>
    <n v="4"/>
    <n v="33"/>
    <n v="7"/>
    <n v="15"/>
    <n v="12"/>
  </r>
  <r>
    <n v="32"/>
    <x v="1"/>
    <n v="0"/>
    <x v="0"/>
    <n v="1401"/>
    <x v="0"/>
    <n v="4"/>
    <n v="2"/>
    <s v="Life Sciences"/>
    <n v="1"/>
    <n v="330"/>
    <n v="3"/>
    <x v="0"/>
    <n v="56"/>
    <x v="0"/>
    <n v="1"/>
    <x v="6"/>
    <n v="2"/>
    <x v="1"/>
    <n v="3931"/>
    <n v="20990"/>
    <n v="2"/>
    <s v="Y"/>
    <s v="No"/>
    <n v="11"/>
    <x v="0"/>
    <n v="1"/>
    <n v="80"/>
    <x v="1"/>
    <n v="6"/>
    <x v="3"/>
    <n v="3"/>
    <n v="4"/>
    <n v="3"/>
    <n v="1"/>
    <n v="2"/>
  </r>
  <r>
    <n v="32"/>
    <x v="0"/>
    <n v="1"/>
    <x v="0"/>
    <n v="515"/>
    <x v="1"/>
    <n v="1"/>
    <n v="3"/>
    <s v="Life Sciences"/>
    <n v="1"/>
    <n v="331"/>
    <n v="4"/>
    <x v="1"/>
    <n v="62"/>
    <x v="1"/>
    <n v="1"/>
    <x v="2"/>
    <n v="3"/>
    <x v="0"/>
    <n v="3730"/>
    <n v="9571"/>
    <n v="0"/>
    <s v="Y"/>
    <s v="Yes"/>
    <n v="14"/>
    <x v="0"/>
    <n v="4"/>
    <n v="80"/>
    <x v="0"/>
    <n v="4"/>
    <x v="2"/>
    <n v="1"/>
    <n v="3"/>
    <n v="2"/>
    <n v="1"/>
    <n v="2"/>
  </r>
  <r>
    <n v="39"/>
    <x v="1"/>
    <n v="0"/>
    <x v="0"/>
    <n v="1431"/>
    <x v="1"/>
    <n v="1"/>
    <n v="4"/>
    <s v="Medical"/>
    <n v="1"/>
    <n v="332"/>
    <n v="3"/>
    <x v="0"/>
    <n v="96"/>
    <x v="0"/>
    <n v="1"/>
    <x v="2"/>
    <n v="3"/>
    <x v="2"/>
    <n v="2232"/>
    <n v="15417"/>
    <n v="7"/>
    <s v="Y"/>
    <s v="No"/>
    <n v="14"/>
    <x v="0"/>
    <n v="3"/>
    <n v="80"/>
    <x v="2"/>
    <n v="7"/>
    <x v="4"/>
    <n v="3"/>
    <n v="3"/>
    <n v="2"/>
    <n v="1"/>
    <n v="2"/>
  </r>
  <r>
    <n v="32"/>
    <x v="1"/>
    <n v="0"/>
    <x v="2"/>
    <n v="976"/>
    <x v="0"/>
    <n v="26"/>
    <n v="4"/>
    <s v="Marketing"/>
    <n v="1"/>
    <n v="333"/>
    <n v="3"/>
    <x v="1"/>
    <n v="100"/>
    <x v="0"/>
    <n v="2"/>
    <x v="0"/>
    <n v="4"/>
    <x v="1"/>
    <n v="4465"/>
    <n v="12069"/>
    <n v="0"/>
    <s v="Y"/>
    <s v="No"/>
    <n v="18"/>
    <x v="0"/>
    <n v="1"/>
    <n v="80"/>
    <x v="0"/>
    <n v="4"/>
    <x v="2"/>
    <n v="3"/>
    <n v="3"/>
    <n v="2"/>
    <n v="2"/>
    <n v="2"/>
  </r>
  <r>
    <n v="41"/>
    <x v="1"/>
    <n v="0"/>
    <x v="0"/>
    <n v="1411"/>
    <x v="1"/>
    <n v="19"/>
    <n v="2"/>
    <s v="Life Sciences"/>
    <n v="1"/>
    <n v="334"/>
    <n v="3"/>
    <x v="1"/>
    <n v="36"/>
    <x v="0"/>
    <n v="2"/>
    <x v="1"/>
    <n v="1"/>
    <x v="2"/>
    <n v="3072"/>
    <n v="19877"/>
    <n v="2"/>
    <s v="Y"/>
    <s v="No"/>
    <n v="16"/>
    <x v="0"/>
    <n v="1"/>
    <n v="80"/>
    <x v="3"/>
    <n v="17"/>
    <x v="2"/>
    <n v="2"/>
    <n v="1"/>
    <n v="0"/>
    <n v="0"/>
    <n v="0"/>
  </r>
  <r>
    <n v="40"/>
    <x v="1"/>
    <n v="0"/>
    <x v="0"/>
    <n v="1300"/>
    <x v="1"/>
    <n v="24"/>
    <n v="2"/>
    <s v="Technical Degree"/>
    <n v="1"/>
    <n v="335"/>
    <n v="1"/>
    <x v="1"/>
    <n v="62"/>
    <x v="0"/>
    <n v="2"/>
    <x v="1"/>
    <n v="4"/>
    <x v="2"/>
    <n v="3319"/>
    <n v="24447"/>
    <n v="1"/>
    <s v="Y"/>
    <s v="No"/>
    <n v="17"/>
    <x v="0"/>
    <n v="1"/>
    <n v="80"/>
    <x v="3"/>
    <n v="9"/>
    <x v="1"/>
    <n v="3"/>
    <n v="9"/>
    <n v="8"/>
    <n v="4"/>
    <n v="7"/>
  </r>
  <r>
    <n v="45"/>
    <x v="1"/>
    <n v="0"/>
    <x v="0"/>
    <n v="252"/>
    <x v="1"/>
    <n v="1"/>
    <n v="3"/>
    <s v="Other"/>
    <n v="1"/>
    <n v="336"/>
    <n v="3"/>
    <x v="1"/>
    <n v="70"/>
    <x v="2"/>
    <n v="5"/>
    <x v="5"/>
    <n v="4"/>
    <x v="1"/>
    <n v="19202"/>
    <n v="15970"/>
    <n v="0"/>
    <s v="Y"/>
    <s v="No"/>
    <n v="11"/>
    <x v="0"/>
    <n v="3"/>
    <n v="80"/>
    <x v="1"/>
    <n v="25"/>
    <x v="2"/>
    <n v="3"/>
    <n v="24"/>
    <n v="0"/>
    <n v="1"/>
    <n v="7"/>
  </r>
  <r>
    <n v="31"/>
    <x v="1"/>
    <n v="0"/>
    <x v="1"/>
    <n v="1327"/>
    <x v="1"/>
    <n v="3"/>
    <n v="4"/>
    <s v="Medical"/>
    <n v="1"/>
    <n v="337"/>
    <n v="2"/>
    <x v="1"/>
    <n v="73"/>
    <x v="0"/>
    <n v="3"/>
    <x v="7"/>
    <n v="3"/>
    <x v="2"/>
    <n v="13675"/>
    <n v="13523"/>
    <n v="9"/>
    <s v="Y"/>
    <s v="No"/>
    <n v="12"/>
    <x v="0"/>
    <n v="1"/>
    <n v="80"/>
    <x v="1"/>
    <n v="9"/>
    <x v="1"/>
    <n v="3"/>
    <n v="2"/>
    <n v="2"/>
    <n v="2"/>
    <n v="2"/>
  </r>
  <r>
    <n v="33"/>
    <x v="1"/>
    <n v="0"/>
    <x v="0"/>
    <n v="832"/>
    <x v="1"/>
    <n v="5"/>
    <n v="4"/>
    <s v="Life Sciences"/>
    <n v="1"/>
    <n v="338"/>
    <n v="3"/>
    <x v="0"/>
    <n v="63"/>
    <x v="1"/>
    <n v="1"/>
    <x v="1"/>
    <n v="4"/>
    <x v="1"/>
    <n v="2911"/>
    <n v="14776"/>
    <n v="1"/>
    <s v="Y"/>
    <s v="No"/>
    <n v="13"/>
    <x v="0"/>
    <n v="3"/>
    <n v="80"/>
    <x v="1"/>
    <n v="2"/>
    <x v="2"/>
    <n v="2"/>
    <n v="2"/>
    <n v="2"/>
    <n v="0"/>
    <n v="2"/>
  </r>
  <r>
    <n v="34"/>
    <x v="1"/>
    <n v="0"/>
    <x v="0"/>
    <n v="470"/>
    <x v="1"/>
    <n v="2"/>
    <n v="4"/>
    <s v="Life Sciences"/>
    <n v="1"/>
    <n v="339"/>
    <n v="4"/>
    <x v="1"/>
    <n v="84"/>
    <x v="1"/>
    <n v="2"/>
    <x v="3"/>
    <n v="1"/>
    <x v="1"/>
    <n v="5957"/>
    <n v="23687"/>
    <n v="6"/>
    <s v="Y"/>
    <s v="No"/>
    <n v="13"/>
    <x v="0"/>
    <n v="2"/>
    <n v="80"/>
    <x v="1"/>
    <n v="13"/>
    <x v="1"/>
    <n v="3"/>
    <n v="11"/>
    <n v="9"/>
    <n v="5"/>
    <n v="9"/>
  </r>
  <r>
    <n v="37"/>
    <x v="1"/>
    <n v="0"/>
    <x v="0"/>
    <n v="1017"/>
    <x v="1"/>
    <n v="1"/>
    <n v="2"/>
    <s v="Medical"/>
    <n v="1"/>
    <n v="340"/>
    <n v="3"/>
    <x v="0"/>
    <n v="83"/>
    <x v="1"/>
    <n v="1"/>
    <x v="1"/>
    <n v="1"/>
    <x v="1"/>
    <n v="3920"/>
    <n v="18697"/>
    <n v="2"/>
    <s v="Y"/>
    <s v="No"/>
    <n v="14"/>
    <x v="0"/>
    <n v="1"/>
    <n v="80"/>
    <x v="1"/>
    <n v="17"/>
    <x v="2"/>
    <n v="2"/>
    <n v="3"/>
    <n v="1"/>
    <n v="0"/>
    <n v="2"/>
  </r>
  <r>
    <n v="45"/>
    <x v="1"/>
    <n v="0"/>
    <x v="1"/>
    <n v="1199"/>
    <x v="1"/>
    <n v="7"/>
    <n v="4"/>
    <s v="Life Sciences"/>
    <n v="1"/>
    <n v="341"/>
    <n v="1"/>
    <x v="1"/>
    <n v="77"/>
    <x v="2"/>
    <n v="2"/>
    <x v="3"/>
    <n v="3"/>
    <x v="1"/>
    <n v="6434"/>
    <n v="5118"/>
    <n v="4"/>
    <s v="Y"/>
    <s v="No"/>
    <n v="17"/>
    <x v="0"/>
    <n v="4"/>
    <n v="80"/>
    <x v="1"/>
    <n v="9"/>
    <x v="4"/>
    <n v="3"/>
    <n v="3"/>
    <n v="2"/>
    <n v="0"/>
    <n v="2"/>
  </r>
  <r>
    <n v="37"/>
    <x v="0"/>
    <n v="1"/>
    <x v="1"/>
    <n v="504"/>
    <x v="1"/>
    <n v="10"/>
    <n v="3"/>
    <s v="Medical"/>
    <n v="1"/>
    <n v="342"/>
    <n v="1"/>
    <x v="1"/>
    <n v="61"/>
    <x v="0"/>
    <n v="3"/>
    <x v="3"/>
    <n v="3"/>
    <x v="2"/>
    <n v="10048"/>
    <n v="22573"/>
    <n v="6"/>
    <s v="Y"/>
    <s v="No"/>
    <n v="11"/>
    <x v="0"/>
    <n v="2"/>
    <n v="80"/>
    <x v="3"/>
    <n v="17"/>
    <x v="3"/>
    <n v="3"/>
    <n v="1"/>
    <n v="0"/>
    <n v="0"/>
    <n v="0"/>
  </r>
  <r>
    <n v="39"/>
    <x v="1"/>
    <n v="0"/>
    <x v="1"/>
    <n v="505"/>
    <x v="1"/>
    <n v="2"/>
    <n v="4"/>
    <s v="Technical Degree"/>
    <n v="1"/>
    <n v="343"/>
    <n v="3"/>
    <x v="0"/>
    <n v="64"/>
    <x v="0"/>
    <n v="3"/>
    <x v="4"/>
    <n v="3"/>
    <x v="0"/>
    <n v="10938"/>
    <n v="6420"/>
    <n v="0"/>
    <s v="Y"/>
    <s v="No"/>
    <n v="25"/>
    <x v="1"/>
    <n v="4"/>
    <n v="80"/>
    <x v="0"/>
    <n v="20"/>
    <x v="4"/>
    <n v="3"/>
    <n v="19"/>
    <n v="6"/>
    <n v="11"/>
    <n v="8"/>
  </r>
  <r>
    <n v="29"/>
    <x v="1"/>
    <n v="0"/>
    <x v="0"/>
    <n v="665"/>
    <x v="1"/>
    <n v="15"/>
    <n v="3"/>
    <s v="Life Sciences"/>
    <n v="1"/>
    <n v="346"/>
    <n v="3"/>
    <x v="1"/>
    <n v="60"/>
    <x v="0"/>
    <n v="1"/>
    <x v="1"/>
    <n v="4"/>
    <x v="0"/>
    <n v="2340"/>
    <n v="22673"/>
    <n v="1"/>
    <s v="Y"/>
    <s v="No"/>
    <n v="19"/>
    <x v="0"/>
    <n v="1"/>
    <n v="80"/>
    <x v="0"/>
    <n v="6"/>
    <x v="4"/>
    <n v="3"/>
    <n v="6"/>
    <n v="5"/>
    <n v="1"/>
    <n v="5"/>
  </r>
  <r>
    <n v="42"/>
    <x v="1"/>
    <n v="0"/>
    <x v="0"/>
    <n v="916"/>
    <x v="1"/>
    <n v="17"/>
    <n v="2"/>
    <s v="Life Sciences"/>
    <n v="1"/>
    <n v="347"/>
    <n v="4"/>
    <x v="0"/>
    <n v="82"/>
    <x v="2"/>
    <n v="2"/>
    <x v="1"/>
    <n v="1"/>
    <x v="0"/>
    <n v="6545"/>
    <n v="23016"/>
    <n v="3"/>
    <s v="Y"/>
    <s v="Yes"/>
    <n v="13"/>
    <x v="0"/>
    <n v="3"/>
    <n v="80"/>
    <x v="0"/>
    <n v="10"/>
    <x v="4"/>
    <n v="3"/>
    <n v="3"/>
    <n v="2"/>
    <n v="0"/>
    <n v="2"/>
  </r>
  <r>
    <n v="29"/>
    <x v="1"/>
    <n v="0"/>
    <x v="0"/>
    <n v="1247"/>
    <x v="0"/>
    <n v="20"/>
    <n v="2"/>
    <s v="Marketing"/>
    <n v="1"/>
    <n v="349"/>
    <n v="4"/>
    <x v="1"/>
    <n v="45"/>
    <x v="0"/>
    <n v="2"/>
    <x v="0"/>
    <n v="4"/>
    <x v="2"/>
    <n v="6931"/>
    <n v="10732"/>
    <n v="2"/>
    <s v="Y"/>
    <s v="No"/>
    <n v="14"/>
    <x v="0"/>
    <n v="4"/>
    <n v="80"/>
    <x v="1"/>
    <n v="10"/>
    <x v="2"/>
    <n v="3"/>
    <n v="3"/>
    <n v="2"/>
    <n v="0"/>
    <n v="2"/>
  </r>
  <r>
    <n v="25"/>
    <x v="1"/>
    <n v="0"/>
    <x v="0"/>
    <n v="685"/>
    <x v="1"/>
    <n v="1"/>
    <n v="3"/>
    <s v="Life Sciences"/>
    <n v="1"/>
    <n v="350"/>
    <n v="1"/>
    <x v="0"/>
    <n v="62"/>
    <x v="0"/>
    <n v="2"/>
    <x v="3"/>
    <n v="3"/>
    <x v="1"/>
    <n v="4898"/>
    <n v="7505"/>
    <n v="0"/>
    <s v="Y"/>
    <s v="No"/>
    <n v="12"/>
    <x v="0"/>
    <n v="4"/>
    <n v="80"/>
    <x v="3"/>
    <n v="5"/>
    <x v="1"/>
    <n v="3"/>
    <n v="4"/>
    <n v="2"/>
    <n v="1"/>
    <n v="2"/>
  </r>
  <r>
    <n v="42"/>
    <x v="1"/>
    <n v="0"/>
    <x v="0"/>
    <n v="269"/>
    <x v="1"/>
    <n v="2"/>
    <n v="3"/>
    <s v="Medical"/>
    <n v="1"/>
    <n v="351"/>
    <n v="4"/>
    <x v="0"/>
    <n v="56"/>
    <x v="1"/>
    <n v="1"/>
    <x v="2"/>
    <n v="1"/>
    <x v="2"/>
    <n v="2593"/>
    <n v="8007"/>
    <n v="0"/>
    <s v="Y"/>
    <s v="Yes"/>
    <n v="11"/>
    <x v="0"/>
    <n v="3"/>
    <n v="80"/>
    <x v="1"/>
    <n v="10"/>
    <x v="5"/>
    <n v="3"/>
    <n v="9"/>
    <n v="6"/>
    <n v="7"/>
    <n v="8"/>
  </r>
  <r>
    <n v="40"/>
    <x v="1"/>
    <n v="0"/>
    <x v="0"/>
    <n v="1416"/>
    <x v="1"/>
    <n v="2"/>
    <n v="2"/>
    <s v="Medical"/>
    <n v="1"/>
    <n v="352"/>
    <n v="1"/>
    <x v="1"/>
    <n v="49"/>
    <x v="0"/>
    <n v="5"/>
    <x v="7"/>
    <n v="3"/>
    <x v="2"/>
    <n v="19436"/>
    <n v="5949"/>
    <n v="0"/>
    <s v="Y"/>
    <s v="No"/>
    <n v="19"/>
    <x v="0"/>
    <n v="4"/>
    <n v="80"/>
    <x v="1"/>
    <n v="22"/>
    <x v="3"/>
    <n v="3"/>
    <n v="21"/>
    <n v="7"/>
    <n v="3"/>
    <n v="9"/>
  </r>
  <r>
    <n v="51"/>
    <x v="1"/>
    <n v="0"/>
    <x v="0"/>
    <n v="833"/>
    <x v="1"/>
    <n v="1"/>
    <n v="3"/>
    <s v="Life Sciences"/>
    <n v="1"/>
    <n v="353"/>
    <n v="3"/>
    <x v="1"/>
    <n v="96"/>
    <x v="0"/>
    <n v="1"/>
    <x v="1"/>
    <n v="4"/>
    <x v="1"/>
    <n v="2723"/>
    <n v="23231"/>
    <n v="1"/>
    <s v="Y"/>
    <s v="No"/>
    <n v="11"/>
    <x v="0"/>
    <n v="2"/>
    <n v="80"/>
    <x v="0"/>
    <n v="1"/>
    <x v="0"/>
    <n v="2"/>
    <n v="1"/>
    <n v="0"/>
    <n v="0"/>
    <n v="0"/>
  </r>
  <r>
    <n v="31"/>
    <x v="0"/>
    <n v="1"/>
    <x v="1"/>
    <n v="307"/>
    <x v="1"/>
    <n v="29"/>
    <n v="2"/>
    <s v="Medical"/>
    <n v="1"/>
    <n v="355"/>
    <n v="3"/>
    <x v="1"/>
    <n v="71"/>
    <x v="1"/>
    <n v="1"/>
    <x v="2"/>
    <n v="2"/>
    <x v="0"/>
    <n v="3479"/>
    <n v="11652"/>
    <n v="0"/>
    <s v="Y"/>
    <s v="No"/>
    <n v="11"/>
    <x v="0"/>
    <n v="2"/>
    <n v="80"/>
    <x v="0"/>
    <n v="6"/>
    <x v="2"/>
    <n v="4"/>
    <n v="5"/>
    <n v="4"/>
    <n v="1"/>
    <n v="4"/>
  </r>
  <r>
    <n v="32"/>
    <x v="1"/>
    <n v="0"/>
    <x v="1"/>
    <n v="1311"/>
    <x v="1"/>
    <n v="7"/>
    <n v="3"/>
    <s v="Life Sciences"/>
    <n v="1"/>
    <n v="359"/>
    <n v="2"/>
    <x v="1"/>
    <n v="100"/>
    <x v="2"/>
    <n v="1"/>
    <x v="2"/>
    <n v="2"/>
    <x v="1"/>
    <n v="2794"/>
    <n v="26062"/>
    <n v="1"/>
    <s v="Y"/>
    <s v="No"/>
    <n v="20"/>
    <x v="1"/>
    <n v="3"/>
    <n v="80"/>
    <x v="0"/>
    <n v="5"/>
    <x v="1"/>
    <n v="1"/>
    <n v="5"/>
    <n v="1"/>
    <n v="0"/>
    <n v="3"/>
  </r>
  <r>
    <n v="38"/>
    <x v="1"/>
    <n v="0"/>
    <x v="2"/>
    <n v="1327"/>
    <x v="0"/>
    <n v="2"/>
    <n v="2"/>
    <s v="Life Sciences"/>
    <n v="1"/>
    <n v="361"/>
    <n v="4"/>
    <x v="1"/>
    <n v="39"/>
    <x v="1"/>
    <n v="2"/>
    <x v="0"/>
    <n v="4"/>
    <x v="1"/>
    <n v="5249"/>
    <n v="19682"/>
    <n v="3"/>
    <s v="Y"/>
    <s v="No"/>
    <n v="18"/>
    <x v="0"/>
    <n v="4"/>
    <n v="80"/>
    <x v="1"/>
    <n v="13"/>
    <x v="0"/>
    <n v="3"/>
    <n v="8"/>
    <n v="7"/>
    <n v="7"/>
    <n v="5"/>
  </r>
  <r>
    <n v="32"/>
    <x v="1"/>
    <n v="0"/>
    <x v="0"/>
    <n v="128"/>
    <x v="1"/>
    <n v="2"/>
    <n v="1"/>
    <s v="Technical Degree"/>
    <n v="1"/>
    <n v="362"/>
    <n v="4"/>
    <x v="1"/>
    <n v="84"/>
    <x v="1"/>
    <n v="2"/>
    <x v="2"/>
    <n v="1"/>
    <x v="0"/>
    <n v="2176"/>
    <n v="19737"/>
    <n v="4"/>
    <s v="Y"/>
    <s v="No"/>
    <n v="13"/>
    <x v="0"/>
    <n v="4"/>
    <n v="80"/>
    <x v="0"/>
    <n v="9"/>
    <x v="3"/>
    <n v="3"/>
    <n v="6"/>
    <n v="2"/>
    <n v="0"/>
    <n v="4"/>
  </r>
  <r>
    <n v="46"/>
    <x v="1"/>
    <n v="0"/>
    <x v="0"/>
    <n v="488"/>
    <x v="0"/>
    <n v="2"/>
    <n v="3"/>
    <s v="Technical Degree"/>
    <n v="1"/>
    <n v="363"/>
    <n v="3"/>
    <x v="0"/>
    <n v="75"/>
    <x v="3"/>
    <n v="4"/>
    <x v="5"/>
    <n v="2"/>
    <x v="1"/>
    <n v="16872"/>
    <n v="14977"/>
    <n v="3"/>
    <s v="Y"/>
    <s v="Yes"/>
    <n v="12"/>
    <x v="0"/>
    <n v="2"/>
    <n v="80"/>
    <x v="1"/>
    <n v="28"/>
    <x v="2"/>
    <n v="2"/>
    <n v="7"/>
    <n v="7"/>
    <n v="7"/>
    <n v="7"/>
  </r>
  <r>
    <n v="28"/>
    <x v="0"/>
    <n v="1"/>
    <x v="0"/>
    <n v="529"/>
    <x v="1"/>
    <n v="2"/>
    <n v="4"/>
    <s v="Life Sciences"/>
    <n v="1"/>
    <n v="364"/>
    <n v="1"/>
    <x v="1"/>
    <n v="79"/>
    <x v="0"/>
    <n v="1"/>
    <x v="2"/>
    <n v="3"/>
    <x v="0"/>
    <n v="3485"/>
    <n v="14935"/>
    <n v="2"/>
    <s v="Y"/>
    <s v="No"/>
    <n v="11"/>
    <x v="0"/>
    <n v="3"/>
    <n v="80"/>
    <x v="0"/>
    <n v="5"/>
    <x v="3"/>
    <n v="1"/>
    <n v="0"/>
    <n v="0"/>
    <n v="0"/>
    <n v="0"/>
  </r>
  <r>
    <n v="29"/>
    <x v="1"/>
    <n v="0"/>
    <x v="0"/>
    <n v="1210"/>
    <x v="0"/>
    <n v="2"/>
    <n v="3"/>
    <s v="Medical"/>
    <n v="1"/>
    <n v="366"/>
    <n v="1"/>
    <x v="1"/>
    <n v="78"/>
    <x v="1"/>
    <n v="2"/>
    <x v="0"/>
    <n v="2"/>
    <x v="1"/>
    <n v="6644"/>
    <n v="3687"/>
    <n v="2"/>
    <s v="Y"/>
    <s v="No"/>
    <n v="19"/>
    <x v="0"/>
    <n v="2"/>
    <n v="80"/>
    <x v="3"/>
    <n v="10"/>
    <x v="2"/>
    <n v="3"/>
    <n v="0"/>
    <n v="0"/>
    <n v="0"/>
    <n v="0"/>
  </r>
  <r>
    <n v="31"/>
    <x v="1"/>
    <n v="0"/>
    <x v="0"/>
    <n v="1463"/>
    <x v="1"/>
    <n v="23"/>
    <n v="3"/>
    <s v="Medical"/>
    <n v="1"/>
    <n v="367"/>
    <n v="2"/>
    <x v="1"/>
    <n v="64"/>
    <x v="1"/>
    <n v="2"/>
    <x v="4"/>
    <n v="4"/>
    <x v="1"/>
    <n v="5582"/>
    <n v="14408"/>
    <n v="0"/>
    <s v="Y"/>
    <s v="No"/>
    <n v="21"/>
    <x v="1"/>
    <n v="2"/>
    <n v="80"/>
    <x v="1"/>
    <n v="10"/>
    <x v="2"/>
    <n v="3"/>
    <n v="9"/>
    <n v="0"/>
    <n v="7"/>
    <n v="8"/>
  </r>
  <r>
    <n v="25"/>
    <x v="1"/>
    <n v="0"/>
    <x v="2"/>
    <n v="675"/>
    <x v="1"/>
    <n v="5"/>
    <n v="2"/>
    <s v="Life Sciences"/>
    <n v="1"/>
    <n v="369"/>
    <n v="2"/>
    <x v="1"/>
    <n v="85"/>
    <x v="2"/>
    <n v="2"/>
    <x v="4"/>
    <n v="1"/>
    <x v="2"/>
    <n v="4000"/>
    <n v="18384"/>
    <n v="1"/>
    <s v="Y"/>
    <s v="No"/>
    <n v="12"/>
    <x v="0"/>
    <n v="4"/>
    <n v="80"/>
    <x v="3"/>
    <n v="6"/>
    <x v="2"/>
    <n v="3"/>
    <n v="6"/>
    <n v="3"/>
    <n v="1"/>
    <n v="5"/>
  </r>
  <r>
    <n v="45"/>
    <x v="1"/>
    <n v="0"/>
    <x v="0"/>
    <n v="1385"/>
    <x v="1"/>
    <n v="20"/>
    <n v="2"/>
    <s v="Medical"/>
    <n v="1"/>
    <n v="372"/>
    <n v="3"/>
    <x v="1"/>
    <n v="79"/>
    <x v="0"/>
    <n v="4"/>
    <x v="4"/>
    <n v="4"/>
    <x v="1"/>
    <n v="13496"/>
    <n v="7501"/>
    <n v="0"/>
    <s v="Y"/>
    <s v="Yes"/>
    <n v="14"/>
    <x v="0"/>
    <n v="2"/>
    <n v="80"/>
    <x v="0"/>
    <n v="21"/>
    <x v="2"/>
    <n v="3"/>
    <n v="20"/>
    <n v="7"/>
    <n v="4"/>
    <n v="10"/>
  </r>
  <r>
    <n v="36"/>
    <x v="1"/>
    <n v="0"/>
    <x v="0"/>
    <n v="1403"/>
    <x v="1"/>
    <n v="6"/>
    <n v="3"/>
    <s v="Life Sciences"/>
    <n v="1"/>
    <n v="373"/>
    <n v="4"/>
    <x v="1"/>
    <n v="47"/>
    <x v="0"/>
    <n v="1"/>
    <x v="2"/>
    <n v="4"/>
    <x v="1"/>
    <n v="3210"/>
    <n v="20251"/>
    <n v="0"/>
    <s v="Y"/>
    <s v="No"/>
    <n v="11"/>
    <x v="0"/>
    <n v="3"/>
    <n v="80"/>
    <x v="1"/>
    <n v="16"/>
    <x v="5"/>
    <n v="3"/>
    <n v="15"/>
    <n v="13"/>
    <n v="10"/>
    <n v="11"/>
  </r>
  <r>
    <n v="55"/>
    <x v="1"/>
    <n v="0"/>
    <x v="0"/>
    <n v="452"/>
    <x v="1"/>
    <n v="1"/>
    <n v="3"/>
    <s v="Medical"/>
    <n v="1"/>
    <n v="374"/>
    <n v="4"/>
    <x v="1"/>
    <n v="81"/>
    <x v="0"/>
    <n v="5"/>
    <x v="5"/>
    <n v="1"/>
    <x v="0"/>
    <n v="19045"/>
    <n v="18938"/>
    <n v="0"/>
    <s v="Y"/>
    <s v="Yes"/>
    <n v="14"/>
    <x v="0"/>
    <n v="3"/>
    <n v="80"/>
    <x v="0"/>
    <n v="37"/>
    <x v="2"/>
    <n v="3"/>
    <n v="36"/>
    <n v="10"/>
    <n v="4"/>
    <n v="13"/>
  </r>
  <r>
    <n v="47"/>
    <x v="0"/>
    <n v="1"/>
    <x v="2"/>
    <n v="666"/>
    <x v="1"/>
    <n v="29"/>
    <n v="4"/>
    <s v="Life Sciences"/>
    <n v="1"/>
    <n v="376"/>
    <n v="1"/>
    <x v="1"/>
    <n v="88"/>
    <x v="0"/>
    <n v="3"/>
    <x v="5"/>
    <n v="2"/>
    <x v="1"/>
    <n v="11849"/>
    <n v="10268"/>
    <n v="1"/>
    <s v="Y"/>
    <s v="Yes"/>
    <n v="12"/>
    <x v="0"/>
    <n v="4"/>
    <n v="80"/>
    <x v="1"/>
    <n v="10"/>
    <x v="2"/>
    <n v="2"/>
    <n v="10"/>
    <n v="7"/>
    <n v="9"/>
    <n v="9"/>
  </r>
  <r>
    <n v="28"/>
    <x v="1"/>
    <n v="0"/>
    <x v="0"/>
    <n v="1158"/>
    <x v="1"/>
    <n v="9"/>
    <n v="3"/>
    <s v="Medical"/>
    <n v="1"/>
    <n v="377"/>
    <n v="4"/>
    <x v="1"/>
    <n v="94"/>
    <x v="0"/>
    <n v="1"/>
    <x v="1"/>
    <n v="4"/>
    <x v="1"/>
    <n v="2070"/>
    <n v="2613"/>
    <n v="1"/>
    <s v="Y"/>
    <s v="No"/>
    <n v="23"/>
    <x v="1"/>
    <n v="4"/>
    <n v="80"/>
    <x v="1"/>
    <n v="5"/>
    <x v="1"/>
    <n v="2"/>
    <n v="5"/>
    <n v="2"/>
    <n v="0"/>
    <n v="4"/>
  </r>
  <r>
    <n v="37"/>
    <x v="1"/>
    <n v="0"/>
    <x v="0"/>
    <n v="228"/>
    <x v="0"/>
    <n v="6"/>
    <n v="4"/>
    <s v="Medical"/>
    <n v="1"/>
    <n v="378"/>
    <n v="3"/>
    <x v="1"/>
    <n v="98"/>
    <x v="0"/>
    <n v="2"/>
    <x v="0"/>
    <n v="4"/>
    <x v="1"/>
    <n v="6502"/>
    <n v="22825"/>
    <n v="4"/>
    <s v="Y"/>
    <s v="No"/>
    <n v="14"/>
    <x v="0"/>
    <n v="2"/>
    <n v="80"/>
    <x v="1"/>
    <n v="7"/>
    <x v="3"/>
    <n v="4"/>
    <n v="5"/>
    <n v="4"/>
    <n v="0"/>
    <n v="1"/>
  </r>
  <r>
    <n v="21"/>
    <x v="1"/>
    <n v="0"/>
    <x v="0"/>
    <n v="996"/>
    <x v="1"/>
    <n v="3"/>
    <n v="2"/>
    <s v="Medical"/>
    <n v="1"/>
    <n v="379"/>
    <n v="4"/>
    <x v="1"/>
    <n v="100"/>
    <x v="1"/>
    <n v="1"/>
    <x v="1"/>
    <n v="3"/>
    <x v="0"/>
    <n v="3230"/>
    <n v="10531"/>
    <n v="1"/>
    <s v="Y"/>
    <s v="No"/>
    <n v="17"/>
    <x v="0"/>
    <n v="1"/>
    <n v="80"/>
    <x v="0"/>
    <n v="3"/>
    <x v="5"/>
    <n v="4"/>
    <n v="3"/>
    <n v="2"/>
    <n v="1"/>
    <n v="0"/>
  </r>
  <r>
    <n v="37"/>
    <x v="1"/>
    <n v="0"/>
    <x v="2"/>
    <n v="728"/>
    <x v="1"/>
    <n v="1"/>
    <n v="4"/>
    <s v="Medical"/>
    <n v="1"/>
    <n v="380"/>
    <n v="1"/>
    <x v="0"/>
    <n v="80"/>
    <x v="0"/>
    <n v="3"/>
    <x v="7"/>
    <n v="4"/>
    <x v="2"/>
    <n v="13603"/>
    <n v="11677"/>
    <n v="2"/>
    <s v="Y"/>
    <s v="Yes"/>
    <n v="18"/>
    <x v="0"/>
    <n v="1"/>
    <n v="80"/>
    <x v="3"/>
    <n v="15"/>
    <x v="2"/>
    <n v="3"/>
    <n v="5"/>
    <n v="2"/>
    <n v="0"/>
    <n v="2"/>
  </r>
  <r>
    <n v="35"/>
    <x v="1"/>
    <n v="0"/>
    <x v="0"/>
    <n v="1315"/>
    <x v="1"/>
    <n v="22"/>
    <n v="3"/>
    <s v="Life Sciences"/>
    <n v="1"/>
    <n v="381"/>
    <n v="2"/>
    <x v="0"/>
    <n v="71"/>
    <x v="2"/>
    <n v="3"/>
    <x v="5"/>
    <n v="2"/>
    <x v="2"/>
    <n v="11996"/>
    <n v="19100"/>
    <n v="7"/>
    <s v="Y"/>
    <s v="No"/>
    <n v="18"/>
    <x v="0"/>
    <n v="2"/>
    <n v="80"/>
    <x v="1"/>
    <n v="10"/>
    <x v="6"/>
    <n v="2"/>
    <n v="7"/>
    <n v="7"/>
    <n v="6"/>
    <n v="2"/>
  </r>
  <r>
    <n v="38"/>
    <x v="1"/>
    <n v="0"/>
    <x v="0"/>
    <n v="322"/>
    <x v="0"/>
    <n v="7"/>
    <n v="2"/>
    <s v="Medical"/>
    <n v="1"/>
    <n v="382"/>
    <n v="1"/>
    <x v="0"/>
    <n v="44"/>
    <x v="2"/>
    <n v="2"/>
    <x v="0"/>
    <n v="1"/>
    <x v="2"/>
    <n v="5605"/>
    <n v="19191"/>
    <n v="1"/>
    <s v="Y"/>
    <s v="Yes"/>
    <n v="24"/>
    <x v="1"/>
    <n v="3"/>
    <n v="80"/>
    <x v="1"/>
    <n v="8"/>
    <x v="1"/>
    <n v="3"/>
    <n v="8"/>
    <n v="0"/>
    <n v="7"/>
    <n v="7"/>
  </r>
  <r>
    <n v="26"/>
    <x v="1"/>
    <n v="0"/>
    <x v="1"/>
    <n v="1479"/>
    <x v="1"/>
    <n v="1"/>
    <n v="3"/>
    <s v="Life Sciences"/>
    <n v="1"/>
    <n v="384"/>
    <n v="3"/>
    <x v="0"/>
    <n v="84"/>
    <x v="0"/>
    <n v="2"/>
    <x v="3"/>
    <n v="2"/>
    <x v="2"/>
    <n v="6397"/>
    <n v="26767"/>
    <n v="1"/>
    <s v="Y"/>
    <s v="No"/>
    <n v="20"/>
    <x v="1"/>
    <n v="1"/>
    <n v="80"/>
    <x v="1"/>
    <n v="6"/>
    <x v="6"/>
    <n v="1"/>
    <n v="6"/>
    <n v="5"/>
    <n v="1"/>
    <n v="4"/>
  </r>
  <r>
    <n v="50"/>
    <x v="1"/>
    <n v="0"/>
    <x v="0"/>
    <n v="797"/>
    <x v="1"/>
    <n v="4"/>
    <n v="1"/>
    <s v="Life Sciences"/>
    <n v="1"/>
    <n v="385"/>
    <n v="1"/>
    <x v="1"/>
    <n v="96"/>
    <x v="0"/>
    <n v="5"/>
    <x v="7"/>
    <n v="2"/>
    <x v="2"/>
    <n v="19144"/>
    <n v="15815"/>
    <n v="3"/>
    <s v="Y"/>
    <s v="No"/>
    <n v="14"/>
    <x v="0"/>
    <n v="1"/>
    <n v="80"/>
    <x v="3"/>
    <n v="28"/>
    <x v="5"/>
    <n v="2"/>
    <n v="10"/>
    <n v="4"/>
    <n v="1"/>
    <n v="6"/>
  </r>
  <r>
    <n v="53"/>
    <x v="1"/>
    <n v="0"/>
    <x v="0"/>
    <n v="1070"/>
    <x v="1"/>
    <n v="3"/>
    <n v="4"/>
    <s v="Medical"/>
    <n v="1"/>
    <n v="386"/>
    <n v="3"/>
    <x v="1"/>
    <n v="45"/>
    <x v="0"/>
    <n v="4"/>
    <x v="7"/>
    <n v="3"/>
    <x v="1"/>
    <n v="17584"/>
    <n v="21016"/>
    <n v="3"/>
    <s v="Y"/>
    <s v="Yes"/>
    <n v="16"/>
    <x v="0"/>
    <n v="4"/>
    <n v="80"/>
    <x v="2"/>
    <n v="21"/>
    <x v="3"/>
    <n v="2"/>
    <n v="5"/>
    <n v="3"/>
    <n v="1"/>
    <n v="3"/>
  </r>
  <r>
    <n v="42"/>
    <x v="1"/>
    <n v="0"/>
    <x v="0"/>
    <n v="635"/>
    <x v="0"/>
    <n v="1"/>
    <n v="1"/>
    <s v="Life Sciences"/>
    <n v="1"/>
    <n v="387"/>
    <n v="2"/>
    <x v="1"/>
    <n v="99"/>
    <x v="0"/>
    <n v="2"/>
    <x v="0"/>
    <n v="3"/>
    <x v="1"/>
    <n v="4907"/>
    <n v="24532"/>
    <n v="1"/>
    <s v="Y"/>
    <s v="No"/>
    <n v="25"/>
    <x v="1"/>
    <n v="3"/>
    <n v="80"/>
    <x v="0"/>
    <n v="20"/>
    <x v="1"/>
    <n v="3"/>
    <n v="20"/>
    <n v="16"/>
    <n v="11"/>
    <n v="6"/>
  </r>
  <r>
    <n v="29"/>
    <x v="1"/>
    <n v="0"/>
    <x v="1"/>
    <n v="442"/>
    <x v="0"/>
    <n v="2"/>
    <n v="2"/>
    <s v="Life Sciences"/>
    <n v="1"/>
    <n v="388"/>
    <n v="2"/>
    <x v="1"/>
    <n v="44"/>
    <x v="0"/>
    <n v="2"/>
    <x v="0"/>
    <n v="4"/>
    <x v="0"/>
    <n v="4554"/>
    <n v="20260"/>
    <n v="1"/>
    <s v="Y"/>
    <s v="No"/>
    <n v="18"/>
    <x v="0"/>
    <n v="1"/>
    <n v="80"/>
    <x v="0"/>
    <n v="10"/>
    <x v="1"/>
    <n v="2"/>
    <n v="10"/>
    <n v="7"/>
    <n v="0"/>
    <n v="9"/>
  </r>
  <r>
    <n v="55"/>
    <x v="1"/>
    <n v="0"/>
    <x v="0"/>
    <n v="147"/>
    <x v="1"/>
    <n v="20"/>
    <n v="2"/>
    <s v="Technical Degree"/>
    <n v="1"/>
    <n v="389"/>
    <n v="2"/>
    <x v="1"/>
    <n v="37"/>
    <x v="0"/>
    <n v="2"/>
    <x v="2"/>
    <n v="4"/>
    <x v="1"/>
    <n v="5415"/>
    <n v="15972"/>
    <n v="3"/>
    <s v="Y"/>
    <s v="Yes"/>
    <n v="19"/>
    <x v="0"/>
    <n v="4"/>
    <n v="80"/>
    <x v="1"/>
    <n v="12"/>
    <x v="5"/>
    <n v="3"/>
    <n v="10"/>
    <n v="7"/>
    <n v="0"/>
    <n v="8"/>
  </r>
  <r>
    <n v="26"/>
    <x v="1"/>
    <n v="0"/>
    <x v="1"/>
    <n v="496"/>
    <x v="1"/>
    <n v="11"/>
    <n v="2"/>
    <s v="Medical"/>
    <n v="1"/>
    <n v="390"/>
    <n v="1"/>
    <x v="1"/>
    <n v="60"/>
    <x v="0"/>
    <n v="2"/>
    <x v="4"/>
    <n v="1"/>
    <x v="1"/>
    <n v="4741"/>
    <n v="22722"/>
    <n v="1"/>
    <s v="Y"/>
    <s v="Yes"/>
    <n v="13"/>
    <x v="0"/>
    <n v="3"/>
    <n v="80"/>
    <x v="1"/>
    <n v="5"/>
    <x v="1"/>
    <n v="3"/>
    <n v="5"/>
    <n v="3"/>
    <n v="3"/>
    <n v="3"/>
  </r>
  <r>
    <n v="37"/>
    <x v="1"/>
    <n v="0"/>
    <x v="0"/>
    <n v="1372"/>
    <x v="1"/>
    <n v="1"/>
    <n v="3"/>
    <s v="Life Sciences"/>
    <n v="1"/>
    <n v="391"/>
    <n v="4"/>
    <x v="0"/>
    <n v="42"/>
    <x v="0"/>
    <n v="1"/>
    <x v="1"/>
    <n v="4"/>
    <x v="0"/>
    <n v="2115"/>
    <n v="15881"/>
    <n v="1"/>
    <s v="Y"/>
    <s v="No"/>
    <n v="12"/>
    <x v="0"/>
    <n v="2"/>
    <n v="80"/>
    <x v="0"/>
    <n v="17"/>
    <x v="1"/>
    <n v="3"/>
    <n v="17"/>
    <n v="12"/>
    <n v="5"/>
    <n v="7"/>
  </r>
  <r>
    <n v="44"/>
    <x v="0"/>
    <n v="1"/>
    <x v="1"/>
    <n v="920"/>
    <x v="1"/>
    <n v="24"/>
    <n v="3"/>
    <s v="Life Sciences"/>
    <n v="1"/>
    <n v="392"/>
    <n v="4"/>
    <x v="1"/>
    <n v="43"/>
    <x v="0"/>
    <n v="1"/>
    <x v="2"/>
    <n v="3"/>
    <x v="2"/>
    <n v="3161"/>
    <n v="19920"/>
    <n v="3"/>
    <s v="Y"/>
    <s v="Yes"/>
    <n v="22"/>
    <x v="1"/>
    <n v="4"/>
    <n v="80"/>
    <x v="1"/>
    <n v="19"/>
    <x v="0"/>
    <n v="1"/>
    <n v="1"/>
    <n v="0"/>
    <n v="0"/>
    <n v="0"/>
  </r>
  <r>
    <n v="38"/>
    <x v="1"/>
    <n v="0"/>
    <x v="0"/>
    <n v="688"/>
    <x v="1"/>
    <n v="23"/>
    <n v="4"/>
    <s v="Life Sciences"/>
    <n v="1"/>
    <n v="393"/>
    <n v="4"/>
    <x v="1"/>
    <n v="82"/>
    <x v="0"/>
    <n v="2"/>
    <x v="4"/>
    <n v="4"/>
    <x v="2"/>
    <n v="5745"/>
    <n v="18899"/>
    <n v="9"/>
    <s v="Y"/>
    <s v="No"/>
    <n v="14"/>
    <x v="0"/>
    <n v="2"/>
    <n v="80"/>
    <x v="1"/>
    <n v="10"/>
    <x v="2"/>
    <n v="3"/>
    <n v="2"/>
    <n v="2"/>
    <n v="1"/>
    <n v="2"/>
  </r>
  <r>
    <n v="26"/>
    <x v="0"/>
    <n v="1"/>
    <x v="0"/>
    <n v="1449"/>
    <x v="1"/>
    <n v="16"/>
    <n v="4"/>
    <s v="Medical"/>
    <n v="1"/>
    <n v="394"/>
    <n v="1"/>
    <x v="1"/>
    <n v="45"/>
    <x v="0"/>
    <n v="1"/>
    <x v="2"/>
    <n v="2"/>
    <x v="2"/>
    <n v="2373"/>
    <n v="14180"/>
    <n v="2"/>
    <s v="Y"/>
    <s v="Yes"/>
    <n v="13"/>
    <x v="0"/>
    <n v="4"/>
    <n v="80"/>
    <x v="1"/>
    <n v="5"/>
    <x v="2"/>
    <n v="3"/>
    <n v="3"/>
    <n v="2"/>
    <n v="0"/>
    <n v="2"/>
  </r>
  <r>
    <n v="28"/>
    <x v="1"/>
    <n v="0"/>
    <x v="0"/>
    <n v="1117"/>
    <x v="1"/>
    <n v="8"/>
    <n v="2"/>
    <s v="Life Sciences"/>
    <n v="1"/>
    <n v="395"/>
    <n v="4"/>
    <x v="0"/>
    <n v="66"/>
    <x v="0"/>
    <n v="1"/>
    <x v="1"/>
    <n v="4"/>
    <x v="0"/>
    <n v="3310"/>
    <n v="4488"/>
    <n v="1"/>
    <s v="Y"/>
    <s v="No"/>
    <n v="21"/>
    <x v="1"/>
    <n v="4"/>
    <n v="80"/>
    <x v="0"/>
    <n v="5"/>
    <x v="1"/>
    <n v="3"/>
    <n v="5"/>
    <n v="3"/>
    <n v="0"/>
    <n v="2"/>
  </r>
  <r>
    <n v="49"/>
    <x v="1"/>
    <n v="0"/>
    <x v="1"/>
    <n v="636"/>
    <x v="1"/>
    <n v="10"/>
    <n v="4"/>
    <s v="Life Sciences"/>
    <n v="1"/>
    <n v="396"/>
    <n v="3"/>
    <x v="0"/>
    <n v="35"/>
    <x v="0"/>
    <n v="5"/>
    <x v="7"/>
    <n v="1"/>
    <x v="0"/>
    <n v="18665"/>
    <n v="25594"/>
    <n v="9"/>
    <s v="Y"/>
    <s v="Yes"/>
    <n v="11"/>
    <x v="0"/>
    <n v="4"/>
    <n v="80"/>
    <x v="0"/>
    <n v="22"/>
    <x v="5"/>
    <n v="3"/>
    <n v="3"/>
    <n v="2"/>
    <n v="1"/>
    <n v="2"/>
  </r>
  <r>
    <n v="36"/>
    <x v="1"/>
    <n v="0"/>
    <x v="0"/>
    <n v="506"/>
    <x v="1"/>
    <n v="3"/>
    <n v="3"/>
    <s v="Technical Degree"/>
    <n v="1"/>
    <n v="397"/>
    <n v="3"/>
    <x v="1"/>
    <n v="30"/>
    <x v="0"/>
    <n v="2"/>
    <x v="1"/>
    <n v="2"/>
    <x v="0"/>
    <n v="4485"/>
    <n v="26285"/>
    <n v="4"/>
    <s v="Y"/>
    <s v="No"/>
    <n v="12"/>
    <x v="0"/>
    <n v="4"/>
    <n v="80"/>
    <x v="0"/>
    <n v="10"/>
    <x v="2"/>
    <n v="3"/>
    <n v="8"/>
    <n v="0"/>
    <n v="7"/>
    <n v="7"/>
  </r>
  <r>
    <n v="31"/>
    <x v="1"/>
    <n v="0"/>
    <x v="1"/>
    <n v="444"/>
    <x v="0"/>
    <n v="5"/>
    <n v="3"/>
    <s v="Marketing"/>
    <n v="1"/>
    <n v="399"/>
    <n v="4"/>
    <x v="0"/>
    <n v="84"/>
    <x v="0"/>
    <n v="1"/>
    <x v="6"/>
    <n v="2"/>
    <x v="2"/>
    <n v="2789"/>
    <n v="3909"/>
    <n v="1"/>
    <s v="Y"/>
    <s v="No"/>
    <n v="11"/>
    <x v="0"/>
    <n v="3"/>
    <n v="80"/>
    <x v="1"/>
    <n v="2"/>
    <x v="3"/>
    <n v="2"/>
    <n v="2"/>
    <n v="2"/>
    <n v="2"/>
    <n v="2"/>
  </r>
  <r>
    <n v="26"/>
    <x v="0"/>
    <n v="1"/>
    <x v="0"/>
    <n v="950"/>
    <x v="0"/>
    <n v="4"/>
    <n v="4"/>
    <s v="Marketing"/>
    <n v="1"/>
    <n v="401"/>
    <n v="4"/>
    <x v="1"/>
    <n v="48"/>
    <x v="1"/>
    <n v="2"/>
    <x v="0"/>
    <n v="4"/>
    <x v="0"/>
    <n v="5828"/>
    <n v="8450"/>
    <n v="1"/>
    <s v="Y"/>
    <s v="Yes"/>
    <n v="12"/>
    <x v="0"/>
    <n v="2"/>
    <n v="80"/>
    <x v="0"/>
    <n v="8"/>
    <x v="0"/>
    <n v="3"/>
    <n v="8"/>
    <n v="7"/>
    <n v="7"/>
    <n v="4"/>
  </r>
  <r>
    <n v="37"/>
    <x v="1"/>
    <n v="0"/>
    <x v="1"/>
    <n v="889"/>
    <x v="1"/>
    <n v="9"/>
    <n v="3"/>
    <s v="Medical"/>
    <n v="1"/>
    <n v="403"/>
    <n v="2"/>
    <x v="1"/>
    <n v="53"/>
    <x v="0"/>
    <n v="1"/>
    <x v="1"/>
    <n v="4"/>
    <x v="1"/>
    <n v="2326"/>
    <n v="11411"/>
    <n v="1"/>
    <s v="Y"/>
    <s v="Yes"/>
    <n v="12"/>
    <x v="0"/>
    <n v="3"/>
    <n v="80"/>
    <x v="2"/>
    <n v="4"/>
    <x v="1"/>
    <n v="2"/>
    <n v="4"/>
    <n v="2"/>
    <n v="1"/>
    <n v="2"/>
  </r>
  <r>
    <n v="42"/>
    <x v="1"/>
    <n v="0"/>
    <x v="1"/>
    <n v="555"/>
    <x v="0"/>
    <n v="26"/>
    <n v="3"/>
    <s v="Marketing"/>
    <n v="1"/>
    <n v="404"/>
    <n v="3"/>
    <x v="0"/>
    <n v="77"/>
    <x v="0"/>
    <n v="4"/>
    <x v="0"/>
    <n v="2"/>
    <x v="1"/>
    <n v="13525"/>
    <n v="14864"/>
    <n v="5"/>
    <s v="Y"/>
    <s v="No"/>
    <n v="14"/>
    <x v="0"/>
    <n v="4"/>
    <n v="80"/>
    <x v="1"/>
    <n v="23"/>
    <x v="2"/>
    <n v="4"/>
    <n v="20"/>
    <n v="4"/>
    <n v="4"/>
    <n v="8"/>
  </r>
  <r>
    <n v="18"/>
    <x v="0"/>
    <n v="1"/>
    <x v="0"/>
    <n v="230"/>
    <x v="1"/>
    <n v="3"/>
    <n v="3"/>
    <s v="Life Sciences"/>
    <n v="1"/>
    <n v="405"/>
    <n v="3"/>
    <x v="1"/>
    <n v="54"/>
    <x v="0"/>
    <n v="1"/>
    <x v="2"/>
    <n v="3"/>
    <x v="0"/>
    <n v="1420"/>
    <n v="25233"/>
    <n v="1"/>
    <s v="Y"/>
    <s v="No"/>
    <n v="13"/>
    <x v="0"/>
    <n v="3"/>
    <n v="80"/>
    <x v="0"/>
    <n v="0"/>
    <x v="2"/>
    <n v="3"/>
    <n v="0"/>
    <n v="0"/>
    <n v="0"/>
    <n v="0"/>
  </r>
  <r>
    <n v="35"/>
    <x v="1"/>
    <n v="0"/>
    <x v="0"/>
    <n v="1232"/>
    <x v="0"/>
    <n v="16"/>
    <n v="3"/>
    <s v="Marketing"/>
    <n v="1"/>
    <n v="406"/>
    <n v="3"/>
    <x v="1"/>
    <n v="96"/>
    <x v="0"/>
    <n v="3"/>
    <x v="0"/>
    <n v="2"/>
    <x v="1"/>
    <n v="8020"/>
    <n v="5100"/>
    <n v="0"/>
    <s v="Y"/>
    <s v="No"/>
    <n v="15"/>
    <x v="0"/>
    <n v="3"/>
    <n v="80"/>
    <x v="3"/>
    <n v="12"/>
    <x v="1"/>
    <n v="2"/>
    <n v="11"/>
    <n v="9"/>
    <n v="6"/>
    <n v="9"/>
  </r>
  <r>
    <n v="36"/>
    <x v="1"/>
    <n v="0"/>
    <x v="1"/>
    <n v="566"/>
    <x v="1"/>
    <n v="18"/>
    <n v="4"/>
    <s v="Life Sciences"/>
    <n v="1"/>
    <n v="407"/>
    <n v="3"/>
    <x v="1"/>
    <n v="81"/>
    <x v="2"/>
    <n v="1"/>
    <x v="2"/>
    <n v="4"/>
    <x v="1"/>
    <n v="3688"/>
    <n v="7122"/>
    <n v="4"/>
    <s v="Y"/>
    <s v="No"/>
    <n v="18"/>
    <x v="0"/>
    <n v="4"/>
    <n v="80"/>
    <x v="3"/>
    <n v="4"/>
    <x v="2"/>
    <n v="3"/>
    <n v="1"/>
    <n v="0"/>
    <n v="0"/>
    <n v="0"/>
  </r>
  <r>
    <n v="51"/>
    <x v="1"/>
    <n v="0"/>
    <x v="0"/>
    <n v="1302"/>
    <x v="1"/>
    <n v="2"/>
    <n v="3"/>
    <s v="Medical"/>
    <n v="1"/>
    <n v="408"/>
    <n v="4"/>
    <x v="1"/>
    <n v="84"/>
    <x v="3"/>
    <n v="2"/>
    <x v="3"/>
    <n v="2"/>
    <x v="2"/>
    <n v="5482"/>
    <n v="16321"/>
    <n v="5"/>
    <s v="Y"/>
    <s v="No"/>
    <n v="18"/>
    <x v="0"/>
    <n v="4"/>
    <n v="80"/>
    <x v="1"/>
    <n v="13"/>
    <x v="1"/>
    <n v="3"/>
    <n v="4"/>
    <n v="1"/>
    <n v="1"/>
    <n v="2"/>
  </r>
  <r>
    <n v="41"/>
    <x v="1"/>
    <n v="0"/>
    <x v="0"/>
    <n v="334"/>
    <x v="0"/>
    <n v="2"/>
    <n v="4"/>
    <s v="Life Sciences"/>
    <n v="1"/>
    <n v="410"/>
    <n v="4"/>
    <x v="1"/>
    <n v="88"/>
    <x v="0"/>
    <n v="4"/>
    <x v="5"/>
    <n v="2"/>
    <x v="0"/>
    <n v="16015"/>
    <n v="15896"/>
    <n v="1"/>
    <s v="Y"/>
    <s v="No"/>
    <n v="19"/>
    <x v="0"/>
    <n v="2"/>
    <n v="80"/>
    <x v="0"/>
    <n v="22"/>
    <x v="2"/>
    <n v="3"/>
    <n v="22"/>
    <n v="10"/>
    <n v="0"/>
    <n v="4"/>
  </r>
  <r>
    <n v="18"/>
    <x v="1"/>
    <n v="0"/>
    <x v="0"/>
    <n v="812"/>
    <x v="0"/>
    <n v="10"/>
    <n v="3"/>
    <s v="Medical"/>
    <n v="1"/>
    <n v="411"/>
    <n v="4"/>
    <x v="0"/>
    <n v="69"/>
    <x v="1"/>
    <n v="1"/>
    <x v="6"/>
    <n v="3"/>
    <x v="0"/>
    <n v="1200"/>
    <n v="9724"/>
    <n v="1"/>
    <s v="Y"/>
    <s v="No"/>
    <n v="12"/>
    <x v="0"/>
    <n v="1"/>
    <n v="80"/>
    <x v="0"/>
    <n v="0"/>
    <x v="2"/>
    <n v="3"/>
    <n v="0"/>
    <n v="0"/>
    <n v="0"/>
    <n v="0"/>
  </r>
  <r>
    <n v="28"/>
    <x v="1"/>
    <n v="0"/>
    <x v="0"/>
    <n v="1476"/>
    <x v="1"/>
    <n v="16"/>
    <n v="2"/>
    <s v="Medical"/>
    <n v="1"/>
    <n v="412"/>
    <n v="2"/>
    <x v="1"/>
    <n v="68"/>
    <x v="2"/>
    <n v="2"/>
    <x v="4"/>
    <n v="1"/>
    <x v="0"/>
    <n v="5661"/>
    <n v="4824"/>
    <n v="0"/>
    <s v="Y"/>
    <s v="No"/>
    <n v="19"/>
    <x v="0"/>
    <n v="3"/>
    <n v="80"/>
    <x v="0"/>
    <n v="9"/>
    <x v="2"/>
    <n v="3"/>
    <n v="8"/>
    <n v="3"/>
    <n v="0"/>
    <n v="7"/>
  </r>
  <r>
    <n v="31"/>
    <x v="1"/>
    <n v="0"/>
    <x v="0"/>
    <n v="218"/>
    <x v="0"/>
    <n v="7"/>
    <n v="3"/>
    <s v="Technical Degree"/>
    <n v="1"/>
    <n v="416"/>
    <n v="2"/>
    <x v="1"/>
    <n v="100"/>
    <x v="2"/>
    <n v="2"/>
    <x v="0"/>
    <n v="4"/>
    <x v="1"/>
    <n v="6929"/>
    <n v="12241"/>
    <n v="4"/>
    <s v="Y"/>
    <s v="No"/>
    <n v="11"/>
    <x v="0"/>
    <n v="2"/>
    <n v="80"/>
    <x v="1"/>
    <n v="10"/>
    <x v="1"/>
    <n v="2"/>
    <n v="8"/>
    <n v="7"/>
    <n v="7"/>
    <n v="7"/>
  </r>
  <r>
    <n v="39"/>
    <x v="1"/>
    <n v="0"/>
    <x v="0"/>
    <n v="1132"/>
    <x v="1"/>
    <n v="1"/>
    <n v="3"/>
    <s v="Medical"/>
    <n v="1"/>
    <n v="417"/>
    <n v="3"/>
    <x v="1"/>
    <n v="48"/>
    <x v="2"/>
    <n v="3"/>
    <x v="4"/>
    <n v="4"/>
    <x v="2"/>
    <n v="9613"/>
    <n v="10942"/>
    <n v="0"/>
    <s v="Y"/>
    <s v="No"/>
    <n v="17"/>
    <x v="0"/>
    <n v="1"/>
    <n v="80"/>
    <x v="2"/>
    <n v="19"/>
    <x v="3"/>
    <n v="2"/>
    <n v="18"/>
    <n v="10"/>
    <n v="3"/>
    <n v="7"/>
  </r>
  <r>
    <n v="36"/>
    <x v="1"/>
    <n v="0"/>
    <x v="2"/>
    <n v="1105"/>
    <x v="1"/>
    <n v="24"/>
    <n v="4"/>
    <s v="Life Sciences"/>
    <n v="1"/>
    <n v="419"/>
    <n v="2"/>
    <x v="0"/>
    <n v="47"/>
    <x v="0"/>
    <n v="2"/>
    <x v="2"/>
    <n v="2"/>
    <x v="1"/>
    <n v="5674"/>
    <n v="6927"/>
    <n v="7"/>
    <s v="Y"/>
    <s v="No"/>
    <n v="15"/>
    <x v="0"/>
    <n v="3"/>
    <n v="80"/>
    <x v="1"/>
    <n v="11"/>
    <x v="1"/>
    <n v="3"/>
    <n v="9"/>
    <n v="8"/>
    <n v="0"/>
    <n v="8"/>
  </r>
  <r>
    <n v="32"/>
    <x v="1"/>
    <n v="0"/>
    <x v="0"/>
    <n v="906"/>
    <x v="0"/>
    <n v="7"/>
    <n v="3"/>
    <s v="Life Sciences"/>
    <n v="1"/>
    <n v="420"/>
    <n v="4"/>
    <x v="1"/>
    <n v="91"/>
    <x v="1"/>
    <n v="2"/>
    <x v="0"/>
    <n v="3"/>
    <x v="1"/>
    <n v="5484"/>
    <n v="16985"/>
    <n v="1"/>
    <s v="Y"/>
    <s v="No"/>
    <n v="14"/>
    <x v="0"/>
    <n v="3"/>
    <n v="80"/>
    <x v="1"/>
    <n v="13"/>
    <x v="1"/>
    <n v="2"/>
    <n v="13"/>
    <n v="8"/>
    <n v="4"/>
    <n v="8"/>
  </r>
  <r>
    <n v="38"/>
    <x v="1"/>
    <n v="0"/>
    <x v="0"/>
    <n v="849"/>
    <x v="1"/>
    <n v="25"/>
    <n v="2"/>
    <s v="Life Sciences"/>
    <n v="1"/>
    <n v="421"/>
    <n v="1"/>
    <x v="0"/>
    <n v="81"/>
    <x v="1"/>
    <n v="3"/>
    <x v="7"/>
    <n v="2"/>
    <x v="1"/>
    <n v="12061"/>
    <n v="26707"/>
    <n v="3"/>
    <s v="Y"/>
    <s v="No"/>
    <n v="17"/>
    <x v="0"/>
    <n v="3"/>
    <n v="80"/>
    <x v="1"/>
    <n v="19"/>
    <x v="2"/>
    <n v="3"/>
    <n v="10"/>
    <n v="8"/>
    <n v="0"/>
    <n v="1"/>
  </r>
  <r>
    <n v="58"/>
    <x v="1"/>
    <n v="0"/>
    <x v="2"/>
    <n v="390"/>
    <x v="1"/>
    <n v="1"/>
    <n v="4"/>
    <s v="Life Sciences"/>
    <n v="1"/>
    <n v="422"/>
    <n v="4"/>
    <x v="1"/>
    <n v="32"/>
    <x v="3"/>
    <n v="2"/>
    <x v="4"/>
    <n v="3"/>
    <x v="2"/>
    <n v="5660"/>
    <n v="17056"/>
    <n v="2"/>
    <s v="Y"/>
    <s v="Yes"/>
    <n v="13"/>
    <x v="0"/>
    <n v="4"/>
    <n v="80"/>
    <x v="1"/>
    <n v="12"/>
    <x v="2"/>
    <n v="3"/>
    <n v="5"/>
    <n v="3"/>
    <n v="1"/>
    <n v="2"/>
  </r>
  <r>
    <n v="31"/>
    <x v="1"/>
    <n v="0"/>
    <x v="0"/>
    <n v="691"/>
    <x v="1"/>
    <n v="5"/>
    <n v="4"/>
    <s v="Technical Degree"/>
    <n v="1"/>
    <n v="423"/>
    <n v="3"/>
    <x v="1"/>
    <n v="86"/>
    <x v="0"/>
    <n v="1"/>
    <x v="1"/>
    <n v="4"/>
    <x v="1"/>
    <n v="4821"/>
    <n v="10077"/>
    <n v="0"/>
    <s v="Y"/>
    <s v="Yes"/>
    <n v="12"/>
    <x v="0"/>
    <n v="3"/>
    <n v="80"/>
    <x v="1"/>
    <n v="6"/>
    <x v="5"/>
    <n v="3"/>
    <n v="5"/>
    <n v="2"/>
    <n v="0"/>
    <n v="3"/>
  </r>
  <r>
    <n v="31"/>
    <x v="1"/>
    <n v="0"/>
    <x v="0"/>
    <n v="106"/>
    <x v="2"/>
    <n v="2"/>
    <n v="3"/>
    <s v="Human Resources"/>
    <n v="1"/>
    <n v="424"/>
    <n v="1"/>
    <x v="1"/>
    <n v="62"/>
    <x v="1"/>
    <n v="2"/>
    <x v="8"/>
    <n v="1"/>
    <x v="1"/>
    <n v="6410"/>
    <n v="17822"/>
    <n v="3"/>
    <s v="Y"/>
    <s v="No"/>
    <n v="12"/>
    <x v="0"/>
    <n v="4"/>
    <n v="80"/>
    <x v="0"/>
    <n v="9"/>
    <x v="4"/>
    <n v="3"/>
    <n v="2"/>
    <n v="2"/>
    <n v="1"/>
    <n v="0"/>
  </r>
  <r>
    <n v="45"/>
    <x v="1"/>
    <n v="0"/>
    <x v="1"/>
    <n v="1249"/>
    <x v="1"/>
    <n v="7"/>
    <n v="3"/>
    <s v="Life Sciences"/>
    <n v="1"/>
    <n v="425"/>
    <n v="1"/>
    <x v="1"/>
    <n v="97"/>
    <x v="0"/>
    <n v="3"/>
    <x v="2"/>
    <n v="1"/>
    <x v="2"/>
    <n v="5210"/>
    <n v="20308"/>
    <n v="1"/>
    <s v="Y"/>
    <s v="No"/>
    <n v="18"/>
    <x v="0"/>
    <n v="1"/>
    <n v="80"/>
    <x v="1"/>
    <n v="24"/>
    <x v="2"/>
    <n v="3"/>
    <n v="24"/>
    <n v="9"/>
    <n v="9"/>
    <n v="11"/>
  </r>
  <r>
    <n v="31"/>
    <x v="1"/>
    <n v="0"/>
    <x v="0"/>
    <n v="192"/>
    <x v="1"/>
    <n v="2"/>
    <n v="4"/>
    <s v="Life Sciences"/>
    <n v="1"/>
    <n v="426"/>
    <n v="3"/>
    <x v="1"/>
    <n v="32"/>
    <x v="0"/>
    <n v="1"/>
    <x v="1"/>
    <n v="4"/>
    <x v="2"/>
    <n v="2695"/>
    <n v="7747"/>
    <n v="0"/>
    <s v="Y"/>
    <s v="Yes"/>
    <n v="18"/>
    <x v="0"/>
    <n v="2"/>
    <n v="80"/>
    <x v="1"/>
    <n v="3"/>
    <x v="2"/>
    <n v="1"/>
    <n v="2"/>
    <n v="2"/>
    <n v="2"/>
    <n v="2"/>
  </r>
  <r>
    <n v="33"/>
    <x v="1"/>
    <n v="0"/>
    <x v="1"/>
    <n v="553"/>
    <x v="1"/>
    <n v="5"/>
    <n v="4"/>
    <s v="Life Sciences"/>
    <n v="1"/>
    <n v="428"/>
    <n v="4"/>
    <x v="0"/>
    <n v="74"/>
    <x v="0"/>
    <n v="3"/>
    <x v="5"/>
    <n v="2"/>
    <x v="1"/>
    <n v="11878"/>
    <n v="23364"/>
    <n v="6"/>
    <s v="Y"/>
    <s v="No"/>
    <n v="11"/>
    <x v="0"/>
    <n v="2"/>
    <n v="80"/>
    <x v="3"/>
    <n v="12"/>
    <x v="2"/>
    <n v="3"/>
    <n v="10"/>
    <n v="6"/>
    <n v="8"/>
    <n v="8"/>
  </r>
  <r>
    <n v="39"/>
    <x v="1"/>
    <n v="0"/>
    <x v="0"/>
    <n v="117"/>
    <x v="1"/>
    <n v="10"/>
    <n v="1"/>
    <s v="Medical"/>
    <n v="1"/>
    <n v="429"/>
    <n v="3"/>
    <x v="1"/>
    <n v="99"/>
    <x v="0"/>
    <n v="4"/>
    <x v="5"/>
    <n v="1"/>
    <x v="1"/>
    <n v="17068"/>
    <n v="5355"/>
    <n v="1"/>
    <s v="Y"/>
    <s v="Yes"/>
    <n v="14"/>
    <x v="0"/>
    <n v="4"/>
    <n v="80"/>
    <x v="0"/>
    <n v="21"/>
    <x v="1"/>
    <n v="3"/>
    <n v="21"/>
    <n v="9"/>
    <n v="11"/>
    <n v="10"/>
  </r>
  <r>
    <n v="43"/>
    <x v="1"/>
    <n v="0"/>
    <x v="1"/>
    <n v="185"/>
    <x v="1"/>
    <n v="10"/>
    <n v="4"/>
    <s v="Life Sciences"/>
    <n v="1"/>
    <n v="430"/>
    <n v="3"/>
    <x v="0"/>
    <n v="33"/>
    <x v="0"/>
    <n v="1"/>
    <x v="2"/>
    <n v="4"/>
    <x v="0"/>
    <n v="2455"/>
    <n v="10675"/>
    <n v="0"/>
    <s v="Y"/>
    <s v="No"/>
    <n v="19"/>
    <x v="0"/>
    <n v="1"/>
    <n v="80"/>
    <x v="0"/>
    <n v="9"/>
    <x v="3"/>
    <n v="3"/>
    <n v="8"/>
    <n v="7"/>
    <n v="1"/>
    <n v="7"/>
  </r>
  <r>
    <n v="49"/>
    <x v="1"/>
    <n v="0"/>
    <x v="0"/>
    <n v="1091"/>
    <x v="1"/>
    <n v="1"/>
    <n v="2"/>
    <s v="Technical Degree"/>
    <n v="1"/>
    <n v="431"/>
    <n v="3"/>
    <x v="0"/>
    <n v="90"/>
    <x v="1"/>
    <n v="4"/>
    <x v="4"/>
    <n v="3"/>
    <x v="0"/>
    <n v="13964"/>
    <n v="17810"/>
    <n v="7"/>
    <s v="Y"/>
    <s v="Yes"/>
    <n v="12"/>
    <x v="0"/>
    <n v="4"/>
    <n v="80"/>
    <x v="0"/>
    <n v="25"/>
    <x v="2"/>
    <n v="3"/>
    <n v="7"/>
    <n v="1"/>
    <n v="0"/>
    <n v="7"/>
  </r>
  <r>
    <n v="52"/>
    <x v="0"/>
    <n v="1"/>
    <x v="0"/>
    <n v="723"/>
    <x v="1"/>
    <n v="8"/>
    <n v="4"/>
    <s v="Medical"/>
    <n v="1"/>
    <n v="433"/>
    <n v="3"/>
    <x v="1"/>
    <n v="85"/>
    <x v="1"/>
    <n v="2"/>
    <x v="1"/>
    <n v="2"/>
    <x v="1"/>
    <n v="4941"/>
    <n v="17747"/>
    <n v="2"/>
    <s v="Y"/>
    <s v="No"/>
    <n v="15"/>
    <x v="0"/>
    <n v="1"/>
    <n v="80"/>
    <x v="0"/>
    <n v="11"/>
    <x v="1"/>
    <n v="2"/>
    <n v="8"/>
    <n v="2"/>
    <n v="7"/>
    <n v="7"/>
  </r>
  <r>
    <n v="27"/>
    <x v="1"/>
    <n v="0"/>
    <x v="0"/>
    <n v="1220"/>
    <x v="1"/>
    <n v="5"/>
    <n v="3"/>
    <s v="Life Sciences"/>
    <n v="1"/>
    <n v="434"/>
    <n v="3"/>
    <x v="0"/>
    <n v="85"/>
    <x v="0"/>
    <n v="1"/>
    <x v="1"/>
    <n v="2"/>
    <x v="0"/>
    <n v="2478"/>
    <n v="20938"/>
    <n v="1"/>
    <s v="Y"/>
    <s v="Yes"/>
    <n v="12"/>
    <x v="0"/>
    <n v="2"/>
    <n v="80"/>
    <x v="0"/>
    <n v="4"/>
    <x v="2"/>
    <n v="2"/>
    <n v="4"/>
    <n v="3"/>
    <n v="1"/>
    <n v="2"/>
  </r>
  <r>
    <n v="32"/>
    <x v="1"/>
    <n v="0"/>
    <x v="0"/>
    <n v="588"/>
    <x v="0"/>
    <n v="8"/>
    <n v="2"/>
    <s v="Technical Degree"/>
    <n v="1"/>
    <n v="436"/>
    <n v="3"/>
    <x v="0"/>
    <n v="65"/>
    <x v="1"/>
    <n v="2"/>
    <x v="0"/>
    <n v="2"/>
    <x v="1"/>
    <n v="5228"/>
    <n v="24624"/>
    <n v="1"/>
    <s v="Y"/>
    <s v="Yes"/>
    <n v="11"/>
    <x v="0"/>
    <n v="4"/>
    <n v="80"/>
    <x v="0"/>
    <n v="13"/>
    <x v="2"/>
    <n v="3"/>
    <n v="13"/>
    <n v="12"/>
    <n v="11"/>
    <n v="9"/>
  </r>
  <r>
    <n v="27"/>
    <x v="1"/>
    <n v="0"/>
    <x v="0"/>
    <n v="1377"/>
    <x v="0"/>
    <n v="2"/>
    <n v="3"/>
    <s v="Life Sciences"/>
    <n v="1"/>
    <n v="437"/>
    <n v="4"/>
    <x v="1"/>
    <n v="74"/>
    <x v="0"/>
    <n v="2"/>
    <x v="0"/>
    <n v="3"/>
    <x v="0"/>
    <n v="4478"/>
    <n v="5242"/>
    <n v="1"/>
    <s v="Y"/>
    <s v="Yes"/>
    <n v="11"/>
    <x v="0"/>
    <n v="1"/>
    <n v="80"/>
    <x v="0"/>
    <n v="5"/>
    <x v="1"/>
    <n v="3"/>
    <n v="5"/>
    <n v="4"/>
    <n v="0"/>
    <n v="4"/>
  </r>
  <r>
    <n v="31"/>
    <x v="1"/>
    <n v="0"/>
    <x v="0"/>
    <n v="691"/>
    <x v="0"/>
    <n v="7"/>
    <n v="3"/>
    <s v="Marketing"/>
    <n v="1"/>
    <n v="438"/>
    <n v="4"/>
    <x v="1"/>
    <n v="73"/>
    <x v="0"/>
    <n v="2"/>
    <x v="0"/>
    <n v="4"/>
    <x v="2"/>
    <n v="7547"/>
    <n v="7143"/>
    <n v="4"/>
    <s v="Y"/>
    <s v="No"/>
    <n v="12"/>
    <x v="0"/>
    <n v="4"/>
    <n v="80"/>
    <x v="2"/>
    <n v="13"/>
    <x v="1"/>
    <n v="3"/>
    <n v="7"/>
    <n v="7"/>
    <n v="1"/>
    <n v="7"/>
  </r>
  <r>
    <n v="32"/>
    <x v="1"/>
    <n v="0"/>
    <x v="0"/>
    <n v="1018"/>
    <x v="1"/>
    <n v="2"/>
    <n v="4"/>
    <s v="Medical"/>
    <n v="1"/>
    <n v="439"/>
    <n v="1"/>
    <x v="0"/>
    <n v="74"/>
    <x v="2"/>
    <n v="2"/>
    <x v="1"/>
    <n v="4"/>
    <x v="0"/>
    <n v="5055"/>
    <n v="10557"/>
    <n v="7"/>
    <s v="Y"/>
    <s v="No"/>
    <n v="16"/>
    <x v="0"/>
    <n v="3"/>
    <n v="80"/>
    <x v="0"/>
    <n v="10"/>
    <x v="0"/>
    <n v="2"/>
    <n v="7"/>
    <n v="7"/>
    <n v="0"/>
    <n v="7"/>
  </r>
  <r>
    <n v="28"/>
    <x v="0"/>
    <n v="1"/>
    <x v="0"/>
    <n v="1157"/>
    <x v="1"/>
    <n v="2"/>
    <n v="4"/>
    <s v="Medical"/>
    <n v="1"/>
    <n v="440"/>
    <n v="1"/>
    <x v="1"/>
    <n v="84"/>
    <x v="3"/>
    <n v="1"/>
    <x v="1"/>
    <n v="4"/>
    <x v="1"/>
    <n v="3464"/>
    <n v="24737"/>
    <n v="5"/>
    <s v="Y"/>
    <s v="Yes"/>
    <n v="13"/>
    <x v="0"/>
    <n v="4"/>
    <n v="80"/>
    <x v="0"/>
    <n v="5"/>
    <x v="5"/>
    <n v="2"/>
    <n v="3"/>
    <n v="2"/>
    <n v="2"/>
    <n v="2"/>
  </r>
  <r>
    <n v="30"/>
    <x v="1"/>
    <n v="0"/>
    <x v="0"/>
    <n v="1275"/>
    <x v="1"/>
    <n v="28"/>
    <n v="2"/>
    <s v="Medical"/>
    <n v="1"/>
    <n v="441"/>
    <n v="4"/>
    <x v="0"/>
    <n v="64"/>
    <x v="0"/>
    <n v="2"/>
    <x v="1"/>
    <n v="4"/>
    <x v="1"/>
    <n v="5775"/>
    <n v="11934"/>
    <n v="1"/>
    <s v="Y"/>
    <s v="No"/>
    <n v="13"/>
    <x v="0"/>
    <n v="4"/>
    <n v="80"/>
    <x v="3"/>
    <n v="11"/>
    <x v="2"/>
    <n v="3"/>
    <n v="10"/>
    <n v="8"/>
    <n v="1"/>
    <n v="9"/>
  </r>
  <r>
    <n v="31"/>
    <x v="1"/>
    <n v="0"/>
    <x v="1"/>
    <n v="798"/>
    <x v="1"/>
    <n v="7"/>
    <n v="2"/>
    <s v="Life Sciences"/>
    <n v="1"/>
    <n v="442"/>
    <n v="3"/>
    <x v="0"/>
    <n v="48"/>
    <x v="1"/>
    <n v="3"/>
    <x v="3"/>
    <n v="3"/>
    <x v="1"/>
    <n v="8943"/>
    <n v="14034"/>
    <n v="1"/>
    <s v="Y"/>
    <s v="No"/>
    <n v="24"/>
    <x v="1"/>
    <n v="1"/>
    <n v="80"/>
    <x v="1"/>
    <n v="10"/>
    <x v="2"/>
    <n v="3"/>
    <n v="10"/>
    <n v="9"/>
    <n v="8"/>
    <n v="9"/>
  </r>
  <r>
    <n v="39"/>
    <x v="1"/>
    <n v="0"/>
    <x v="1"/>
    <n v="672"/>
    <x v="1"/>
    <n v="7"/>
    <n v="2"/>
    <s v="Medical"/>
    <n v="1"/>
    <n v="444"/>
    <n v="3"/>
    <x v="1"/>
    <n v="54"/>
    <x v="1"/>
    <n v="5"/>
    <x v="5"/>
    <n v="4"/>
    <x v="1"/>
    <n v="19272"/>
    <n v="21141"/>
    <n v="1"/>
    <s v="Y"/>
    <s v="No"/>
    <n v="15"/>
    <x v="0"/>
    <n v="1"/>
    <n v="80"/>
    <x v="1"/>
    <n v="21"/>
    <x v="2"/>
    <n v="3"/>
    <n v="21"/>
    <n v="9"/>
    <n v="13"/>
    <n v="3"/>
  </r>
  <r>
    <n v="39"/>
    <x v="0"/>
    <n v="1"/>
    <x v="0"/>
    <n v="1162"/>
    <x v="0"/>
    <n v="3"/>
    <n v="2"/>
    <s v="Medical"/>
    <n v="1"/>
    <n v="445"/>
    <n v="4"/>
    <x v="0"/>
    <n v="41"/>
    <x v="0"/>
    <n v="2"/>
    <x v="0"/>
    <n v="3"/>
    <x v="1"/>
    <n v="5238"/>
    <n v="17778"/>
    <n v="4"/>
    <s v="Y"/>
    <s v="Yes"/>
    <n v="18"/>
    <x v="0"/>
    <n v="1"/>
    <n v="80"/>
    <x v="0"/>
    <n v="12"/>
    <x v="1"/>
    <n v="2"/>
    <n v="1"/>
    <n v="0"/>
    <n v="0"/>
    <n v="0"/>
  </r>
  <r>
    <n v="33"/>
    <x v="1"/>
    <n v="0"/>
    <x v="1"/>
    <n v="508"/>
    <x v="0"/>
    <n v="10"/>
    <n v="3"/>
    <s v="Marketing"/>
    <n v="1"/>
    <n v="446"/>
    <n v="2"/>
    <x v="1"/>
    <n v="46"/>
    <x v="1"/>
    <n v="2"/>
    <x v="0"/>
    <n v="4"/>
    <x v="0"/>
    <n v="4682"/>
    <n v="4317"/>
    <n v="3"/>
    <s v="Y"/>
    <s v="No"/>
    <n v="14"/>
    <x v="0"/>
    <n v="3"/>
    <n v="80"/>
    <x v="0"/>
    <n v="9"/>
    <x v="6"/>
    <n v="2"/>
    <n v="7"/>
    <n v="7"/>
    <n v="0"/>
    <n v="1"/>
  </r>
  <r>
    <n v="47"/>
    <x v="1"/>
    <n v="0"/>
    <x v="0"/>
    <n v="1482"/>
    <x v="1"/>
    <n v="5"/>
    <n v="5"/>
    <s v="Life Sciences"/>
    <n v="1"/>
    <n v="447"/>
    <n v="4"/>
    <x v="1"/>
    <n v="42"/>
    <x v="0"/>
    <n v="5"/>
    <x v="7"/>
    <n v="3"/>
    <x v="1"/>
    <n v="18300"/>
    <n v="16375"/>
    <n v="4"/>
    <s v="Y"/>
    <s v="No"/>
    <n v="11"/>
    <x v="0"/>
    <n v="2"/>
    <n v="80"/>
    <x v="1"/>
    <n v="21"/>
    <x v="2"/>
    <n v="3"/>
    <n v="3"/>
    <n v="2"/>
    <n v="1"/>
    <n v="1"/>
  </r>
  <r>
    <n v="43"/>
    <x v="1"/>
    <n v="0"/>
    <x v="1"/>
    <n v="559"/>
    <x v="1"/>
    <n v="10"/>
    <n v="4"/>
    <s v="Life Sciences"/>
    <n v="1"/>
    <n v="448"/>
    <n v="3"/>
    <x v="0"/>
    <n v="82"/>
    <x v="1"/>
    <n v="2"/>
    <x v="2"/>
    <n v="3"/>
    <x v="2"/>
    <n v="5257"/>
    <n v="6227"/>
    <n v="1"/>
    <s v="Y"/>
    <s v="No"/>
    <n v="11"/>
    <x v="0"/>
    <n v="2"/>
    <n v="80"/>
    <x v="1"/>
    <n v="9"/>
    <x v="1"/>
    <n v="4"/>
    <n v="9"/>
    <n v="7"/>
    <n v="0"/>
    <n v="0"/>
  </r>
  <r>
    <n v="27"/>
    <x v="1"/>
    <n v="0"/>
    <x v="2"/>
    <n v="210"/>
    <x v="0"/>
    <n v="1"/>
    <n v="1"/>
    <s v="Marketing"/>
    <n v="1"/>
    <n v="449"/>
    <n v="3"/>
    <x v="1"/>
    <n v="73"/>
    <x v="0"/>
    <n v="2"/>
    <x v="0"/>
    <n v="2"/>
    <x v="1"/>
    <n v="6349"/>
    <n v="22107"/>
    <n v="0"/>
    <s v="Y"/>
    <s v="Yes"/>
    <n v="13"/>
    <x v="0"/>
    <n v="4"/>
    <n v="80"/>
    <x v="1"/>
    <n v="6"/>
    <x v="0"/>
    <n v="3"/>
    <n v="5"/>
    <n v="4"/>
    <n v="1"/>
    <n v="4"/>
  </r>
  <r>
    <n v="54"/>
    <x v="1"/>
    <n v="0"/>
    <x v="1"/>
    <n v="928"/>
    <x v="1"/>
    <n v="20"/>
    <n v="4"/>
    <s v="Life Sciences"/>
    <n v="1"/>
    <n v="450"/>
    <n v="4"/>
    <x v="0"/>
    <n v="31"/>
    <x v="0"/>
    <n v="2"/>
    <x v="1"/>
    <n v="3"/>
    <x v="0"/>
    <n v="4869"/>
    <n v="16885"/>
    <n v="3"/>
    <s v="Y"/>
    <s v="No"/>
    <n v="12"/>
    <x v="0"/>
    <n v="4"/>
    <n v="80"/>
    <x v="0"/>
    <n v="20"/>
    <x v="5"/>
    <n v="2"/>
    <n v="4"/>
    <n v="3"/>
    <n v="0"/>
    <n v="3"/>
  </r>
  <r>
    <n v="43"/>
    <x v="1"/>
    <n v="0"/>
    <x v="0"/>
    <n v="1001"/>
    <x v="1"/>
    <n v="7"/>
    <n v="3"/>
    <s v="Life Sciences"/>
    <n v="1"/>
    <n v="451"/>
    <n v="3"/>
    <x v="0"/>
    <n v="43"/>
    <x v="0"/>
    <n v="3"/>
    <x v="4"/>
    <n v="1"/>
    <x v="1"/>
    <n v="9985"/>
    <n v="9262"/>
    <n v="8"/>
    <s v="Y"/>
    <s v="No"/>
    <n v="16"/>
    <x v="0"/>
    <n v="1"/>
    <n v="80"/>
    <x v="1"/>
    <n v="10"/>
    <x v="4"/>
    <n v="2"/>
    <n v="1"/>
    <n v="0"/>
    <n v="0"/>
    <n v="0"/>
  </r>
  <r>
    <n v="45"/>
    <x v="1"/>
    <n v="0"/>
    <x v="0"/>
    <n v="549"/>
    <x v="1"/>
    <n v="8"/>
    <n v="4"/>
    <s v="Other"/>
    <n v="1"/>
    <n v="452"/>
    <n v="4"/>
    <x v="1"/>
    <n v="75"/>
    <x v="0"/>
    <n v="2"/>
    <x v="1"/>
    <n v="4"/>
    <x v="1"/>
    <n v="3697"/>
    <n v="9278"/>
    <n v="9"/>
    <s v="Y"/>
    <s v="No"/>
    <n v="14"/>
    <x v="0"/>
    <n v="1"/>
    <n v="80"/>
    <x v="3"/>
    <n v="12"/>
    <x v="1"/>
    <n v="3"/>
    <n v="10"/>
    <n v="9"/>
    <n v="9"/>
    <n v="8"/>
  </r>
  <r>
    <n v="40"/>
    <x v="1"/>
    <n v="0"/>
    <x v="0"/>
    <n v="1124"/>
    <x v="0"/>
    <n v="1"/>
    <n v="2"/>
    <s v="Medical"/>
    <n v="1"/>
    <n v="453"/>
    <n v="2"/>
    <x v="1"/>
    <n v="57"/>
    <x v="3"/>
    <n v="2"/>
    <x v="0"/>
    <n v="4"/>
    <x v="1"/>
    <n v="7457"/>
    <n v="13273"/>
    <n v="2"/>
    <s v="Y"/>
    <s v="Yes"/>
    <n v="22"/>
    <x v="1"/>
    <n v="3"/>
    <n v="80"/>
    <x v="2"/>
    <n v="6"/>
    <x v="2"/>
    <n v="2"/>
    <n v="4"/>
    <n v="3"/>
    <n v="0"/>
    <n v="2"/>
  </r>
  <r>
    <n v="29"/>
    <x v="0"/>
    <n v="1"/>
    <x v="0"/>
    <n v="318"/>
    <x v="1"/>
    <n v="8"/>
    <n v="4"/>
    <s v="Other"/>
    <n v="1"/>
    <n v="454"/>
    <n v="2"/>
    <x v="1"/>
    <n v="77"/>
    <x v="3"/>
    <n v="1"/>
    <x v="2"/>
    <n v="1"/>
    <x v="1"/>
    <n v="2119"/>
    <n v="4759"/>
    <n v="1"/>
    <s v="Y"/>
    <s v="Yes"/>
    <n v="11"/>
    <x v="0"/>
    <n v="4"/>
    <n v="80"/>
    <x v="0"/>
    <n v="7"/>
    <x v="5"/>
    <n v="2"/>
    <n v="7"/>
    <n v="7"/>
    <n v="0"/>
    <n v="7"/>
  </r>
  <r>
    <n v="29"/>
    <x v="1"/>
    <n v="0"/>
    <x v="0"/>
    <n v="738"/>
    <x v="1"/>
    <n v="9"/>
    <n v="5"/>
    <s v="Other"/>
    <n v="1"/>
    <n v="455"/>
    <n v="2"/>
    <x v="1"/>
    <n v="30"/>
    <x v="1"/>
    <n v="1"/>
    <x v="2"/>
    <n v="4"/>
    <x v="0"/>
    <n v="3983"/>
    <n v="7621"/>
    <n v="0"/>
    <s v="Y"/>
    <s v="No"/>
    <n v="17"/>
    <x v="0"/>
    <n v="3"/>
    <n v="80"/>
    <x v="0"/>
    <n v="4"/>
    <x v="2"/>
    <n v="3"/>
    <n v="3"/>
    <n v="2"/>
    <n v="2"/>
    <n v="2"/>
  </r>
  <r>
    <n v="30"/>
    <x v="1"/>
    <n v="0"/>
    <x v="0"/>
    <n v="570"/>
    <x v="0"/>
    <n v="5"/>
    <n v="3"/>
    <s v="Marketing"/>
    <n v="1"/>
    <n v="456"/>
    <n v="4"/>
    <x v="0"/>
    <n v="30"/>
    <x v="1"/>
    <n v="2"/>
    <x v="0"/>
    <n v="3"/>
    <x v="2"/>
    <n v="6118"/>
    <n v="5431"/>
    <n v="1"/>
    <s v="Y"/>
    <s v="No"/>
    <n v="13"/>
    <x v="0"/>
    <n v="3"/>
    <n v="80"/>
    <x v="2"/>
    <n v="10"/>
    <x v="2"/>
    <n v="3"/>
    <n v="10"/>
    <n v="9"/>
    <n v="1"/>
    <n v="2"/>
  </r>
  <r>
    <n v="27"/>
    <x v="1"/>
    <n v="0"/>
    <x v="0"/>
    <n v="1130"/>
    <x v="0"/>
    <n v="8"/>
    <n v="4"/>
    <s v="Marketing"/>
    <n v="1"/>
    <n v="458"/>
    <n v="2"/>
    <x v="0"/>
    <n v="56"/>
    <x v="0"/>
    <n v="2"/>
    <x v="0"/>
    <n v="2"/>
    <x v="1"/>
    <n v="6214"/>
    <n v="3415"/>
    <n v="1"/>
    <s v="Y"/>
    <s v="No"/>
    <n v="18"/>
    <x v="0"/>
    <n v="1"/>
    <n v="80"/>
    <x v="1"/>
    <n v="8"/>
    <x v="1"/>
    <n v="3"/>
    <n v="8"/>
    <n v="7"/>
    <n v="0"/>
    <n v="7"/>
  </r>
  <r>
    <n v="37"/>
    <x v="1"/>
    <n v="0"/>
    <x v="0"/>
    <n v="1192"/>
    <x v="1"/>
    <n v="5"/>
    <n v="2"/>
    <s v="Medical"/>
    <n v="1"/>
    <n v="460"/>
    <n v="4"/>
    <x v="1"/>
    <n v="61"/>
    <x v="0"/>
    <n v="2"/>
    <x v="3"/>
    <n v="4"/>
    <x v="2"/>
    <n v="6347"/>
    <n v="23177"/>
    <n v="7"/>
    <s v="Y"/>
    <s v="No"/>
    <n v="16"/>
    <x v="0"/>
    <n v="3"/>
    <n v="80"/>
    <x v="3"/>
    <n v="8"/>
    <x v="2"/>
    <n v="2"/>
    <n v="6"/>
    <n v="2"/>
    <n v="0"/>
    <n v="4"/>
  </r>
  <r>
    <n v="38"/>
    <x v="1"/>
    <n v="0"/>
    <x v="0"/>
    <n v="343"/>
    <x v="1"/>
    <n v="15"/>
    <n v="2"/>
    <s v="Life Sciences"/>
    <n v="1"/>
    <n v="461"/>
    <n v="3"/>
    <x v="1"/>
    <n v="92"/>
    <x v="1"/>
    <n v="3"/>
    <x v="7"/>
    <n v="4"/>
    <x v="2"/>
    <n v="11510"/>
    <n v="15682"/>
    <n v="0"/>
    <s v="Y"/>
    <s v="Yes"/>
    <n v="14"/>
    <x v="0"/>
    <n v="2"/>
    <n v="80"/>
    <x v="1"/>
    <n v="12"/>
    <x v="1"/>
    <n v="3"/>
    <n v="11"/>
    <n v="10"/>
    <n v="2"/>
    <n v="9"/>
  </r>
  <r>
    <n v="31"/>
    <x v="1"/>
    <n v="0"/>
    <x v="0"/>
    <n v="1232"/>
    <x v="1"/>
    <n v="7"/>
    <n v="4"/>
    <s v="Medical"/>
    <n v="1"/>
    <n v="462"/>
    <n v="3"/>
    <x v="0"/>
    <n v="39"/>
    <x v="0"/>
    <n v="3"/>
    <x v="3"/>
    <n v="4"/>
    <x v="0"/>
    <n v="7143"/>
    <n v="25713"/>
    <n v="1"/>
    <s v="Y"/>
    <s v="Yes"/>
    <n v="14"/>
    <x v="0"/>
    <n v="3"/>
    <n v="80"/>
    <x v="0"/>
    <n v="11"/>
    <x v="2"/>
    <n v="2"/>
    <n v="11"/>
    <n v="9"/>
    <n v="4"/>
    <n v="10"/>
  </r>
  <r>
    <n v="29"/>
    <x v="1"/>
    <n v="0"/>
    <x v="0"/>
    <n v="144"/>
    <x v="0"/>
    <n v="10"/>
    <n v="1"/>
    <s v="Marketing"/>
    <n v="1"/>
    <n v="463"/>
    <n v="4"/>
    <x v="0"/>
    <n v="39"/>
    <x v="1"/>
    <n v="2"/>
    <x v="0"/>
    <n v="2"/>
    <x v="2"/>
    <n v="8268"/>
    <n v="11866"/>
    <n v="1"/>
    <s v="Y"/>
    <s v="Yes"/>
    <n v="14"/>
    <x v="0"/>
    <n v="1"/>
    <n v="80"/>
    <x v="3"/>
    <n v="7"/>
    <x v="2"/>
    <n v="3"/>
    <n v="7"/>
    <n v="7"/>
    <n v="1"/>
    <n v="7"/>
  </r>
  <r>
    <n v="35"/>
    <x v="1"/>
    <n v="0"/>
    <x v="0"/>
    <n v="1296"/>
    <x v="1"/>
    <n v="5"/>
    <n v="4"/>
    <s v="Technical Degree"/>
    <n v="1"/>
    <n v="464"/>
    <n v="3"/>
    <x v="1"/>
    <n v="62"/>
    <x v="0"/>
    <n v="3"/>
    <x v="3"/>
    <n v="2"/>
    <x v="0"/>
    <n v="8095"/>
    <n v="18264"/>
    <n v="0"/>
    <s v="Y"/>
    <s v="No"/>
    <n v="13"/>
    <x v="0"/>
    <n v="4"/>
    <n v="80"/>
    <x v="0"/>
    <n v="17"/>
    <x v="3"/>
    <n v="3"/>
    <n v="16"/>
    <n v="6"/>
    <n v="0"/>
    <n v="13"/>
  </r>
  <r>
    <n v="23"/>
    <x v="1"/>
    <n v="0"/>
    <x v="0"/>
    <n v="1309"/>
    <x v="1"/>
    <n v="26"/>
    <n v="1"/>
    <s v="Life Sciences"/>
    <n v="1"/>
    <n v="465"/>
    <n v="3"/>
    <x v="1"/>
    <n v="83"/>
    <x v="0"/>
    <n v="1"/>
    <x v="1"/>
    <n v="4"/>
    <x v="2"/>
    <n v="2904"/>
    <n v="16092"/>
    <n v="1"/>
    <s v="Y"/>
    <s v="No"/>
    <n v="12"/>
    <x v="0"/>
    <n v="3"/>
    <n v="80"/>
    <x v="3"/>
    <n v="4"/>
    <x v="2"/>
    <n v="2"/>
    <n v="4"/>
    <n v="2"/>
    <n v="0"/>
    <n v="2"/>
  </r>
  <r>
    <n v="41"/>
    <x v="1"/>
    <n v="0"/>
    <x v="0"/>
    <n v="483"/>
    <x v="1"/>
    <n v="6"/>
    <n v="3"/>
    <s v="Medical"/>
    <n v="1"/>
    <n v="466"/>
    <n v="4"/>
    <x v="1"/>
    <n v="95"/>
    <x v="1"/>
    <n v="2"/>
    <x v="3"/>
    <n v="2"/>
    <x v="0"/>
    <n v="6032"/>
    <n v="10110"/>
    <n v="6"/>
    <s v="Y"/>
    <s v="Yes"/>
    <n v="15"/>
    <x v="0"/>
    <n v="4"/>
    <n v="80"/>
    <x v="0"/>
    <n v="8"/>
    <x v="1"/>
    <n v="3"/>
    <n v="5"/>
    <n v="4"/>
    <n v="1"/>
    <n v="2"/>
  </r>
  <r>
    <n v="47"/>
    <x v="1"/>
    <n v="0"/>
    <x v="1"/>
    <n v="1309"/>
    <x v="0"/>
    <n v="4"/>
    <n v="1"/>
    <s v="Medical"/>
    <n v="1"/>
    <n v="467"/>
    <n v="2"/>
    <x v="1"/>
    <n v="99"/>
    <x v="0"/>
    <n v="2"/>
    <x v="6"/>
    <n v="3"/>
    <x v="0"/>
    <n v="2976"/>
    <n v="25751"/>
    <n v="3"/>
    <s v="Y"/>
    <s v="No"/>
    <n v="19"/>
    <x v="0"/>
    <n v="1"/>
    <n v="80"/>
    <x v="0"/>
    <n v="5"/>
    <x v="1"/>
    <n v="3"/>
    <n v="0"/>
    <n v="0"/>
    <n v="0"/>
    <n v="0"/>
  </r>
  <r>
    <n v="42"/>
    <x v="1"/>
    <n v="0"/>
    <x v="0"/>
    <n v="810"/>
    <x v="1"/>
    <n v="23"/>
    <n v="5"/>
    <s v="Life Sciences"/>
    <n v="1"/>
    <n v="468"/>
    <n v="1"/>
    <x v="0"/>
    <n v="44"/>
    <x v="0"/>
    <n v="4"/>
    <x v="7"/>
    <n v="4"/>
    <x v="0"/>
    <n v="15992"/>
    <n v="15901"/>
    <n v="2"/>
    <s v="Y"/>
    <s v="No"/>
    <n v="14"/>
    <x v="0"/>
    <n v="2"/>
    <n v="80"/>
    <x v="0"/>
    <n v="16"/>
    <x v="2"/>
    <n v="3"/>
    <n v="1"/>
    <n v="0"/>
    <n v="0"/>
    <n v="0"/>
  </r>
  <r>
    <n v="29"/>
    <x v="1"/>
    <n v="0"/>
    <x v="2"/>
    <n v="746"/>
    <x v="0"/>
    <n v="2"/>
    <n v="3"/>
    <s v="Life Sciences"/>
    <n v="1"/>
    <n v="469"/>
    <n v="4"/>
    <x v="1"/>
    <n v="61"/>
    <x v="0"/>
    <n v="2"/>
    <x v="0"/>
    <n v="3"/>
    <x v="1"/>
    <n v="4649"/>
    <n v="16928"/>
    <n v="1"/>
    <s v="Y"/>
    <s v="No"/>
    <n v="14"/>
    <x v="0"/>
    <n v="1"/>
    <n v="80"/>
    <x v="1"/>
    <n v="4"/>
    <x v="1"/>
    <n v="2"/>
    <n v="4"/>
    <n v="3"/>
    <n v="0"/>
    <n v="2"/>
  </r>
  <r>
    <n v="42"/>
    <x v="1"/>
    <n v="0"/>
    <x v="0"/>
    <n v="544"/>
    <x v="2"/>
    <n v="2"/>
    <n v="1"/>
    <s v="Technical Degree"/>
    <n v="1"/>
    <n v="470"/>
    <n v="3"/>
    <x v="1"/>
    <n v="52"/>
    <x v="0"/>
    <n v="1"/>
    <x v="8"/>
    <n v="3"/>
    <x v="2"/>
    <n v="2696"/>
    <n v="24017"/>
    <n v="0"/>
    <s v="Y"/>
    <s v="Yes"/>
    <n v="11"/>
    <x v="0"/>
    <n v="3"/>
    <n v="80"/>
    <x v="1"/>
    <n v="4"/>
    <x v="3"/>
    <n v="3"/>
    <n v="3"/>
    <n v="2"/>
    <n v="1"/>
    <n v="0"/>
  </r>
  <r>
    <n v="32"/>
    <x v="1"/>
    <n v="0"/>
    <x v="0"/>
    <n v="1062"/>
    <x v="1"/>
    <n v="2"/>
    <n v="3"/>
    <s v="Medical"/>
    <n v="1"/>
    <n v="471"/>
    <n v="3"/>
    <x v="0"/>
    <n v="75"/>
    <x v="0"/>
    <n v="1"/>
    <x v="2"/>
    <n v="2"/>
    <x v="1"/>
    <n v="2370"/>
    <n v="3956"/>
    <n v="1"/>
    <s v="Y"/>
    <s v="No"/>
    <n v="13"/>
    <x v="0"/>
    <n v="3"/>
    <n v="80"/>
    <x v="1"/>
    <n v="8"/>
    <x v="5"/>
    <n v="3"/>
    <n v="8"/>
    <n v="0"/>
    <n v="0"/>
    <n v="7"/>
  </r>
  <r>
    <n v="48"/>
    <x v="1"/>
    <n v="0"/>
    <x v="0"/>
    <n v="530"/>
    <x v="0"/>
    <n v="29"/>
    <n v="1"/>
    <s v="Medical"/>
    <n v="1"/>
    <n v="473"/>
    <n v="1"/>
    <x v="0"/>
    <n v="91"/>
    <x v="0"/>
    <n v="3"/>
    <x v="5"/>
    <n v="3"/>
    <x v="1"/>
    <n v="12504"/>
    <n v="23978"/>
    <n v="3"/>
    <s v="Y"/>
    <s v="No"/>
    <n v="21"/>
    <x v="1"/>
    <n v="2"/>
    <n v="80"/>
    <x v="1"/>
    <n v="15"/>
    <x v="1"/>
    <n v="1"/>
    <n v="0"/>
    <n v="0"/>
    <n v="0"/>
    <n v="0"/>
  </r>
  <r>
    <n v="37"/>
    <x v="1"/>
    <n v="0"/>
    <x v="0"/>
    <n v="1319"/>
    <x v="1"/>
    <n v="6"/>
    <n v="3"/>
    <s v="Medical"/>
    <n v="1"/>
    <n v="474"/>
    <n v="3"/>
    <x v="1"/>
    <n v="51"/>
    <x v="2"/>
    <n v="2"/>
    <x v="1"/>
    <n v="1"/>
    <x v="2"/>
    <n v="5974"/>
    <n v="17001"/>
    <n v="4"/>
    <s v="Y"/>
    <s v="Yes"/>
    <n v="13"/>
    <x v="0"/>
    <n v="1"/>
    <n v="80"/>
    <x v="3"/>
    <n v="13"/>
    <x v="2"/>
    <n v="3"/>
    <n v="7"/>
    <n v="7"/>
    <n v="6"/>
    <n v="7"/>
  </r>
  <r>
    <n v="30"/>
    <x v="1"/>
    <n v="0"/>
    <x v="2"/>
    <n v="641"/>
    <x v="0"/>
    <n v="25"/>
    <n v="2"/>
    <s v="Technical Degree"/>
    <n v="1"/>
    <n v="475"/>
    <n v="4"/>
    <x v="0"/>
    <n v="85"/>
    <x v="0"/>
    <n v="2"/>
    <x v="0"/>
    <n v="3"/>
    <x v="1"/>
    <n v="4736"/>
    <n v="6069"/>
    <n v="7"/>
    <s v="Y"/>
    <s v="Yes"/>
    <n v="12"/>
    <x v="0"/>
    <n v="2"/>
    <n v="80"/>
    <x v="1"/>
    <n v="4"/>
    <x v="2"/>
    <n v="4"/>
    <n v="2"/>
    <n v="2"/>
    <n v="2"/>
    <n v="2"/>
  </r>
  <r>
    <n v="26"/>
    <x v="1"/>
    <n v="0"/>
    <x v="0"/>
    <n v="933"/>
    <x v="0"/>
    <n v="1"/>
    <n v="3"/>
    <s v="Life Sciences"/>
    <n v="1"/>
    <n v="476"/>
    <n v="3"/>
    <x v="1"/>
    <n v="57"/>
    <x v="0"/>
    <n v="2"/>
    <x v="0"/>
    <n v="3"/>
    <x v="1"/>
    <n v="5296"/>
    <n v="20156"/>
    <n v="1"/>
    <s v="Y"/>
    <s v="No"/>
    <n v="17"/>
    <x v="0"/>
    <n v="2"/>
    <n v="80"/>
    <x v="1"/>
    <n v="8"/>
    <x v="1"/>
    <n v="3"/>
    <n v="8"/>
    <n v="7"/>
    <n v="7"/>
    <n v="7"/>
  </r>
  <r>
    <n v="42"/>
    <x v="1"/>
    <n v="0"/>
    <x v="0"/>
    <n v="1332"/>
    <x v="1"/>
    <n v="2"/>
    <n v="4"/>
    <s v="Other"/>
    <n v="1"/>
    <n v="477"/>
    <n v="1"/>
    <x v="1"/>
    <n v="98"/>
    <x v="1"/>
    <n v="2"/>
    <x v="4"/>
    <n v="4"/>
    <x v="0"/>
    <n v="6781"/>
    <n v="17078"/>
    <n v="3"/>
    <s v="Y"/>
    <s v="No"/>
    <n v="23"/>
    <x v="1"/>
    <n v="2"/>
    <n v="80"/>
    <x v="0"/>
    <n v="14"/>
    <x v="6"/>
    <n v="3"/>
    <n v="1"/>
    <n v="0"/>
    <n v="0"/>
    <n v="0"/>
  </r>
  <r>
    <n v="21"/>
    <x v="0"/>
    <n v="1"/>
    <x v="1"/>
    <n v="756"/>
    <x v="0"/>
    <n v="1"/>
    <n v="1"/>
    <s v="Technical Degree"/>
    <n v="1"/>
    <n v="478"/>
    <n v="1"/>
    <x v="0"/>
    <n v="99"/>
    <x v="1"/>
    <n v="1"/>
    <x v="6"/>
    <n v="2"/>
    <x v="0"/>
    <n v="2174"/>
    <n v="9150"/>
    <n v="1"/>
    <s v="Y"/>
    <s v="Yes"/>
    <n v="11"/>
    <x v="0"/>
    <n v="3"/>
    <n v="80"/>
    <x v="0"/>
    <n v="3"/>
    <x v="1"/>
    <n v="3"/>
    <n v="3"/>
    <n v="2"/>
    <n v="1"/>
    <n v="2"/>
  </r>
  <r>
    <n v="36"/>
    <x v="1"/>
    <n v="0"/>
    <x v="2"/>
    <n v="845"/>
    <x v="0"/>
    <n v="1"/>
    <n v="5"/>
    <s v="Medical"/>
    <n v="1"/>
    <n v="479"/>
    <n v="4"/>
    <x v="0"/>
    <n v="45"/>
    <x v="0"/>
    <n v="2"/>
    <x v="0"/>
    <n v="4"/>
    <x v="0"/>
    <n v="6653"/>
    <n v="15276"/>
    <n v="4"/>
    <s v="Y"/>
    <s v="No"/>
    <n v="15"/>
    <x v="0"/>
    <n v="2"/>
    <n v="80"/>
    <x v="0"/>
    <n v="7"/>
    <x v="6"/>
    <n v="3"/>
    <n v="1"/>
    <n v="0"/>
    <n v="0"/>
    <n v="0"/>
  </r>
  <r>
    <n v="36"/>
    <x v="1"/>
    <n v="0"/>
    <x v="1"/>
    <n v="541"/>
    <x v="0"/>
    <n v="3"/>
    <n v="4"/>
    <s v="Medical"/>
    <n v="1"/>
    <n v="481"/>
    <n v="1"/>
    <x v="1"/>
    <n v="48"/>
    <x v="1"/>
    <n v="3"/>
    <x v="0"/>
    <n v="4"/>
    <x v="1"/>
    <n v="9699"/>
    <n v="7246"/>
    <n v="4"/>
    <s v="Y"/>
    <s v="No"/>
    <n v="11"/>
    <x v="0"/>
    <n v="1"/>
    <n v="80"/>
    <x v="1"/>
    <n v="16"/>
    <x v="2"/>
    <n v="3"/>
    <n v="13"/>
    <n v="9"/>
    <n v="1"/>
    <n v="12"/>
  </r>
  <r>
    <n v="57"/>
    <x v="1"/>
    <n v="0"/>
    <x v="0"/>
    <n v="593"/>
    <x v="1"/>
    <n v="1"/>
    <n v="4"/>
    <s v="Medical"/>
    <n v="1"/>
    <n v="482"/>
    <n v="4"/>
    <x v="1"/>
    <n v="88"/>
    <x v="0"/>
    <n v="2"/>
    <x v="4"/>
    <n v="3"/>
    <x v="1"/>
    <n v="6755"/>
    <n v="2967"/>
    <n v="2"/>
    <s v="Y"/>
    <s v="No"/>
    <n v="11"/>
    <x v="0"/>
    <n v="3"/>
    <n v="80"/>
    <x v="0"/>
    <n v="15"/>
    <x v="2"/>
    <n v="3"/>
    <n v="3"/>
    <n v="2"/>
    <n v="1"/>
    <n v="2"/>
  </r>
  <r>
    <n v="40"/>
    <x v="1"/>
    <n v="0"/>
    <x v="0"/>
    <n v="1171"/>
    <x v="1"/>
    <n v="10"/>
    <n v="4"/>
    <s v="Life Sciences"/>
    <n v="1"/>
    <n v="483"/>
    <n v="4"/>
    <x v="0"/>
    <n v="46"/>
    <x v="2"/>
    <n v="1"/>
    <x v="2"/>
    <n v="3"/>
    <x v="1"/>
    <n v="2213"/>
    <n v="22495"/>
    <n v="3"/>
    <s v="Y"/>
    <s v="Yes"/>
    <n v="13"/>
    <x v="0"/>
    <n v="3"/>
    <n v="80"/>
    <x v="1"/>
    <n v="10"/>
    <x v="1"/>
    <n v="3"/>
    <n v="7"/>
    <n v="7"/>
    <n v="1"/>
    <n v="7"/>
  </r>
  <r>
    <n v="21"/>
    <x v="1"/>
    <n v="0"/>
    <x v="2"/>
    <n v="895"/>
    <x v="0"/>
    <n v="9"/>
    <n v="2"/>
    <s v="Medical"/>
    <n v="1"/>
    <n v="484"/>
    <n v="1"/>
    <x v="1"/>
    <n v="39"/>
    <x v="0"/>
    <n v="1"/>
    <x v="6"/>
    <n v="4"/>
    <x v="0"/>
    <n v="2610"/>
    <n v="2851"/>
    <n v="1"/>
    <s v="Y"/>
    <s v="No"/>
    <n v="24"/>
    <x v="1"/>
    <n v="3"/>
    <n v="80"/>
    <x v="0"/>
    <n v="3"/>
    <x v="1"/>
    <n v="2"/>
    <n v="3"/>
    <n v="2"/>
    <n v="2"/>
    <n v="2"/>
  </r>
  <r>
    <n v="33"/>
    <x v="0"/>
    <n v="1"/>
    <x v="0"/>
    <n v="350"/>
    <x v="0"/>
    <n v="5"/>
    <n v="3"/>
    <s v="Marketing"/>
    <n v="1"/>
    <n v="485"/>
    <n v="4"/>
    <x v="0"/>
    <n v="34"/>
    <x v="0"/>
    <n v="1"/>
    <x v="6"/>
    <n v="3"/>
    <x v="0"/>
    <n v="2851"/>
    <n v="9150"/>
    <n v="1"/>
    <s v="Y"/>
    <s v="Yes"/>
    <n v="13"/>
    <x v="0"/>
    <n v="2"/>
    <n v="80"/>
    <x v="0"/>
    <n v="1"/>
    <x v="2"/>
    <n v="3"/>
    <n v="1"/>
    <n v="0"/>
    <n v="0"/>
    <n v="0"/>
  </r>
  <r>
    <n v="37"/>
    <x v="1"/>
    <n v="0"/>
    <x v="0"/>
    <n v="921"/>
    <x v="1"/>
    <n v="10"/>
    <n v="3"/>
    <s v="Medical"/>
    <n v="1"/>
    <n v="486"/>
    <n v="3"/>
    <x v="0"/>
    <n v="98"/>
    <x v="0"/>
    <n v="1"/>
    <x v="2"/>
    <n v="1"/>
    <x v="1"/>
    <n v="3452"/>
    <n v="17663"/>
    <n v="6"/>
    <s v="Y"/>
    <s v="No"/>
    <n v="20"/>
    <x v="1"/>
    <n v="2"/>
    <n v="80"/>
    <x v="1"/>
    <n v="17"/>
    <x v="1"/>
    <n v="3"/>
    <n v="5"/>
    <n v="4"/>
    <n v="0"/>
    <n v="3"/>
  </r>
  <r>
    <n v="46"/>
    <x v="1"/>
    <n v="0"/>
    <x v="2"/>
    <n v="1144"/>
    <x v="1"/>
    <n v="7"/>
    <n v="4"/>
    <s v="Medical"/>
    <n v="1"/>
    <n v="487"/>
    <n v="3"/>
    <x v="0"/>
    <n v="30"/>
    <x v="0"/>
    <n v="2"/>
    <x v="3"/>
    <n v="3"/>
    <x v="1"/>
    <n v="5258"/>
    <n v="16044"/>
    <n v="2"/>
    <s v="Y"/>
    <s v="No"/>
    <n v="14"/>
    <x v="0"/>
    <n v="3"/>
    <n v="80"/>
    <x v="0"/>
    <n v="7"/>
    <x v="2"/>
    <n v="4"/>
    <n v="1"/>
    <n v="0"/>
    <n v="0"/>
    <n v="0"/>
  </r>
  <r>
    <n v="41"/>
    <x v="0"/>
    <n v="1"/>
    <x v="1"/>
    <n v="143"/>
    <x v="0"/>
    <n v="4"/>
    <n v="3"/>
    <s v="Marketing"/>
    <n v="1"/>
    <n v="488"/>
    <n v="1"/>
    <x v="1"/>
    <n v="56"/>
    <x v="0"/>
    <n v="2"/>
    <x v="0"/>
    <n v="2"/>
    <x v="0"/>
    <n v="9355"/>
    <n v="9558"/>
    <n v="1"/>
    <s v="Y"/>
    <s v="No"/>
    <n v="18"/>
    <x v="0"/>
    <n v="3"/>
    <n v="80"/>
    <x v="0"/>
    <n v="8"/>
    <x v="3"/>
    <n v="3"/>
    <n v="8"/>
    <n v="7"/>
    <n v="7"/>
    <n v="7"/>
  </r>
  <r>
    <n v="50"/>
    <x v="1"/>
    <n v="0"/>
    <x v="0"/>
    <n v="1046"/>
    <x v="1"/>
    <n v="10"/>
    <n v="3"/>
    <s v="Technical Degree"/>
    <n v="1"/>
    <n v="491"/>
    <n v="4"/>
    <x v="1"/>
    <n v="100"/>
    <x v="1"/>
    <n v="3"/>
    <x v="4"/>
    <n v="4"/>
    <x v="0"/>
    <n v="10496"/>
    <n v="2755"/>
    <n v="6"/>
    <s v="Y"/>
    <s v="No"/>
    <n v="15"/>
    <x v="0"/>
    <n v="4"/>
    <n v="80"/>
    <x v="0"/>
    <n v="20"/>
    <x v="2"/>
    <n v="3"/>
    <n v="4"/>
    <n v="3"/>
    <n v="1"/>
    <n v="3"/>
  </r>
  <r>
    <n v="40"/>
    <x v="0"/>
    <n v="1"/>
    <x v="0"/>
    <n v="575"/>
    <x v="0"/>
    <n v="22"/>
    <n v="2"/>
    <s v="Marketing"/>
    <n v="1"/>
    <n v="492"/>
    <n v="3"/>
    <x v="1"/>
    <n v="68"/>
    <x v="1"/>
    <n v="2"/>
    <x v="0"/>
    <n v="3"/>
    <x v="1"/>
    <n v="6380"/>
    <n v="6110"/>
    <n v="2"/>
    <s v="Y"/>
    <s v="Yes"/>
    <n v="12"/>
    <x v="0"/>
    <n v="1"/>
    <n v="80"/>
    <x v="3"/>
    <n v="8"/>
    <x v="6"/>
    <n v="3"/>
    <n v="6"/>
    <n v="4"/>
    <n v="1"/>
    <n v="0"/>
  </r>
  <r>
    <n v="31"/>
    <x v="1"/>
    <n v="0"/>
    <x v="0"/>
    <n v="408"/>
    <x v="1"/>
    <n v="9"/>
    <n v="4"/>
    <s v="Life Sciences"/>
    <n v="1"/>
    <n v="493"/>
    <n v="3"/>
    <x v="1"/>
    <n v="42"/>
    <x v="1"/>
    <n v="1"/>
    <x v="1"/>
    <n v="2"/>
    <x v="0"/>
    <n v="2657"/>
    <n v="7551"/>
    <n v="0"/>
    <s v="Y"/>
    <s v="Yes"/>
    <n v="16"/>
    <x v="0"/>
    <n v="4"/>
    <n v="80"/>
    <x v="0"/>
    <n v="3"/>
    <x v="3"/>
    <n v="3"/>
    <n v="2"/>
    <n v="2"/>
    <n v="2"/>
    <n v="2"/>
  </r>
  <r>
    <n v="21"/>
    <x v="0"/>
    <n v="1"/>
    <x v="0"/>
    <n v="156"/>
    <x v="0"/>
    <n v="12"/>
    <n v="3"/>
    <s v="Life Sciences"/>
    <n v="1"/>
    <n v="494"/>
    <n v="3"/>
    <x v="0"/>
    <n v="90"/>
    <x v="2"/>
    <n v="1"/>
    <x v="6"/>
    <n v="2"/>
    <x v="0"/>
    <n v="2716"/>
    <n v="25422"/>
    <n v="1"/>
    <s v="Y"/>
    <s v="No"/>
    <n v="15"/>
    <x v="0"/>
    <n v="4"/>
    <n v="80"/>
    <x v="0"/>
    <n v="1"/>
    <x v="0"/>
    <n v="3"/>
    <n v="1"/>
    <n v="0"/>
    <n v="0"/>
    <n v="0"/>
  </r>
  <r>
    <n v="29"/>
    <x v="1"/>
    <n v="0"/>
    <x v="0"/>
    <n v="1283"/>
    <x v="1"/>
    <n v="23"/>
    <n v="3"/>
    <s v="Life Sciences"/>
    <n v="1"/>
    <n v="495"/>
    <n v="4"/>
    <x v="1"/>
    <n v="54"/>
    <x v="0"/>
    <n v="1"/>
    <x v="1"/>
    <n v="4"/>
    <x v="0"/>
    <n v="2201"/>
    <n v="18168"/>
    <n v="9"/>
    <s v="Y"/>
    <s v="No"/>
    <n v="16"/>
    <x v="0"/>
    <n v="4"/>
    <n v="80"/>
    <x v="0"/>
    <n v="6"/>
    <x v="5"/>
    <n v="3"/>
    <n v="3"/>
    <n v="2"/>
    <n v="1"/>
    <n v="2"/>
  </r>
  <r>
    <n v="35"/>
    <x v="1"/>
    <n v="0"/>
    <x v="0"/>
    <n v="755"/>
    <x v="1"/>
    <n v="9"/>
    <n v="4"/>
    <s v="Life Sciences"/>
    <n v="1"/>
    <n v="496"/>
    <n v="3"/>
    <x v="1"/>
    <n v="97"/>
    <x v="1"/>
    <n v="2"/>
    <x v="4"/>
    <n v="2"/>
    <x v="0"/>
    <n v="6540"/>
    <n v="19394"/>
    <n v="9"/>
    <s v="Y"/>
    <s v="No"/>
    <n v="19"/>
    <x v="0"/>
    <n v="3"/>
    <n v="80"/>
    <x v="0"/>
    <n v="10"/>
    <x v="3"/>
    <n v="3"/>
    <n v="1"/>
    <n v="1"/>
    <n v="0"/>
    <n v="0"/>
  </r>
  <r>
    <n v="27"/>
    <x v="1"/>
    <n v="0"/>
    <x v="0"/>
    <n v="1469"/>
    <x v="1"/>
    <n v="1"/>
    <n v="2"/>
    <s v="Medical"/>
    <n v="1"/>
    <n v="497"/>
    <n v="4"/>
    <x v="1"/>
    <n v="82"/>
    <x v="0"/>
    <n v="1"/>
    <x v="2"/>
    <n v="2"/>
    <x v="2"/>
    <n v="3816"/>
    <n v="17881"/>
    <n v="1"/>
    <s v="Y"/>
    <s v="No"/>
    <n v="11"/>
    <x v="0"/>
    <n v="2"/>
    <n v="80"/>
    <x v="1"/>
    <n v="5"/>
    <x v="2"/>
    <n v="3"/>
    <n v="5"/>
    <n v="2"/>
    <n v="0"/>
    <n v="4"/>
  </r>
  <r>
    <n v="28"/>
    <x v="1"/>
    <n v="0"/>
    <x v="0"/>
    <n v="304"/>
    <x v="0"/>
    <n v="9"/>
    <n v="4"/>
    <s v="Life Sciences"/>
    <n v="1"/>
    <n v="498"/>
    <n v="2"/>
    <x v="1"/>
    <n v="92"/>
    <x v="0"/>
    <n v="2"/>
    <x v="0"/>
    <n v="4"/>
    <x v="0"/>
    <n v="5253"/>
    <n v="20750"/>
    <n v="1"/>
    <s v="Y"/>
    <s v="No"/>
    <n v="16"/>
    <x v="0"/>
    <n v="4"/>
    <n v="80"/>
    <x v="0"/>
    <n v="7"/>
    <x v="4"/>
    <n v="3"/>
    <n v="7"/>
    <n v="5"/>
    <n v="0"/>
    <n v="7"/>
  </r>
  <r>
    <n v="49"/>
    <x v="1"/>
    <n v="0"/>
    <x v="0"/>
    <n v="1261"/>
    <x v="1"/>
    <n v="7"/>
    <n v="3"/>
    <s v="Other"/>
    <n v="1"/>
    <n v="499"/>
    <n v="2"/>
    <x v="1"/>
    <n v="31"/>
    <x v="1"/>
    <n v="3"/>
    <x v="4"/>
    <n v="3"/>
    <x v="0"/>
    <n v="10965"/>
    <n v="12066"/>
    <n v="8"/>
    <s v="Y"/>
    <s v="No"/>
    <n v="24"/>
    <x v="1"/>
    <n v="3"/>
    <n v="80"/>
    <x v="0"/>
    <n v="26"/>
    <x v="2"/>
    <n v="3"/>
    <n v="5"/>
    <n v="2"/>
    <n v="0"/>
    <n v="0"/>
  </r>
  <r>
    <n v="51"/>
    <x v="1"/>
    <n v="0"/>
    <x v="0"/>
    <n v="1178"/>
    <x v="0"/>
    <n v="14"/>
    <n v="2"/>
    <s v="Life Sciences"/>
    <n v="1"/>
    <n v="500"/>
    <n v="3"/>
    <x v="0"/>
    <n v="87"/>
    <x v="0"/>
    <n v="2"/>
    <x v="0"/>
    <n v="4"/>
    <x v="1"/>
    <n v="4936"/>
    <n v="14862"/>
    <n v="4"/>
    <s v="Y"/>
    <s v="No"/>
    <n v="11"/>
    <x v="0"/>
    <n v="3"/>
    <n v="80"/>
    <x v="1"/>
    <n v="18"/>
    <x v="2"/>
    <n v="2"/>
    <n v="7"/>
    <n v="7"/>
    <n v="0"/>
    <n v="7"/>
  </r>
  <r>
    <n v="36"/>
    <x v="1"/>
    <n v="0"/>
    <x v="0"/>
    <n v="329"/>
    <x v="1"/>
    <n v="2"/>
    <n v="3"/>
    <s v="Life Sciences"/>
    <n v="1"/>
    <n v="501"/>
    <n v="4"/>
    <x v="0"/>
    <n v="96"/>
    <x v="0"/>
    <n v="1"/>
    <x v="1"/>
    <n v="3"/>
    <x v="1"/>
    <n v="2543"/>
    <n v="11868"/>
    <n v="4"/>
    <s v="Y"/>
    <s v="No"/>
    <n v="13"/>
    <x v="0"/>
    <n v="2"/>
    <n v="80"/>
    <x v="1"/>
    <n v="6"/>
    <x v="1"/>
    <n v="3"/>
    <n v="2"/>
    <n v="2"/>
    <n v="2"/>
    <n v="2"/>
  </r>
  <r>
    <n v="34"/>
    <x v="0"/>
    <n v="1"/>
    <x v="2"/>
    <n v="1362"/>
    <x v="0"/>
    <n v="19"/>
    <n v="3"/>
    <s v="Marketing"/>
    <n v="1"/>
    <n v="502"/>
    <n v="1"/>
    <x v="1"/>
    <n v="67"/>
    <x v="2"/>
    <n v="2"/>
    <x v="0"/>
    <n v="4"/>
    <x v="0"/>
    <n v="5304"/>
    <n v="4652"/>
    <n v="8"/>
    <s v="Y"/>
    <s v="Yes"/>
    <n v="13"/>
    <x v="0"/>
    <n v="2"/>
    <n v="80"/>
    <x v="0"/>
    <n v="9"/>
    <x v="1"/>
    <n v="2"/>
    <n v="5"/>
    <n v="2"/>
    <n v="0"/>
    <n v="4"/>
  </r>
  <r>
    <n v="55"/>
    <x v="1"/>
    <n v="0"/>
    <x v="0"/>
    <n v="1311"/>
    <x v="1"/>
    <n v="2"/>
    <n v="3"/>
    <s v="Life Sciences"/>
    <n v="1"/>
    <n v="505"/>
    <n v="3"/>
    <x v="0"/>
    <n v="97"/>
    <x v="0"/>
    <n v="4"/>
    <x v="5"/>
    <n v="4"/>
    <x v="0"/>
    <n v="16659"/>
    <n v="23258"/>
    <n v="2"/>
    <s v="Y"/>
    <s v="Yes"/>
    <n v="13"/>
    <x v="0"/>
    <n v="3"/>
    <n v="80"/>
    <x v="0"/>
    <n v="30"/>
    <x v="2"/>
    <n v="3"/>
    <n v="5"/>
    <n v="4"/>
    <n v="1"/>
    <n v="2"/>
  </r>
  <r>
    <n v="24"/>
    <x v="1"/>
    <n v="0"/>
    <x v="0"/>
    <n v="1371"/>
    <x v="0"/>
    <n v="10"/>
    <n v="4"/>
    <s v="Marketing"/>
    <n v="1"/>
    <n v="507"/>
    <n v="4"/>
    <x v="0"/>
    <n v="77"/>
    <x v="0"/>
    <n v="2"/>
    <x v="0"/>
    <n v="3"/>
    <x v="2"/>
    <n v="4260"/>
    <n v="5915"/>
    <n v="1"/>
    <s v="Y"/>
    <s v="Yes"/>
    <n v="12"/>
    <x v="0"/>
    <n v="4"/>
    <n v="80"/>
    <x v="1"/>
    <n v="5"/>
    <x v="2"/>
    <n v="4"/>
    <n v="5"/>
    <n v="2"/>
    <n v="0"/>
    <n v="3"/>
  </r>
  <r>
    <n v="30"/>
    <x v="1"/>
    <n v="0"/>
    <x v="0"/>
    <n v="202"/>
    <x v="0"/>
    <n v="2"/>
    <n v="1"/>
    <s v="Technical Degree"/>
    <n v="1"/>
    <n v="508"/>
    <n v="3"/>
    <x v="1"/>
    <n v="72"/>
    <x v="0"/>
    <n v="1"/>
    <x v="6"/>
    <n v="2"/>
    <x v="1"/>
    <n v="2476"/>
    <n v="17434"/>
    <n v="1"/>
    <s v="Y"/>
    <s v="No"/>
    <n v="18"/>
    <x v="0"/>
    <n v="1"/>
    <n v="80"/>
    <x v="1"/>
    <n v="1"/>
    <x v="1"/>
    <n v="3"/>
    <n v="1"/>
    <n v="0"/>
    <n v="0"/>
    <n v="0"/>
  </r>
  <r>
    <n v="26"/>
    <x v="0"/>
    <n v="1"/>
    <x v="1"/>
    <n v="575"/>
    <x v="1"/>
    <n v="3"/>
    <n v="1"/>
    <s v="Technical Degree"/>
    <n v="1"/>
    <n v="510"/>
    <n v="3"/>
    <x v="1"/>
    <n v="73"/>
    <x v="0"/>
    <n v="1"/>
    <x v="1"/>
    <n v="1"/>
    <x v="0"/>
    <n v="3102"/>
    <n v="6582"/>
    <n v="0"/>
    <s v="Y"/>
    <s v="No"/>
    <n v="22"/>
    <x v="1"/>
    <n v="3"/>
    <n v="80"/>
    <x v="0"/>
    <n v="7"/>
    <x v="2"/>
    <n v="3"/>
    <n v="6"/>
    <n v="4"/>
    <n v="0"/>
    <n v="4"/>
  </r>
  <r>
    <n v="22"/>
    <x v="1"/>
    <n v="0"/>
    <x v="0"/>
    <n v="253"/>
    <x v="1"/>
    <n v="11"/>
    <n v="3"/>
    <s v="Medical"/>
    <n v="1"/>
    <n v="511"/>
    <n v="1"/>
    <x v="0"/>
    <n v="43"/>
    <x v="0"/>
    <n v="1"/>
    <x v="1"/>
    <n v="2"/>
    <x v="1"/>
    <n v="2244"/>
    <n v="24440"/>
    <n v="1"/>
    <s v="Y"/>
    <s v="No"/>
    <n v="13"/>
    <x v="0"/>
    <n v="4"/>
    <n v="80"/>
    <x v="1"/>
    <n v="2"/>
    <x v="4"/>
    <n v="3"/>
    <n v="2"/>
    <n v="1"/>
    <n v="1"/>
    <n v="2"/>
  </r>
  <r>
    <n v="36"/>
    <x v="1"/>
    <n v="0"/>
    <x v="0"/>
    <n v="164"/>
    <x v="0"/>
    <n v="2"/>
    <n v="2"/>
    <s v="Medical"/>
    <n v="1"/>
    <n v="513"/>
    <n v="2"/>
    <x v="1"/>
    <n v="61"/>
    <x v="1"/>
    <n v="3"/>
    <x v="0"/>
    <n v="3"/>
    <x v="1"/>
    <n v="7596"/>
    <n v="3809"/>
    <n v="1"/>
    <s v="Y"/>
    <s v="No"/>
    <n v="13"/>
    <x v="0"/>
    <n v="2"/>
    <n v="80"/>
    <x v="3"/>
    <n v="10"/>
    <x v="2"/>
    <n v="3"/>
    <n v="10"/>
    <n v="9"/>
    <n v="9"/>
    <n v="0"/>
  </r>
  <r>
    <n v="30"/>
    <x v="0"/>
    <n v="1"/>
    <x v="1"/>
    <n v="464"/>
    <x v="1"/>
    <n v="4"/>
    <n v="3"/>
    <s v="Technical Degree"/>
    <n v="1"/>
    <n v="514"/>
    <n v="3"/>
    <x v="1"/>
    <n v="40"/>
    <x v="0"/>
    <n v="1"/>
    <x v="1"/>
    <n v="4"/>
    <x v="0"/>
    <n v="2285"/>
    <n v="3427"/>
    <n v="9"/>
    <s v="Y"/>
    <s v="Yes"/>
    <n v="23"/>
    <x v="1"/>
    <n v="3"/>
    <n v="80"/>
    <x v="0"/>
    <n v="3"/>
    <x v="5"/>
    <n v="3"/>
    <n v="1"/>
    <n v="0"/>
    <n v="0"/>
    <n v="0"/>
  </r>
  <r>
    <n v="37"/>
    <x v="1"/>
    <n v="0"/>
    <x v="0"/>
    <n v="1107"/>
    <x v="1"/>
    <n v="14"/>
    <n v="3"/>
    <s v="Life Sciences"/>
    <n v="1"/>
    <n v="515"/>
    <n v="4"/>
    <x v="0"/>
    <n v="95"/>
    <x v="0"/>
    <n v="1"/>
    <x v="2"/>
    <n v="1"/>
    <x v="2"/>
    <n v="3034"/>
    <n v="26914"/>
    <n v="1"/>
    <s v="Y"/>
    <s v="No"/>
    <n v="12"/>
    <x v="0"/>
    <n v="3"/>
    <n v="80"/>
    <x v="1"/>
    <n v="18"/>
    <x v="2"/>
    <n v="2"/>
    <n v="18"/>
    <n v="7"/>
    <n v="12"/>
    <n v="17"/>
  </r>
  <r>
    <n v="40"/>
    <x v="1"/>
    <n v="0"/>
    <x v="0"/>
    <n v="759"/>
    <x v="0"/>
    <n v="2"/>
    <n v="2"/>
    <s v="Marketing"/>
    <n v="1"/>
    <n v="516"/>
    <n v="4"/>
    <x v="0"/>
    <n v="46"/>
    <x v="0"/>
    <n v="2"/>
    <x v="0"/>
    <n v="2"/>
    <x v="2"/>
    <n v="5715"/>
    <n v="22553"/>
    <n v="7"/>
    <s v="Y"/>
    <s v="No"/>
    <n v="12"/>
    <x v="0"/>
    <n v="3"/>
    <n v="80"/>
    <x v="3"/>
    <n v="8"/>
    <x v="3"/>
    <n v="3"/>
    <n v="5"/>
    <n v="4"/>
    <n v="1"/>
    <n v="3"/>
  </r>
  <r>
    <n v="42"/>
    <x v="1"/>
    <n v="0"/>
    <x v="0"/>
    <n v="201"/>
    <x v="1"/>
    <n v="1"/>
    <n v="4"/>
    <s v="Life Sciences"/>
    <n v="1"/>
    <n v="517"/>
    <n v="2"/>
    <x v="0"/>
    <n v="95"/>
    <x v="0"/>
    <n v="1"/>
    <x v="2"/>
    <n v="1"/>
    <x v="2"/>
    <n v="2576"/>
    <n v="20490"/>
    <n v="3"/>
    <s v="Y"/>
    <s v="No"/>
    <n v="16"/>
    <x v="0"/>
    <n v="2"/>
    <n v="80"/>
    <x v="1"/>
    <n v="8"/>
    <x v="3"/>
    <n v="3"/>
    <n v="5"/>
    <n v="2"/>
    <n v="1"/>
    <n v="2"/>
  </r>
  <r>
    <n v="37"/>
    <x v="1"/>
    <n v="0"/>
    <x v="0"/>
    <n v="1305"/>
    <x v="1"/>
    <n v="10"/>
    <n v="4"/>
    <s v="Life Sciences"/>
    <n v="1"/>
    <n v="518"/>
    <n v="3"/>
    <x v="1"/>
    <n v="49"/>
    <x v="0"/>
    <n v="2"/>
    <x v="3"/>
    <n v="2"/>
    <x v="0"/>
    <n v="4197"/>
    <n v="21123"/>
    <n v="2"/>
    <s v="Y"/>
    <s v="Yes"/>
    <n v="12"/>
    <x v="0"/>
    <n v="4"/>
    <n v="80"/>
    <x v="0"/>
    <n v="18"/>
    <x v="2"/>
    <n v="2"/>
    <n v="1"/>
    <n v="0"/>
    <n v="0"/>
    <n v="1"/>
  </r>
  <r>
    <n v="43"/>
    <x v="1"/>
    <n v="0"/>
    <x v="0"/>
    <n v="982"/>
    <x v="1"/>
    <n v="12"/>
    <n v="3"/>
    <s v="Life Sciences"/>
    <n v="1"/>
    <n v="520"/>
    <n v="1"/>
    <x v="1"/>
    <n v="59"/>
    <x v="1"/>
    <n v="4"/>
    <x v="7"/>
    <n v="2"/>
    <x v="2"/>
    <n v="14336"/>
    <n v="4345"/>
    <n v="1"/>
    <s v="Y"/>
    <s v="No"/>
    <n v="11"/>
    <x v="0"/>
    <n v="3"/>
    <n v="80"/>
    <x v="1"/>
    <n v="25"/>
    <x v="1"/>
    <n v="3"/>
    <n v="25"/>
    <n v="10"/>
    <n v="3"/>
    <n v="9"/>
  </r>
  <r>
    <n v="40"/>
    <x v="1"/>
    <n v="0"/>
    <x v="0"/>
    <n v="555"/>
    <x v="1"/>
    <n v="2"/>
    <n v="3"/>
    <s v="Medical"/>
    <n v="1"/>
    <n v="521"/>
    <n v="2"/>
    <x v="0"/>
    <n v="78"/>
    <x v="1"/>
    <n v="2"/>
    <x v="2"/>
    <n v="3"/>
    <x v="1"/>
    <n v="3448"/>
    <n v="13436"/>
    <n v="6"/>
    <s v="Y"/>
    <s v="No"/>
    <n v="22"/>
    <x v="1"/>
    <n v="2"/>
    <n v="80"/>
    <x v="1"/>
    <n v="20"/>
    <x v="1"/>
    <n v="3"/>
    <n v="1"/>
    <n v="0"/>
    <n v="0"/>
    <n v="0"/>
  </r>
  <r>
    <n v="54"/>
    <x v="1"/>
    <n v="0"/>
    <x v="0"/>
    <n v="821"/>
    <x v="1"/>
    <n v="5"/>
    <n v="2"/>
    <s v="Medical"/>
    <n v="1"/>
    <n v="522"/>
    <n v="1"/>
    <x v="1"/>
    <n v="86"/>
    <x v="0"/>
    <n v="5"/>
    <x v="7"/>
    <n v="1"/>
    <x v="1"/>
    <n v="19406"/>
    <n v="8509"/>
    <n v="4"/>
    <s v="Y"/>
    <s v="No"/>
    <n v="11"/>
    <x v="0"/>
    <n v="3"/>
    <n v="80"/>
    <x v="1"/>
    <n v="24"/>
    <x v="5"/>
    <n v="2"/>
    <n v="4"/>
    <n v="2"/>
    <n v="1"/>
    <n v="2"/>
  </r>
  <r>
    <n v="34"/>
    <x v="1"/>
    <n v="0"/>
    <x v="2"/>
    <n v="1381"/>
    <x v="0"/>
    <n v="4"/>
    <n v="4"/>
    <s v="Marketing"/>
    <n v="1"/>
    <n v="523"/>
    <n v="3"/>
    <x v="0"/>
    <n v="72"/>
    <x v="0"/>
    <n v="2"/>
    <x v="0"/>
    <n v="3"/>
    <x v="1"/>
    <n v="6538"/>
    <n v="12740"/>
    <n v="9"/>
    <s v="Y"/>
    <s v="No"/>
    <n v="15"/>
    <x v="0"/>
    <n v="1"/>
    <n v="80"/>
    <x v="1"/>
    <n v="6"/>
    <x v="1"/>
    <n v="3"/>
    <n v="3"/>
    <n v="2"/>
    <n v="1"/>
    <n v="2"/>
  </r>
  <r>
    <n v="31"/>
    <x v="1"/>
    <n v="0"/>
    <x v="0"/>
    <n v="480"/>
    <x v="1"/>
    <n v="7"/>
    <n v="2"/>
    <s v="Medical"/>
    <n v="1"/>
    <n v="524"/>
    <n v="2"/>
    <x v="0"/>
    <n v="31"/>
    <x v="0"/>
    <n v="2"/>
    <x v="3"/>
    <n v="1"/>
    <x v="1"/>
    <n v="4306"/>
    <n v="4156"/>
    <n v="1"/>
    <s v="Y"/>
    <s v="No"/>
    <n v="12"/>
    <x v="0"/>
    <n v="2"/>
    <n v="80"/>
    <x v="1"/>
    <n v="13"/>
    <x v="3"/>
    <n v="1"/>
    <n v="13"/>
    <n v="10"/>
    <n v="3"/>
    <n v="12"/>
  </r>
  <r>
    <n v="43"/>
    <x v="1"/>
    <n v="0"/>
    <x v="1"/>
    <n v="313"/>
    <x v="1"/>
    <n v="21"/>
    <n v="3"/>
    <s v="Medical"/>
    <n v="1"/>
    <n v="525"/>
    <n v="4"/>
    <x v="1"/>
    <n v="61"/>
    <x v="0"/>
    <n v="1"/>
    <x v="2"/>
    <n v="4"/>
    <x v="1"/>
    <n v="2258"/>
    <n v="15238"/>
    <n v="7"/>
    <s v="Y"/>
    <s v="No"/>
    <n v="20"/>
    <x v="1"/>
    <n v="1"/>
    <n v="80"/>
    <x v="1"/>
    <n v="8"/>
    <x v="4"/>
    <n v="3"/>
    <n v="3"/>
    <n v="2"/>
    <n v="1"/>
    <n v="2"/>
  </r>
  <r>
    <n v="43"/>
    <x v="1"/>
    <n v="0"/>
    <x v="0"/>
    <n v="1473"/>
    <x v="1"/>
    <n v="8"/>
    <n v="4"/>
    <s v="Other"/>
    <n v="1"/>
    <n v="526"/>
    <n v="3"/>
    <x v="0"/>
    <n v="74"/>
    <x v="0"/>
    <n v="2"/>
    <x v="4"/>
    <n v="3"/>
    <x v="2"/>
    <n v="4522"/>
    <n v="2227"/>
    <n v="4"/>
    <s v="Y"/>
    <s v="Yes"/>
    <n v="14"/>
    <x v="0"/>
    <n v="4"/>
    <n v="80"/>
    <x v="0"/>
    <n v="8"/>
    <x v="1"/>
    <n v="3"/>
    <n v="5"/>
    <n v="2"/>
    <n v="0"/>
    <n v="2"/>
  </r>
  <r>
    <n v="25"/>
    <x v="1"/>
    <n v="0"/>
    <x v="0"/>
    <n v="891"/>
    <x v="0"/>
    <n v="4"/>
    <n v="2"/>
    <s v="Life Sciences"/>
    <n v="1"/>
    <n v="527"/>
    <n v="2"/>
    <x v="0"/>
    <n v="99"/>
    <x v="1"/>
    <n v="2"/>
    <x v="0"/>
    <n v="4"/>
    <x v="0"/>
    <n v="4487"/>
    <n v="12090"/>
    <n v="1"/>
    <s v="Y"/>
    <s v="Yes"/>
    <n v="11"/>
    <x v="0"/>
    <n v="2"/>
    <n v="80"/>
    <x v="0"/>
    <n v="5"/>
    <x v="1"/>
    <n v="3"/>
    <n v="5"/>
    <n v="4"/>
    <n v="1"/>
    <n v="3"/>
  </r>
  <r>
    <n v="37"/>
    <x v="1"/>
    <n v="0"/>
    <x v="2"/>
    <n v="1063"/>
    <x v="1"/>
    <n v="25"/>
    <n v="5"/>
    <s v="Medical"/>
    <n v="1"/>
    <n v="529"/>
    <n v="2"/>
    <x v="0"/>
    <n v="72"/>
    <x v="0"/>
    <n v="2"/>
    <x v="1"/>
    <n v="3"/>
    <x v="1"/>
    <n v="4449"/>
    <n v="23866"/>
    <n v="3"/>
    <s v="Y"/>
    <s v="Yes"/>
    <n v="15"/>
    <x v="0"/>
    <n v="1"/>
    <n v="80"/>
    <x v="3"/>
    <n v="15"/>
    <x v="2"/>
    <n v="3"/>
    <n v="13"/>
    <n v="11"/>
    <n v="10"/>
    <n v="7"/>
  </r>
  <r>
    <n v="31"/>
    <x v="1"/>
    <n v="0"/>
    <x v="0"/>
    <n v="329"/>
    <x v="1"/>
    <n v="1"/>
    <n v="2"/>
    <s v="Life Sciences"/>
    <n v="1"/>
    <n v="530"/>
    <n v="4"/>
    <x v="1"/>
    <n v="98"/>
    <x v="1"/>
    <n v="1"/>
    <x v="2"/>
    <n v="1"/>
    <x v="1"/>
    <n v="2218"/>
    <n v="16193"/>
    <n v="1"/>
    <s v="Y"/>
    <s v="No"/>
    <n v="12"/>
    <x v="0"/>
    <n v="3"/>
    <n v="80"/>
    <x v="1"/>
    <n v="4"/>
    <x v="1"/>
    <n v="3"/>
    <n v="4"/>
    <n v="2"/>
    <n v="3"/>
    <n v="2"/>
  </r>
  <r>
    <n v="39"/>
    <x v="1"/>
    <n v="0"/>
    <x v="1"/>
    <n v="1218"/>
    <x v="1"/>
    <n v="1"/>
    <n v="1"/>
    <s v="Life Sciences"/>
    <n v="1"/>
    <n v="531"/>
    <n v="2"/>
    <x v="1"/>
    <n v="52"/>
    <x v="0"/>
    <n v="5"/>
    <x v="5"/>
    <n v="3"/>
    <x v="2"/>
    <n v="19197"/>
    <n v="8213"/>
    <n v="1"/>
    <s v="Y"/>
    <s v="Yes"/>
    <n v="14"/>
    <x v="0"/>
    <n v="3"/>
    <n v="80"/>
    <x v="1"/>
    <n v="21"/>
    <x v="1"/>
    <n v="3"/>
    <n v="21"/>
    <n v="8"/>
    <n v="1"/>
    <n v="6"/>
  </r>
  <r>
    <n v="56"/>
    <x v="1"/>
    <n v="0"/>
    <x v="1"/>
    <n v="906"/>
    <x v="0"/>
    <n v="6"/>
    <n v="3"/>
    <s v="Life Sciences"/>
    <n v="1"/>
    <n v="532"/>
    <n v="3"/>
    <x v="0"/>
    <n v="86"/>
    <x v="2"/>
    <n v="4"/>
    <x v="0"/>
    <n v="1"/>
    <x v="1"/>
    <n v="13212"/>
    <n v="18256"/>
    <n v="9"/>
    <s v="Y"/>
    <s v="No"/>
    <n v="11"/>
    <x v="0"/>
    <n v="4"/>
    <n v="80"/>
    <x v="2"/>
    <n v="36"/>
    <x v="0"/>
    <n v="2"/>
    <n v="7"/>
    <n v="7"/>
    <n v="7"/>
    <n v="7"/>
  </r>
  <r>
    <n v="30"/>
    <x v="1"/>
    <n v="0"/>
    <x v="0"/>
    <n v="1082"/>
    <x v="0"/>
    <n v="12"/>
    <n v="3"/>
    <s v="Technical Degree"/>
    <n v="1"/>
    <n v="533"/>
    <n v="2"/>
    <x v="0"/>
    <n v="83"/>
    <x v="0"/>
    <n v="2"/>
    <x v="0"/>
    <n v="3"/>
    <x v="0"/>
    <n v="6577"/>
    <n v="19558"/>
    <n v="0"/>
    <s v="Y"/>
    <s v="No"/>
    <n v="11"/>
    <x v="0"/>
    <n v="2"/>
    <n v="80"/>
    <x v="0"/>
    <n v="6"/>
    <x v="6"/>
    <n v="3"/>
    <n v="5"/>
    <n v="4"/>
    <n v="4"/>
    <n v="4"/>
  </r>
  <r>
    <n v="41"/>
    <x v="1"/>
    <n v="0"/>
    <x v="0"/>
    <n v="645"/>
    <x v="0"/>
    <n v="1"/>
    <n v="3"/>
    <s v="Marketing"/>
    <n v="1"/>
    <n v="534"/>
    <n v="2"/>
    <x v="1"/>
    <n v="49"/>
    <x v="2"/>
    <n v="3"/>
    <x v="0"/>
    <n v="1"/>
    <x v="1"/>
    <n v="8392"/>
    <n v="19566"/>
    <n v="1"/>
    <s v="Y"/>
    <s v="No"/>
    <n v="16"/>
    <x v="0"/>
    <n v="3"/>
    <n v="80"/>
    <x v="1"/>
    <n v="10"/>
    <x v="2"/>
    <n v="3"/>
    <n v="10"/>
    <n v="7"/>
    <n v="0"/>
    <n v="7"/>
  </r>
  <r>
    <n v="28"/>
    <x v="1"/>
    <n v="0"/>
    <x v="0"/>
    <n v="1300"/>
    <x v="1"/>
    <n v="17"/>
    <n v="2"/>
    <s v="Medical"/>
    <n v="1"/>
    <n v="536"/>
    <n v="3"/>
    <x v="1"/>
    <n v="79"/>
    <x v="0"/>
    <n v="2"/>
    <x v="2"/>
    <n v="1"/>
    <x v="2"/>
    <n v="4558"/>
    <n v="13535"/>
    <n v="1"/>
    <s v="Y"/>
    <s v="No"/>
    <n v="12"/>
    <x v="0"/>
    <n v="4"/>
    <n v="80"/>
    <x v="1"/>
    <n v="10"/>
    <x v="2"/>
    <n v="3"/>
    <n v="10"/>
    <n v="0"/>
    <n v="1"/>
    <n v="8"/>
  </r>
  <r>
    <n v="25"/>
    <x v="0"/>
    <n v="1"/>
    <x v="0"/>
    <n v="688"/>
    <x v="1"/>
    <n v="3"/>
    <n v="3"/>
    <s v="Medical"/>
    <n v="1"/>
    <n v="538"/>
    <n v="1"/>
    <x v="1"/>
    <n v="91"/>
    <x v="0"/>
    <n v="1"/>
    <x v="2"/>
    <n v="1"/>
    <x v="1"/>
    <n v="4031"/>
    <n v="9396"/>
    <n v="5"/>
    <s v="Y"/>
    <s v="No"/>
    <n v="13"/>
    <x v="0"/>
    <n v="3"/>
    <n v="80"/>
    <x v="1"/>
    <n v="6"/>
    <x v="3"/>
    <n v="3"/>
    <n v="2"/>
    <n v="2"/>
    <n v="0"/>
    <n v="2"/>
  </r>
  <r>
    <n v="52"/>
    <x v="1"/>
    <n v="0"/>
    <x v="0"/>
    <n v="319"/>
    <x v="1"/>
    <n v="3"/>
    <n v="3"/>
    <s v="Medical"/>
    <n v="1"/>
    <n v="543"/>
    <n v="4"/>
    <x v="1"/>
    <n v="39"/>
    <x v="1"/>
    <n v="3"/>
    <x v="3"/>
    <n v="3"/>
    <x v="1"/>
    <n v="7969"/>
    <n v="19609"/>
    <n v="2"/>
    <s v="Y"/>
    <s v="Yes"/>
    <n v="14"/>
    <x v="0"/>
    <n v="3"/>
    <n v="80"/>
    <x v="0"/>
    <n v="28"/>
    <x v="5"/>
    <n v="3"/>
    <n v="5"/>
    <n v="4"/>
    <n v="0"/>
    <n v="4"/>
  </r>
  <r>
    <n v="45"/>
    <x v="1"/>
    <n v="0"/>
    <x v="0"/>
    <n v="192"/>
    <x v="1"/>
    <n v="10"/>
    <n v="2"/>
    <s v="Life Sciences"/>
    <n v="1"/>
    <n v="544"/>
    <n v="1"/>
    <x v="1"/>
    <n v="69"/>
    <x v="0"/>
    <n v="1"/>
    <x v="1"/>
    <n v="4"/>
    <x v="1"/>
    <n v="2654"/>
    <n v="9655"/>
    <n v="3"/>
    <s v="Y"/>
    <s v="No"/>
    <n v="21"/>
    <x v="1"/>
    <n v="4"/>
    <n v="80"/>
    <x v="3"/>
    <n v="8"/>
    <x v="1"/>
    <n v="2"/>
    <n v="2"/>
    <n v="2"/>
    <n v="0"/>
    <n v="2"/>
  </r>
  <r>
    <n v="52"/>
    <x v="1"/>
    <n v="0"/>
    <x v="0"/>
    <n v="1490"/>
    <x v="1"/>
    <n v="4"/>
    <n v="2"/>
    <s v="Life Sciences"/>
    <n v="1"/>
    <n v="546"/>
    <n v="4"/>
    <x v="0"/>
    <n v="30"/>
    <x v="0"/>
    <n v="4"/>
    <x v="5"/>
    <n v="4"/>
    <x v="1"/>
    <n v="16555"/>
    <n v="10310"/>
    <n v="2"/>
    <s v="Y"/>
    <s v="No"/>
    <n v="13"/>
    <x v="0"/>
    <n v="4"/>
    <n v="80"/>
    <x v="0"/>
    <n v="31"/>
    <x v="2"/>
    <n v="1"/>
    <n v="5"/>
    <n v="2"/>
    <n v="1"/>
    <n v="4"/>
  </r>
  <r>
    <n v="42"/>
    <x v="1"/>
    <n v="0"/>
    <x v="1"/>
    <n v="532"/>
    <x v="1"/>
    <n v="29"/>
    <n v="2"/>
    <s v="Life Sciences"/>
    <n v="1"/>
    <n v="547"/>
    <n v="1"/>
    <x v="0"/>
    <n v="92"/>
    <x v="0"/>
    <n v="2"/>
    <x v="1"/>
    <n v="3"/>
    <x v="2"/>
    <n v="4556"/>
    <n v="12932"/>
    <n v="2"/>
    <s v="Y"/>
    <s v="No"/>
    <n v="11"/>
    <x v="0"/>
    <n v="2"/>
    <n v="80"/>
    <x v="1"/>
    <n v="19"/>
    <x v="1"/>
    <n v="3"/>
    <n v="5"/>
    <n v="4"/>
    <n v="0"/>
    <n v="2"/>
  </r>
  <r>
    <n v="30"/>
    <x v="1"/>
    <n v="0"/>
    <x v="0"/>
    <n v="317"/>
    <x v="1"/>
    <n v="2"/>
    <n v="3"/>
    <s v="Life Sciences"/>
    <n v="1"/>
    <n v="548"/>
    <n v="3"/>
    <x v="0"/>
    <n v="43"/>
    <x v="3"/>
    <n v="2"/>
    <x v="3"/>
    <n v="4"/>
    <x v="0"/>
    <n v="6091"/>
    <n v="24793"/>
    <n v="2"/>
    <s v="Y"/>
    <s v="No"/>
    <n v="20"/>
    <x v="1"/>
    <n v="3"/>
    <n v="80"/>
    <x v="0"/>
    <n v="11"/>
    <x v="2"/>
    <n v="3"/>
    <n v="5"/>
    <n v="4"/>
    <n v="0"/>
    <n v="2"/>
  </r>
  <r>
    <n v="60"/>
    <x v="1"/>
    <n v="0"/>
    <x v="0"/>
    <n v="422"/>
    <x v="1"/>
    <n v="7"/>
    <n v="3"/>
    <s v="Life Sciences"/>
    <n v="1"/>
    <n v="549"/>
    <n v="1"/>
    <x v="0"/>
    <n v="41"/>
    <x v="0"/>
    <n v="5"/>
    <x v="5"/>
    <n v="1"/>
    <x v="1"/>
    <n v="19566"/>
    <n v="3854"/>
    <n v="5"/>
    <s v="Y"/>
    <s v="No"/>
    <n v="11"/>
    <x v="0"/>
    <n v="4"/>
    <n v="80"/>
    <x v="0"/>
    <n v="33"/>
    <x v="3"/>
    <n v="1"/>
    <n v="29"/>
    <n v="8"/>
    <n v="11"/>
    <n v="10"/>
  </r>
  <r>
    <n v="46"/>
    <x v="1"/>
    <n v="0"/>
    <x v="0"/>
    <n v="1485"/>
    <x v="1"/>
    <n v="18"/>
    <n v="3"/>
    <s v="Medical"/>
    <n v="1"/>
    <n v="550"/>
    <n v="3"/>
    <x v="0"/>
    <n v="87"/>
    <x v="0"/>
    <n v="2"/>
    <x v="3"/>
    <n v="3"/>
    <x v="2"/>
    <n v="4810"/>
    <n v="26314"/>
    <n v="2"/>
    <s v="Y"/>
    <s v="No"/>
    <n v="14"/>
    <x v="0"/>
    <n v="3"/>
    <n v="80"/>
    <x v="1"/>
    <n v="19"/>
    <x v="3"/>
    <n v="2"/>
    <n v="10"/>
    <n v="7"/>
    <n v="0"/>
    <n v="8"/>
  </r>
  <r>
    <n v="42"/>
    <x v="1"/>
    <n v="0"/>
    <x v="1"/>
    <n v="1368"/>
    <x v="1"/>
    <n v="28"/>
    <n v="4"/>
    <s v="Technical Degree"/>
    <n v="1"/>
    <n v="551"/>
    <n v="4"/>
    <x v="0"/>
    <n v="88"/>
    <x v="1"/>
    <n v="2"/>
    <x v="4"/>
    <n v="4"/>
    <x v="1"/>
    <n v="4523"/>
    <n v="4386"/>
    <n v="0"/>
    <s v="Y"/>
    <s v="No"/>
    <n v="11"/>
    <x v="0"/>
    <n v="4"/>
    <n v="80"/>
    <x v="2"/>
    <n v="7"/>
    <x v="5"/>
    <n v="4"/>
    <n v="6"/>
    <n v="5"/>
    <n v="0"/>
    <n v="4"/>
  </r>
  <r>
    <n v="24"/>
    <x v="0"/>
    <n v="1"/>
    <x v="0"/>
    <n v="1448"/>
    <x v="0"/>
    <n v="1"/>
    <n v="1"/>
    <s v="Technical Degree"/>
    <n v="1"/>
    <n v="554"/>
    <n v="1"/>
    <x v="0"/>
    <n v="62"/>
    <x v="0"/>
    <n v="1"/>
    <x v="6"/>
    <n v="2"/>
    <x v="0"/>
    <n v="3202"/>
    <n v="21972"/>
    <n v="1"/>
    <s v="Y"/>
    <s v="Yes"/>
    <n v="16"/>
    <x v="0"/>
    <n v="2"/>
    <n v="80"/>
    <x v="0"/>
    <n v="6"/>
    <x v="5"/>
    <n v="3"/>
    <n v="5"/>
    <n v="3"/>
    <n v="1"/>
    <n v="4"/>
  </r>
  <r>
    <n v="34"/>
    <x v="0"/>
    <n v="1"/>
    <x v="1"/>
    <n v="296"/>
    <x v="0"/>
    <n v="6"/>
    <n v="2"/>
    <s v="Marketing"/>
    <n v="1"/>
    <n v="555"/>
    <n v="4"/>
    <x v="0"/>
    <n v="33"/>
    <x v="3"/>
    <n v="1"/>
    <x v="6"/>
    <n v="3"/>
    <x v="2"/>
    <n v="2351"/>
    <n v="12253"/>
    <n v="0"/>
    <s v="Y"/>
    <s v="No"/>
    <n v="16"/>
    <x v="0"/>
    <n v="4"/>
    <n v="80"/>
    <x v="1"/>
    <n v="3"/>
    <x v="1"/>
    <n v="2"/>
    <n v="2"/>
    <n v="2"/>
    <n v="1"/>
    <n v="0"/>
  </r>
  <r>
    <n v="38"/>
    <x v="1"/>
    <n v="0"/>
    <x v="1"/>
    <n v="1490"/>
    <x v="1"/>
    <n v="2"/>
    <n v="2"/>
    <s v="Life Sciences"/>
    <n v="1"/>
    <n v="556"/>
    <n v="4"/>
    <x v="1"/>
    <n v="42"/>
    <x v="0"/>
    <n v="1"/>
    <x v="2"/>
    <n v="4"/>
    <x v="1"/>
    <n v="1702"/>
    <n v="12106"/>
    <n v="1"/>
    <s v="Y"/>
    <s v="Yes"/>
    <n v="23"/>
    <x v="1"/>
    <n v="3"/>
    <n v="80"/>
    <x v="1"/>
    <n v="1"/>
    <x v="1"/>
    <n v="3"/>
    <n v="1"/>
    <n v="0"/>
    <n v="0"/>
    <n v="0"/>
  </r>
  <r>
    <n v="40"/>
    <x v="1"/>
    <n v="0"/>
    <x v="0"/>
    <n v="1398"/>
    <x v="0"/>
    <n v="2"/>
    <n v="4"/>
    <s v="Life Sciences"/>
    <n v="1"/>
    <n v="558"/>
    <n v="3"/>
    <x v="0"/>
    <n v="79"/>
    <x v="0"/>
    <n v="5"/>
    <x v="5"/>
    <n v="3"/>
    <x v="1"/>
    <n v="18041"/>
    <n v="13022"/>
    <n v="0"/>
    <s v="Y"/>
    <s v="No"/>
    <n v="14"/>
    <x v="0"/>
    <n v="4"/>
    <n v="80"/>
    <x v="0"/>
    <n v="21"/>
    <x v="2"/>
    <n v="3"/>
    <n v="20"/>
    <n v="15"/>
    <n v="1"/>
    <n v="12"/>
  </r>
  <r>
    <n v="26"/>
    <x v="1"/>
    <n v="0"/>
    <x v="0"/>
    <n v="1349"/>
    <x v="1"/>
    <n v="23"/>
    <n v="3"/>
    <s v="Life Sciences"/>
    <n v="1"/>
    <n v="560"/>
    <n v="1"/>
    <x v="0"/>
    <n v="90"/>
    <x v="0"/>
    <n v="1"/>
    <x v="1"/>
    <n v="4"/>
    <x v="2"/>
    <n v="2886"/>
    <n v="3032"/>
    <n v="1"/>
    <s v="Y"/>
    <s v="No"/>
    <n v="22"/>
    <x v="1"/>
    <n v="2"/>
    <n v="80"/>
    <x v="3"/>
    <n v="3"/>
    <x v="1"/>
    <n v="1"/>
    <n v="3"/>
    <n v="2"/>
    <n v="0"/>
    <n v="2"/>
  </r>
  <r>
    <n v="30"/>
    <x v="1"/>
    <n v="0"/>
    <x v="2"/>
    <n v="1400"/>
    <x v="1"/>
    <n v="3"/>
    <n v="3"/>
    <s v="Life Sciences"/>
    <n v="1"/>
    <n v="562"/>
    <n v="3"/>
    <x v="1"/>
    <n v="53"/>
    <x v="0"/>
    <n v="1"/>
    <x v="2"/>
    <n v="4"/>
    <x v="1"/>
    <n v="2097"/>
    <n v="16734"/>
    <n v="4"/>
    <s v="Y"/>
    <s v="No"/>
    <n v="15"/>
    <x v="0"/>
    <n v="3"/>
    <n v="80"/>
    <x v="1"/>
    <n v="9"/>
    <x v="1"/>
    <n v="1"/>
    <n v="5"/>
    <n v="3"/>
    <n v="1"/>
    <n v="4"/>
  </r>
  <r>
    <n v="29"/>
    <x v="1"/>
    <n v="0"/>
    <x v="0"/>
    <n v="986"/>
    <x v="1"/>
    <n v="3"/>
    <n v="4"/>
    <s v="Medical"/>
    <n v="1"/>
    <n v="564"/>
    <n v="2"/>
    <x v="1"/>
    <n v="93"/>
    <x v="1"/>
    <n v="3"/>
    <x v="7"/>
    <n v="3"/>
    <x v="1"/>
    <n v="11935"/>
    <n v="21526"/>
    <n v="1"/>
    <s v="Y"/>
    <s v="No"/>
    <n v="18"/>
    <x v="0"/>
    <n v="3"/>
    <n v="80"/>
    <x v="0"/>
    <n v="10"/>
    <x v="2"/>
    <n v="3"/>
    <n v="10"/>
    <n v="2"/>
    <n v="0"/>
    <n v="7"/>
  </r>
  <r>
    <n v="29"/>
    <x v="0"/>
    <n v="1"/>
    <x v="0"/>
    <n v="408"/>
    <x v="1"/>
    <n v="25"/>
    <n v="5"/>
    <s v="Technical Degree"/>
    <n v="1"/>
    <n v="565"/>
    <n v="3"/>
    <x v="0"/>
    <n v="71"/>
    <x v="1"/>
    <n v="1"/>
    <x v="1"/>
    <n v="2"/>
    <x v="1"/>
    <n v="2546"/>
    <n v="18300"/>
    <n v="5"/>
    <s v="Y"/>
    <s v="No"/>
    <n v="16"/>
    <x v="0"/>
    <n v="2"/>
    <n v="80"/>
    <x v="0"/>
    <n v="6"/>
    <x v="2"/>
    <n v="4"/>
    <n v="2"/>
    <n v="2"/>
    <n v="1"/>
    <n v="1"/>
  </r>
  <r>
    <n v="19"/>
    <x v="0"/>
    <n v="1"/>
    <x v="0"/>
    <n v="489"/>
    <x v="2"/>
    <n v="2"/>
    <n v="2"/>
    <s v="Technical Degree"/>
    <n v="1"/>
    <n v="566"/>
    <n v="1"/>
    <x v="1"/>
    <n v="52"/>
    <x v="1"/>
    <n v="1"/>
    <x v="8"/>
    <n v="4"/>
    <x v="0"/>
    <n v="2564"/>
    <n v="18437"/>
    <n v="1"/>
    <s v="Y"/>
    <s v="No"/>
    <n v="12"/>
    <x v="0"/>
    <n v="3"/>
    <n v="80"/>
    <x v="0"/>
    <n v="1"/>
    <x v="1"/>
    <n v="4"/>
    <n v="1"/>
    <n v="0"/>
    <n v="0"/>
    <n v="0"/>
  </r>
  <r>
    <n v="30"/>
    <x v="1"/>
    <n v="0"/>
    <x v="2"/>
    <n v="1398"/>
    <x v="0"/>
    <n v="22"/>
    <n v="4"/>
    <s v="Other"/>
    <n v="1"/>
    <n v="567"/>
    <n v="3"/>
    <x v="0"/>
    <n v="69"/>
    <x v="0"/>
    <n v="3"/>
    <x v="0"/>
    <n v="1"/>
    <x v="1"/>
    <n v="8412"/>
    <n v="2890"/>
    <n v="0"/>
    <s v="Y"/>
    <s v="No"/>
    <n v="11"/>
    <x v="0"/>
    <n v="3"/>
    <n v="80"/>
    <x v="0"/>
    <n v="10"/>
    <x v="1"/>
    <n v="3"/>
    <n v="9"/>
    <n v="8"/>
    <n v="7"/>
    <n v="8"/>
  </r>
  <r>
    <n v="57"/>
    <x v="1"/>
    <n v="0"/>
    <x v="0"/>
    <n v="210"/>
    <x v="0"/>
    <n v="29"/>
    <n v="3"/>
    <s v="Marketing"/>
    <n v="1"/>
    <n v="568"/>
    <n v="1"/>
    <x v="1"/>
    <n v="56"/>
    <x v="1"/>
    <n v="4"/>
    <x v="5"/>
    <n v="4"/>
    <x v="2"/>
    <n v="14118"/>
    <n v="22102"/>
    <n v="3"/>
    <s v="Y"/>
    <s v="No"/>
    <n v="12"/>
    <x v="0"/>
    <n v="3"/>
    <n v="80"/>
    <x v="1"/>
    <n v="32"/>
    <x v="1"/>
    <n v="2"/>
    <n v="1"/>
    <n v="0"/>
    <n v="0"/>
    <n v="0"/>
  </r>
  <r>
    <n v="50"/>
    <x v="1"/>
    <n v="0"/>
    <x v="0"/>
    <n v="1099"/>
    <x v="1"/>
    <n v="29"/>
    <n v="4"/>
    <s v="Life Sciences"/>
    <n v="1"/>
    <n v="569"/>
    <n v="2"/>
    <x v="1"/>
    <n v="88"/>
    <x v="1"/>
    <n v="4"/>
    <x v="5"/>
    <n v="3"/>
    <x v="1"/>
    <n v="17046"/>
    <n v="9314"/>
    <n v="0"/>
    <s v="Y"/>
    <s v="No"/>
    <n v="15"/>
    <x v="0"/>
    <n v="2"/>
    <n v="80"/>
    <x v="1"/>
    <n v="28"/>
    <x v="2"/>
    <n v="3"/>
    <n v="27"/>
    <n v="10"/>
    <n v="15"/>
    <n v="7"/>
  </r>
  <r>
    <n v="30"/>
    <x v="1"/>
    <n v="0"/>
    <x v="2"/>
    <n v="1116"/>
    <x v="1"/>
    <n v="2"/>
    <n v="3"/>
    <s v="Medical"/>
    <n v="1"/>
    <n v="571"/>
    <n v="3"/>
    <x v="0"/>
    <n v="49"/>
    <x v="0"/>
    <n v="1"/>
    <x v="2"/>
    <n v="4"/>
    <x v="0"/>
    <n v="2564"/>
    <n v="7181"/>
    <n v="0"/>
    <s v="Y"/>
    <s v="No"/>
    <n v="14"/>
    <x v="0"/>
    <n v="3"/>
    <n v="80"/>
    <x v="0"/>
    <n v="12"/>
    <x v="2"/>
    <n v="2"/>
    <n v="11"/>
    <n v="7"/>
    <n v="6"/>
    <n v="7"/>
  </r>
  <r>
    <n v="60"/>
    <x v="1"/>
    <n v="0"/>
    <x v="1"/>
    <n v="1499"/>
    <x v="0"/>
    <n v="28"/>
    <n v="3"/>
    <s v="Marketing"/>
    <n v="1"/>
    <n v="573"/>
    <n v="3"/>
    <x v="0"/>
    <n v="80"/>
    <x v="1"/>
    <n v="3"/>
    <x v="0"/>
    <n v="1"/>
    <x v="1"/>
    <n v="10266"/>
    <n v="2845"/>
    <n v="4"/>
    <s v="Y"/>
    <s v="No"/>
    <n v="19"/>
    <x v="0"/>
    <n v="4"/>
    <n v="80"/>
    <x v="0"/>
    <n v="22"/>
    <x v="3"/>
    <n v="4"/>
    <n v="18"/>
    <n v="13"/>
    <n v="13"/>
    <n v="11"/>
  </r>
  <r>
    <n v="47"/>
    <x v="1"/>
    <n v="0"/>
    <x v="0"/>
    <n v="983"/>
    <x v="1"/>
    <n v="2"/>
    <n v="2"/>
    <s v="Medical"/>
    <n v="1"/>
    <n v="574"/>
    <n v="1"/>
    <x v="0"/>
    <n v="65"/>
    <x v="0"/>
    <n v="2"/>
    <x v="3"/>
    <n v="4"/>
    <x v="2"/>
    <n v="5070"/>
    <n v="7389"/>
    <n v="5"/>
    <s v="Y"/>
    <s v="No"/>
    <n v="13"/>
    <x v="0"/>
    <n v="3"/>
    <n v="80"/>
    <x v="2"/>
    <n v="20"/>
    <x v="2"/>
    <n v="3"/>
    <n v="5"/>
    <n v="0"/>
    <n v="0"/>
    <n v="4"/>
  </r>
  <r>
    <n v="46"/>
    <x v="1"/>
    <n v="0"/>
    <x v="0"/>
    <n v="1009"/>
    <x v="1"/>
    <n v="2"/>
    <n v="3"/>
    <s v="Life Sciences"/>
    <n v="1"/>
    <n v="575"/>
    <n v="1"/>
    <x v="1"/>
    <n v="51"/>
    <x v="0"/>
    <n v="4"/>
    <x v="7"/>
    <n v="3"/>
    <x v="1"/>
    <n v="17861"/>
    <n v="2288"/>
    <n v="6"/>
    <s v="Y"/>
    <s v="No"/>
    <n v="13"/>
    <x v="0"/>
    <n v="3"/>
    <n v="80"/>
    <x v="0"/>
    <n v="26"/>
    <x v="2"/>
    <n v="1"/>
    <n v="3"/>
    <n v="2"/>
    <n v="0"/>
    <n v="1"/>
  </r>
  <r>
    <n v="35"/>
    <x v="1"/>
    <n v="0"/>
    <x v="0"/>
    <n v="144"/>
    <x v="1"/>
    <n v="22"/>
    <n v="3"/>
    <s v="Life Sciences"/>
    <n v="1"/>
    <n v="577"/>
    <n v="4"/>
    <x v="1"/>
    <n v="46"/>
    <x v="3"/>
    <n v="1"/>
    <x v="2"/>
    <n v="3"/>
    <x v="0"/>
    <n v="4230"/>
    <n v="19225"/>
    <n v="0"/>
    <s v="Y"/>
    <s v="No"/>
    <n v="15"/>
    <x v="0"/>
    <n v="3"/>
    <n v="80"/>
    <x v="0"/>
    <n v="6"/>
    <x v="2"/>
    <n v="3"/>
    <n v="5"/>
    <n v="4"/>
    <n v="4"/>
    <n v="3"/>
  </r>
  <r>
    <n v="54"/>
    <x v="1"/>
    <n v="0"/>
    <x v="0"/>
    <n v="548"/>
    <x v="1"/>
    <n v="8"/>
    <n v="4"/>
    <s v="Life Sciences"/>
    <n v="1"/>
    <n v="578"/>
    <n v="3"/>
    <x v="0"/>
    <n v="42"/>
    <x v="0"/>
    <n v="2"/>
    <x v="2"/>
    <n v="3"/>
    <x v="0"/>
    <n v="3780"/>
    <n v="23428"/>
    <n v="7"/>
    <s v="Y"/>
    <s v="No"/>
    <n v="11"/>
    <x v="0"/>
    <n v="3"/>
    <n v="80"/>
    <x v="0"/>
    <n v="19"/>
    <x v="1"/>
    <n v="3"/>
    <n v="1"/>
    <n v="0"/>
    <n v="0"/>
    <n v="0"/>
  </r>
  <r>
    <n v="34"/>
    <x v="1"/>
    <n v="0"/>
    <x v="0"/>
    <n v="1303"/>
    <x v="1"/>
    <n v="2"/>
    <n v="4"/>
    <s v="Life Sciences"/>
    <n v="1"/>
    <n v="579"/>
    <n v="4"/>
    <x v="1"/>
    <n v="62"/>
    <x v="1"/>
    <n v="1"/>
    <x v="1"/>
    <n v="3"/>
    <x v="2"/>
    <n v="2768"/>
    <n v="8416"/>
    <n v="3"/>
    <s v="Y"/>
    <s v="No"/>
    <n v="12"/>
    <x v="0"/>
    <n v="3"/>
    <n v="80"/>
    <x v="1"/>
    <n v="14"/>
    <x v="1"/>
    <n v="3"/>
    <n v="7"/>
    <n v="3"/>
    <n v="5"/>
    <n v="7"/>
  </r>
  <r>
    <n v="46"/>
    <x v="1"/>
    <n v="0"/>
    <x v="0"/>
    <n v="1125"/>
    <x v="0"/>
    <n v="10"/>
    <n v="3"/>
    <s v="Marketing"/>
    <n v="1"/>
    <n v="580"/>
    <n v="3"/>
    <x v="0"/>
    <n v="94"/>
    <x v="1"/>
    <n v="3"/>
    <x v="0"/>
    <n v="4"/>
    <x v="1"/>
    <n v="9071"/>
    <n v="11563"/>
    <n v="2"/>
    <s v="Y"/>
    <s v="Yes"/>
    <n v="19"/>
    <x v="0"/>
    <n v="3"/>
    <n v="80"/>
    <x v="1"/>
    <n v="15"/>
    <x v="1"/>
    <n v="3"/>
    <n v="3"/>
    <n v="2"/>
    <n v="1"/>
    <n v="2"/>
  </r>
  <r>
    <n v="31"/>
    <x v="1"/>
    <n v="0"/>
    <x v="0"/>
    <n v="1274"/>
    <x v="1"/>
    <n v="9"/>
    <n v="1"/>
    <s v="Life Sciences"/>
    <n v="1"/>
    <n v="581"/>
    <n v="3"/>
    <x v="1"/>
    <n v="33"/>
    <x v="0"/>
    <n v="3"/>
    <x v="3"/>
    <n v="2"/>
    <x v="2"/>
    <n v="10648"/>
    <n v="14394"/>
    <n v="1"/>
    <s v="Y"/>
    <s v="No"/>
    <n v="25"/>
    <x v="1"/>
    <n v="4"/>
    <n v="80"/>
    <x v="1"/>
    <n v="13"/>
    <x v="6"/>
    <n v="4"/>
    <n v="13"/>
    <n v="8"/>
    <n v="0"/>
    <n v="8"/>
  </r>
  <r>
    <n v="33"/>
    <x v="0"/>
    <n v="1"/>
    <x v="0"/>
    <n v="1277"/>
    <x v="1"/>
    <n v="15"/>
    <n v="1"/>
    <s v="Medical"/>
    <n v="1"/>
    <n v="582"/>
    <n v="2"/>
    <x v="1"/>
    <n v="56"/>
    <x v="0"/>
    <n v="3"/>
    <x v="5"/>
    <n v="3"/>
    <x v="1"/>
    <n v="13610"/>
    <n v="24619"/>
    <n v="7"/>
    <s v="Y"/>
    <s v="Yes"/>
    <n v="12"/>
    <x v="0"/>
    <n v="4"/>
    <n v="80"/>
    <x v="0"/>
    <n v="15"/>
    <x v="2"/>
    <n v="4"/>
    <n v="7"/>
    <n v="6"/>
    <n v="7"/>
    <n v="7"/>
  </r>
  <r>
    <n v="33"/>
    <x v="0"/>
    <n v="1"/>
    <x v="0"/>
    <n v="587"/>
    <x v="1"/>
    <n v="10"/>
    <n v="1"/>
    <s v="Medical"/>
    <n v="1"/>
    <n v="584"/>
    <n v="1"/>
    <x v="1"/>
    <n v="38"/>
    <x v="3"/>
    <n v="1"/>
    <x v="2"/>
    <n v="4"/>
    <x v="2"/>
    <n v="3408"/>
    <n v="6705"/>
    <n v="7"/>
    <s v="Y"/>
    <s v="No"/>
    <n v="13"/>
    <x v="0"/>
    <n v="1"/>
    <n v="80"/>
    <x v="2"/>
    <n v="8"/>
    <x v="2"/>
    <n v="3"/>
    <n v="4"/>
    <n v="3"/>
    <n v="1"/>
    <n v="3"/>
  </r>
  <r>
    <n v="30"/>
    <x v="1"/>
    <n v="0"/>
    <x v="0"/>
    <n v="413"/>
    <x v="0"/>
    <n v="7"/>
    <n v="1"/>
    <s v="Marketing"/>
    <n v="1"/>
    <n v="585"/>
    <n v="4"/>
    <x v="1"/>
    <n v="57"/>
    <x v="0"/>
    <n v="1"/>
    <x v="6"/>
    <n v="2"/>
    <x v="0"/>
    <n v="2983"/>
    <n v="18398"/>
    <n v="0"/>
    <s v="Y"/>
    <s v="No"/>
    <n v="14"/>
    <x v="0"/>
    <n v="1"/>
    <n v="80"/>
    <x v="0"/>
    <n v="4"/>
    <x v="1"/>
    <n v="3"/>
    <n v="3"/>
    <n v="2"/>
    <n v="1"/>
    <n v="2"/>
  </r>
  <r>
    <n v="35"/>
    <x v="1"/>
    <n v="0"/>
    <x v="0"/>
    <n v="1276"/>
    <x v="1"/>
    <n v="16"/>
    <n v="3"/>
    <s v="Life Sciences"/>
    <n v="1"/>
    <n v="586"/>
    <n v="4"/>
    <x v="1"/>
    <n v="72"/>
    <x v="0"/>
    <n v="3"/>
    <x v="4"/>
    <n v="3"/>
    <x v="1"/>
    <n v="7632"/>
    <n v="14295"/>
    <n v="4"/>
    <s v="Y"/>
    <s v="Yes"/>
    <n v="12"/>
    <x v="0"/>
    <n v="3"/>
    <n v="80"/>
    <x v="0"/>
    <n v="10"/>
    <x v="2"/>
    <n v="3"/>
    <n v="8"/>
    <n v="7"/>
    <n v="0"/>
    <n v="0"/>
  </r>
  <r>
    <n v="31"/>
    <x v="0"/>
    <n v="1"/>
    <x v="1"/>
    <n v="534"/>
    <x v="1"/>
    <n v="20"/>
    <n v="3"/>
    <s v="Life Sciences"/>
    <n v="1"/>
    <n v="587"/>
    <n v="1"/>
    <x v="1"/>
    <n v="66"/>
    <x v="0"/>
    <n v="3"/>
    <x v="4"/>
    <n v="3"/>
    <x v="1"/>
    <n v="9824"/>
    <n v="22908"/>
    <n v="3"/>
    <s v="Y"/>
    <s v="No"/>
    <n v="12"/>
    <x v="0"/>
    <n v="1"/>
    <n v="80"/>
    <x v="0"/>
    <n v="12"/>
    <x v="2"/>
    <n v="3"/>
    <n v="1"/>
    <n v="0"/>
    <n v="0"/>
    <n v="0"/>
  </r>
  <r>
    <n v="34"/>
    <x v="0"/>
    <n v="1"/>
    <x v="1"/>
    <n v="988"/>
    <x v="2"/>
    <n v="23"/>
    <n v="3"/>
    <s v="Human Resources"/>
    <n v="1"/>
    <n v="590"/>
    <n v="2"/>
    <x v="0"/>
    <n v="43"/>
    <x v="0"/>
    <n v="3"/>
    <x v="8"/>
    <n v="1"/>
    <x v="2"/>
    <n v="9950"/>
    <n v="11533"/>
    <n v="9"/>
    <s v="Y"/>
    <s v="Yes"/>
    <n v="15"/>
    <x v="0"/>
    <n v="3"/>
    <n v="80"/>
    <x v="2"/>
    <n v="11"/>
    <x v="2"/>
    <n v="3"/>
    <n v="3"/>
    <n v="2"/>
    <n v="0"/>
    <n v="2"/>
  </r>
  <r>
    <n v="42"/>
    <x v="1"/>
    <n v="0"/>
    <x v="1"/>
    <n v="1474"/>
    <x v="1"/>
    <n v="5"/>
    <n v="2"/>
    <s v="Other"/>
    <n v="1"/>
    <n v="591"/>
    <n v="2"/>
    <x v="1"/>
    <n v="97"/>
    <x v="0"/>
    <n v="1"/>
    <x v="2"/>
    <n v="3"/>
    <x v="1"/>
    <n v="2093"/>
    <n v="9260"/>
    <n v="4"/>
    <s v="Y"/>
    <s v="No"/>
    <n v="17"/>
    <x v="0"/>
    <n v="4"/>
    <n v="80"/>
    <x v="1"/>
    <n v="8"/>
    <x v="5"/>
    <n v="3"/>
    <n v="2"/>
    <n v="2"/>
    <n v="2"/>
    <n v="0"/>
  </r>
  <r>
    <n v="36"/>
    <x v="1"/>
    <n v="0"/>
    <x v="2"/>
    <n v="635"/>
    <x v="0"/>
    <n v="10"/>
    <n v="4"/>
    <s v="Medical"/>
    <n v="1"/>
    <n v="592"/>
    <n v="2"/>
    <x v="1"/>
    <n v="32"/>
    <x v="0"/>
    <n v="3"/>
    <x v="0"/>
    <n v="4"/>
    <x v="0"/>
    <n v="9980"/>
    <n v="15318"/>
    <n v="1"/>
    <s v="Y"/>
    <s v="No"/>
    <n v="14"/>
    <x v="0"/>
    <n v="4"/>
    <n v="80"/>
    <x v="0"/>
    <n v="10"/>
    <x v="1"/>
    <n v="2"/>
    <n v="10"/>
    <n v="3"/>
    <n v="9"/>
    <n v="7"/>
  </r>
  <r>
    <n v="22"/>
    <x v="0"/>
    <n v="1"/>
    <x v="1"/>
    <n v="1368"/>
    <x v="1"/>
    <n v="4"/>
    <n v="1"/>
    <s v="Technical Degree"/>
    <n v="1"/>
    <n v="593"/>
    <n v="3"/>
    <x v="1"/>
    <n v="99"/>
    <x v="1"/>
    <n v="1"/>
    <x v="2"/>
    <n v="3"/>
    <x v="0"/>
    <n v="3894"/>
    <n v="9129"/>
    <n v="5"/>
    <s v="Y"/>
    <s v="No"/>
    <n v="16"/>
    <x v="0"/>
    <n v="3"/>
    <n v="80"/>
    <x v="0"/>
    <n v="4"/>
    <x v="1"/>
    <n v="3"/>
    <n v="2"/>
    <n v="2"/>
    <n v="1"/>
    <n v="2"/>
  </r>
  <r>
    <n v="48"/>
    <x v="1"/>
    <n v="0"/>
    <x v="0"/>
    <n v="163"/>
    <x v="0"/>
    <n v="2"/>
    <n v="5"/>
    <s v="Marketing"/>
    <n v="1"/>
    <n v="595"/>
    <n v="2"/>
    <x v="0"/>
    <n v="37"/>
    <x v="0"/>
    <n v="2"/>
    <x v="0"/>
    <n v="4"/>
    <x v="1"/>
    <n v="4051"/>
    <n v="19658"/>
    <n v="2"/>
    <s v="Y"/>
    <s v="No"/>
    <n v="14"/>
    <x v="0"/>
    <n v="1"/>
    <n v="80"/>
    <x v="1"/>
    <n v="14"/>
    <x v="2"/>
    <n v="3"/>
    <n v="9"/>
    <n v="7"/>
    <n v="6"/>
    <n v="7"/>
  </r>
  <r>
    <n v="55"/>
    <x v="1"/>
    <n v="0"/>
    <x v="0"/>
    <n v="1117"/>
    <x v="0"/>
    <n v="18"/>
    <n v="5"/>
    <s v="Life Sciences"/>
    <n v="1"/>
    <n v="597"/>
    <n v="1"/>
    <x v="0"/>
    <n v="83"/>
    <x v="0"/>
    <n v="4"/>
    <x v="5"/>
    <n v="2"/>
    <x v="0"/>
    <n v="16835"/>
    <n v="9873"/>
    <n v="3"/>
    <s v="Y"/>
    <s v="No"/>
    <n v="23"/>
    <x v="1"/>
    <n v="4"/>
    <n v="80"/>
    <x v="0"/>
    <n v="37"/>
    <x v="2"/>
    <n v="3"/>
    <n v="10"/>
    <n v="9"/>
    <n v="7"/>
    <n v="7"/>
  </r>
  <r>
    <n v="41"/>
    <x v="1"/>
    <n v="0"/>
    <x v="2"/>
    <n v="267"/>
    <x v="0"/>
    <n v="10"/>
    <n v="2"/>
    <s v="Life Sciences"/>
    <n v="1"/>
    <n v="599"/>
    <n v="4"/>
    <x v="1"/>
    <n v="56"/>
    <x v="0"/>
    <n v="2"/>
    <x v="0"/>
    <n v="4"/>
    <x v="0"/>
    <n v="6230"/>
    <n v="13430"/>
    <n v="7"/>
    <s v="Y"/>
    <s v="No"/>
    <n v="14"/>
    <x v="0"/>
    <n v="4"/>
    <n v="80"/>
    <x v="0"/>
    <n v="16"/>
    <x v="1"/>
    <n v="3"/>
    <n v="14"/>
    <n v="3"/>
    <n v="1"/>
    <n v="10"/>
  </r>
  <r>
    <n v="35"/>
    <x v="1"/>
    <n v="0"/>
    <x v="0"/>
    <n v="619"/>
    <x v="0"/>
    <n v="1"/>
    <n v="3"/>
    <s v="Marketing"/>
    <n v="1"/>
    <n v="600"/>
    <n v="2"/>
    <x v="1"/>
    <n v="85"/>
    <x v="0"/>
    <n v="2"/>
    <x v="0"/>
    <n v="3"/>
    <x v="1"/>
    <n v="4717"/>
    <n v="18659"/>
    <n v="9"/>
    <s v="Y"/>
    <s v="No"/>
    <n v="11"/>
    <x v="0"/>
    <n v="3"/>
    <n v="80"/>
    <x v="0"/>
    <n v="15"/>
    <x v="2"/>
    <n v="3"/>
    <n v="11"/>
    <n v="9"/>
    <n v="6"/>
    <n v="9"/>
  </r>
  <r>
    <n v="40"/>
    <x v="1"/>
    <n v="0"/>
    <x v="0"/>
    <n v="302"/>
    <x v="1"/>
    <n v="6"/>
    <n v="3"/>
    <s v="Life Sciences"/>
    <n v="1"/>
    <n v="601"/>
    <n v="2"/>
    <x v="0"/>
    <n v="75"/>
    <x v="0"/>
    <n v="4"/>
    <x v="3"/>
    <n v="3"/>
    <x v="0"/>
    <n v="13237"/>
    <n v="20364"/>
    <n v="7"/>
    <s v="Y"/>
    <s v="No"/>
    <n v="15"/>
    <x v="0"/>
    <n v="3"/>
    <n v="80"/>
    <x v="0"/>
    <n v="22"/>
    <x v="1"/>
    <n v="3"/>
    <n v="20"/>
    <n v="6"/>
    <n v="5"/>
    <n v="13"/>
  </r>
  <r>
    <n v="39"/>
    <x v="1"/>
    <n v="0"/>
    <x v="1"/>
    <n v="443"/>
    <x v="1"/>
    <n v="8"/>
    <n v="1"/>
    <s v="Life Sciences"/>
    <n v="1"/>
    <n v="602"/>
    <n v="3"/>
    <x v="0"/>
    <n v="48"/>
    <x v="0"/>
    <n v="1"/>
    <x v="2"/>
    <n v="3"/>
    <x v="1"/>
    <n v="3755"/>
    <n v="17872"/>
    <n v="1"/>
    <s v="Y"/>
    <s v="No"/>
    <n v="11"/>
    <x v="0"/>
    <n v="1"/>
    <n v="80"/>
    <x v="1"/>
    <n v="8"/>
    <x v="1"/>
    <n v="3"/>
    <n v="8"/>
    <n v="3"/>
    <n v="0"/>
    <n v="7"/>
  </r>
  <r>
    <n v="31"/>
    <x v="1"/>
    <n v="0"/>
    <x v="0"/>
    <n v="828"/>
    <x v="0"/>
    <n v="2"/>
    <n v="1"/>
    <s v="Life Sciences"/>
    <n v="1"/>
    <n v="604"/>
    <n v="2"/>
    <x v="1"/>
    <n v="77"/>
    <x v="0"/>
    <n v="2"/>
    <x v="0"/>
    <n v="4"/>
    <x v="0"/>
    <n v="6582"/>
    <n v="8346"/>
    <n v="4"/>
    <s v="Y"/>
    <s v="Yes"/>
    <n v="13"/>
    <x v="0"/>
    <n v="3"/>
    <n v="80"/>
    <x v="0"/>
    <n v="10"/>
    <x v="2"/>
    <n v="4"/>
    <n v="6"/>
    <n v="5"/>
    <n v="0"/>
    <n v="5"/>
  </r>
  <r>
    <n v="42"/>
    <x v="1"/>
    <n v="0"/>
    <x v="0"/>
    <n v="319"/>
    <x v="1"/>
    <n v="24"/>
    <n v="3"/>
    <s v="Medical"/>
    <n v="1"/>
    <n v="605"/>
    <n v="4"/>
    <x v="1"/>
    <n v="56"/>
    <x v="0"/>
    <n v="3"/>
    <x v="3"/>
    <n v="1"/>
    <x v="1"/>
    <n v="7406"/>
    <n v="6950"/>
    <n v="1"/>
    <s v="Y"/>
    <s v="Yes"/>
    <n v="21"/>
    <x v="1"/>
    <n v="4"/>
    <n v="80"/>
    <x v="1"/>
    <n v="10"/>
    <x v="3"/>
    <n v="2"/>
    <n v="10"/>
    <n v="9"/>
    <n v="5"/>
    <n v="8"/>
  </r>
  <r>
    <n v="45"/>
    <x v="1"/>
    <n v="0"/>
    <x v="0"/>
    <n v="561"/>
    <x v="0"/>
    <n v="2"/>
    <n v="3"/>
    <s v="Other"/>
    <n v="1"/>
    <n v="606"/>
    <n v="4"/>
    <x v="1"/>
    <n v="61"/>
    <x v="0"/>
    <n v="2"/>
    <x v="0"/>
    <n v="2"/>
    <x v="1"/>
    <n v="4805"/>
    <n v="16177"/>
    <n v="0"/>
    <s v="Y"/>
    <s v="No"/>
    <n v="19"/>
    <x v="0"/>
    <n v="2"/>
    <n v="80"/>
    <x v="1"/>
    <n v="9"/>
    <x v="1"/>
    <n v="4"/>
    <n v="8"/>
    <n v="7"/>
    <n v="3"/>
    <n v="7"/>
  </r>
  <r>
    <n v="26"/>
    <x v="0"/>
    <n v="1"/>
    <x v="1"/>
    <n v="426"/>
    <x v="2"/>
    <n v="17"/>
    <n v="4"/>
    <s v="Life Sciences"/>
    <n v="1"/>
    <n v="608"/>
    <n v="2"/>
    <x v="0"/>
    <n v="58"/>
    <x v="0"/>
    <n v="1"/>
    <x v="8"/>
    <n v="3"/>
    <x v="2"/>
    <n v="2741"/>
    <n v="22808"/>
    <n v="0"/>
    <s v="Y"/>
    <s v="Yes"/>
    <n v="11"/>
    <x v="0"/>
    <n v="2"/>
    <n v="80"/>
    <x v="1"/>
    <n v="8"/>
    <x v="2"/>
    <n v="2"/>
    <n v="7"/>
    <n v="7"/>
    <n v="1"/>
    <n v="0"/>
  </r>
  <r>
    <n v="29"/>
    <x v="1"/>
    <n v="0"/>
    <x v="0"/>
    <n v="232"/>
    <x v="1"/>
    <n v="19"/>
    <n v="3"/>
    <s v="Technical Degree"/>
    <n v="1"/>
    <n v="611"/>
    <n v="4"/>
    <x v="1"/>
    <n v="34"/>
    <x v="0"/>
    <n v="2"/>
    <x v="3"/>
    <n v="4"/>
    <x v="2"/>
    <n v="4262"/>
    <n v="22645"/>
    <n v="4"/>
    <s v="Y"/>
    <s v="No"/>
    <n v="12"/>
    <x v="0"/>
    <n v="2"/>
    <n v="80"/>
    <x v="3"/>
    <n v="8"/>
    <x v="2"/>
    <n v="4"/>
    <n v="3"/>
    <n v="2"/>
    <n v="1"/>
    <n v="2"/>
  </r>
  <r>
    <n v="33"/>
    <x v="1"/>
    <n v="0"/>
    <x v="0"/>
    <n v="922"/>
    <x v="1"/>
    <n v="1"/>
    <n v="5"/>
    <s v="Medical"/>
    <n v="1"/>
    <n v="612"/>
    <n v="1"/>
    <x v="0"/>
    <n v="95"/>
    <x v="2"/>
    <n v="4"/>
    <x v="7"/>
    <n v="3"/>
    <x v="2"/>
    <n v="16184"/>
    <n v="22578"/>
    <n v="4"/>
    <s v="Y"/>
    <s v="No"/>
    <n v="19"/>
    <x v="0"/>
    <n v="3"/>
    <n v="80"/>
    <x v="1"/>
    <n v="10"/>
    <x v="2"/>
    <n v="3"/>
    <n v="6"/>
    <n v="1"/>
    <n v="0"/>
    <n v="5"/>
  </r>
  <r>
    <n v="31"/>
    <x v="1"/>
    <n v="0"/>
    <x v="0"/>
    <n v="688"/>
    <x v="0"/>
    <n v="7"/>
    <n v="3"/>
    <s v="Life Sciences"/>
    <n v="1"/>
    <n v="613"/>
    <n v="3"/>
    <x v="1"/>
    <n v="44"/>
    <x v="1"/>
    <n v="3"/>
    <x v="5"/>
    <n v="4"/>
    <x v="2"/>
    <n v="11557"/>
    <n v="25291"/>
    <n v="9"/>
    <s v="Y"/>
    <s v="No"/>
    <n v="21"/>
    <x v="1"/>
    <n v="3"/>
    <n v="80"/>
    <x v="1"/>
    <n v="10"/>
    <x v="1"/>
    <n v="2"/>
    <n v="5"/>
    <n v="4"/>
    <n v="0"/>
    <n v="1"/>
  </r>
  <r>
    <n v="18"/>
    <x v="0"/>
    <n v="1"/>
    <x v="1"/>
    <n v="1306"/>
    <x v="0"/>
    <n v="5"/>
    <n v="3"/>
    <s v="Marketing"/>
    <n v="1"/>
    <n v="614"/>
    <n v="2"/>
    <x v="1"/>
    <n v="69"/>
    <x v="0"/>
    <n v="1"/>
    <x v="6"/>
    <n v="2"/>
    <x v="0"/>
    <n v="1878"/>
    <n v="8059"/>
    <n v="1"/>
    <s v="Y"/>
    <s v="Yes"/>
    <n v="14"/>
    <x v="0"/>
    <n v="4"/>
    <n v="80"/>
    <x v="0"/>
    <n v="0"/>
    <x v="1"/>
    <n v="3"/>
    <n v="0"/>
    <n v="0"/>
    <n v="0"/>
    <n v="0"/>
  </r>
  <r>
    <n v="40"/>
    <x v="1"/>
    <n v="0"/>
    <x v="2"/>
    <n v="1094"/>
    <x v="0"/>
    <n v="28"/>
    <n v="3"/>
    <s v="Other"/>
    <n v="1"/>
    <n v="615"/>
    <n v="3"/>
    <x v="1"/>
    <n v="58"/>
    <x v="3"/>
    <n v="3"/>
    <x v="0"/>
    <n v="1"/>
    <x v="2"/>
    <n v="10932"/>
    <n v="11373"/>
    <n v="3"/>
    <s v="Y"/>
    <s v="No"/>
    <n v="15"/>
    <x v="0"/>
    <n v="3"/>
    <n v="80"/>
    <x v="1"/>
    <n v="20"/>
    <x v="2"/>
    <n v="3"/>
    <n v="1"/>
    <n v="0"/>
    <n v="0"/>
    <n v="1"/>
  </r>
  <r>
    <n v="41"/>
    <x v="1"/>
    <n v="0"/>
    <x v="2"/>
    <n v="509"/>
    <x v="1"/>
    <n v="2"/>
    <n v="4"/>
    <s v="Other"/>
    <n v="1"/>
    <n v="616"/>
    <n v="1"/>
    <x v="0"/>
    <n v="62"/>
    <x v="1"/>
    <n v="2"/>
    <x v="4"/>
    <n v="3"/>
    <x v="0"/>
    <n v="6811"/>
    <n v="2112"/>
    <n v="2"/>
    <s v="Y"/>
    <s v="Yes"/>
    <n v="17"/>
    <x v="0"/>
    <n v="1"/>
    <n v="80"/>
    <x v="0"/>
    <n v="10"/>
    <x v="1"/>
    <n v="3"/>
    <n v="8"/>
    <n v="7"/>
    <n v="0"/>
    <n v="7"/>
  </r>
  <r>
    <n v="26"/>
    <x v="1"/>
    <n v="0"/>
    <x v="0"/>
    <n v="775"/>
    <x v="0"/>
    <n v="29"/>
    <n v="2"/>
    <s v="Medical"/>
    <n v="1"/>
    <n v="618"/>
    <n v="1"/>
    <x v="1"/>
    <n v="45"/>
    <x v="0"/>
    <n v="2"/>
    <x v="0"/>
    <n v="3"/>
    <x v="2"/>
    <n v="4306"/>
    <n v="4267"/>
    <n v="5"/>
    <s v="Y"/>
    <s v="No"/>
    <n v="12"/>
    <x v="0"/>
    <n v="1"/>
    <n v="80"/>
    <x v="3"/>
    <n v="8"/>
    <x v="3"/>
    <n v="3"/>
    <n v="0"/>
    <n v="0"/>
    <n v="0"/>
    <n v="0"/>
  </r>
  <r>
    <n v="35"/>
    <x v="1"/>
    <n v="0"/>
    <x v="0"/>
    <n v="195"/>
    <x v="0"/>
    <n v="1"/>
    <n v="3"/>
    <s v="Medical"/>
    <n v="1"/>
    <n v="620"/>
    <n v="1"/>
    <x v="0"/>
    <n v="80"/>
    <x v="0"/>
    <n v="2"/>
    <x v="0"/>
    <n v="3"/>
    <x v="0"/>
    <n v="4859"/>
    <n v="6698"/>
    <n v="1"/>
    <s v="Y"/>
    <s v="No"/>
    <n v="16"/>
    <x v="0"/>
    <n v="4"/>
    <n v="80"/>
    <x v="0"/>
    <n v="5"/>
    <x v="1"/>
    <n v="3"/>
    <n v="5"/>
    <n v="4"/>
    <n v="0"/>
    <n v="3"/>
  </r>
  <r>
    <n v="34"/>
    <x v="1"/>
    <n v="0"/>
    <x v="0"/>
    <n v="258"/>
    <x v="0"/>
    <n v="21"/>
    <n v="4"/>
    <s v="Life Sciences"/>
    <n v="1"/>
    <n v="621"/>
    <n v="4"/>
    <x v="1"/>
    <n v="74"/>
    <x v="2"/>
    <n v="2"/>
    <x v="0"/>
    <n v="4"/>
    <x v="0"/>
    <n v="5337"/>
    <n v="19921"/>
    <n v="1"/>
    <s v="Y"/>
    <s v="No"/>
    <n v="12"/>
    <x v="0"/>
    <n v="4"/>
    <n v="80"/>
    <x v="0"/>
    <n v="10"/>
    <x v="1"/>
    <n v="3"/>
    <n v="10"/>
    <n v="7"/>
    <n v="5"/>
    <n v="7"/>
  </r>
  <r>
    <n v="26"/>
    <x v="0"/>
    <n v="1"/>
    <x v="0"/>
    <n v="471"/>
    <x v="1"/>
    <n v="24"/>
    <n v="3"/>
    <s v="Technical Degree"/>
    <n v="1"/>
    <n v="622"/>
    <n v="3"/>
    <x v="1"/>
    <n v="66"/>
    <x v="3"/>
    <n v="1"/>
    <x v="2"/>
    <n v="4"/>
    <x v="0"/>
    <n v="2340"/>
    <n v="23213"/>
    <n v="1"/>
    <s v="Y"/>
    <s v="Yes"/>
    <n v="18"/>
    <x v="0"/>
    <n v="2"/>
    <n v="80"/>
    <x v="0"/>
    <n v="1"/>
    <x v="1"/>
    <n v="1"/>
    <n v="1"/>
    <n v="0"/>
    <n v="0"/>
    <n v="0"/>
  </r>
  <r>
    <n v="37"/>
    <x v="1"/>
    <n v="0"/>
    <x v="0"/>
    <n v="799"/>
    <x v="1"/>
    <n v="1"/>
    <n v="3"/>
    <s v="Technical Degree"/>
    <n v="1"/>
    <n v="623"/>
    <n v="2"/>
    <x v="0"/>
    <n v="59"/>
    <x v="0"/>
    <n v="3"/>
    <x v="3"/>
    <n v="4"/>
    <x v="0"/>
    <n v="7491"/>
    <n v="23848"/>
    <n v="4"/>
    <s v="Y"/>
    <s v="No"/>
    <n v="17"/>
    <x v="0"/>
    <n v="4"/>
    <n v="80"/>
    <x v="0"/>
    <n v="12"/>
    <x v="1"/>
    <n v="4"/>
    <n v="6"/>
    <n v="5"/>
    <n v="1"/>
    <n v="2"/>
  </r>
  <r>
    <n v="46"/>
    <x v="1"/>
    <n v="0"/>
    <x v="1"/>
    <n v="1034"/>
    <x v="1"/>
    <n v="18"/>
    <n v="1"/>
    <s v="Medical"/>
    <n v="1"/>
    <n v="624"/>
    <n v="1"/>
    <x v="0"/>
    <n v="86"/>
    <x v="0"/>
    <n v="3"/>
    <x v="4"/>
    <n v="3"/>
    <x v="1"/>
    <n v="10527"/>
    <n v="8984"/>
    <n v="5"/>
    <s v="Y"/>
    <s v="No"/>
    <n v="11"/>
    <x v="0"/>
    <n v="4"/>
    <n v="80"/>
    <x v="0"/>
    <n v="28"/>
    <x v="1"/>
    <n v="2"/>
    <n v="2"/>
    <n v="2"/>
    <n v="1"/>
    <n v="2"/>
  </r>
  <r>
    <n v="41"/>
    <x v="1"/>
    <n v="0"/>
    <x v="0"/>
    <n v="1276"/>
    <x v="0"/>
    <n v="2"/>
    <n v="5"/>
    <s v="Life Sciences"/>
    <n v="1"/>
    <n v="625"/>
    <n v="2"/>
    <x v="0"/>
    <n v="91"/>
    <x v="0"/>
    <n v="4"/>
    <x v="5"/>
    <n v="1"/>
    <x v="1"/>
    <n v="16595"/>
    <n v="5626"/>
    <n v="7"/>
    <s v="Y"/>
    <s v="No"/>
    <n v="16"/>
    <x v="0"/>
    <n v="2"/>
    <n v="80"/>
    <x v="1"/>
    <n v="22"/>
    <x v="2"/>
    <n v="3"/>
    <n v="18"/>
    <n v="16"/>
    <n v="11"/>
    <n v="8"/>
  </r>
  <r>
    <n v="37"/>
    <x v="1"/>
    <n v="0"/>
    <x v="2"/>
    <n v="142"/>
    <x v="0"/>
    <n v="9"/>
    <n v="4"/>
    <s v="Medical"/>
    <n v="1"/>
    <n v="626"/>
    <n v="1"/>
    <x v="1"/>
    <n v="69"/>
    <x v="0"/>
    <n v="3"/>
    <x v="0"/>
    <n v="2"/>
    <x v="2"/>
    <n v="8834"/>
    <n v="24666"/>
    <n v="1"/>
    <s v="Y"/>
    <s v="No"/>
    <n v="13"/>
    <x v="0"/>
    <n v="4"/>
    <n v="80"/>
    <x v="1"/>
    <n v="9"/>
    <x v="6"/>
    <n v="3"/>
    <n v="9"/>
    <n v="5"/>
    <n v="7"/>
    <n v="7"/>
  </r>
  <r>
    <n v="52"/>
    <x v="1"/>
    <n v="0"/>
    <x v="0"/>
    <n v="956"/>
    <x v="1"/>
    <n v="6"/>
    <n v="2"/>
    <s v="Technical Degree"/>
    <n v="1"/>
    <n v="630"/>
    <n v="4"/>
    <x v="1"/>
    <n v="78"/>
    <x v="0"/>
    <n v="2"/>
    <x v="1"/>
    <n v="1"/>
    <x v="2"/>
    <n v="5577"/>
    <n v="22087"/>
    <n v="3"/>
    <s v="Y"/>
    <s v="Yes"/>
    <n v="12"/>
    <x v="0"/>
    <n v="2"/>
    <n v="80"/>
    <x v="3"/>
    <n v="18"/>
    <x v="1"/>
    <n v="3"/>
    <n v="10"/>
    <n v="9"/>
    <n v="6"/>
    <n v="9"/>
  </r>
  <r>
    <n v="32"/>
    <x v="0"/>
    <n v="1"/>
    <x v="2"/>
    <n v="1474"/>
    <x v="0"/>
    <n v="11"/>
    <n v="4"/>
    <s v="Other"/>
    <n v="1"/>
    <n v="631"/>
    <n v="4"/>
    <x v="1"/>
    <n v="60"/>
    <x v="2"/>
    <n v="2"/>
    <x v="0"/>
    <n v="3"/>
    <x v="1"/>
    <n v="4707"/>
    <n v="23914"/>
    <n v="8"/>
    <s v="Y"/>
    <s v="No"/>
    <n v="12"/>
    <x v="0"/>
    <n v="4"/>
    <n v="80"/>
    <x v="0"/>
    <n v="6"/>
    <x v="2"/>
    <n v="3"/>
    <n v="4"/>
    <n v="2"/>
    <n v="1"/>
    <n v="2"/>
  </r>
  <r>
    <n v="24"/>
    <x v="1"/>
    <n v="0"/>
    <x v="1"/>
    <n v="535"/>
    <x v="0"/>
    <n v="24"/>
    <n v="3"/>
    <s v="Medical"/>
    <n v="1"/>
    <n v="632"/>
    <n v="4"/>
    <x v="1"/>
    <n v="38"/>
    <x v="0"/>
    <n v="1"/>
    <x v="6"/>
    <n v="4"/>
    <x v="1"/>
    <n v="2400"/>
    <n v="5530"/>
    <n v="0"/>
    <s v="Y"/>
    <s v="No"/>
    <n v="13"/>
    <x v="0"/>
    <n v="3"/>
    <n v="80"/>
    <x v="3"/>
    <n v="3"/>
    <x v="1"/>
    <n v="3"/>
    <n v="2"/>
    <n v="2"/>
    <n v="2"/>
    <n v="1"/>
  </r>
  <r>
    <n v="38"/>
    <x v="1"/>
    <n v="0"/>
    <x v="0"/>
    <n v="1495"/>
    <x v="1"/>
    <n v="10"/>
    <n v="3"/>
    <s v="Medical"/>
    <n v="1"/>
    <n v="634"/>
    <n v="3"/>
    <x v="0"/>
    <n v="76"/>
    <x v="0"/>
    <n v="2"/>
    <x v="4"/>
    <n v="3"/>
    <x v="1"/>
    <n v="9824"/>
    <n v="22174"/>
    <n v="3"/>
    <s v="Y"/>
    <s v="No"/>
    <n v="19"/>
    <x v="0"/>
    <n v="3"/>
    <n v="80"/>
    <x v="1"/>
    <n v="18"/>
    <x v="5"/>
    <n v="3"/>
    <n v="1"/>
    <n v="0"/>
    <n v="0"/>
    <n v="0"/>
  </r>
  <r>
    <n v="37"/>
    <x v="1"/>
    <n v="0"/>
    <x v="0"/>
    <n v="446"/>
    <x v="1"/>
    <n v="1"/>
    <n v="4"/>
    <s v="Life Sciences"/>
    <n v="1"/>
    <n v="635"/>
    <n v="2"/>
    <x v="0"/>
    <n v="65"/>
    <x v="0"/>
    <n v="2"/>
    <x v="3"/>
    <n v="2"/>
    <x v="1"/>
    <n v="6447"/>
    <n v="15701"/>
    <n v="6"/>
    <s v="Y"/>
    <s v="No"/>
    <n v="12"/>
    <x v="0"/>
    <n v="2"/>
    <n v="80"/>
    <x v="1"/>
    <n v="8"/>
    <x v="2"/>
    <n v="2"/>
    <n v="6"/>
    <n v="5"/>
    <n v="4"/>
    <n v="3"/>
  </r>
  <r>
    <n v="49"/>
    <x v="1"/>
    <n v="0"/>
    <x v="0"/>
    <n v="1245"/>
    <x v="1"/>
    <n v="18"/>
    <n v="4"/>
    <s v="Life Sciences"/>
    <n v="1"/>
    <n v="638"/>
    <n v="4"/>
    <x v="1"/>
    <n v="58"/>
    <x v="1"/>
    <n v="5"/>
    <x v="7"/>
    <n v="3"/>
    <x v="2"/>
    <n v="19502"/>
    <n v="2125"/>
    <n v="1"/>
    <s v="Y"/>
    <s v="Yes"/>
    <n v="17"/>
    <x v="0"/>
    <n v="3"/>
    <n v="80"/>
    <x v="1"/>
    <n v="31"/>
    <x v="3"/>
    <n v="3"/>
    <n v="31"/>
    <n v="9"/>
    <n v="0"/>
    <n v="9"/>
  </r>
  <r>
    <n v="24"/>
    <x v="1"/>
    <n v="0"/>
    <x v="0"/>
    <n v="691"/>
    <x v="1"/>
    <n v="23"/>
    <n v="3"/>
    <s v="Medical"/>
    <n v="1"/>
    <n v="639"/>
    <n v="2"/>
    <x v="1"/>
    <n v="89"/>
    <x v="2"/>
    <n v="1"/>
    <x v="1"/>
    <n v="4"/>
    <x v="1"/>
    <n v="2725"/>
    <n v="21630"/>
    <n v="1"/>
    <s v="Y"/>
    <s v="Yes"/>
    <n v="11"/>
    <x v="0"/>
    <n v="2"/>
    <n v="80"/>
    <x v="3"/>
    <n v="6"/>
    <x v="1"/>
    <n v="3"/>
    <n v="6"/>
    <n v="5"/>
    <n v="1"/>
    <n v="4"/>
  </r>
  <r>
    <n v="26"/>
    <x v="1"/>
    <n v="0"/>
    <x v="0"/>
    <n v="703"/>
    <x v="0"/>
    <n v="28"/>
    <n v="2"/>
    <s v="Marketing"/>
    <n v="1"/>
    <n v="641"/>
    <n v="1"/>
    <x v="1"/>
    <n v="66"/>
    <x v="0"/>
    <n v="2"/>
    <x v="0"/>
    <n v="2"/>
    <x v="1"/>
    <n v="6272"/>
    <n v="7428"/>
    <n v="1"/>
    <s v="Y"/>
    <s v="No"/>
    <n v="20"/>
    <x v="1"/>
    <n v="4"/>
    <n v="80"/>
    <x v="3"/>
    <n v="6"/>
    <x v="3"/>
    <n v="4"/>
    <n v="5"/>
    <n v="3"/>
    <n v="1"/>
    <n v="4"/>
  </r>
  <r>
    <n v="24"/>
    <x v="1"/>
    <n v="0"/>
    <x v="0"/>
    <n v="823"/>
    <x v="1"/>
    <n v="17"/>
    <n v="2"/>
    <s v="Other"/>
    <n v="1"/>
    <n v="643"/>
    <n v="4"/>
    <x v="1"/>
    <n v="94"/>
    <x v="1"/>
    <n v="1"/>
    <x v="2"/>
    <n v="2"/>
    <x v="1"/>
    <n v="2127"/>
    <n v="9100"/>
    <n v="1"/>
    <s v="Y"/>
    <s v="No"/>
    <n v="21"/>
    <x v="1"/>
    <n v="4"/>
    <n v="80"/>
    <x v="1"/>
    <n v="1"/>
    <x v="2"/>
    <n v="3"/>
    <n v="1"/>
    <n v="0"/>
    <n v="0"/>
    <n v="0"/>
  </r>
  <r>
    <n v="50"/>
    <x v="1"/>
    <n v="0"/>
    <x v="1"/>
    <n v="1246"/>
    <x v="2"/>
    <n v="3"/>
    <n v="3"/>
    <s v="Medical"/>
    <n v="1"/>
    <n v="644"/>
    <n v="1"/>
    <x v="1"/>
    <n v="99"/>
    <x v="0"/>
    <n v="5"/>
    <x v="5"/>
    <n v="2"/>
    <x v="1"/>
    <n v="18200"/>
    <n v="7999"/>
    <n v="1"/>
    <s v="Y"/>
    <s v="No"/>
    <n v="11"/>
    <x v="0"/>
    <n v="3"/>
    <n v="80"/>
    <x v="1"/>
    <n v="32"/>
    <x v="2"/>
    <n v="3"/>
    <n v="32"/>
    <n v="5"/>
    <n v="10"/>
    <n v="7"/>
  </r>
  <r>
    <n v="25"/>
    <x v="1"/>
    <n v="0"/>
    <x v="0"/>
    <n v="622"/>
    <x v="0"/>
    <n v="13"/>
    <n v="1"/>
    <s v="Medical"/>
    <n v="1"/>
    <n v="645"/>
    <n v="2"/>
    <x v="1"/>
    <n v="40"/>
    <x v="0"/>
    <n v="1"/>
    <x v="6"/>
    <n v="3"/>
    <x v="1"/>
    <n v="2096"/>
    <n v="26376"/>
    <n v="1"/>
    <s v="Y"/>
    <s v="No"/>
    <n v="11"/>
    <x v="0"/>
    <n v="3"/>
    <n v="80"/>
    <x v="0"/>
    <n v="7"/>
    <x v="4"/>
    <n v="3"/>
    <n v="7"/>
    <n v="4"/>
    <n v="0"/>
    <n v="6"/>
  </r>
  <r>
    <n v="24"/>
    <x v="0"/>
    <n v="1"/>
    <x v="1"/>
    <n v="1287"/>
    <x v="1"/>
    <n v="7"/>
    <n v="3"/>
    <s v="Life Sciences"/>
    <n v="1"/>
    <n v="647"/>
    <n v="1"/>
    <x v="0"/>
    <n v="55"/>
    <x v="0"/>
    <n v="1"/>
    <x v="2"/>
    <n v="3"/>
    <x v="1"/>
    <n v="2886"/>
    <n v="14168"/>
    <n v="1"/>
    <s v="Y"/>
    <s v="Yes"/>
    <n v="16"/>
    <x v="0"/>
    <n v="4"/>
    <n v="80"/>
    <x v="1"/>
    <n v="6"/>
    <x v="5"/>
    <n v="3"/>
    <n v="6"/>
    <n v="3"/>
    <n v="1"/>
    <n v="2"/>
  </r>
  <r>
    <n v="30"/>
    <x v="0"/>
    <n v="1"/>
    <x v="1"/>
    <n v="448"/>
    <x v="0"/>
    <n v="12"/>
    <n v="4"/>
    <s v="Life Sciences"/>
    <n v="1"/>
    <n v="648"/>
    <n v="2"/>
    <x v="1"/>
    <n v="74"/>
    <x v="1"/>
    <n v="1"/>
    <x v="6"/>
    <n v="1"/>
    <x v="1"/>
    <n v="2033"/>
    <n v="14470"/>
    <n v="1"/>
    <s v="Y"/>
    <s v="No"/>
    <n v="18"/>
    <x v="0"/>
    <n v="3"/>
    <n v="80"/>
    <x v="1"/>
    <n v="1"/>
    <x v="2"/>
    <n v="4"/>
    <n v="1"/>
    <n v="0"/>
    <n v="0"/>
    <n v="0"/>
  </r>
  <r>
    <n v="34"/>
    <x v="1"/>
    <n v="0"/>
    <x v="0"/>
    <n v="254"/>
    <x v="1"/>
    <n v="1"/>
    <n v="2"/>
    <s v="Life Sciences"/>
    <n v="1"/>
    <n v="649"/>
    <n v="2"/>
    <x v="1"/>
    <n v="83"/>
    <x v="1"/>
    <n v="1"/>
    <x v="1"/>
    <n v="4"/>
    <x v="1"/>
    <n v="3622"/>
    <n v="22794"/>
    <n v="1"/>
    <s v="Y"/>
    <s v="Yes"/>
    <n v="13"/>
    <x v="0"/>
    <n v="4"/>
    <n v="80"/>
    <x v="1"/>
    <n v="6"/>
    <x v="1"/>
    <n v="3"/>
    <n v="6"/>
    <n v="5"/>
    <n v="1"/>
    <n v="3"/>
  </r>
  <r>
    <n v="31"/>
    <x v="0"/>
    <n v="1"/>
    <x v="0"/>
    <n v="1365"/>
    <x v="0"/>
    <n v="13"/>
    <n v="4"/>
    <s v="Medical"/>
    <n v="1"/>
    <n v="650"/>
    <n v="2"/>
    <x v="1"/>
    <n v="46"/>
    <x v="0"/>
    <n v="2"/>
    <x v="0"/>
    <n v="1"/>
    <x v="2"/>
    <n v="4233"/>
    <n v="11512"/>
    <n v="2"/>
    <s v="Y"/>
    <s v="No"/>
    <n v="17"/>
    <x v="0"/>
    <n v="3"/>
    <n v="80"/>
    <x v="0"/>
    <n v="9"/>
    <x v="2"/>
    <n v="1"/>
    <n v="3"/>
    <n v="1"/>
    <n v="1"/>
    <n v="2"/>
  </r>
  <r>
    <n v="35"/>
    <x v="1"/>
    <n v="0"/>
    <x v="0"/>
    <n v="538"/>
    <x v="1"/>
    <n v="25"/>
    <n v="2"/>
    <s v="Other"/>
    <n v="1"/>
    <n v="652"/>
    <n v="1"/>
    <x v="1"/>
    <n v="54"/>
    <x v="1"/>
    <n v="2"/>
    <x v="2"/>
    <n v="4"/>
    <x v="0"/>
    <n v="3681"/>
    <n v="14004"/>
    <n v="4"/>
    <s v="Y"/>
    <s v="No"/>
    <n v="14"/>
    <x v="0"/>
    <n v="4"/>
    <n v="80"/>
    <x v="0"/>
    <n v="9"/>
    <x v="1"/>
    <n v="3"/>
    <n v="3"/>
    <n v="2"/>
    <n v="0"/>
    <n v="2"/>
  </r>
  <r>
    <n v="31"/>
    <x v="1"/>
    <n v="0"/>
    <x v="0"/>
    <n v="525"/>
    <x v="0"/>
    <n v="6"/>
    <n v="4"/>
    <s v="Medical"/>
    <n v="1"/>
    <n v="653"/>
    <n v="1"/>
    <x v="1"/>
    <n v="66"/>
    <x v="2"/>
    <n v="2"/>
    <x v="0"/>
    <n v="4"/>
    <x v="2"/>
    <n v="5460"/>
    <n v="6219"/>
    <n v="4"/>
    <s v="Y"/>
    <s v="No"/>
    <n v="22"/>
    <x v="1"/>
    <n v="4"/>
    <n v="80"/>
    <x v="3"/>
    <n v="13"/>
    <x v="5"/>
    <n v="4"/>
    <n v="7"/>
    <n v="7"/>
    <n v="5"/>
    <n v="7"/>
  </r>
  <r>
    <n v="27"/>
    <x v="1"/>
    <n v="0"/>
    <x v="0"/>
    <n v="798"/>
    <x v="1"/>
    <n v="6"/>
    <n v="4"/>
    <s v="Medical"/>
    <n v="1"/>
    <n v="655"/>
    <n v="1"/>
    <x v="0"/>
    <n v="66"/>
    <x v="1"/>
    <n v="1"/>
    <x v="1"/>
    <n v="3"/>
    <x v="2"/>
    <n v="2187"/>
    <n v="5013"/>
    <n v="0"/>
    <s v="Y"/>
    <s v="No"/>
    <n v="12"/>
    <x v="0"/>
    <n v="3"/>
    <n v="80"/>
    <x v="3"/>
    <n v="6"/>
    <x v="3"/>
    <n v="2"/>
    <n v="5"/>
    <n v="3"/>
    <n v="0"/>
    <n v="3"/>
  </r>
  <r>
    <n v="37"/>
    <x v="1"/>
    <n v="0"/>
    <x v="0"/>
    <n v="558"/>
    <x v="0"/>
    <n v="2"/>
    <n v="3"/>
    <s v="Marketing"/>
    <n v="1"/>
    <n v="656"/>
    <n v="4"/>
    <x v="1"/>
    <n v="75"/>
    <x v="0"/>
    <n v="2"/>
    <x v="0"/>
    <n v="3"/>
    <x v="1"/>
    <n v="9602"/>
    <n v="3010"/>
    <n v="4"/>
    <s v="Y"/>
    <s v="Yes"/>
    <n v="11"/>
    <x v="0"/>
    <n v="3"/>
    <n v="80"/>
    <x v="1"/>
    <n v="17"/>
    <x v="1"/>
    <n v="2"/>
    <n v="3"/>
    <n v="0"/>
    <n v="1"/>
    <n v="0"/>
  </r>
  <r>
    <n v="20"/>
    <x v="1"/>
    <n v="0"/>
    <x v="0"/>
    <n v="959"/>
    <x v="1"/>
    <n v="1"/>
    <n v="3"/>
    <s v="Life Sciences"/>
    <n v="1"/>
    <n v="657"/>
    <n v="4"/>
    <x v="0"/>
    <n v="83"/>
    <x v="1"/>
    <n v="1"/>
    <x v="1"/>
    <n v="2"/>
    <x v="0"/>
    <n v="2836"/>
    <n v="11757"/>
    <n v="1"/>
    <s v="Y"/>
    <s v="No"/>
    <n v="13"/>
    <x v="0"/>
    <n v="4"/>
    <n v="80"/>
    <x v="0"/>
    <n v="1"/>
    <x v="0"/>
    <n v="4"/>
    <n v="1"/>
    <n v="0"/>
    <n v="0"/>
    <n v="0"/>
  </r>
  <r>
    <n v="42"/>
    <x v="1"/>
    <n v="0"/>
    <x v="0"/>
    <n v="622"/>
    <x v="1"/>
    <n v="2"/>
    <n v="4"/>
    <s v="Life Sciences"/>
    <n v="1"/>
    <n v="659"/>
    <n v="3"/>
    <x v="0"/>
    <n v="81"/>
    <x v="0"/>
    <n v="2"/>
    <x v="4"/>
    <n v="4"/>
    <x v="1"/>
    <n v="4089"/>
    <n v="5718"/>
    <n v="1"/>
    <s v="Y"/>
    <s v="No"/>
    <n v="13"/>
    <x v="0"/>
    <n v="2"/>
    <n v="80"/>
    <x v="3"/>
    <n v="10"/>
    <x v="5"/>
    <n v="3"/>
    <n v="10"/>
    <n v="2"/>
    <n v="2"/>
    <n v="2"/>
  </r>
  <r>
    <n v="43"/>
    <x v="1"/>
    <n v="0"/>
    <x v="0"/>
    <n v="782"/>
    <x v="1"/>
    <n v="6"/>
    <n v="4"/>
    <s v="Other"/>
    <n v="1"/>
    <n v="661"/>
    <n v="2"/>
    <x v="1"/>
    <n v="50"/>
    <x v="1"/>
    <n v="4"/>
    <x v="7"/>
    <n v="4"/>
    <x v="2"/>
    <n v="16627"/>
    <n v="2671"/>
    <n v="4"/>
    <s v="Y"/>
    <s v="Yes"/>
    <n v="14"/>
    <x v="0"/>
    <n v="3"/>
    <n v="80"/>
    <x v="1"/>
    <n v="21"/>
    <x v="1"/>
    <n v="2"/>
    <n v="1"/>
    <n v="0"/>
    <n v="0"/>
    <n v="0"/>
  </r>
  <r>
    <n v="38"/>
    <x v="1"/>
    <n v="0"/>
    <x v="0"/>
    <n v="362"/>
    <x v="1"/>
    <n v="1"/>
    <n v="1"/>
    <s v="Life Sciences"/>
    <n v="1"/>
    <n v="662"/>
    <n v="3"/>
    <x v="0"/>
    <n v="43"/>
    <x v="0"/>
    <n v="1"/>
    <x v="1"/>
    <n v="1"/>
    <x v="0"/>
    <n v="2619"/>
    <n v="14561"/>
    <n v="3"/>
    <s v="Y"/>
    <s v="No"/>
    <n v="17"/>
    <x v="0"/>
    <n v="4"/>
    <n v="80"/>
    <x v="0"/>
    <n v="8"/>
    <x v="1"/>
    <n v="2"/>
    <n v="0"/>
    <n v="0"/>
    <n v="0"/>
    <n v="0"/>
  </r>
  <r>
    <n v="43"/>
    <x v="1"/>
    <n v="0"/>
    <x v="1"/>
    <n v="1001"/>
    <x v="1"/>
    <n v="9"/>
    <n v="5"/>
    <s v="Medical"/>
    <n v="1"/>
    <n v="663"/>
    <n v="4"/>
    <x v="1"/>
    <n v="72"/>
    <x v="0"/>
    <n v="2"/>
    <x v="2"/>
    <n v="3"/>
    <x v="2"/>
    <n v="5679"/>
    <n v="19627"/>
    <n v="3"/>
    <s v="Y"/>
    <s v="Yes"/>
    <n v="13"/>
    <x v="0"/>
    <n v="2"/>
    <n v="80"/>
    <x v="1"/>
    <n v="10"/>
    <x v="1"/>
    <n v="3"/>
    <n v="8"/>
    <n v="7"/>
    <n v="4"/>
    <n v="7"/>
  </r>
  <r>
    <n v="48"/>
    <x v="1"/>
    <n v="0"/>
    <x v="0"/>
    <n v="1236"/>
    <x v="1"/>
    <n v="1"/>
    <n v="4"/>
    <s v="Life Sciences"/>
    <n v="1"/>
    <n v="664"/>
    <n v="4"/>
    <x v="0"/>
    <n v="40"/>
    <x v="1"/>
    <n v="4"/>
    <x v="5"/>
    <n v="1"/>
    <x v="1"/>
    <n v="15402"/>
    <n v="17997"/>
    <n v="7"/>
    <s v="Y"/>
    <s v="No"/>
    <n v="11"/>
    <x v="0"/>
    <n v="1"/>
    <n v="80"/>
    <x v="1"/>
    <n v="21"/>
    <x v="1"/>
    <n v="1"/>
    <n v="3"/>
    <n v="2"/>
    <n v="0"/>
    <n v="2"/>
  </r>
  <r>
    <n v="44"/>
    <x v="1"/>
    <n v="0"/>
    <x v="0"/>
    <n v="1112"/>
    <x v="2"/>
    <n v="1"/>
    <n v="4"/>
    <s v="Life Sciences"/>
    <n v="1"/>
    <n v="665"/>
    <n v="1"/>
    <x v="0"/>
    <n v="50"/>
    <x v="1"/>
    <n v="2"/>
    <x v="8"/>
    <n v="3"/>
    <x v="0"/>
    <n v="5985"/>
    <n v="26894"/>
    <n v="4"/>
    <s v="Y"/>
    <s v="No"/>
    <n v="11"/>
    <x v="0"/>
    <n v="2"/>
    <n v="80"/>
    <x v="0"/>
    <n v="10"/>
    <x v="4"/>
    <n v="4"/>
    <n v="2"/>
    <n v="2"/>
    <n v="0"/>
    <n v="2"/>
  </r>
  <r>
    <n v="34"/>
    <x v="1"/>
    <n v="0"/>
    <x v="0"/>
    <n v="204"/>
    <x v="0"/>
    <n v="14"/>
    <n v="3"/>
    <s v="Technical Degree"/>
    <n v="1"/>
    <n v="666"/>
    <n v="3"/>
    <x v="0"/>
    <n v="31"/>
    <x v="0"/>
    <n v="1"/>
    <x v="6"/>
    <n v="3"/>
    <x v="2"/>
    <n v="2579"/>
    <n v="2912"/>
    <n v="1"/>
    <s v="Y"/>
    <s v="Yes"/>
    <n v="18"/>
    <x v="0"/>
    <n v="4"/>
    <n v="80"/>
    <x v="3"/>
    <n v="8"/>
    <x v="1"/>
    <n v="3"/>
    <n v="8"/>
    <n v="2"/>
    <n v="0"/>
    <n v="6"/>
  </r>
  <r>
    <n v="27"/>
    <x v="0"/>
    <n v="1"/>
    <x v="0"/>
    <n v="1420"/>
    <x v="0"/>
    <n v="2"/>
    <n v="1"/>
    <s v="Marketing"/>
    <n v="1"/>
    <n v="667"/>
    <n v="3"/>
    <x v="1"/>
    <n v="85"/>
    <x v="0"/>
    <n v="1"/>
    <x v="6"/>
    <n v="1"/>
    <x v="2"/>
    <n v="3041"/>
    <n v="16346"/>
    <n v="0"/>
    <s v="Y"/>
    <s v="No"/>
    <n v="11"/>
    <x v="0"/>
    <n v="2"/>
    <n v="80"/>
    <x v="1"/>
    <n v="5"/>
    <x v="1"/>
    <n v="3"/>
    <n v="4"/>
    <n v="3"/>
    <n v="0"/>
    <n v="2"/>
  </r>
  <r>
    <n v="21"/>
    <x v="1"/>
    <n v="0"/>
    <x v="0"/>
    <n v="1343"/>
    <x v="0"/>
    <n v="22"/>
    <n v="1"/>
    <s v="Technical Degree"/>
    <n v="1"/>
    <n v="669"/>
    <n v="3"/>
    <x v="1"/>
    <n v="49"/>
    <x v="0"/>
    <n v="1"/>
    <x v="6"/>
    <n v="3"/>
    <x v="0"/>
    <n v="3447"/>
    <n v="24444"/>
    <n v="1"/>
    <s v="Y"/>
    <s v="No"/>
    <n v="11"/>
    <x v="0"/>
    <n v="3"/>
    <n v="80"/>
    <x v="0"/>
    <n v="3"/>
    <x v="2"/>
    <n v="3"/>
    <n v="3"/>
    <n v="2"/>
    <n v="1"/>
    <n v="2"/>
  </r>
  <r>
    <n v="44"/>
    <x v="1"/>
    <n v="0"/>
    <x v="0"/>
    <n v="1315"/>
    <x v="1"/>
    <n v="3"/>
    <n v="4"/>
    <s v="Other"/>
    <n v="1"/>
    <n v="671"/>
    <n v="4"/>
    <x v="1"/>
    <n v="35"/>
    <x v="0"/>
    <n v="5"/>
    <x v="5"/>
    <n v="4"/>
    <x v="1"/>
    <n v="19513"/>
    <n v="9358"/>
    <n v="4"/>
    <s v="Y"/>
    <s v="Yes"/>
    <n v="12"/>
    <x v="0"/>
    <n v="1"/>
    <n v="80"/>
    <x v="1"/>
    <n v="26"/>
    <x v="2"/>
    <n v="4"/>
    <n v="2"/>
    <n v="2"/>
    <n v="0"/>
    <n v="1"/>
  </r>
  <r>
    <n v="22"/>
    <x v="1"/>
    <n v="0"/>
    <x v="0"/>
    <n v="604"/>
    <x v="1"/>
    <n v="6"/>
    <n v="1"/>
    <s v="Medical"/>
    <n v="1"/>
    <n v="675"/>
    <n v="1"/>
    <x v="1"/>
    <n v="69"/>
    <x v="0"/>
    <n v="1"/>
    <x v="1"/>
    <n v="3"/>
    <x v="1"/>
    <n v="2773"/>
    <n v="12145"/>
    <n v="0"/>
    <s v="Y"/>
    <s v="No"/>
    <n v="20"/>
    <x v="1"/>
    <n v="4"/>
    <n v="80"/>
    <x v="0"/>
    <n v="3"/>
    <x v="1"/>
    <n v="3"/>
    <n v="2"/>
    <n v="2"/>
    <n v="2"/>
    <n v="2"/>
  </r>
  <r>
    <n v="33"/>
    <x v="1"/>
    <n v="0"/>
    <x v="0"/>
    <n v="1216"/>
    <x v="0"/>
    <n v="8"/>
    <n v="4"/>
    <s v="Marketing"/>
    <n v="1"/>
    <n v="677"/>
    <n v="3"/>
    <x v="1"/>
    <n v="39"/>
    <x v="0"/>
    <n v="2"/>
    <x v="0"/>
    <n v="3"/>
    <x v="2"/>
    <n v="7104"/>
    <n v="20431"/>
    <n v="0"/>
    <s v="Y"/>
    <s v="No"/>
    <n v="12"/>
    <x v="0"/>
    <n v="4"/>
    <n v="80"/>
    <x v="0"/>
    <n v="6"/>
    <x v="1"/>
    <n v="3"/>
    <n v="5"/>
    <n v="0"/>
    <n v="1"/>
    <n v="2"/>
  </r>
  <r>
    <n v="32"/>
    <x v="1"/>
    <n v="0"/>
    <x v="0"/>
    <n v="646"/>
    <x v="1"/>
    <n v="9"/>
    <n v="4"/>
    <s v="Life Sciences"/>
    <n v="1"/>
    <n v="679"/>
    <n v="1"/>
    <x v="0"/>
    <n v="92"/>
    <x v="0"/>
    <n v="2"/>
    <x v="1"/>
    <n v="4"/>
    <x v="1"/>
    <n v="6322"/>
    <n v="18089"/>
    <n v="1"/>
    <s v="Y"/>
    <s v="Yes"/>
    <n v="12"/>
    <x v="0"/>
    <n v="4"/>
    <n v="80"/>
    <x v="1"/>
    <n v="6"/>
    <x v="2"/>
    <n v="2"/>
    <n v="6"/>
    <n v="4"/>
    <n v="0"/>
    <n v="5"/>
  </r>
  <r>
    <n v="30"/>
    <x v="1"/>
    <n v="0"/>
    <x v="1"/>
    <n v="160"/>
    <x v="1"/>
    <n v="3"/>
    <n v="3"/>
    <s v="Medical"/>
    <n v="1"/>
    <n v="680"/>
    <n v="3"/>
    <x v="0"/>
    <n v="71"/>
    <x v="0"/>
    <n v="1"/>
    <x v="1"/>
    <n v="3"/>
    <x v="2"/>
    <n v="2083"/>
    <n v="22653"/>
    <n v="1"/>
    <s v="Y"/>
    <s v="No"/>
    <n v="20"/>
    <x v="1"/>
    <n v="3"/>
    <n v="80"/>
    <x v="1"/>
    <n v="1"/>
    <x v="2"/>
    <n v="3"/>
    <n v="1"/>
    <n v="0"/>
    <n v="0"/>
    <n v="0"/>
  </r>
  <r>
    <n v="53"/>
    <x v="1"/>
    <n v="0"/>
    <x v="0"/>
    <n v="238"/>
    <x v="0"/>
    <n v="1"/>
    <n v="1"/>
    <s v="Medical"/>
    <n v="1"/>
    <n v="682"/>
    <n v="4"/>
    <x v="0"/>
    <n v="34"/>
    <x v="0"/>
    <n v="2"/>
    <x v="0"/>
    <n v="1"/>
    <x v="0"/>
    <n v="8381"/>
    <n v="7507"/>
    <n v="7"/>
    <s v="Y"/>
    <s v="No"/>
    <n v="20"/>
    <x v="1"/>
    <n v="4"/>
    <n v="80"/>
    <x v="0"/>
    <n v="18"/>
    <x v="2"/>
    <n v="4"/>
    <n v="14"/>
    <n v="7"/>
    <n v="8"/>
    <n v="10"/>
  </r>
  <r>
    <n v="34"/>
    <x v="1"/>
    <n v="0"/>
    <x v="0"/>
    <n v="1397"/>
    <x v="1"/>
    <n v="1"/>
    <n v="5"/>
    <s v="Life Sciences"/>
    <n v="1"/>
    <n v="683"/>
    <n v="2"/>
    <x v="1"/>
    <n v="42"/>
    <x v="0"/>
    <n v="1"/>
    <x v="1"/>
    <n v="4"/>
    <x v="1"/>
    <n v="2691"/>
    <n v="7660"/>
    <n v="1"/>
    <s v="Y"/>
    <s v="No"/>
    <n v="12"/>
    <x v="0"/>
    <n v="4"/>
    <n v="80"/>
    <x v="1"/>
    <n v="10"/>
    <x v="5"/>
    <n v="2"/>
    <n v="10"/>
    <n v="9"/>
    <n v="8"/>
    <n v="8"/>
  </r>
  <r>
    <n v="45"/>
    <x v="0"/>
    <n v="1"/>
    <x v="1"/>
    <n v="306"/>
    <x v="0"/>
    <n v="26"/>
    <n v="4"/>
    <s v="Life Sciences"/>
    <n v="1"/>
    <n v="684"/>
    <n v="1"/>
    <x v="0"/>
    <n v="100"/>
    <x v="0"/>
    <n v="2"/>
    <x v="0"/>
    <n v="1"/>
    <x v="1"/>
    <n v="4286"/>
    <n v="5630"/>
    <n v="2"/>
    <s v="Y"/>
    <s v="No"/>
    <n v="14"/>
    <x v="0"/>
    <n v="4"/>
    <n v="80"/>
    <x v="3"/>
    <n v="5"/>
    <x v="5"/>
    <n v="3"/>
    <n v="1"/>
    <n v="1"/>
    <n v="0"/>
    <n v="0"/>
  </r>
  <r>
    <n v="26"/>
    <x v="1"/>
    <n v="0"/>
    <x v="0"/>
    <n v="991"/>
    <x v="1"/>
    <n v="6"/>
    <n v="3"/>
    <s v="Life Sciences"/>
    <n v="1"/>
    <n v="686"/>
    <n v="3"/>
    <x v="0"/>
    <n v="71"/>
    <x v="0"/>
    <n v="1"/>
    <x v="2"/>
    <n v="4"/>
    <x v="1"/>
    <n v="2659"/>
    <n v="17759"/>
    <n v="1"/>
    <s v="Y"/>
    <s v="Yes"/>
    <n v="13"/>
    <x v="0"/>
    <n v="3"/>
    <n v="80"/>
    <x v="1"/>
    <n v="3"/>
    <x v="2"/>
    <n v="3"/>
    <n v="3"/>
    <n v="2"/>
    <n v="0"/>
    <n v="2"/>
  </r>
  <r>
    <n v="37"/>
    <x v="1"/>
    <n v="0"/>
    <x v="0"/>
    <n v="482"/>
    <x v="1"/>
    <n v="3"/>
    <n v="3"/>
    <s v="Other"/>
    <n v="1"/>
    <n v="689"/>
    <n v="3"/>
    <x v="1"/>
    <n v="36"/>
    <x v="0"/>
    <n v="3"/>
    <x v="3"/>
    <n v="3"/>
    <x v="1"/>
    <n v="9434"/>
    <n v="9606"/>
    <n v="1"/>
    <s v="Y"/>
    <s v="No"/>
    <n v="15"/>
    <x v="0"/>
    <n v="3"/>
    <n v="80"/>
    <x v="1"/>
    <n v="10"/>
    <x v="2"/>
    <n v="3"/>
    <n v="10"/>
    <n v="7"/>
    <n v="7"/>
    <n v="8"/>
  </r>
  <r>
    <n v="29"/>
    <x v="1"/>
    <n v="0"/>
    <x v="0"/>
    <n v="1176"/>
    <x v="0"/>
    <n v="3"/>
    <n v="2"/>
    <s v="Medical"/>
    <n v="1"/>
    <n v="690"/>
    <n v="2"/>
    <x v="0"/>
    <n v="62"/>
    <x v="0"/>
    <n v="2"/>
    <x v="0"/>
    <n v="3"/>
    <x v="1"/>
    <n v="5561"/>
    <n v="3487"/>
    <n v="1"/>
    <s v="Y"/>
    <s v="No"/>
    <n v="14"/>
    <x v="0"/>
    <n v="1"/>
    <n v="80"/>
    <x v="1"/>
    <n v="6"/>
    <x v="3"/>
    <n v="2"/>
    <n v="6"/>
    <n v="0"/>
    <n v="1"/>
    <n v="2"/>
  </r>
  <r>
    <n v="35"/>
    <x v="1"/>
    <n v="0"/>
    <x v="0"/>
    <n v="1017"/>
    <x v="1"/>
    <n v="6"/>
    <n v="4"/>
    <s v="Life Sciences"/>
    <n v="1"/>
    <n v="691"/>
    <n v="2"/>
    <x v="1"/>
    <n v="82"/>
    <x v="3"/>
    <n v="2"/>
    <x v="1"/>
    <n v="4"/>
    <x v="0"/>
    <n v="6646"/>
    <n v="19368"/>
    <n v="1"/>
    <s v="Y"/>
    <s v="No"/>
    <n v="13"/>
    <x v="0"/>
    <n v="2"/>
    <n v="80"/>
    <x v="0"/>
    <n v="17"/>
    <x v="1"/>
    <n v="3"/>
    <n v="17"/>
    <n v="11"/>
    <n v="11"/>
    <n v="8"/>
  </r>
  <r>
    <n v="33"/>
    <x v="1"/>
    <n v="0"/>
    <x v="1"/>
    <n v="1296"/>
    <x v="1"/>
    <n v="6"/>
    <n v="3"/>
    <s v="Life Sciences"/>
    <n v="1"/>
    <n v="692"/>
    <n v="3"/>
    <x v="1"/>
    <n v="30"/>
    <x v="0"/>
    <n v="2"/>
    <x v="4"/>
    <n v="4"/>
    <x v="2"/>
    <n v="7725"/>
    <n v="5335"/>
    <n v="3"/>
    <s v="Y"/>
    <s v="No"/>
    <n v="23"/>
    <x v="1"/>
    <n v="3"/>
    <n v="80"/>
    <x v="1"/>
    <n v="15"/>
    <x v="2"/>
    <n v="1"/>
    <n v="13"/>
    <n v="11"/>
    <n v="4"/>
    <n v="7"/>
  </r>
  <r>
    <n v="54"/>
    <x v="1"/>
    <n v="0"/>
    <x v="0"/>
    <n v="397"/>
    <x v="2"/>
    <n v="19"/>
    <n v="4"/>
    <s v="Medical"/>
    <n v="1"/>
    <n v="698"/>
    <n v="3"/>
    <x v="1"/>
    <n v="88"/>
    <x v="0"/>
    <n v="3"/>
    <x v="8"/>
    <n v="2"/>
    <x v="1"/>
    <n v="10725"/>
    <n v="6729"/>
    <n v="2"/>
    <s v="Y"/>
    <s v="No"/>
    <n v="15"/>
    <x v="0"/>
    <n v="3"/>
    <n v="80"/>
    <x v="1"/>
    <n v="16"/>
    <x v="4"/>
    <n v="4"/>
    <n v="9"/>
    <n v="7"/>
    <n v="7"/>
    <n v="1"/>
  </r>
  <r>
    <n v="36"/>
    <x v="1"/>
    <n v="0"/>
    <x v="0"/>
    <n v="913"/>
    <x v="1"/>
    <n v="9"/>
    <n v="2"/>
    <s v="Medical"/>
    <n v="1"/>
    <n v="699"/>
    <n v="2"/>
    <x v="1"/>
    <n v="48"/>
    <x v="1"/>
    <n v="2"/>
    <x v="3"/>
    <n v="2"/>
    <x v="2"/>
    <n v="8847"/>
    <n v="13934"/>
    <n v="2"/>
    <s v="Y"/>
    <s v="Yes"/>
    <n v="11"/>
    <x v="0"/>
    <n v="3"/>
    <n v="80"/>
    <x v="1"/>
    <n v="13"/>
    <x v="2"/>
    <n v="3"/>
    <n v="3"/>
    <n v="2"/>
    <n v="0"/>
    <n v="2"/>
  </r>
  <r>
    <n v="27"/>
    <x v="1"/>
    <n v="0"/>
    <x v="0"/>
    <n v="1115"/>
    <x v="1"/>
    <n v="3"/>
    <n v="4"/>
    <s v="Medical"/>
    <n v="1"/>
    <n v="700"/>
    <n v="1"/>
    <x v="1"/>
    <n v="54"/>
    <x v="1"/>
    <n v="1"/>
    <x v="1"/>
    <n v="4"/>
    <x v="0"/>
    <n v="2045"/>
    <n v="15174"/>
    <n v="0"/>
    <s v="Y"/>
    <s v="No"/>
    <n v="13"/>
    <x v="0"/>
    <n v="4"/>
    <n v="80"/>
    <x v="0"/>
    <n v="5"/>
    <x v="0"/>
    <n v="3"/>
    <n v="4"/>
    <n v="2"/>
    <n v="1"/>
    <n v="1"/>
  </r>
  <r>
    <n v="20"/>
    <x v="0"/>
    <n v="1"/>
    <x v="0"/>
    <n v="1362"/>
    <x v="1"/>
    <n v="10"/>
    <n v="1"/>
    <s v="Medical"/>
    <n v="1"/>
    <n v="701"/>
    <n v="4"/>
    <x v="1"/>
    <n v="32"/>
    <x v="0"/>
    <n v="1"/>
    <x v="1"/>
    <n v="3"/>
    <x v="0"/>
    <n v="1009"/>
    <n v="26999"/>
    <n v="1"/>
    <s v="Y"/>
    <s v="Yes"/>
    <n v="11"/>
    <x v="0"/>
    <n v="4"/>
    <n v="80"/>
    <x v="0"/>
    <n v="1"/>
    <x v="3"/>
    <n v="3"/>
    <n v="1"/>
    <n v="0"/>
    <n v="1"/>
    <n v="1"/>
  </r>
  <r>
    <n v="33"/>
    <x v="0"/>
    <n v="1"/>
    <x v="1"/>
    <n v="1076"/>
    <x v="1"/>
    <n v="3"/>
    <n v="3"/>
    <s v="Life Sciences"/>
    <n v="1"/>
    <n v="702"/>
    <n v="1"/>
    <x v="1"/>
    <n v="70"/>
    <x v="0"/>
    <n v="1"/>
    <x v="1"/>
    <n v="1"/>
    <x v="0"/>
    <n v="3348"/>
    <n v="3164"/>
    <n v="1"/>
    <s v="Y"/>
    <s v="Yes"/>
    <n v="11"/>
    <x v="0"/>
    <n v="1"/>
    <n v="80"/>
    <x v="0"/>
    <n v="10"/>
    <x v="1"/>
    <n v="3"/>
    <n v="10"/>
    <n v="8"/>
    <n v="9"/>
    <n v="7"/>
  </r>
  <r>
    <n v="35"/>
    <x v="1"/>
    <n v="0"/>
    <x v="2"/>
    <n v="727"/>
    <x v="1"/>
    <n v="3"/>
    <n v="3"/>
    <s v="Life Sciences"/>
    <n v="1"/>
    <n v="704"/>
    <n v="3"/>
    <x v="1"/>
    <n v="41"/>
    <x v="1"/>
    <n v="1"/>
    <x v="2"/>
    <n v="3"/>
    <x v="1"/>
    <n v="1281"/>
    <n v="16900"/>
    <n v="1"/>
    <s v="Y"/>
    <s v="No"/>
    <n v="18"/>
    <x v="0"/>
    <n v="3"/>
    <n v="80"/>
    <x v="3"/>
    <n v="1"/>
    <x v="1"/>
    <n v="3"/>
    <n v="1"/>
    <n v="0"/>
    <n v="0"/>
    <n v="0"/>
  </r>
  <r>
    <n v="23"/>
    <x v="1"/>
    <n v="0"/>
    <x v="0"/>
    <n v="885"/>
    <x v="1"/>
    <n v="4"/>
    <n v="3"/>
    <s v="Medical"/>
    <n v="1"/>
    <n v="705"/>
    <n v="1"/>
    <x v="1"/>
    <n v="58"/>
    <x v="2"/>
    <n v="1"/>
    <x v="1"/>
    <n v="1"/>
    <x v="1"/>
    <n v="2819"/>
    <n v="8544"/>
    <n v="2"/>
    <s v="Y"/>
    <s v="No"/>
    <n v="16"/>
    <x v="0"/>
    <n v="1"/>
    <n v="80"/>
    <x v="1"/>
    <n v="5"/>
    <x v="1"/>
    <n v="4"/>
    <n v="3"/>
    <n v="2"/>
    <n v="0"/>
    <n v="2"/>
  </r>
  <r>
    <n v="25"/>
    <x v="1"/>
    <n v="0"/>
    <x v="0"/>
    <n v="810"/>
    <x v="0"/>
    <n v="8"/>
    <n v="3"/>
    <s v="Life Sciences"/>
    <n v="1"/>
    <n v="707"/>
    <n v="4"/>
    <x v="1"/>
    <n v="57"/>
    <x v="2"/>
    <n v="2"/>
    <x v="0"/>
    <n v="2"/>
    <x v="1"/>
    <n v="4851"/>
    <n v="15678"/>
    <n v="0"/>
    <s v="Y"/>
    <s v="No"/>
    <n v="22"/>
    <x v="1"/>
    <n v="3"/>
    <n v="80"/>
    <x v="1"/>
    <n v="4"/>
    <x v="5"/>
    <n v="3"/>
    <n v="3"/>
    <n v="2"/>
    <n v="1"/>
    <n v="2"/>
  </r>
  <r>
    <n v="38"/>
    <x v="1"/>
    <n v="0"/>
    <x v="0"/>
    <n v="243"/>
    <x v="0"/>
    <n v="7"/>
    <n v="4"/>
    <s v="Marketing"/>
    <n v="1"/>
    <n v="709"/>
    <n v="4"/>
    <x v="0"/>
    <n v="46"/>
    <x v="1"/>
    <n v="2"/>
    <x v="0"/>
    <n v="4"/>
    <x v="0"/>
    <n v="4028"/>
    <n v="7791"/>
    <n v="0"/>
    <s v="Y"/>
    <s v="No"/>
    <n v="20"/>
    <x v="1"/>
    <n v="1"/>
    <n v="80"/>
    <x v="0"/>
    <n v="8"/>
    <x v="2"/>
    <n v="3"/>
    <n v="7"/>
    <n v="7"/>
    <n v="0"/>
    <n v="5"/>
  </r>
  <r>
    <n v="29"/>
    <x v="1"/>
    <n v="0"/>
    <x v="1"/>
    <n v="806"/>
    <x v="1"/>
    <n v="1"/>
    <n v="4"/>
    <s v="Life Sciences"/>
    <n v="1"/>
    <n v="710"/>
    <n v="2"/>
    <x v="1"/>
    <n v="76"/>
    <x v="3"/>
    <n v="1"/>
    <x v="1"/>
    <n v="4"/>
    <x v="2"/>
    <n v="2720"/>
    <n v="18959"/>
    <n v="1"/>
    <s v="Y"/>
    <s v="No"/>
    <n v="18"/>
    <x v="0"/>
    <n v="4"/>
    <n v="80"/>
    <x v="1"/>
    <n v="10"/>
    <x v="3"/>
    <n v="3"/>
    <n v="10"/>
    <n v="7"/>
    <n v="2"/>
    <n v="8"/>
  </r>
  <r>
    <n v="48"/>
    <x v="1"/>
    <n v="0"/>
    <x v="0"/>
    <n v="817"/>
    <x v="0"/>
    <n v="2"/>
    <n v="1"/>
    <s v="Marketing"/>
    <n v="1"/>
    <n v="712"/>
    <n v="2"/>
    <x v="1"/>
    <n v="56"/>
    <x v="2"/>
    <n v="2"/>
    <x v="0"/>
    <n v="2"/>
    <x v="1"/>
    <n v="8120"/>
    <n v="18597"/>
    <n v="3"/>
    <s v="Y"/>
    <s v="No"/>
    <n v="12"/>
    <x v="0"/>
    <n v="4"/>
    <n v="80"/>
    <x v="0"/>
    <n v="12"/>
    <x v="1"/>
    <n v="3"/>
    <n v="2"/>
    <n v="2"/>
    <n v="2"/>
    <n v="2"/>
  </r>
  <r>
    <n v="27"/>
    <x v="1"/>
    <n v="0"/>
    <x v="1"/>
    <n v="1410"/>
    <x v="0"/>
    <n v="3"/>
    <n v="1"/>
    <s v="Medical"/>
    <n v="1"/>
    <n v="714"/>
    <n v="4"/>
    <x v="0"/>
    <n v="71"/>
    <x v="2"/>
    <n v="2"/>
    <x v="0"/>
    <n v="4"/>
    <x v="2"/>
    <n v="4647"/>
    <n v="16673"/>
    <n v="1"/>
    <s v="Y"/>
    <s v="Yes"/>
    <n v="20"/>
    <x v="1"/>
    <n v="2"/>
    <n v="80"/>
    <x v="3"/>
    <n v="6"/>
    <x v="1"/>
    <n v="3"/>
    <n v="6"/>
    <n v="5"/>
    <n v="0"/>
    <n v="4"/>
  </r>
  <r>
    <n v="37"/>
    <x v="1"/>
    <n v="0"/>
    <x v="0"/>
    <n v="1225"/>
    <x v="1"/>
    <n v="10"/>
    <n v="2"/>
    <s v="Life Sciences"/>
    <n v="1"/>
    <n v="715"/>
    <n v="4"/>
    <x v="1"/>
    <n v="80"/>
    <x v="2"/>
    <n v="1"/>
    <x v="1"/>
    <n v="4"/>
    <x v="0"/>
    <n v="4680"/>
    <n v="15232"/>
    <n v="3"/>
    <s v="Y"/>
    <s v="No"/>
    <n v="17"/>
    <x v="0"/>
    <n v="1"/>
    <n v="80"/>
    <x v="0"/>
    <n v="4"/>
    <x v="2"/>
    <n v="3"/>
    <n v="1"/>
    <n v="0"/>
    <n v="0"/>
    <n v="0"/>
  </r>
  <r>
    <n v="50"/>
    <x v="1"/>
    <n v="0"/>
    <x v="0"/>
    <n v="1207"/>
    <x v="1"/>
    <n v="28"/>
    <n v="1"/>
    <s v="Medical"/>
    <n v="1"/>
    <n v="716"/>
    <n v="4"/>
    <x v="1"/>
    <n v="74"/>
    <x v="2"/>
    <n v="1"/>
    <x v="2"/>
    <n v="3"/>
    <x v="1"/>
    <n v="3221"/>
    <n v="3297"/>
    <n v="1"/>
    <s v="Y"/>
    <s v="Yes"/>
    <n v="11"/>
    <x v="0"/>
    <n v="3"/>
    <n v="80"/>
    <x v="2"/>
    <n v="20"/>
    <x v="1"/>
    <n v="3"/>
    <n v="20"/>
    <n v="8"/>
    <n v="3"/>
    <n v="8"/>
  </r>
  <r>
    <n v="34"/>
    <x v="1"/>
    <n v="0"/>
    <x v="0"/>
    <n v="1442"/>
    <x v="1"/>
    <n v="9"/>
    <n v="3"/>
    <s v="Medical"/>
    <n v="1"/>
    <n v="717"/>
    <n v="4"/>
    <x v="0"/>
    <n v="46"/>
    <x v="1"/>
    <n v="3"/>
    <x v="4"/>
    <n v="2"/>
    <x v="0"/>
    <n v="8621"/>
    <n v="17654"/>
    <n v="1"/>
    <s v="Y"/>
    <s v="No"/>
    <n v="14"/>
    <x v="0"/>
    <n v="2"/>
    <n v="80"/>
    <x v="0"/>
    <n v="9"/>
    <x v="1"/>
    <n v="4"/>
    <n v="8"/>
    <n v="7"/>
    <n v="7"/>
    <n v="7"/>
  </r>
  <r>
    <n v="24"/>
    <x v="0"/>
    <n v="1"/>
    <x v="0"/>
    <n v="693"/>
    <x v="0"/>
    <n v="3"/>
    <n v="2"/>
    <s v="Life Sciences"/>
    <n v="1"/>
    <n v="720"/>
    <n v="1"/>
    <x v="0"/>
    <n v="65"/>
    <x v="0"/>
    <n v="2"/>
    <x v="0"/>
    <n v="3"/>
    <x v="0"/>
    <n v="4577"/>
    <n v="24785"/>
    <n v="9"/>
    <s v="Y"/>
    <s v="No"/>
    <n v="14"/>
    <x v="0"/>
    <n v="1"/>
    <n v="80"/>
    <x v="0"/>
    <n v="4"/>
    <x v="1"/>
    <n v="3"/>
    <n v="2"/>
    <n v="2"/>
    <n v="2"/>
    <n v="0"/>
  </r>
  <r>
    <n v="39"/>
    <x v="1"/>
    <n v="0"/>
    <x v="0"/>
    <n v="408"/>
    <x v="1"/>
    <n v="2"/>
    <n v="4"/>
    <s v="Technical Degree"/>
    <n v="1"/>
    <n v="721"/>
    <n v="4"/>
    <x v="0"/>
    <n v="80"/>
    <x v="1"/>
    <n v="2"/>
    <x v="4"/>
    <n v="3"/>
    <x v="0"/>
    <n v="4553"/>
    <n v="20978"/>
    <n v="1"/>
    <s v="Y"/>
    <s v="No"/>
    <n v="11"/>
    <x v="0"/>
    <n v="1"/>
    <n v="80"/>
    <x v="0"/>
    <n v="20"/>
    <x v="5"/>
    <n v="3"/>
    <n v="20"/>
    <n v="7"/>
    <n v="11"/>
    <n v="10"/>
  </r>
  <r>
    <n v="32"/>
    <x v="1"/>
    <n v="0"/>
    <x v="0"/>
    <n v="929"/>
    <x v="0"/>
    <n v="10"/>
    <n v="3"/>
    <s v="Marketing"/>
    <n v="1"/>
    <n v="722"/>
    <n v="4"/>
    <x v="1"/>
    <n v="55"/>
    <x v="0"/>
    <n v="2"/>
    <x v="0"/>
    <n v="4"/>
    <x v="0"/>
    <n v="5396"/>
    <n v="21703"/>
    <n v="1"/>
    <s v="Y"/>
    <s v="No"/>
    <n v="12"/>
    <x v="0"/>
    <n v="4"/>
    <n v="80"/>
    <x v="0"/>
    <n v="10"/>
    <x v="2"/>
    <n v="2"/>
    <n v="10"/>
    <n v="7"/>
    <n v="0"/>
    <n v="8"/>
  </r>
  <r>
    <n v="50"/>
    <x v="0"/>
    <n v="1"/>
    <x v="1"/>
    <n v="562"/>
    <x v="0"/>
    <n v="8"/>
    <n v="2"/>
    <s v="Technical Degree"/>
    <n v="1"/>
    <n v="723"/>
    <n v="2"/>
    <x v="1"/>
    <n v="50"/>
    <x v="0"/>
    <n v="2"/>
    <x v="0"/>
    <n v="3"/>
    <x v="1"/>
    <n v="6796"/>
    <n v="23452"/>
    <n v="3"/>
    <s v="Y"/>
    <s v="Yes"/>
    <n v="14"/>
    <x v="0"/>
    <n v="1"/>
    <n v="80"/>
    <x v="1"/>
    <n v="18"/>
    <x v="5"/>
    <n v="3"/>
    <n v="4"/>
    <n v="3"/>
    <n v="1"/>
    <n v="3"/>
  </r>
  <r>
    <n v="38"/>
    <x v="1"/>
    <n v="0"/>
    <x v="0"/>
    <n v="827"/>
    <x v="1"/>
    <n v="1"/>
    <n v="4"/>
    <s v="Life Sciences"/>
    <n v="1"/>
    <n v="724"/>
    <n v="2"/>
    <x v="0"/>
    <n v="33"/>
    <x v="2"/>
    <n v="2"/>
    <x v="4"/>
    <n v="4"/>
    <x v="0"/>
    <n v="7625"/>
    <n v="19383"/>
    <n v="0"/>
    <s v="Y"/>
    <s v="No"/>
    <n v="13"/>
    <x v="0"/>
    <n v="3"/>
    <n v="80"/>
    <x v="0"/>
    <n v="10"/>
    <x v="5"/>
    <n v="2"/>
    <n v="9"/>
    <n v="7"/>
    <n v="1"/>
    <n v="8"/>
  </r>
  <r>
    <n v="27"/>
    <x v="1"/>
    <n v="0"/>
    <x v="0"/>
    <n v="608"/>
    <x v="1"/>
    <n v="1"/>
    <n v="2"/>
    <s v="Life Sciences"/>
    <n v="1"/>
    <n v="725"/>
    <n v="3"/>
    <x v="0"/>
    <n v="68"/>
    <x v="0"/>
    <n v="3"/>
    <x v="3"/>
    <n v="1"/>
    <x v="1"/>
    <n v="7412"/>
    <n v="6009"/>
    <n v="1"/>
    <s v="Y"/>
    <s v="No"/>
    <n v="11"/>
    <x v="0"/>
    <n v="4"/>
    <n v="80"/>
    <x v="0"/>
    <n v="9"/>
    <x v="1"/>
    <n v="3"/>
    <n v="9"/>
    <n v="7"/>
    <n v="0"/>
    <n v="7"/>
  </r>
  <r>
    <n v="32"/>
    <x v="1"/>
    <n v="0"/>
    <x v="0"/>
    <n v="1018"/>
    <x v="1"/>
    <n v="3"/>
    <n v="2"/>
    <s v="Life Sciences"/>
    <n v="1"/>
    <n v="727"/>
    <n v="3"/>
    <x v="0"/>
    <n v="39"/>
    <x v="0"/>
    <n v="3"/>
    <x v="7"/>
    <n v="4"/>
    <x v="0"/>
    <n v="11159"/>
    <n v="19373"/>
    <n v="3"/>
    <s v="Y"/>
    <s v="No"/>
    <n v="15"/>
    <x v="0"/>
    <n v="4"/>
    <n v="80"/>
    <x v="0"/>
    <n v="10"/>
    <x v="6"/>
    <n v="3"/>
    <n v="7"/>
    <n v="7"/>
    <n v="7"/>
    <n v="7"/>
  </r>
  <r>
    <n v="47"/>
    <x v="1"/>
    <n v="0"/>
    <x v="0"/>
    <n v="703"/>
    <x v="0"/>
    <n v="14"/>
    <n v="4"/>
    <s v="Marketing"/>
    <n v="1"/>
    <n v="728"/>
    <n v="4"/>
    <x v="1"/>
    <n v="42"/>
    <x v="0"/>
    <n v="2"/>
    <x v="0"/>
    <n v="1"/>
    <x v="0"/>
    <n v="4960"/>
    <n v="11825"/>
    <n v="2"/>
    <s v="Y"/>
    <s v="No"/>
    <n v="12"/>
    <x v="0"/>
    <n v="4"/>
    <n v="80"/>
    <x v="0"/>
    <n v="20"/>
    <x v="2"/>
    <n v="3"/>
    <n v="7"/>
    <n v="7"/>
    <n v="1"/>
    <n v="7"/>
  </r>
  <r>
    <n v="40"/>
    <x v="1"/>
    <n v="0"/>
    <x v="1"/>
    <n v="580"/>
    <x v="0"/>
    <n v="5"/>
    <n v="4"/>
    <s v="Life Sciences"/>
    <n v="1"/>
    <n v="729"/>
    <n v="4"/>
    <x v="1"/>
    <n v="48"/>
    <x v="1"/>
    <n v="3"/>
    <x v="0"/>
    <n v="1"/>
    <x v="1"/>
    <n v="10475"/>
    <n v="23772"/>
    <n v="5"/>
    <s v="Y"/>
    <s v="Yes"/>
    <n v="21"/>
    <x v="1"/>
    <n v="3"/>
    <n v="80"/>
    <x v="1"/>
    <n v="20"/>
    <x v="2"/>
    <n v="3"/>
    <n v="18"/>
    <n v="13"/>
    <n v="1"/>
    <n v="12"/>
  </r>
  <r>
    <n v="53"/>
    <x v="1"/>
    <n v="0"/>
    <x v="0"/>
    <n v="970"/>
    <x v="1"/>
    <n v="7"/>
    <n v="3"/>
    <s v="Life Sciences"/>
    <n v="1"/>
    <n v="730"/>
    <n v="3"/>
    <x v="1"/>
    <n v="59"/>
    <x v="2"/>
    <n v="4"/>
    <x v="7"/>
    <n v="3"/>
    <x v="1"/>
    <n v="14814"/>
    <n v="13514"/>
    <n v="3"/>
    <s v="Y"/>
    <s v="No"/>
    <n v="19"/>
    <x v="0"/>
    <n v="3"/>
    <n v="80"/>
    <x v="0"/>
    <n v="32"/>
    <x v="1"/>
    <n v="3"/>
    <n v="5"/>
    <n v="1"/>
    <n v="1"/>
    <n v="3"/>
  </r>
  <r>
    <n v="41"/>
    <x v="1"/>
    <n v="0"/>
    <x v="0"/>
    <n v="427"/>
    <x v="2"/>
    <n v="10"/>
    <n v="4"/>
    <s v="Human Resources"/>
    <n v="1"/>
    <n v="731"/>
    <n v="2"/>
    <x v="1"/>
    <n v="73"/>
    <x v="1"/>
    <n v="5"/>
    <x v="5"/>
    <n v="4"/>
    <x v="2"/>
    <n v="19141"/>
    <n v="8861"/>
    <n v="3"/>
    <s v="Y"/>
    <s v="No"/>
    <n v="15"/>
    <x v="0"/>
    <n v="2"/>
    <n v="80"/>
    <x v="2"/>
    <n v="23"/>
    <x v="2"/>
    <n v="2"/>
    <n v="21"/>
    <n v="6"/>
    <n v="12"/>
    <n v="6"/>
  </r>
  <r>
    <n v="60"/>
    <x v="1"/>
    <n v="0"/>
    <x v="0"/>
    <n v="1179"/>
    <x v="0"/>
    <n v="16"/>
    <n v="4"/>
    <s v="Marketing"/>
    <n v="1"/>
    <n v="732"/>
    <n v="1"/>
    <x v="1"/>
    <n v="84"/>
    <x v="0"/>
    <n v="2"/>
    <x v="0"/>
    <n v="1"/>
    <x v="0"/>
    <n v="5405"/>
    <n v="11924"/>
    <n v="8"/>
    <s v="Y"/>
    <s v="No"/>
    <n v="14"/>
    <x v="0"/>
    <n v="4"/>
    <n v="80"/>
    <x v="0"/>
    <n v="10"/>
    <x v="4"/>
    <n v="3"/>
    <n v="2"/>
    <n v="2"/>
    <n v="2"/>
    <n v="2"/>
  </r>
  <r>
    <n v="27"/>
    <x v="1"/>
    <n v="0"/>
    <x v="1"/>
    <n v="294"/>
    <x v="1"/>
    <n v="10"/>
    <n v="2"/>
    <s v="Life Sciences"/>
    <n v="1"/>
    <n v="733"/>
    <n v="4"/>
    <x v="1"/>
    <n v="32"/>
    <x v="0"/>
    <n v="3"/>
    <x v="3"/>
    <n v="1"/>
    <x v="2"/>
    <n v="8793"/>
    <n v="4809"/>
    <n v="1"/>
    <s v="Y"/>
    <s v="No"/>
    <n v="21"/>
    <x v="1"/>
    <n v="3"/>
    <n v="80"/>
    <x v="3"/>
    <n v="9"/>
    <x v="5"/>
    <n v="2"/>
    <n v="9"/>
    <n v="7"/>
    <n v="1"/>
    <n v="7"/>
  </r>
  <r>
    <n v="41"/>
    <x v="1"/>
    <n v="0"/>
    <x v="0"/>
    <n v="314"/>
    <x v="2"/>
    <n v="1"/>
    <n v="3"/>
    <s v="Human Resources"/>
    <n v="1"/>
    <n v="734"/>
    <n v="4"/>
    <x v="1"/>
    <n v="59"/>
    <x v="1"/>
    <n v="5"/>
    <x v="5"/>
    <n v="3"/>
    <x v="1"/>
    <n v="19189"/>
    <n v="19562"/>
    <n v="1"/>
    <s v="Y"/>
    <s v="No"/>
    <n v="12"/>
    <x v="0"/>
    <n v="2"/>
    <n v="80"/>
    <x v="1"/>
    <n v="22"/>
    <x v="1"/>
    <n v="3"/>
    <n v="22"/>
    <n v="7"/>
    <n v="2"/>
    <n v="10"/>
  </r>
  <r>
    <n v="50"/>
    <x v="1"/>
    <n v="0"/>
    <x v="0"/>
    <n v="316"/>
    <x v="0"/>
    <n v="8"/>
    <n v="4"/>
    <s v="Marketing"/>
    <n v="1"/>
    <n v="738"/>
    <n v="4"/>
    <x v="1"/>
    <n v="54"/>
    <x v="0"/>
    <n v="1"/>
    <x v="6"/>
    <n v="2"/>
    <x v="1"/>
    <n v="3875"/>
    <n v="9983"/>
    <n v="7"/>
    <s v="Y"/>
    <s v="No"/>
    <n v="15"/>
    <x v="0"/>
    <n v="4"/>
    <n v="80"/>
    <x v="1"/>
    <n v="4"/>
    <x v="2"/>
    <n v="3"/>
    <n v="2"/>
    <n v="2"/>
    <n v="2"/>
    <n v="2"/>
  </r>
  <r>
    <n v="28"/>
    <x v="0"/>
    <n v="1"/>
    <x v="0"/>
    <n v="654"/>
    <x v="1"/>
    <n v="1"/>
    <n v="2"/>
    <s v="Life Sciences"/>
    <n v="1"/>
    <n v="741"/>
    <n v="1"/>
    <x v="0"/>
    <n v="67"/>
    <x v="3"/>
    <n v="1"/>
    <x v="1"/>
    <n v="2"/>
    <x v="0"/>
    <n v="2216"/>
    <n v="3872"/>
    <n v="7"/>
    <s v="Y"/>
    <s v="Yes"/>
    <n v="13"/>
    <x v="0"/>
    <n v="4"/>
    <n v="80"/>
    <x v="0"/>
    <n v="10"/>
    <x v="5"/>
    <n v="3"/>
    <n v="7"/>
    <n v="7"/>
    <n v="3"/>
    <n v="7"/>
  </r>
  <r>
    <n v="36"/>
    <x v="1"/>
    <n v="0"/>
    <x v="2"/>
    <n v="427"/>
    <x v="1"/>
    <n v="8"/>
    <n v="3"/>
    <s v="Life Sciences"/>
    <n v="1"/>
    <n v="742"/>
    <n v="1"/>
    <x v="0"/>
    <n v="63"/>
    <x v="2"/>
    <n v="3"/>
    <x v="7"/>
    <n v="1"/>
    <x v="1"/>
    <n v="11713"/>
    <n v="20335"/>
    <n v="9"/>
    <s v="Y"/>
    <s v="No"/>
    <n v="14"/>
    <x v="0"/>
    <n v="1"/>
    <n v="80"/>
    <x v="1"/>
    <n v="10"/>
    <x v="2"/>
    <n v="3"/>
    <n v="8"/>
    <n v="7"/>
    <n v="0"/>
    <n v="5"/>
  </r>
  <r>
    <n v="38"/>
    <x v="1"/>
    <n v="0"/>
    <x v="0"/>
    <n v="168"/>
    <x v="1"/>
    <n v="1"/>
    <n v="3"/>
    <s v="Life Sciences"/>
    <n v="1"/>
    <n v="743"/>
    <n v="3"/>
    <x v="0"/>
    <n v="81"/>
    <x v="0"/>
    <n v="3"/>
    <x v="3"/>
    <n v="3"/>
    <x v="0"/>
    <n v="7861"/>
    <n v="15397"/>
    <n v="4"/>
    <s v="Y"/>
    <s v="Yes"/>
    <n v="14"/>
    <x v="0"/>
    <n v="4"/>
    <n v="80"/>
    <x v="0"/>
    <n v="10"/>
    <x v="5"/>
    <n v="4"/>
    <n v="1"/>
    <n v="0"/>
    <n v="0"/>
    <n v="0"/>
  </r>
  <r>
    <n v="44"/>
    <x v="1"/>
    <n v="0"/>
    <x v="2"/>
    <n v="381"/>
    <x v="1"/>
    <n v="24"/>
    <n v="3"/>
    <s v="Medical"/>
    <n v="1"/>
    <n v="744"/>
    <n v="1"/>
    <x v="1"/>
    <n v="49"/>
    <x v="3"/>
    <n v="1"/>
    <x v="2"/>
    <n v="3"/>
    <x v="0"/>
    <n v="3708"/>
    <n v="2104"/>
    <n v="2"/>
    <s v="Y"/>
    <s v="No"/>
    <n v="14"/>
    <x v="0"/>
    <n v="3"/>
    <n v="80"/>
    <x v="0"/>
    <n v="9"/>
    <x v="3"/>
    <n v="3"/>
    <n v="5"/>
    <n v="2"/>
    <n v="1"/>
    <n v="4"/>
  </r>
  <r>
    <n v="47"/>
    <x v="1"/>
    <n v="0"/>
    <x v="1"/>
    <n v="217"/>
    <x v="0"/>
    <n v="3"/>
    <n v="3"/>
    <s v="Medical"/>
    <n v="1"/>
    <n v="746"/>
    <n v="4"/>
    <x v="0"/>
    <n v="49"/>
    <x v="0"/>
    <n v="4"/>
    <x v="0"/>
    <n v="3"/>
    <x v="2"/>
    <n v="13770"/>
    <n v="10225"/>
    <n v="9"/>
    <s v="Y"/>
    <s v="Yes"/>
    <n v="12"/>
    <x v="0"/>
    <n v="4"/>
    <n v="80"/>
    <x v="3"/>
    <n v="28"/>
    <x v="2"/>
    <n v="2"/>
    <n v="22"/>
    <n v="2"/>
    <n v="11"/>
    <n v="13"/>
  </r>
  <r>
    <n v="30"/>
    <x v="1"/>
    <n v="0"/>
    <x v="0"/>
    <n v="501"/>
    <x v="0"/>
    <n v="27"/>
    <n v="5"/>
    <s v="Marketing"/>
    <n v="1"/>
    <n v="747"/>
    <n v="3"/>
    <x v="1"/>
    <n v="99"/>
    <x v="0"/>
    <n v="2"/>
    <x v="0"/>
    <n v="4"/>
    <x v="2"/>
    <n v="5304"/>
    <n v="25275"/>
    <n v="7"/>
    <s v="Y"/>
    <s v="No"/>
    <n v="23"/>
    <x v="1"/>
    <n v="4"/>
    <n v="80"/>
    <x v="1"/>
    <n v="10"/>
    <x v="2"/>
    <n v="2"/>
    <n v="8"/>
    <n v="7"/>
    <n v="7"/>
    <n v="7"/>
  </r>
  <r>
    <n v="29"/>
    <x v="1"/>
    <n v="0"/>
    <x v="0"/>
    <n v="1396"/>
    <x v="0"/>
    <n v="10"/>
    <n v="3"/>
    <s v="Life Sciences"/>
    <n v="1"/>
    <n v="749"/>
    <n v="3"/>
    <x v="1"/>
    <n v="99"/>
    <x v="0"/>
    <n v="1"/>
    <x v="6"/>
    <n v="3"/>
    <x v="0"/>
    <n v="2642"/>
    <n v="2755"/>
    <n v="1"/>
    <s v="Y"/>
    <s v="No"/>
    <n v="11"/>
    <x v="0"/>
    <n v="3"/>
    <n v="80"/>
    <x v="0"/>
    <n v="1"/>
    <x v="6"/>
    <n v="3"/>
    <n v="1"/>
    <n v="0"/>
    <n v="0"/>
    <n v="0"/>
  </r>
  <r>
    <n v="42"/>
    <x v="0"/>
    <n v="1"/>
    <x v="1"/>
    <n v="933"/>
    <x v="1"/>
    <n v="19"/>
    <n v="3"/>
    <s v="Medical"/>
    <n v="1"/>
    <n v="752"/>
    <n v="3"/>
    <x v="1"/>
    <n v="57"/>
    <x v="2"/>
    <n v="1"/>
    <x v="1"/>
    <n v="3"/>
    <x v="2"/>
    <n v="2759"/>
    <n v="20366"/>
    <n v="6"/>
    <s v="Y"/>
    <s v="Yes"/>
    <n v="12"/>
    <x v="0"/>
    <n v="4"/>
    <n v="80"/>
    <x v="0"/>
    <n v="7"/>
    <x v="2"/>
    <n v="3"/>
    <n v="2"/>
    <n v="2"/>
    <n v="2"/>
    <n v="2"/>
  </r>
  <r>
    <n v="43"/>
    <x v="1"/>
    <n v="0"/>
    <x v="1"/>
    <n v="775"/>
    <x v="0"/>
    <n v="15"/>
    <n v="3"/>
    <s v="Life Sciences"/>
    <n v="1"/>
    <n v="754"/>
    <n v="4"/>
    <x v="1"/>
    <n v="47"/>
    <x v="1"/>
    <n v="2"/>
    <x v="0"/>
    <n v="4"/>
    <x v="1"/>
    <n v="6804"/>
    <n v="23683"/>
    <n v="3"/>
    <s v="Y"/>
    <s v="No"/>
    <n v="18"/>
    <x v="0"/>
    <n v="3"/>
    <n v="80"/>
    <x v="1"/>
    <n v="7"/>
    <x v="3"/>
    <n v="3"/>
    <n v="2"/>
    <n v="2"/>
    <n v="2"/>
    <n v="2"/>
  </r>
  <r>
    <n v="34"/>
    <x v="1"/>
    <n v="0"/>
    <x v="0"/>
    <n v="970"/>
    <x v="1"/>
    <n v="8"/>
    <n v="2"/>
    <s v="Medical"/>
    <n v="1"/>
    <n v="757"/>
    <n v="2"/>
    <x v="0"/>
    <n v="96"/>
    <x v="0"/>
    <n v="2"/>
    <x v="4"/>
    <n v="3"/>
    <x v="0"/>
    <n v="6142"/>
    <n v="7360"/>
    <n v="3"/>
    <s v="Y"/>
    <s v="No"/>
    <n v="11"/>
    <x v="0"/>
    <n v="4"/>
    <n v="80"/>
    <x v="0"/>
    <n v="10"/>
    <x v="2"/>
    <n v="3"/>
    <n v="5"/>
    <n v="1"/>
    <n v="4"/>
    <n v="3"/>
  </r>
  <r>
    <n v="23"/>
    <x v="1"/>
    <n v="0"/>
    <x v="0"/>
    <n v="650"/>
    <x v="1"/>
    <n v="9"/>
    <n v="1"/>
    <s v="Medical"/>
    <n v="1"/>
    <n v="758"/>
    <n v="2"/>
    <x v="1"/>
    <n v="37"/>
    <x v="0"/>
    <n v="1"/>
    <x v="2"/>
    <n v="1"/>
    <x v="1"/>
    <n v="2500"/>
    <n v="4344"/>
    <n v="1"/>
    <s v="Y"/>
    <s v="No"/>
    <n v="14"/>
    <x v="0"/>
    <n v="4"/>
    <n v="80"/>
    <x v="1"/>
    <n v="5"/>
    <x v="2"/>
    <n v="4"/>
    <n v="4"/>
    <n v="3"/>
    <n v="0"/>
    <n v="2"/>
  </r>
  <r>
    <n v="39"/>
    <x v="1"/>
    <n v="0"/>
    <x v="0"/>
    <n v="141"/>
    <x v="2"/>
    <n v="3"/>
    <n v="3"/>
    <s v="Human Resources"/>
    <n v="1"/>
    <n v="760"/>
    <n v="3"/>
    <x v="0"/>
    <n v="44"/>
    <x v="2"/>
    <n v="2"/>
    <x v="8"/>
    <n v="2"/>
    <x v="1"/>
    <n v="6389"/>
    <n v="18767"/>
    <n v="9"/>
    <s v="Y"/>
    <s v="No"/>
    <n v="15"/>
    <x v="0"/>
    <n v="3"/>
    <n v="80"/>
    <x v="1"/>
    <n v="12"/>
    <x v="1"/>
    <n v="1"/>
    <n v="8"/>
    <n v="3"/>
    <n v="3"/>
    <n v="6"/>
  </r>
  <r>
    <n v="56"/>
    <x v="1"/>
    <n v="0"/>
    <x v="0"/>
    <n v="832"/>
    <x v="1"/>
    <n v="9"/>
    <n v="3"/>
    <s v="Medical"/>
    <n v="1"/>
    <n v="762"/>
    <n v="3"/>
    <x v="1"/>
    <n v="81"/>
    <x v="0"/>
    <n v="4"/>
    <x v="4"/>
    <n v="4"/>
    <x v="1"/>
    <n v="11103"/>
    <n v="20420"/>
    <n v="7"/>
    <s v="Y"/>
    <s v="No"/>
    <n v="11"/>
    <x v="0"/>
    <n v="3"/>
    <n v="80"/>
    <x v="0"/>
    <n v="30"/>
    <x v="4"/>
    <n v="2"/>
    <n v="10"/>
    <n v="7"/>
    <n v="1"/>
    <n v="1"/>
  </r>
  <r>
    <n v="40"/>
    <x v="1"/>
    <n v="0"/>
    <x v="0"/>
    <n v="804"/>
    <x v="1"/>
    <n v="2"/>
    <n v="1"/>
    <s v="Medical"/>
    <n v="1"/>
    <n v="763"/>
    <n v="4"/>
    <x v="0"/>
    <n v="86"/>
    <x v="1"/>
    <n v="1"/>
    <x v="1"/>
    <n v="4"/>
    <x v="0"/>
    <n v="2342"/>
    <n v="22929"/>
    <n v="0"/>
    <s v="Y"/>
    <s v="Yes"/>
    <n v="20"/>
    <x v="1"/>
    <n v="4"/>
    <n v="80"/>
    <x v="0"/>
    <n v="5"/>
    <x v="2"/>
    <n v="2"/>
    <n v="4"/>
    <n v="2"/>
    <n v="2"/>
    <n v="3"/>
  </r>
  <r>
    <n v="27"/>
    <x v="1"/>
    <n v="0"/>
    <x v="0"/>
    <n v="975"/>
    <x v="1"/>
    <n v="7"/>
    <n v="3"/>
    <s v="Medical"/>
    <n v="1"/>
    <n v="764"/>
    <n v="4"/>
    <x v="0"/>
    <n v="55"/>
    <x v="1"/>
    <n v="2"/>
    <x v="4"/>
    <n v="1"/>
    <x v="0"/>
    <n v="6811"/>
    <n v="23398"/>
    <n v="8"/>
    <s v="Y"/>
    <s v="No"/>
    <n v="19"/>
    <x v="0"/>
    <n v="1"/>
    <n v="80"/>
    <x v="0"/>
    <n v="9"/>
    <x v="2"/>
    <n v="1"/>
    <n v="7"/>
    <n v="6"/>
    <n v="0"/>
    <n v="7"/>
  </r>
  <r>
    <n v="29"/>
    <x v="1"/>
    <n v="0"/>
    <x v="0"/>
    <n v="1090"/>
    <x v="0"/>
    <n v="10"/>
    <n v="3"/>
    <s v="Marketing"/>
    <n v="1"/>
    <n v="766"/>
    <n v="4"/>
    <x v="1"/>
    <n v="83"/>
    <x v="0"/>
    <n v="1"/>
    <x v="6"/>
    <n v="2"/>
    <x v="2"/>
    <n v="2297"/>
    <n v="17967"/>
    <n v="1"/>
    <s v="Y"/>
    <s v="No"/>
    <n v="14"/>
    <x v="0"/>
    <n v="4"/>
    <n v="80"/>
    <x v="3"/>
    <n v="2"/>
    <x v="2"/>
    <n v="3"/>
    <n v="2"/>
    <n v="2"/>
    <n v="2"/>
    <n v="2"/>
  </r>
  <r>
    <n v="53"/>
    <x v="1"/>
    <n v="0"/>
    <x v="0"/>
    <n v="346"/>
    <x v="1"/>
    <n v="6"/>
    <n v="3"/>
    <s v="Life Sciences"/>
    <n v="1"/>
    <n v="769"/>
    <n v="4"/>
    <x v="1"/>
    <n v="86"/>
    <x v="0"/>
    <n v="2"/>
    <x v="2"/>
    <n v="4"/>
    <x v="0"/>
    <n v="2450"/>
    <n v="10919"/>
    <n v="2"/>
    <s v="Y"/>
    <s v="No"/>
    <n v="17"/>
    <x v="0"/>
    <n v="4"/>
    <n v="80"/>
    <x v="0"/>
    <n v="19"/>
    <x v="5"/>
    <n v="3"/>
    <n v="2"/>
    <n v="2"/>
    <n v="2"/>
    <n v="2"/>
  </r>
  <r>
    <n v="35"/>
    <x v="1"/>
    <n v="0"/>
    <x v="2"/>
    <n v="1225"/>
    <x v="1"/>
    <n v="2"/>
    <n v="4"/>
    <s v="Life Sciences"/>
    <n v="1"/>
    <n v="771"/>
    <n v="4"/>
    <x v="0"/>
    <n v="61"/>
    <x v="0"/>
    <n v="2"/>
    <x v="4"/>
    <n v="1"/>
    <x v="2"/>
    <n v="5093"/>
    <n v="4761"/>
    <n v="2"/>
    <s v="Y"/>
    <s v="No"/>
    <n v="11"/>
    <x v="0"/>
    <n v="1"/>
    <n v="80"/>
    <x v="1"/>
    <n v="16"/>
    <x v="2"/>
    <n v="4"/>
    <n v="1"/>
    <n v="0"/>
    <n v="0"/>
    <n v="0"/>
  </r>
  <r>
    <n v="32"/>
    <x v="1"/>
    <n v="0"/>
    <x v="1"/>
    <n v="430"/>
    <x v="1"/>
    <n v="24"/>
    <n v="4"/>
    <s v="Life Sciences"/>
    <n v="1"/>
    <n v="772"/>
    <n v="1"/>
    <x v="1"/>
    <n v="80"/>
    <x v="0"/>
    <n v="2"/>
    <x v="2"/>
    <n v="4"/>
    <x v="1"/>
    <n v="5309"/>
    <n v="21146"/>
    <n v="1"/>
    <s v="Y"/>
    <s v="No"/>
    <n v="15"/>
    <x v="0"/>
    <n v="4"/>
    <n v="80"/>
    <x v="3"/>
    <n v="10"/>
    <x v="2"/>
    <n v="3"/>
    <n v="10"/>
    <n v="8"/>
    <n v="4"/>
    <n v="7"/>
  </r>
  <r>
    <n v="38"/>
    <x v="1"/>
    <n v="0"/>
    <x v="0"/>
    <n v="268"/>
    <x v="1"/>
    <n v="2"/>
    <n v="5"/>
    <s v="Medical"/>
    <n v="1"/>
    <n v="773"/>
    <n v="4"/>
    <x v="1"/>
    <n v="92"/>
    <x v="0"/>
    <n v="1"/>
    <x v="1"/>
    <n v="3"/>
    <x v="1"/>
    <n v="3057"/>
    <n v="20471"/>
    <n v="6"/>
    <s v="Y"/>
    <s v="Yes"/>
    <n v="13"/>
    <x v="0"/>
    <n v="2"/>
    <n v="80"/>
    <x v="1"/>
    <n v="6"/>
    <x v="0"/>
    <n v="1"/>
    <n v="1"/>
    <n v="0"/>
    <n v="0"/>
    <n v="1"/>
  </r>
  <r>
    <n v="34"/>
    <x v="1"/>
    <n v="0"/>
    <x v="0"/>
    <n v="167"/>
    <x v="1"/>
    <n v="8"/>
    <n v="5"/>
    <s v="Life Sciences"/>
    <n v="1"/>
    <n v="775"/>
    <n v="2"/>
    <x v="0"/>
    <n v="32"/>
    <x v="0"/>
    <n v="2"/>
    <x v="3"/>
    <n v="1"/>
    <x v="2"/>
    <n v="5121"/>
    <n v="4187"/>
    <n v="3"/>
    <s v="Y"/>
    <s v="No"/>
    <n v="14"/>
    <x v="0"/>
    <n v="3"/>
    <n v="80"/>
    <x v="1"/>
    <n v="7"/>
    <x v="1"/>
    <n v="3"/>
    <n v="0"/>
    <n v="0"/>
    <n v="0"/>
    <n v="0"/>
  </r>
  <r>
    <n v="52"/>
    <x v="1"/>
    <n v="0"/>
    <x v="0"/>
    <n v="621"/>
    <x v="0"/>
    <n v="3"/>
    <n v="4"/>
    <s v="Marketing"/>
    <n v="1"/>
    <n v="776"/>
    <n v="3"/>
    <x v="1"/>
    <n v="31"/>
    <x v="1"/>
    <n v="4"/>
    <x v="5"/>
    <n v="1"/>
    <x v="1"/>
    <n v="16856"/>
    <n v="10084"/>
    <n v="1"/>
    <s v="Y"/>
    <s v="No"/>
    <n v="11"/>
    <x v="0"/>
    <n v="1"/>
    <n v="80"/>
    <x v="0"/>
    <n v="34"/>
    <x v="1"/>
    <n v="4"/>
    <n v="34"/>
    <n v="6"/>
    <n v="1"/>
    <n v="16"/>
  </r>
  <r>
    <n v="33"/>
    <x v="0"/>
    <n v="1"/>
    <x v="0"/>
    <n v="527"/>
    <x v="1"/>
    <n v="1"/>
    <n v="4"/>
    <s v="Other"/>
    <n v="1"/>
    <n v="780"/>
    <n v="4"/>
    <x v="1"/>
    <n v="63"/>
    <x v="0"/>
    <n v="1"/>
    <x v="1"/>
    <n v="4"/>
    <x v="0"/>
    <n v="2686"/>
    <n v="5207"/>
    <n v="1"/>
    <s v="Y"/>
    <s v="Yes"/>
    <n v="13"/>
    <x v="0"/>
    <n v="3"/>
    <n v="80"/>
    <x v="0"/>
    <n v="10"/>
    <x v="2"/>
    <n v="2"/>
    <n v="10"/>
    <n v="9"/>
    <n v="7"/>
    <n v="8"/>
  </r>
  <r>
    <n v="25"/>
    <x v="1"/>
    <n v="0"/>
    <x v="0"/>
    <n v="883"/>
    <x v="0"/>
    <n v="26"/>
    <n v="1"/>
    <s v="Medical"/>
    <n v="1"/>
    <n v="781"/>
    <n v="3"/>
    <x v="0"/>
    <n v="32"/>
    <x v="0"/>
    <n v="2"/>
    <x v="0"/>
    <n v="4"/>
    <x v="0"/>
    <n v="6180"/>
    <n v="22807"/>
    <n v="1"/>
    <s v="Y"/>
    <s v="No"/>
    <n v="23"/>
    <x v="1"/>
    <n v="2"/>
    <n v="80"/>
    <x v="0"/>
    <n v="6"/>
    <x v="3"/>
    <n v="2"/>
    <n v="6"/>
    <n v="5"/>
    <n v="1"/>
    <n v="4"/>
  </r>
  <r>
    <n v="45"/>
    <x v="1"/>
    <n v="0"/>
    <x v="0"/>
    <n v="954"/>
    <x v="0"/>
    <n v="2"/>
    <n v="2"/>
    <s v="Technical Degree"/>
    <n v="1"/>
    <n v="783"/>
    <n v="2"/>
    <x v="1"/>
    <n v="46"/>
    <x v="3"/>
    <n v="2"/>
    <x v="6"/>
    <n v="3"/>
    <x v="0"/>
    <n v="6632"/>
    <n v="12388"/>
    <n v="0"/>
    <s v="Y"/>
    <s v="No"/>
    <n v="13"/>
    <x v="0"/>
    <n v="1"/>
    <n v="80"/>
    <x v="0"/>
    <n v="9"/>
    <x v="1"/>
    <n v="3"/>
    <n v="8"/>
    <n v="7"/>
    <n v="3"/>
    <n v="1"/>
  </r>
  <r>
    <n v="23"/>
    <x v="1"/>
    <n v="0"/>
    <x v="0"/>
    <n v="310"/>
    <x v="1"/>
    <n v="10"/>
    <n v="1"/>
    <s v="Medical"/>
    <n v="1"/>
    <n v="784"/>
    <n v="1"/>
    <x v="1"/>
    <n v="79"/>
    <x v="2"/>
    <n v="1"/>
    <x v="1"/>
    <n v="3"/>
    <x v="0"/>
    <n v="3505"/>
    <n v="19630"/>
    <n v="1"/>
    <s v="Y"/>
    <s v="No"/>
    <n v="18"/>
    <x v="0"/>
    <n v="4"/>
    <n v="80"/>
    <x v="0"/>
    <n v="2"/>
    <x v="1"/>
    <n v="3"/>
    <n v="2"/>
    <n v="2"/>
    <n v="0"/>
    <n v="2"/>
  </r>
  <r>
    <n v="47"/>
    <x v="0"/>
    <n v="1"/>
    <x v="1"/>
    <n v="719"/>
    <x v="0"/>
    <n v="27"/>
    <n v="2"/>
    <s v="Life Sciences"/>
    <n v="1"/>
    <n v="785"/>
    <n v="2"/>
    <x v="0"/>
    <n v="77"/>
    <x v="2"/>
    <n v="2"/>
    <x v="0"/>
    <n v="3"/>
    <x v="0"/>
    <n v="6397"/>
    <n v="10339"/>
    <n v="4"/>
    <s v="Y"/>
    <s v="Yes"/>
    <n v="12"/>
    <x v="0"/>
    <n v="4"/>
    <n v="80"/>
    <x v="0"/>
    <n v="8"/>
    <x v="2"/>
    <n v="3"/>
    <n v="5"/>
    <n v="4"/>
    <n v="1"/>
    <n v="3"/>
  </r>
  <r>
    <n v="34"/>
    <x v="1"/>
    <n v="0"/>
    <x v="0"/>
    <n v="304"/>
    <x v="0"/>
    <n v="2"/>
    <n v="3"/>
    <s v="Other"/>
    <n v="1"/>
    <n v="786"/>
    <n v="4"/>
    <x v="1"/>
    <n v="60"/>
    <x v="0"/>
    <n v="2"/>
    <x v="0"/>
    <n v="4"/>
    <x v="0"/>
    <n v="6274"/>
    <n v="18686"/>
    <n v="1"/>
    <s v="Y"/>
    <s v="No"/>
    <n v="22"/>
    <x v="1"/>
    <n v="3"/>
    <n v="80"/>
    <x v="0"/>
    <n v="6"/>
    <x v="3"/>
    <n v="3"/>
    <n v="6"/>
    <n v="5"/>
    <n v="1"/>
    <n v="4"/>
  </r>
  <r>
    <n v="55"/>
    <x v="0"/>
    <n v="1"/>
    <x v="0"/>
    <n v="725"/>
    <x v="1"/>
    <n v="2"/>
    <n v="3"/>
    <s v="Medical"/>
    <n v="1"/>
    <n v="787"/>
    <n v="4"/>
    <x v="1"/>
    <n v="78"/>
    <x v="0"/>
    <n v="5"/>
    <x v="5"/>
    <n v="1"/>
    <x v="1"/>
    <n v="19859"/>
    <n v="21199"/>
    <n v="5"/>
    <s v="Y"/>
    <s v="Yes"/>
    <n v="13"/>
    <x v="0"/>
    <n v="4"/>
    <n v="80"/>
    <x v="1"/>
    <n v="24"/>
    <x v="2"/>
    <n v="3"/>
    <n v="5"/>
    <n v="2"/>
    <n v="1"/>
    <n v="4"/>
  </r>
  <r>
    <n v="36"/>
    <x v="1"/>
    <n v="0"/>
    <x v="2"/>
    <n v="1434"/>
    <x v="0"/>
    <n v="8"/>
    <n v="4"/>
    <s v="Life Sciences"/>
    <n v="1"/>
    <n v="789"/>
    <n v="1"/>
    <x v="1"/>
    <n v="76"/>
    <x v="1"/>
    <n v="3"/>
    <x v="0"/>
    <n v="1"/>
    <x v="0"/>
    <n v="7587"/>
    <n v="14229"/>
    <n v="1"/>
    <s v="Y"/>
    <s v="No"/>
    <n v="15"/>
    <x v="0"/>
    <n v="2"/>
    <n v="80"/>
    <x v="0"/>
    <n v="10"/>
    <x v="4"/>
    <n v="3"/>
    <n v="10"/>
    <n v="7"/>
    <n v="0"/>
    <n v="9"/>
  </r>
  <r>
    <n v="52"/>
    <x v="1"/>
    <n v="0"/>
    <x v="2"/>
    <n v="715"/>
    <x v="1"/>
    <n v="19"/>
    <n v="4"/>
    <s v="Medical"/>
    <n v="1"/>
    <n v="791"/>
    <n v="4"/>
    <x v="1"/>
    <n v="41"/>
    <x v="0"/>
    <n v="1"/>
    <x v="1"/>
    <n v="4"/>
    <x v="1"/>
    <n v="4258"/>
    <n v="26589"/>
    <n v="0"/>
    <s v="Y"/>
    <s v="No"/>
    <n v="18"/>
    <x v="0"/>
    <n v="1"/>
    <n v="80"/>
    <x v="1"/>
    <n v="5"/>
    <x v="1"/>
    <n v="3"/>
    <n v="4"/>
    <n v="3"/>
    <n v="1"/>
    <n v="2"/>
  </r>
  <r>
    <n v="26"/>
    <x v="1"/>
    <n v="0"/>
    <x v="1"/>
    <n v="575"/>
    <x v="1"/>
    <n v="1"/>
    <n v="2"/>
    <s v="Life Sciences"/>
    <n v="1"/>
    <n v="792"/>
    <n v="1"/>
    <x v="0"/>
    <n v="71"/>
    <x v="3"/>
    <n v="1"/>
    <x v="2"/>
    <n v="4"/>
    <x v="2"/>
    <n v="4364"/>
    <n v="5288"/>
    <n v="3"/>
    <s v="Y"/>
    <s v="No"/>
    <n v="14"/>
    <x v="0"/>
    <n v="1"/>
    <n v="80"/>
    <x v="1"/>
    <n v="5"/>
    <x v="2"/>
    <n v="3"/>
    <n v="2"/>
    <n v="2"/>
    <n v="2"/>
    <n v="0"/>
  </r>
  <r>
    <n v="29"/>
    <x v="1"/>
    <n v="0"/>
    <x v="0"/>
    <n v="657"/>
    <x v="1"/>
    <n v="27"/>
    <n v="3"/>
    <s v="Medical"/>
    <n v="1"/>
    <n v="793"/>
    <n v="2"/>
    <x v="0"/>
    <n v="66"/>
    <x v="0"/>
    <n v="2"/>
    <x v="4"/>
    <n v="3"/>
    <x v="1"/>
    <n v="4335"/>
    <n v="25549"/>
    <n v="4"/>
    <s v="Y"/>
    <s v="No"/>
    <n v="12"/>
    <x v="0"/>
    <n v="1"/>
    <n v="80"/>
    <x v="1"/>
    <n v="11"/>
    <x v="1"/>
    <n v="2"/>
    <n v="8"/>
    <n v="7"/>
    <n v="1"/>
    <n v="1"/>
  </r>
  <r>
    <n v="26"/>
    <x v="0"/>
    <n v="1"/>
    <x v="0"/>
    <n v="1146"/>
    <x v="0"/>
    <n v="8"/>
    <n v="3"/>
    <s v="Technical Degree"/>
    <n v="1"/>
    <n v="796"/>
    <n v="4"/>
    <x v="1"/>
    <n v="38"/>
    <x v="1"/>
    <n v="2"/>
    <x v="0"/>
    <n v="1"/>
    <x v="0"/>
    <n v="5326"/>
    <n v="3064"/>
    <n v="6"/>
    <s v="Y"/>
    <s v="No"/>
    <n v="17"/>
    <x v="0"/>
    <n v="3"/>
    <n v="80"/>
    <x v="0"/>
    <n v="6"/>
    <x v="2"/>
    <n v="2"/>
    <n v="4"/>
    <n v="3"/>
    <n v="1"/>
    <n v="2"/>
  </r>
  <r>
    <n v="34"/>
    <x v="1"/>
    <n v="0"/>
    <x v="0"/>
    <n v="182"/>
    <x v="1"/>
    <n v="1"/>
    <n v="4"/>
    <s v="Life Sciences"/>
    <n v="1"/>
    <n v="797"/>
    <n v="2"/>
    <x v="0"/>
    <n v="72"/>
    <x v="2"/>
    <n v="1"/>
    <x v="1"/>
    <n v="4"/>
    <x v="0"/>
    <n v="3280"/>
    <n v="13551"/>
    <n v="2"/>
    <s v="Y"/>
    <s v="No"/>
    <n v="16"/>
    <x v="0"/>
    <n v="3"/>
    <n v="80"/>
    <x v="0"/>
    <n v="10"/>
    <x v="2"/>
    <n v="3"/>
    <n v="4"/>
    <n v="2"/>
    <n v="1"/>
    <n v="3"/>
  </r>
  <r>
    <n v="54"/>
    <x v="1"/>
    <n v="0"/>
    <x v="0"/>
    <n v="376"/>
    <x v="1"/>
    <n v="19"/>
    <n v="4"/>
    <s v="Medical"/>
    <n v="1"/>
    <n v="799"/>
    <n v="4"/>
    <x v="0"/>
    <n v="95"/>
    <x v="0"/>
    <n v="2"/>
    <x v="3"/>
    <n v="1"/>
    <x v="2"/>
    <n v="5485"/>
    <n v="22670"/>
    <n v="9"/>
    <s v="Y"/>
    <s v="Yes"/>
    <n v="11"/>
    <x v="0"/>
    <n v="2"/>
    <n v="80"/>
    <x v="3"/>
    <n v="9"/>
    <x v="5"/>
    <n v="3"/>
    <n v="5"/>
    <n v="3"/>
    <n v="1"/>
    <n v="4"/>
  </r>
  <r>
    <n v="27"/>
    <x v="1"/>
    <n v="0"/>
    <x v="1"/>
    <n v="829"/>
    <x v="0"/>
    <n v="8"/>
    <n v="1"/>
    <s v="Marketing"/>
    <n v="1"/>
    <n v="800"/>
    <n v="3"/>
    <x v="1"/>
    <n v="84"/>
    <x v="0"/>
    <n v="2"/>
    <x v="0"/>
    <n v="4"/>
    <x v="1"/>
    <n v="4342"/>
    <n v="24008"/>
    <n v="0"/>
    <s v="Y"/>
    <s v="No"/>
    <n v="19"/>
    <x v="0"/>
    <n v="2"/>
    <n v="80"/>
    <x v="1"/>
    <n v="5"/>
    <x v="1"/>
    <n v="3"/>
    <n v="4"/>
    <n v="2"/>
    <n v="1"/>
    <n v="1"/>
  </r>
  <r>
    <n v="37"/>
    <x v="1"/>
    <n v="0"/>
    <x v="0"/>
    <n v="571"/>
    <x v="1"/>
    <n v="10"/>
    <n v="1"/>
    <s v="Life Sciences"/>
    <n v="1"/>
    <n v="802"/>
    <n v="4"/>
    <x v="0"/>
    <n v="82"/>
    <x v="0"/>
    <n v="1"/>
    <x v="1"/>
    <n v="1"/>
    <x v="2"/>
    <n v="2782"/>
    <n v="19905"/>
    <n v="0"/>
    <s v="Y"/>
    <s v="Yes"/>
    <n v="13"/>
    <x v="0"/>
    <n v="2"/>
    <n v="80"/>
    <x v="3"/>
    <n v="6"/>
    <x v="1"/>
    <n v="2"/>
    <n v="5"/>
    <n v="3"/>
    <n v="4"/>
    <n v="3"/>
  </r>
  <r>
    <n v="38"/>
    <x v="1"/>
    <n v="0"/>
    <x v="1"/>
    <n v="240"/>
    <x v="1"/>
    <n v="2"/>
    <n v="4"/>
    <s v="Life Sciences"/>
    <n v="1"/>
    <n v="803"/>
    <n v="1"/>
    <x v="0"/>
    <n v="75"/>
    <x v="2"/>
    <n v="2"/>
    <x v="3"/>
    <n v="1"/>
    <x v="0"/>
    <n v="5980"/>
    <n v="26085"/>
    <n v="6"/>
    <s v="Y"/>
    <s v="Yes"/>
    <n v="12"/>
    <x v="0"/>
    <n v="4"/>
    <n v="80"/>
    <x v="0"/>
    <n v="17"/>
    <x v="2"/>
    <n v="3"/>
    <n v="15"/>
    <n v="7"/>
    <n v="4"/>
    <n v="12"/>
  </r>
  <r>
    <n v="34"/>
    <x v="1"/>
    <n v="0"/>
    <x v="0"/>
    <n v="121"/>
    <x v="1"/>
    <n v="2"/>
    <n v="4"/>
    <s v="Medical"/>
    <n v="1"/>
    <n v="804"/>
    <n v="3"/>
    <x v="0"/>
    <n v="86"/>
    <x v="1"/>
    <n v="1"/>
    <x v="1"/>
    <n v="1"/>
    <x v="0"/>
    <n v="4381"/>
    <n v="7530"/>
    <n v="1"/>
    <s v="Y"/>
    <s v="No"/>
    <n v="11"/>
    <x v="0"/>
    <n v="3"/>
    <n v="80"/>
    <x v="0"/>
    <n v="6"/>
    <x v="1"/>
    <n v="3"/>
    <n v="6"/>
    <n v="5"/>
    <n v="1"/>
    <n v="3"/>
  </r>
  <r>
    <n v="35"/>
    <x v="1"/>
    <n v="0"/>
    <x v="0"/>
    <n v="384"/>
    <x v="0"/>
    <n v="8"/>
    <n v="4"/>
    <s v="Life Sciences"/>
    <n v="1"/>
    <n v="805"/>
    <n v="1"/>
    <x v="0"/>
    <n v="72"/>
    <x v="0"/>
    <n v="1"/>
    <x v="6"/>
    <n v="4"/>
    <x v="1"/>
    <n v="2572"/>
    <n v="20317"/>
    <n v="1"/>
    <s v="Y"/>
    <s v="No"/>
    <n v="16"/>
    <x v="0"/>
    <n v="2"/>
    <n v="80"/>
    <x v="1"/>
    <n v="3"/>
    <x v="4"/>
    <n v="2"/>
    <n v="3"/>
    <n v="2"/>
    <n v="0"/>
    <n v="2"/>
  </r>
  <r>
    <n v="30"/>
    <x v="1"/>
    <n v="0"/>
    <x v="0"/>
    <n v="921"/>
    <x v="1"/>
    <n v="1"/>
    <n v="3"/>
    <s v="Life Sciences"/>
    <n v="1"/>
    <n v="806"/>
    <n v="4"/>
    <x v="1"/>
    <n v="38"/>
    <x v="3"/>
    <n v="1"/>
    <x v="2"/>
    <n v="3"/>
    <x v="1"/>
    <n v="3833"/>
    <n v="24375"/>
    <n v="3"/>
    <s v="Y"/>
    <s v="No"/>
    <n v="21"/>
    <x v="1"/>
    <n v="3"/>
    <n v="80"/>
    <x v="3"/>
    <n v="7"/>
    <x v="2"/>
    <n v="3"/>
    <n v="2"/>
    <n v="2"/>
    <n v="0"/>
    <n v="2"/>
  </r>
  <r>
    <n v="40"/>
    <x v="1"/>
    <n v="0"/>
    <x v="1"/>
    <n v="791"/>
    <x v="1"/>
    <n v="2"/>
    <n v="2"/>
    <s v="Medical"/>
    <n v="1"/>
    <n v="807"/>
    <n v="3"/>
    <x v="0"/>
    <n v="38"/>
    <x v="2"/>
    <n v="2"/>
    <x v="4"/>
    <n v="2"/>
    <x v="1"/>
    <n v="4244"/>
    <n v="9931"/>
    <n v="1"/>
    <s v="Y"/>
    <s v="No"/>
    <n v="24"/>
    <x v="1"/>
    <n v="4"/>
    <n v="80"/>
    <x v="1"/>
    <n v="8"/>
    <x v="2"/>
    <n v="3"/>
    <n v="8"/>
    <n v="7"/>
    <n v="3"/>
    <n v="7"/>
  </r>
  <r>
    <n v="34"/>
    <x v="1"/>
    <n v="0"/>
    <x v="0"/>
    <n v="1111"/>
    <x v="0"/>
    <n v="8"/>
    <n v="2"/>
    <s v="Life Sciences"/>
    <n v="1"/>
    <n v="808"/>
    <n v="3"/>
    <x v="0"/>
    <n v="93"/>
    <x v="0"/>
    <n v="2"/>
    <x v="0"/>
    <n v="1"/>
    <x v="1"/>
    <n v="6500"/>
    <n v="13305"/>
    <n v="5"/>
    <s v="Y"/>
    <s v="No"/>
    <n v="17"/>
    <x v="0"/>
    <n v="2"/>
    <n v="80"/>
    <x v="1"/>
    <n v="6"/>
    <x v="4"/>
    <n v="3"/>
    <n v="3"/>
    <n v="2"/>
    <n v="1"/>
    <n v="2"/>
  </r>
  <r>
    <n v="42"/>
    <x v="1"/>
    <n v="0"/>
    <x v="1"/>
    <n v="570"/>
    <x v="1"/>
    <n v="8"/>
    <n v="3"/>
    <s v="Life Sciences"/>
    <n v="1"/>
    <n v="809"/>
    <n v="2"/>
    <x v="1"/>
    <n v="66"/>
    <x v="0"/>
    <n v="5"/>
    <x v="5"/>
    <n v="4"/>
    <x v="2"/>
    <n v="18430"/>
    <n v="16225"/>
    <n v="1"/>
    <s v="Y"/>
    <s v="No"/>
    <n v="13"/>
    <x v="0"/>
    <n v="2"/>
    <n v="80"/>
    <x v="1"/>
    <n v="24"/>
    <x v="5"/>
    <n v="2"/>
    <n v="24"/>
    <n v="7"/>
    <n v="14"/>
    <n v="9"/>
  </r>
  <r>
    <n v="23"/>
    <x v="0"/>
    <n v="1"/>
    <x v="0"/>
    <n v="1243"/>
    <x v="1"/>
    <n v="6"/>
    <n v="3"/>
    <s v="Life Sciences"/>
    <n v="1"/>
    <n v="811"/>
    <n v="3"/>
    <x v="1"/>
    <n v="63"/>
    <x v="2"/>
    <n v="1"/>
    <x v="2"/>
    <n v="1"/>
    <x v="1"/>
    <n v="1601"/>
    <n v="3445"/>
    <n v="1"/>
    <s v="Y"/>
    <s v="Yes"/>
    <n v="21"/>
    <x v="1"/>
    <n v="3"/>
    <n v="80"/>
    <x v="3"/>
    <n v="1"/>
    <x v="2"/>
    <n v="3"/>
    <n v="0"/>
    <n v="0"/>
    <n v="0"/>
    <n v="0"/>
  </r>
  <r>
    <n v="24"/>
    <x v="1"/>
    <n v="0"/>
    <x v="2"/>
    <n v="1092"/>
    <x v="1"/>
    <n v="9"/>
    <n v="3"/>
    <s v="Life Sciences"/>
    <n v="1"/>
    <n v="812"/>
    <n v="3"/>
    <x v="1"/>
    <n v="60"/>
    <x v="1"/>
    <n v="1"/>
    <x v="2"/>
    <n v="2"/>
    <x v="2"/>
    <n v="2694"/>
    <n v="26551"/>
    <n v="1"/>
    <s v="Y"/>
    <s v="No"/>
    <n v="11"/>
    <x v="0"/>
    <n v="3"/>
    <n v="80"/>
    <x v="2"/>
    <n v="1"/>
    <x v="5"/>
    <n v="3"/>
    <n v="1"/>
    <n v="0"/>
    <n v="0"/>
    <n v="0"/>
  </r>
  <r>
    <n v="52"/>
    <x v="1"/>
    <n v="0"/>
    <x v="0"/>
    <n v="1325"/>
    <x v="1"/>
    <n v="11"/>
    <n v="4"/>
    <s v="Life Sciences"/>
    <n v="1"/>
    <n v="813"/>
    <n v="4"/>
    <x v="0"/>
    <n v="82"/>
    <x v="0"/>
    <n v="2"/>
    <x v="2"/>
    <n v="3"/>
    <x v="1"/>
    <n v="3149"/>
    <n v="21821"/>
    <n v="8"/>
    <s v="Y"/>
    <s v="No"/>
    <n v="20"/>
    <x v="1"/>
    <n v="2"/>
    <n v="80"/>
    <x v="1"/>
    <n v="9"/>
    <x v="1"/>
    <n v="3"/>
    <n v="5"/>
    <n v="2"/>
    <n v="1"/>
    <n v="4"/>
  </r>
  <r>
    <n v="50"/>
    <x v="1"/>
    <n v="0"/>
    <x v="0"/>
    <n v="691"/>
    <x v="1"/>
    <n v="2"/>
    <n v="3"/>
    <s v="Medical"/>
    <n v="1"/>
    <n v="815"/>
    <n v="3"/>
    <x v="1"/>
    <n v="64"/>
    <x v="0"/>
    <n v="4"/>
    <x v="7"/>
    <n v="3"/>
    <x v="1"/>
    <n v="17639"/>
    <n v="6881"/>
    <n v="5"/>
    <s v="Y"/>
    <s v="No"/>
    <n v="16"/>
    <x v="0"/>
    <n v="4"/>
    <n v="80"/>
    <x v="0"/>
    <n v="30"/>
    <x v="1"/>
    <n v="3"/>
    <n v="4"/>
    <n v="3"/>
    <n v="0"/>
    <n v="3"/>
  </r>
  <r>
    <n v="29"/>
    <x v="0"/>
    <n v="1"/>
    <x v="0"/>
    <n v="805"/>
    <x v="1"/>
    <n v="1"/>
    <n v="2"/>
    <s v="Life Sciences"/>
    <n v="1"/>
    <n v="816"/>
    <n v="2"/>
    <x v="0"/>
    <n v="36"/>
    <x v="1"/>
    <n v="1"/>
    <x v="2"/>
    <n v="1"/>
    <x v="1"/>
    <n v="2319"/>
    <n v="6689"/>
    <n v="1"/>
    <s v="Y"/>
    <s v="Yes"/>
    <n v="11"/>
    <x v="0"/>
    <n v="4"/>
    <n v="80"/>
    <x v="1"/>
    <n v="1"/>
    <x v="4"/>
    <n v="3"/>
    <n v="1"/>
    <n v="0"/>
    <n v="0"/>
    <n v="0"/>
  </r>
  <r>
    <n v="33"/>
    <x v="1"/>
    <n v="0"/>
    <x v="0"/>
    <n v="213"/>
    <x v="1"/>
    <n v="7"/>
    <n v="3"/>
    <s v="Medical"/>
    <n v="1"/>
    <n v="817"/>
    <n v="3"/>
    <x v="1"/>
    <n v="49"/>
    <x v="0"/>
    <n v="3"/>
    <x v="7"/>
    <n v="3"/>
    <x v="1"/>
    <n v="11691"/>
    <n v="25995"/>
    <n v="0"/>
    <s v="Y"/>
    <s v="No"/>
    <n v="11"/>
    <x v="0"/>
    <n v="4"/>
    <n v="80"/>
    <x v="0"/>
    <n v="14"/>
    <x v="1"/>
    <n v="4"/>
    <n v="13"/>
    <n v="9"/>
    <n v="3"/>
    <n v="7"/>
  </r>
  <r>
    <n v="33"/>
    <x v="0"/>
    <n v="1"/>
    <x v="0"/>
    <n v="118"/>
    <x v="0"/>
    <n v="16"/>
    <n v="3"/>
    <s v="Marketing"/>
    <n v="1"/>
    <n v="819"/>
    <n v="1"/>
    <x v="0"/>
    <n v="69"/>
    <x v="0"/>
    <n v="2"/>
    <x v="0"/>
    <n v="1"/>
    <x v="0"/>
    <n v="5324"/>
    <n v="26507"/>
    <n v="5"/>
    <s v="Y"/>
    <s v="No"/>
    <n v="15"/>
    <x v="0"/>
    <n v="3"/>
    <n v="80"/>
    <x v="0"/>
    <n v="6"/>
    <x v="1"/>
    <n v="3"/>
    <n v="3"/>
    <n v="2"/>
    <n v="0"/>
    <n v="2"/>
  </r>
  <r>
    <n v="47"/>
    <x v="1"/>
    <n v="0"/>
    <x v="0"/>
    <n v="202"/>
    <x v="1"/>
    <n v="2"/>
    <n v="2"/>
    <s v="Other"/>
    <n v="1"/>
    <n v="820"/>
    <n v="3"/>
    <x v="0"/>
    <n v="33"/>
    <x v="0"/>
    <n v="4"/>
    <x v="5"/>
    <n v="4"/>
    <x v="1"/>
    <n v="16752"/>
    <n v="12982"/>
    <n v="1"/>
    <s v="Y"/>
    <s v="Yes"/>
    <n v="11"/>
    <x v="0"/>
    <n v="3"/>
    <n v="80"/>
    <x v="1"/>
    <n v="26"/>
    <x v="1"/>
    <n v="2"/>
    <n v="26"/>
    <n v="14"/>
    <n v="3"/>
    <n v="0"/>
  </r>
  <r>
    <n v="36"/>
    <x v="1"/>
    <n v="0"/>
    <x v="0"/>
    <n v="676"/>
    <x v="1"/>
    <n v="1"/>
    <n v="3"/>
    <s v="Other"/>
    <n v="1"/>
    <n v="823"/>
    <n v="3"/>
    <x v="0"/>
    <n v="35"/>
    <x v="0"/>
    <n v="2"/>
    <x v="3"/>
    <n v="2"/>
    <x v="1"/>
    <n v="5228"/>
    <n v="23361"/>
    <n v="0"/>
    <s v="Y"/>
    <s v="No"/>
    <n v="15"/>
    <x v="0"/>
    <n v="1"/>
    <n v="80"/>
    <x v="1"/>
    <n v="10"/>
    <x v="2"/>
    <n v="3"/>
    <n v="9"/>
    <n v="7"/>
    <n v="0"/>
    <n v="5"/>
  </r>
  <r>
    <n v="29"/>
    <x v="1"/>
    <n v="0"/>
    <x v="0"/>
    <n v="1252"/>
    <x v="1"/>
    <n v="23"/>
    <n v="2"/>
    <s v="Life Sciences"/>
    <n v="1"/>
    <n v="824"/>
    <n v="3"/>
    <x v="1"/>
    <n v="81"/>
    <x v="2"/>
    <n v="1"/>
    <x v="1"/>
    <n v="3"/>
    <x v="1"/>
    <n v="2700"/>
    <n v="23779"/>
    <n v="1"/>
    <s v="Y"/>
    <s v="No"/>
    <n v="24"/>
    <x v="1"/>
    <n v="3"/>
    <n v="80"/>
    <x v="1"/>
    <n v="10"/>
    <x v="1"/>
    <n v="3"/>
    <n v="10"/>
    <n v="7"/>
    <n v="0"/>
    <n v="7"/>
  </r>
  <r>
    <n v="58"/>
    <x v="0"/>
    <n v="1"/>
    <x v="0"/>
    <n v="286"/>
    <x v="1"/>
    <n v="2"/>
    <n v="4"/>
    <s v="Life Sciences"/>
    <n v="1"/>
    <n v="825"/>
    <n v="4"/>
    <x v="1"/>
    <n v="31"/>
    <x v="0"/>
    <n v="5"/>
    <x v="7"/>
    <n v="2"/>
    <x v="0"/>
    <n v="19246"/>
    <n v="25761"/>
    <n v="7"/>
    <s v="Y"/>
    <s v="Yes"/>
    <n v="12"/>
    <x v="0"/>
    <n v="4"/>
    <n v="80"/>
    <x v="0"/>
    <n v="40"/>
    <x v="2"/>
    <n v="3"/>
    <n v="31"/>
    <n v="15"/>
    <n v="13"/>
    <n v="8"/>
  </r>
  <r>
    <n v="35"/>
    <x v="1"/>
    <n v="0"/>
    <x v="0"/>
    <n v="1258"/>
    <x v="1"/>
    <n v="1"/>
    <n v="4"/>
    <s v="Life Sciences"/>
    <n v="1"/>
    <n v="826"/>
    <n v="4"/>
    <x v="0"/>
    <n v="40"/>
    <x v="2"/>
    <n v="1"/>
    <x v="1"/>
    <n v="3"/>
    <x v="0"/>
    <n v="2506"/>
    <n v="13301"/>
    <n v="3"/>
    <s v="Y"/>
    <s v="No"/>
    <n v="13"/>
    <x v="0"/>
    <n v="3"/>
    <n v="80"/>
    <x v="0"/>
    <n v="7"/>
    <x v="0"/>
    <n v="3"/>
    <n v="2"/>
    <n v="2"/>
    <n v="2"/>
    <n v="2"/>
  </r>
  <r>
    <n v="42"/>
    <x v="1"/>
    <n v="0"/>
    <x v="0"/>
    <n v="932"/>
    <x v="1"/>
    <n v="1"/>
    <n v="2"/>
    <s v="Life Sciences"/>
    <n v="1"/>
    <n v="827"/>
    <n v="4"/>
    <x v="0"/>
    <n v="43"/>
    <x v="1"/>
    <n v="2"/>
    <x v="3"/>
    <n v="4"/>
    <x v="1"/>
    <n v="6062"/>
    <n v="4051"/>
    <n v="9"/>
    <s v="Y"/>
    <s v="Yes"/>
    <n v="13"/>
    <x v="0"/>
    <n v="4"/>
    <n v="80"/>
    <x v="1"/>
    <n v="8"/>
    <x v="5"/>
    <n v="3"/>
    <n v="4"/>
    <n v="3"/>
    <n v="0"/>
    <n v="2"/>
  </r>
  <r>
    <n v="28"/>
    <x v="0"/>
    <n v="1"/>
    <x v="0"/>
    <n v="890"/>
    <x v="1"/>
    <n v="2"/>
    <n v="4"/>
    <s v="Medical"/>
    <n v="1"/>
    <n v="828"/>
    <n v="3"/>
    <x v="1"/>
    <n v="46"/>
    <x v="0"/>
    <n v="1"/>
    <x v="1"/>
    <n v="3"/>
    <x v="0"/>
    <n v="4382"/>
    <n v="16374"/>
    <n v="6"/>
    <s v="Y"/>
    <s v="No"/>
    <n v="17"/>
    <x v="0"/>
    <n v="4"/>
    <n v="80"/>
    <x v="0"/>
    <n v="5"/>
    <x v="1"/>
    <n v="2"/>
    <n v="2"/>
    <n v="2"/>
    <n v="2"/>
    <n v="1"/>
  </r>
  <r>
    <n v="36"/>
    <x v="1"/>
    <n v="0"/>
    <x v="0"/>
    <n v="1041"/>
    <x v="2"/>
    <n v="13"/>
    <n v="3"/>
    <s v="Human Resources"/>
    <n v="1"/>
    <n v="829"/>
    <n v="3"/>
    <x v="1"/>
    <n v="36"/>
    <x v="0"/>
    <n v="1"/>
    <x v="8"/>
    <n v="2"/>
    <x v="1"/>
    <n v="2143"/>
    <n v="25527"/>
    <n v="4"/>
    <s v="Y"/>
    <s v="No"/>
    <n v="13"/>
    <x v="0"/>
    <n v="2"/>
    <n v="80"/>
    <x v="1"/>
    <n v="8"/>
    <x v="2"/>
    <n v="3"/>
    <n v="5"/>
    <n v="2"/>
    <n v="0"/>
    <n v="4"/>
  </r>
  <r>
    <n v="32"/>
    <x v="1"/>
    <n v="0"/>
    <x v="0"/>
    <n v="859"/>
    <x v="1"/>
    <n v="4"/>
    <n v="3"/>
    <s v="Life Sciences"/>
    <n v="1"/>
    <n v="830"/>
    <n v="3"/>
    <x v="0"/>
    <n v="98"/>
    <x v="1"/>
    <n v="2"/>
    <x v="3"/>
    <n v="3"/>
    <x v="1"/>
    <n v="6162"/>
    <n v="19124"/>
    <n v="1"/>
    <s v="Y"/>
    <s v="No"/>
    <n v="12"/>
    <x v="0"/>
    <n v="3"/>
    <n v="80"/>
    <x v="1"/>
    <n v="14"/>
    <x v="1"/>
    <n v="3"/>
    <n v="14"/>
    <n v="13"/>
    <n v="6"/>
    <n v="8"/>
  </r>
  <r>
    <n v="40"/>
    <x v="1"/>
    <n v="0"/>
    <x v="1"/>
    <n v="720"/>
    <x v="1"/>
    <n v="16"/>
    <n v="4"/>
    <s v="Medical"/>
    <n v="1"/>
    <n v="832"/>
    <n v="1"/>
    <x v="1"/>
    <n v="51"/>
    <x v="1"/>
    <n v="2"/>
    <x v="2"/>
    <n v="3"/>
    <x v="0"/>
    <n v="5094"/>
    <n v="11983"/>
    <n v="6"/>
    <s v="Y"/>
    <s v="No"/>
    <n v="14"/>
    <x v="0"/>
    <n v="4"/>
    <n v="80"/>
    <x v="0"/>
    <n v="10"/>
    <x v="6"/>
    <n v="3"/>
    <n v="1"/>
    <n v="0"/>
    <n v="0"/>
    <n v="0"/>
  </r>
  <r>
    <n v="30"/>
    <x v="1"/>
    <n v="0"/>
    <x v="0"/>
    <n v="946"/>
    <x v="1"/>
    <n v="2"/>
    <n v="3"/>
    <s v="Medical"/>
    <n v="1"/>
    <n v="833"/>
    <n v="3"/>
    <x v="0"/>
    <n v="52"/>
    <x v="1"/>
    <n v="2"/>
    <x v="3"/>
    <n v="4"/>
    <x v="0"/>
    <n v="6877"/>
    <n v="20234"/>
    <n v="5"/>
    <s v="Y"/>
    <s v="Yes"/>
    <n v="24"/>
    <x v="1"/>
    <n v="2"/>
    <n v="80"/>
    <x v="0"/>
    <n v="12"/>
    <x v="5"/>
    <n v="2"/>
    <n v="0"/>
    <n v="0"/>
    <n v="0"/>
    <n v="0"/>
  </r>
  <r>
    <n v="45"/>
    <x v="1"/>
    <n v="0"/>
    <x v="0"/>
    <n v="252"/>
    <x v="1"/>
    <n v="2"/>
    <n v="3"/>
    <s v="Life Sciences"/>
    <n v="1"/>
    <n v="834"/>
    <n v="2"/>
    <x v="0"/>
    <n v="95"/>
    <x v="1"/>
    <n v="1"/>
    <x v="1"/>
    <n v="3"/>
    <x v="0"/>
    <n v="2274"/>
    <n v="6153"/>
    <n v="1"/>
    <s v="Y"/>
    <s v="No"/>
    <n v="14"/>
    <x v="0"/>
    <n v="4"/>
    <n v="80"/>
    <x v="0"/>
    <n v="1"/>
    <x v="1"/>
    <n v="3"/>
    <n v="1"/>
    <n v="0"/>
    <n v="0"/>
    <n v="0"/>
  </r>
  <r>
    <n v="42"/>
    <x v="1"/>
    <n v="0"/>
    <x v="0"/>
    <n v="933"/>
    <x v="1"/>
    <n v="29"/>
    <n v="3"/>
    <s v="Life Sciences"/>
    <n v="1"/>
    <n v="836"/>
    <n v="2"/>
    <x v="1"/>
    <n v="98"/>
    <x v="0"/>
    <n v="2"/>
    <x v="3"/>
    <n v="2"/>
    <x v="1"/>
    <n v="4434"/>
    <n v="11806"/>
    <n v="1"/>
    <s v="Y"/>
    <s v="No"/>
    <n v="13"/>
    <x v="0"/>
    <n v="4"/>
    <n v="80"/>
    <x v="1"/>
    <n v="10"/>
    <x v="1"/>
    <n v="2"/>
    <n v="9"/>
    <n v="8"/>
    <n v="7"/>
    <n v="8"/>
  </r>
  <r>
    <n v="38"/>
    <x v="1"/>
    <n v="0"/>
    <x v="1"/>
    <n v="471"/>
    <x v="1"/>
    <n v="12"/>
    <n v="3"/>
    <s v="Life Sciences"/>
    <n v="1"/>
    <n v="837"/>
    <n v="1"/>
    <x v="1"/>
    <n v="45"/>
    <x v="1"/>
    <n v="2"/>
    <x v="4"/>
    <n v="1"/>
    <x v="2"/>
    <n v="6288"/>
    <n v="4284"/>
    <n v="2"/>
    <s v="Y"/>
    <s v="No"/>
    <n v="15"/>
    <x v="0"/>
    <n v="3"/>
    <n v="80"/>
    <x v="1"/>
    <n v="13"/>
    <x v="1"/>
    <n v="2"/>
    <n v="4"/>
    <n v="3"/>
    <n v="1"/>
    <n v="2"/>
  </r>
  <r>
    <n v="34"/>
    <x v="1"/>
    <n v="0"/>
    <x v="1"/>
    <n v="702"/>
    <x v="1"/>
    <n v="16"/>
    <n v="4"/>
    <s v="Life Sciences"/>
    <n v="1"/>
    <n v="838"/>
    <n v="3"/>
    <x v="0"/>
    <n v="100"/>
    <x v="1"/>
    <n v="1"/>
    <x v="1"/>
    <n v="4"/>
    <x v="0"/>
    <n v="2553"/>
    <n v="8306"/>
    <n v="1"/>
    <s v="Y"/>
    <s v="No"/>
    <n v="16"/>
    <x v="0"/>
    <n v="3"/>
    <n v="80"/>
    <x v="0"/>
    <n v="6"/>
    <x v="1"/>
    <n v="3"/>
    <n v="5"/>
    <n v="2"/>
    <n v="1"/>
    <n v="3"/>
  </r>
  <r>
    <n v="49"/>
    <x v="0"/>
    <n v="1"/>
    <x v="0"/>
    <n v="1184"/>
    <x v="0"/>
    <n v="11"/>
    <n v="3"/>
    <s v="Marketing"/>
    <n v="1"/>
    <n v="840"/>
    <n v="3"/>
    <x v="0"/>
    <n v="43"/>
    <x v="0"/>
    <n v="3"/>
    <x v="0"/>
    <n v="4"/>
    <x v="1"/>
    <n v="7654"/>
    <n v="5860"/>
    <n v="1"/>
    <s v="Y"/>
    <s v="No"/>
    <n v="18"/>
    <x v="0"/>
    <n v="1"/>
    <n v="80"/>
    <x v="3"/>
    <n v="9"/>
    <x v="1"/>
    <n v="4"/>
    <n v="9"/>
    <n v="8"/>
    <n v="7"/>
    <n v="7"/>
  </r>
  <r>
    <n v="55"/>
    <x v="0"/>
    <n v="1"/>
    <x v="0"/>
    <n v="436"/>
    <x v="0"/>
    <n v="2"/>
    <n v="1"/>
    <s v="Medical"/>
    <n v="1"/>
    <n v="842"/>
    <n v="3"/>
    <x v="1"/>
    <n v="37"/>
    <x v="0"/>
    <n v="2"/>
    <x v="0"/>
    <n v="4"/>
    <x v="0"/>
    <n v="5160"/>
    <n v="21519"/>
    <n v="4"/>
    <s v="Y"/>
    <s v="No"/>
    <n v="16"/>
    <x v="0"/>
    <n v="3"/>
    <n v="80"/>
    <x v="0"/>
    <n v="12"/>
    <x v="1"/>
    <n v="2"/>
    <n v="9"/>
    <n v="7"/>
    <n v="7"/>
    <n v="3"/>
  </r>
  <r>
    <n v="43"/>
    <x v="1"/>
    <n v="0"/>
    <x v="0"/>
    <n v="589"/>
    <x v="1"/>
    <n v="14"/>
    <n v="2"/>
    <s v="Life Sciences"/>
    <n v="1"/>
    <n v="843"/>
    <n v="2"/>
    <x v="1"/>
    <n v="94"/>
    <x v="0"/>
    <n v="4"/>
    <x v="7"/>
    <n v="1"/>
    <x v="1"/>
    <n v="17159"/>
    <n v="5200"/>
    <n v="6"/>
    <s v="Y"/>
    <s v="No"/>
    <n v="24"/>
    <x v="1"/>
    <n v="3"/>
    <n v="80"/>
    <x v="1"/>
    <n v="22"/>
    <x v="1"/>
    <n v="3"/>
    <n v="4"/>
    <n v="1"/>
    <n v="1"/>
    <n v="0"/>
  </r>
  <r>
    <n v="27"/>
    <x v="1"/>
    <n v="0"/>
    <x v="0"/>
    <n v="269"/>
    <x v="1"/>
    <n v="5"/>
    <n v="1"/>
    <s v="Technical Degree"/>
    <n v="1"/>
    <n v="844"/>
    <n v="3"/>
    <x v="1"/>
    <n v="42"/>
    <x v="1"/>
    <n v="3"/>
    <x v="7"/>
    <n v="4"/>
    <x v="2"/>
    <n v="12808"/>
    <n v="8842"/>
    <n v="1"/>
    <s v="Y"/>
    <s v="Yes"/>
    <n v="16"/>
    <x v="0"/>
    <n v="2"/>
    <n v="80"/>
    <x v="1"/>
    <n v="9"/>
    <x v="1"/>
    <n v="3"/>
    <n v="9"/>
    <n v="8"/>
    <n v="0"/>
    <n v="8"/>
  </r>
  <r>
    <n v="35"/>
    <x v="1"/>
    <n v="0"/>
    <x v="0"/>
    <n v="950"/>
    <x v="1"/>
    <n v="7"/>
    <n v="3"/>
    <s v="Other"/>
    <n v="1"/>
    <n v="845"/>
    <n v="3"/>
    <x v="1"/>
    <n v="59"/>
    <x v="0"/>
    <n v="3"/>
    <x v="3"/>
    <n v="3"/>
    <x v="0"/>
    <n v="10221"/>
    <n v="18869"/>
    <n v="3"/>
    <s v="Y"/>
    <s v="No"/>
    <n v="21"/>
    <x v="1"/>
    <n v="2"/>
    <n v="80"/>
    <x v="0"/>
    <n v="17"/>
    <x v="1"/>
    <n v="4"/>
    <n v="8"/>
    <n v="5"/>
    <n v="1"/>
    <n v="6"/>
  </r>
  <r>
    <n v="28"/>
    <x v="1"/>
    <n v="0"/>
    <x v="0"/>
    <n v="760"/>
    <x v="0"/>
    <n v="2"/>
    <n v="4"/>
    <s v="Marketing"/>
    <n v="1"/>
    <n v="846"/>
    <n v="2"/>
    <x v="0"/>
    <n v="81"/>
    <x v="0"/>
    <n v="2"/>
    <x v="0"/>
    <n v="2"/>
    <x v="1"/>
    <n v="4779"/>
    <n v="3698"/>
    <n v="1"/>
    <s v="Y"/>
    <s v="Yes"/>
    <n v="20"/>
    <x v="1"/>
    <n v="1"/>
    <n v="80"/>
    <x v="0"/>
    <n v="8"/>
    <x v="2"/>
    <n v="3"/>
    <n v="8"/>
    <n v="7"/>
    <n v="7"/>
    <n v="5"/>
  </r>
  <r>
    <n v="34"/>
    <x v="1"/>
    <n v="0"/>
    <x v="0"/>
    <n v="829"/>
    <x v="2"/>
    <n v="3"/>
    <n v="2"/>
    <s v="Human Resources"/>
    <n v="1"/>
    <n v="847"/>
    <n v="3"/>
    <x v="1"/>
    <n v="88"/>
    <x v="0"/>
    <n v="1"/>
    <x v="8"/>
    <n v="4"/>
    <x v="1"/>
    <n v="3737"/>
    <n v="2243"/>
    <n v="0"/>
    <s v="Y"/>
    <s v="No"/>
    <n v="19"/>
    <x v="0"/>
    <n v="3"/>
    <n v="80"/>
    <x v="1"/>
    <n v="4"/>
    <x v="4"/>
    <n v="1"/>
    <n v="3"/>
    <n v="2"/>
    <n v="0"/>
    <n v="2"/>
  </r>
  <r>
    <n v="26"/>
    <x v="0"/>
    <n v="1"/>
    <x v="1"/>
    <n v="887"/>
    <x v="1"/>
    <n v="5"/>
    <n v="2"/>
    <s v="Medical"/>
    <n v="1"/>
    <n v="848"/>
    <n v="3"/>
    <x v="0"/>
    <n v="88"/>
    <x v="1"/>
    <n v="1"/>
    <x v="1"/>
    <n v="3"/>
    <x v="1"/>
    <n v="2366"/>
    <n v="20898"/>
    <n v="1"/>
    <s v="Y"/>
    <s v="Yes"/>
    <n v="14"/>
    <x v="0"/>
    <n v="1"/>
    <n v="80"/>
    <x v="1"/>
    <n v="8"/>
    <x v="2"/>
    <n v="3"/>
    <n v="8"/>
    <n v="7"/>
    <n v="1"/>
    <n v="7"/>
  </r>
  <r>
    <n v="27"/>
    <x v="1"/>
    <n v="0"/>
    <x v="2"/>
    <n v="443"/>
    <x v="1"/>
    <n v="3"/>
    <n v="3"/>
    <s v="Medical"/>
    <n v="1"/>
    <n v="850"/>
    <n v="4"/>
    <x v="1"/>
    <n v="50"/>
    <x v="0"/>
    <n v="1"/>
    <x v="1"/>
    <n v="4"/>
    <x v="1"/>
    <n v="1706"/>
    <n v="16571"/>
    <n v="1"/>
    <s v="Y"/>
    <s v="No"/>
    <n v="11"/>
    <x v="0"/>
    <n v="3"/>
    <n v="80"/>
    <x v="2"/>
    <n v="0"/>
    <x v="6"/>
    <n v="2"/>
    <n v="0"/>
    <n v="0"/>
    <n v="0"/>
    <n v="0"/>
  </r>
  <r>
    <n v="51"/>
    <x v="1"/>
    <n v="0"/>
    <x v="0"/>
    <n v="1318"/>
    <x v="0"/>
    <n v="26"/>
    <n v="4"/>
    <s v="Marketing"/>
    <n v="1"/>
    <n v="851"/>
    <n v="1"/>
    <x v="0"/>
    <n v="66"/>
    <x v="0"/>
    <n v="4"/>
    <x v="5"/>
    <n v="3"/>
    <x v="1"/>
    <n v="16307"/>
    <n v="5594"/>
    <n v="2"/>
    <s v="Y"/>
    <s v="No"/>
    <n v="14"/>
    <x v="0"/>
    <n v="3"/>
    <n v="80"/>
    <x v="1"/>
    <n v="29"/>
    <x v="2"/>
    <n v="2"/>
    <n v="20"/>
    <n v="6"/>
    <n v="4"/>
    <n v="17"/>
  </r>
  <r>
    <n v="44"/>
    <x v="1"/>
    <n v="0"/>
    <x v="0"/>
    <n v="625"/>
    <x v="1"/>
    <n v="4"/>
    <n v="3"/>
    <s v="Medical"/>
    <n v="1"/>
    <n v="852"/>
    <n v="4"/>
    <x v="1"/>
    <n v="50"/>
    <x v="0"/>
    <n v="2"/>
    <x v="4"/>
    <n v="2"/>
    <x v="0"/>
    <n v="5933"/>
    <n v="5197"/>
    <n v="9"/>
    <s v="Y"/>
    <s v="No"/>
    <n v="12"/>
    <x v="0"/>
    <n v="4"/>
    <n v="80"/>
    <x v="0"/>
    <n v="10"/>
    <x v="2"/>
    <n v="2"/>
    <n v="5"/>
    <n v="2"/>
    <n v="2"/>
    <n v="3"/>
  </r>
  <r>
    <n v="25"/>
    <x v="1"/>
    <n v="0"/>
    <x v="0"/>
    <n v="180"/>
    <x v="1"/>
    <n v="2"/>
    <n v="1"/>
    <s v="Medical"/>
    <n v="1"/>
    <n v="854"/>
    <n v="1"/>
    <x v="1"/>
    <n v="65"/>
    <x v="2"/>
    <n v="1"/>
    <x v="1"/>
    <n v="1"/>
    <x v="0"/>
    <n v="3424"/>
    <n v="21632"/>
    <n v="7"/>
    <s v="Y"/>
    <s v="No"/>
    <n v="13"/>
    <x v="0"/>
    <n v="3"/>
    <n v="80"/>
    <x v="0"/>
    <n v="6"/>
    <x v="1"/>
    <n v="2"/>
    <n v="4"/>
    <n v="3"/>
    <n v="0"/>
    <n v="1"/>
  </r>
  <r>
    <n v="33"/>
    <x v="1"/>
    <n v="0"/>
    <x v="0"/>
    <n v="586"/>
    <x v="0"/>
    <n v="1"/>
    <n v="3"/>
    <s v="Medical"/>
    <n v="1"/>
    <n v="855"/>
    <n v="1"/>
    <x v="1"/>
    <n v="48"/>
    <x v="2"/>
    <n v="2"/>
    <x v="0"/>
    <n v="1"/>
    <x v="2"/>
    <n v="4037"/>
    <n v="21816"/>
    <n v="1"/>
    <s v="Y"/>
    <s v="No"/>
    <n v="22"/>
    <x v="1"/>
    <n v="1"/>
    <n v="80"/>
    <x v="1"/>
    <n v="9"/>
    <x v="3"/>
    <n v="3"/>
    <n v="9"/>
    <n v="8"/>
    <n v="0"/>
    <n v="8"/>
  </r>
  <r>
    <n v="35"/>
    <x v="1"/>
    <n v="0"/>
    <x v="0"/>
    <n v="1343"/>
    <x v="1"/>
    <n v="27"/>
    <n v="1"/>
    <s v="Medical"/>
    <n v="1"/>
    <n v="856"/>
    <n v="3"/>
    <x v="0"/>
    <n v="53"/>
    <x v="1"/>
    <n v="1"/>
    <x v="1"/>
    <n v="1"/>
    <x v="0"/>
    <n v="2559"/>
    <n v="17852"/>
    <n v="1"/>
    <s v="Y"/>
    <s v="No"/>
    <n v="11"/>
    <x v="0"/>
    <n v="4"/>
    <n v="80"/>
    <x v="0"/>
    <n v="6"/>
    <x v="1"/>
    <n v="2"/>
    <n v="6"/>
    <n v="5"/>
    <n v="1"/>
    <n v="1"/>
  </r>
  <r>
    <n v="36"/>
    <x v="1"/>
    <n v="0"/>
    <x v="0"/>
    <n v="928"/>
    <x v="0"/>
    <n v="1"/>
    <n v="2"/>
    <s v="Life Sciences"/>
    <n v="1"/>
    <n v="857"/>
    <n v="2"/>
    <x v="1"/>
    <n v="56"/>
    <x v="0"/>
    <n v="2"/>
    <x v="0"/>
    <n v="4"/>
    <x v="1"/>
    <n v="6201"/>
    <n v="2823"/>
    <n v="1"/>
    <s v="Y"/>
    <s v="Yes"/>
    <n v="14"/>
    <x v="0"/>
    <n v="4"/>
    <n v="80"/>
    <x v="1"/>
    <n v="18"/>
    <x v="4"/>
    <n v="2"/>
    <n v="18"/>
    <n v="14"/>
    <n v="4"/>
    <n v="11"/>
  </r>
  <r>
    <n v="32"/>
    <x v="1"/>
    <n v="0"/>
    <x v="0"/>
    <n v="117"/>
    <x v="0"/>
    <n v="13"/>
    <n v="4"/>
    <s v="Life Sciences"/>
    <n v="1"/>
    <n v="859"/>
    <n v="2"/>
    <x v="1"/>
    <n v="73"/>
    <x v="0"/>
    <n v="2"/>
    <x v="0"/>
    <n v="4"/>
    <x v="2"/>
    <n v="4403"/>
    <n v="9250"/>
    <n v="2"/>
    <s v="Y"/>
    <s v="No"/>
    <n v="11"/>
    <x v="0"/>
    <n v="3"/>
    <n v="80"/>
    <x v="1"/>
    <n v="8"/>
    <x v="1"/>
    <n v="2"/>
    <n v="5"/>
    <n v="2"/>
    <n v="0"/>
    <n v="3"/>
  </r>
  <r>
    <n v="30"/>
    <x v="1"/>
    <n v="0"/>
    <x v="1"/>
    <n v="1012"/>
    <x v="1"/>
    <n v="5"/>
    <n v="4"/>
    <s v="Life Sciences"/>
    <n v="1"/>
    <n v="861"/>
    <n v="2"/>
    <x v="1"/>
    <n v="75"/>
    <x v="1"/>
    <n v="1"/>
    <x v="1"/>
    <n v="4"/>
    <x v="2"/>
    <n v="3761"/>
    <n v="2373"/>
    <n v="9"/>
    <s v="Y"/>
    <s v="No"/>
    <n v="12"/>
    <x v="0"/>
    <n v="2"/>
    <n v="80"/>
    <x v="1"/>
    <n v="10"/>
    <x v="1"/>
    <n v="2"/>
    <n v="5"/>
    <n v="4"/>
    <n v="0"/>
    <n v="3"/>
  </r>
  <r>
    <n v="53"/>
    <x v="1"/>
    <n v="0"/>
    <x v="0"/>
    <n v="661"/>
    <x v="0"/>
    <n v="7"/>
    <n v="2"/>
    <s v="Marketing"/>
    <n v="1"/>
    <n v="862"/>
    <n v="1"/>
    <x v="0"/>
    <n v="78"/>
    <x v="1"/>
    <n v="3"/>
    <x v="0"/>
    <n v="4"/>
    <x v="1"/>
    <n v="10934"/>
    <n v="20715"/>
    <n v="7"/>
    <s v="Y"/>
    <s v="Yes"/>
    <n v="18"/>
    <x v="0"/>
    <n v="4"/>
    <n v="80"/>
    <x v="1"/>
    <n v="35"/>
    <x v="1"/>
    <n v="3"/>
    <n v="5"/>
    <n v="2"/>
    <n v="0"/>
    <n v="4"/>
  </r>
  <r>
    <n v="45"/>
    <x v="1"/>
    <n v="0"/>
    <x v="0"/>
    <n v="930"/>
    <x v="0"/>
    <n v="9"/>
    <n v="3"/>
    <s v="Marketing"/>
    <n v="1"/>
    <n v="864"/>
    <n v="4"/>
    <x v="1"/>
    <n v="74"/>
    <x v="0"/>
    <n v="3"/>
    <x v="0"/>
    <n v="1"/>
    <x v="2"/>
    <n v="10761"/>
    <n v="19239"/>
    <n v="4"/>
    <s v="Y"/>
    <s v="Yes"/>
    <n v="12"/>
    <x v="0"/>
    <n v="3"/>
    <n v="80"/>
    <x v="1"/>
    <n v="18"/>
    <x v="2"/>
    <n v="3"/>
    <n v="5"/>
    <n v="4"/>
    <n v="0"/>
    <n v="2"/>
  </r>
  <r>
    <n v="32"/>
    <x v="1"/>
    <n v="0"/>
    <x v="0"/>
    <n v="638"/>
    <x v="1"/>
    <n v="8"/>
    <n v="2"/>
    <s v="Medical"/>
    <n v="1"/>
    <n v="865"/>
    <n v="3"/>
    <x v="0"/>
    <n v="91"/>
    <x v="2"/>
    <n v="2"/>
    <x v="1"/>
    <n v="3"/>
    <x v="1"/>
    <n v="5175"/>
    <n v="22162"/>
    <n v="5"/>
    <s v="Y"/>
    <s v="No"/>
    <n v="12"/>
    <x v="0"/>
    <n v="3"/>
    <n v="80"/>
    <x v="1"/>
    <n v="9"/>
    <x v="1"/>
    <n v="2"/>
    <n v="5"/>
    <n v="3"/>
    <n v="1"/>
    <n v="3"/>
  </r>
  <r>
    <n v="52"/>
    <x v="1"/>
    <n v="0"/>
    <x v="1"/>
    <n v="890"/>
    <x v="1"/>
    <n v="25"/>
    <n v="4"/>
    <s v="Medical"/>
    <n v="1"/>
    <n v="867"/>
    <n v="3"/>
    <x v="0"/>
    <n v="81"/>
    <x v="1"/>
    <n v="4"/>
    <x v="3"/>
    <n v="4"/>
    <x v="1"/>
    <n v="13826"/>
    <n v="19028"/>
    <n v="3"/>
    <s v="Y"/>
    <s v="No"/>
    <n v="22"/>
    <x v="1"/>
    <n v="3"/>
    <n v="80"/>
    <x v="0"/>
    <n v="31"/>
    <x v="1"/>
    <n v="3"/>
    <n v="9"/>
    <n v="8"/>
    <n v="0"/>
    <n v="0"/>
  </r>
  <r>
    <n v="37"/>
    <x v="1"/>
    <n v="0"/>
    <x v="0"/>
    <n v="342"/>
    <x v="0"/>
    <n v="16"/>
    <n v="4"/>
    <s v="Marketing"/>
    <n v="1"/>
    <n v="868"/>
    <n v="4"/>
    <x v="1"/>
    <n v="66"/>
    <x v="1"/>
    <n v="2"/>
    <x v="0"/>
    <n v="3"/>
    <x v="2"/>
    <n v="6334"/>
    <n v="24558"/>
    <n v="4"/>
    <s v="Y"/>
    <s v="No"/>
    <n v="19"/>
    <x v="0"/>
    <n v="4"/>
    <n v="80"/>
    <x v="3"/>
    <n v="9"/>
    <x v="2"/>
    <n v="3"/>
    <n v="1"/>
    <n v="0"/>
    <n v="0"/>
    <n v="0"/>
  </r>
  <r>
    <n v="28"/>
    <x v="1"/>
    <n v="0"/>
    <x v="0"/>
    <n v="1169"/>
    <x v="2"/>
    <n v="8"/>
    <n v="2"/>
    <s v="Medical"/>
    <n v="1"/>
    <n v="869"/>
    <n v="2"/>
    <x v="1"/>
    <n v="63"/>
    <x v="1"/>
    <n v="1"/>
    <x v="8"/>
    <n v="4"/>
    <x v="2"/>
    <n v="4936"/>
    <n v="23965"/>
    <n v="1"/>
    <s v="Y"/>
    <s v="No"/>
    <n v="13"/>
    <x v="0"/>
    <n v="4"/>
    <n v="80"/>
    <x v="1"/>
    <n v="6"/>
    <x v="6"/>
    <n v="3"/>
    <n v="5"/>
    <n v="1"/>
    <n v="0"/>
    <n v="4"/>
  </r>
  <r>
    <n v="22"/>
    <x v="1"/>
    <n v="0"/>
    <x v="0"/>
    <n v="1230"/>
    <x v="1"/>
    <n v="1"/>
    <n v="2"/>
    <s v="Life Sciences"/>
    <n v="1"/>
    <n v="872"/>
    <n v="4"/>
    <x v="1"/>
    <n v="33"/>
    <x v="1"/>
    <n v="2"/>
    <x v="3"/>
    <n v="4"/>
    <x v="1"/>
    <n v="4775"/>
    <n v="19146"/>
    <n v="6"/>
    <s v="Y"/>
    <s v="No"/>
    <n v="22"/>
    <x v="1"/>
    <n v="1"/>
    <n v="80"/>
    <x v="3"/>
    <n v="4"/>
    <x v="2"/>
    <n v="1"/>
    <n v="2"/>
    <n v="2"/>
    <n v="2"/>
    <n v="2"/>
  </r>
  <r>
    <n v="44"/>
    <x v="1"/>
    <n v="0"/>
    <x v="0"/>
    <n v="986"/>
    <x v="1"/>
    <n v="8"/>
    <n v="4"/>
    <s v="Life Sciences"/>
    <n v="1"/>
    <n v="874"/>
    <n v="1"/>
    <x v="1"/>
    <n v="62"/>
    <x v="2"/>
    <n v="1"/>
    <x v="2"/>
    <n v="4"/>
    <x v="1"/>
    <n v="2818"/>
    <n v="5044"/>
    <n v="2"/>
    <s v="Y"/>
    <s v="Yes"/>
    <n v="24"/>
    <x v="1"/>
    <n v="3"/>
    <n v="80"/>
    <x v="1"/>
    <n v="10"/>
    <x v="2"/>
    <n v="2"/>
    <n v="3"/>
    <n v="2"/>
    <n v="0"/>
    <n v="2"/>
  </r>
  <r>
    <n v="42"/>
    <x v="1"/>
    <n v="0"/>
    <x v="1"/>
    <n v="1271"/>
    <x v="1"/>
    <n v="2"/>
    <n v="1"/>
    <s v="Medical"/>
    <n v="1"/>
    <n v="875"/>
    <n v="2"/>
    <x v="1"/>
    <n v="35"/>
    <x v="0"/>
    <n v="1"/>
    <x v="1"/>
    <n v="4"/>
    <x v="0"/>
    <n v="2515"/>
    <n v="9068"/>
    <n v="5"/>
    <s v="Y"/>
    <s v="Yes"/>
    <n v="14"/>
    <x v="0"/>
    <n v="4"/>
    <n v="80"/>
    <x v="0"/>
    <n v="8"/>
    <x v="2"/>
    <n v="3"/>
    <n v="2"/>
    <n v="1"/>
    <n v="2"/>
    <n v="2"/>
  </r>
  <r>
    <n v="36"/>
    <x v="1"/>
    <n v="0"/>
    <x v="0"/>
    <n v="1278"/>
    <x v="2"/>
    <n v="8"/>
    <n v="3"/>
    <s v="Life Sciences"/>
    <n v="1"/>
    <n v="878"/>
    <n v="1"/>
    <x v="1"/>
    <n v="77"/>
    <x v="1"/>
    <n v="1"/>
    <x v="8"/>
    <n v="1"/>
    <x v="1"/>
    <n v="2342"/>
    <n v="8635"/>
    <n v="0"/>
    <s v="Y"/>
    <s v="No"/>
    <n v="21"/>
    <x v="1"/>
    <n v="3"/>
    <n v="80"/>
    <x v="0"/>
    <n v="6"/>
    <x v="1"/>
    <n v="3"/>
    <n v="5"/>
    <n v="4"/>
    <n v="0"/>
    <n v="3"/>
  </r>
  <r>
    <n v="25"/>
    <x v="1"/>
    <n v="0"/>
    <x v="0"/>
    <n v="141"/>
    <x v="0"/>
    <n v="3"/>
    <n v="1"/>
    <s v="Other"/>
    <n v="1"/>
    <n v="879"/>
    <n v="3"/>
    <x v="1"/>
    <n v="98"/>
    <x v="0"/>
    <n v="2"/>
    <x v="0"/>
    <n v="1"/>
    <x v="1"/>
    <n v="4194"/>
    <n v="14363"/>
    <n v="1"/>
    <s v="Y"/>
    <s v="Yes"/>
    <n v="18"/>
    <x v="0"/>
    <n v="4"/>
    <n v="80"/>
    <x v="0"/>
    <n v="5"/>
    <x v="1"/>
    <n v="3"/>
    <n v="5"/>
    <n v="3"/>
    <n v="0"/>
    <n v="3"/>
  </r>
  <r>
    <n v="35"/>
    <x v="1"/>
    <n v="0"/>
    <x v="0"/>
    <n v="607"/>
    <x v="1"/>
    <n v="9"/>
    <n v="3"/>
    <s v="Life Sciences"/>
    <n v="1"/>
    <n v="880"/>
    <n v="4"/>
    <x v="0"/>
    <n v="66"/>
    <x v="1"/>
    <n v="3"/>
    <x v="3"/>
    <n v="3"/>
    <x v="1"/>
    <n v="10685"/>
    <n v="23457"/>
    <n v="1"/>
    <s v="Y"/>
    <s v="Yes"/>
    <n v="20"/>
    <x v="1"/>
    <n v="2"/>
    <n v="80"/>
    <x v="1"/>
    <n v="17"/>
    <x v="2"/>
    <n v="3"/>
    <n v="17"/>
    <n v="14"/>
    <n v="5"/>
    <n v="15"/>
  </r>
  <r>
    <n v="35"/>
    <x v="0"/>
    <n v="1"/>
    <x v="1"/>
    <n v="130"/>
    <x v="1"/>
    <n v="25"/>
    <n v="4"/>
    <s v="Life Sciences"/>
    <n v="1"/>
    <n v="881"/>
    <n v="4"/>
    <x v="0"/>
    <n v="96"/>
    <x v="0"/>
    <n v="1"/>
    <x v="1"/>
    <n v="2"/>
    <x v="2"/>
    <n v="2022"/>
    <n v="16612"/>
    <n v="1"/>
    <s v="Y"/>
    <s v="Yes"/>
    <n v="19"/>
    <x v="0"/>
    <n v="1"/>
    <n v="80"/>
    <x v="1"/>
    <n v="10"/>
    <x v="1"/>
    <n v="2"/>
    <n v="10"/>
    <n v="2"/>
    <n v="7"/>
    <n v="8"/>
  </r>
  <r>
    <n v="32"/>
    <x v="1"/>
    <n v="0"/>
    <x v="2"/>
    <n v="300"/>
    <x v="1"/>
    <n v="1"/>
    <n v="3"/>
    <s v="Life Sciences"/>
    <n v="1"/>
    <n v="882"/>
    <n v="4"/>
    <x v="1"/>
    <n v="61"/>
    <x v="0"/>
    <n v="1"/>
    <x v="2"/>
    <n v="4"/>
    <x v="2"/>
    <n v="2314"/>
    <n v="9148"/>
    <n v="0"/>
    <s v="Y"/>
    <s v="No"/>
    <n v="12"/>
    <x v="0"/>
    <n v="2"/>
    <n v="80"/>
    <x v="1"/>
    <n v="4"/>
    <x v="2"/>
    <n v="3"/>
    <n v="3"/>
    <n v="0"/>
    <n v="0"/>
    <n v="2"/>
  </r>
  <r>
    <n v="25"/>
    <x v="1"/>
    <n v="0"/>
    <x v="0"/>
    <n v="583"/>
    <x v="0"/>
    <n v="4"/>
    <n v="1"/>
    <s v="Marketing"/>
    <n v="1"/>
    <n v="885"/>
    <n v="3"/>
    <x v="1"/>
    <n v="87"/>
    <x v="1"/>
    <n v="2"/>
    <x v="0"/>
    <n v="1"/>
    <x v="1"/>
    <n v="4256"/>
    <n v="18154"/>
    <n v="1"/>
    <s v="Y"/>
    <s v="No"/>
    <n v="12"/>
    <x v="0"/>
    <n v="1"/>
    <n v="80"/>
    <x v="0"/>
    <n v="5"/>
    <x v="4"/>
    <n v="4"/>
    <n v="5"/>
    <n v="2"/>
    <n v="0"/>
    <n v="3"/>
  </r>
  <r>
    <n v="49"/>
    <x v="1"/>
    <n v="0"/>
    <x v="0"/>
    <n v="1418"/>
    <x v="1"/>
    <n v="1"/>
    <n v="3"/>
    <s v="Technical Degree"/>
    <n v="1"/>
    <n v="887"/>
    <n v="3"/>
    <x v="0"/>
    <n v="36"/>
    <x v="0"/>
    <n v="1"/>
    <x v="1"/>
    <n v="1"/>
    <x v="1"/>
    <n v="3580"/>
    <n v="10554"/>
    <n v="2"/>
    <s v="Y"/>
    <s v="No"/>
    <n v="16"/>
    <x v="0"/>
    <n v="2"/>
    <n v="80"/>
    <x v="1"/>
    <n v="7"/>
    <x v="2"/>
    <n v="3"/>
    <n v="4"/>
    <n v="2"/>
    <n v="0"/>
    <n v="2"/>
  </r>
  <r>
    <n v="24"/>
    <x v="1"/>
    <n v="0"/>
    <x v="2"/>
    <n v="1269"/>
    <x v="1"/>
    <n v="4"/>
    <n v="1"/>
    <s v="Life Sciences"/>
    <n v="1"/>
    <n v="888"/>
    <n v="1"/>
    <x v="1"/>
    <n v="46"/>
    <x v="1"/>
    <n v="1"/>
    <x v="2"/>
    <n v="4"/>
    <x v="1"/>
    <n v="3162"/>
    <n v="10778"/>
    <n v="0"/>
    <s v="Y"/>
    <s v="No"/>
    <n v="17"/>
    <x v="0"/>
    <n v="4"/>
    <n v="80"/>
    <x v="0"/>
    <n v="6"/>
    <x v="2"/>
    <n v="2"/>
    <n v="5"/>
    <n v="2"/>
    <n v="3"/>
    <n v="4"/>
  </r>
  <r>
    <n v="32"/>
    <x v="1"/>
    <n v="0"/>
    <x v="1"/>
    <n v="379"/>
    <x v="0"/>
    <n v="5"/>
    <n v="2"/>
    <s v="Life Sciences"/>
    <n v="1"/>
    <n v="889"/>
    <n v="2"/>
    <x v="1"/>
    <n v="48"/>
    <x v="0"/>
    <n v="2"/>
    <x v="0"/>
    <n v="2"/>
    <x v="1"/>
    <n v="6524"/>
    <n v="8891"/>
    <n v="1"/>
    <s v="Y"/>
    <s v="No"/>
    <n v="14"/>
    <x v="0"/>
    <n v="4"/>
    <n v="80"/>
    <x v="1"/>
    <n v="10"/>
    <x v="1"/>
    <n v="3"/>
    <n v="10"/>
    <n v="8"/>
    <n v="5"/>
    <n v="3"/>
  </r>
  <r>
    <n v="38"/>
    <x v="1"/>
    <n v="0"/>
    <x v="0"/>
    <n v="395"/>
    <x v="0"/>
    <n v="9"/>
    <n v="3"/>
    <s v="Marketing"/>
    <n v="1"/>
    <n v="893"/>
    <n v="2"/>
    <x v="1"/>
    <n v="98"/>
    <x v="1"/>
    <n v="1"/>
    <x v="6"/>
    <n v="2"/>
    <x v="1"/>
    <n v="2899"/>
    <n v="12102"/>
    <n v="0"/>
    <s v="Y"/>
    <s v="No"/>
    <n v="19"/>
    <x v="0"/>
    <n v="4"/>
    <n v="80"/>
    <x v="1"/>
    <n v="3"/>
    <x v="1"/>
    <n v="3"/>
    <n v="2"/>
    <n v="2"/>
    <n v="1"/>
    <n v="2"/>
  </r>
  <r>
    <n v="42"/>
    <x v="1"/>
    <n v="0"/>
    <x v="0"/>
    <n v="1265"/>
    <x v="1"/>
    <n v="3"/>
    <n v="3"/>
    <s v="Life Sciences"/>
    <n v="1"/>
    <n v="894"/>
    <n v="3"/>
    <x v="0"/>
    <n v="95"/>
    <x v="2"/>
    <n v="2"/>
    <x v="2"/>
    <n v="4"/>
    <x v="1"/>
    <n v="5231"/>
    <n v="23726"/>
    <n v="2"/>
    <s v="Y"/>
    <s v="Yes"/>
    <n v="13"/>
    <x v="0"/>
    <n v="2"/>
    <n v="80"/>
    <x v="1"/>
    <n v="17"/>
    <x v="4"/>
    <n v="2"/>
    <n v="5"/>
    <n v="3"/>
    <n v="1"/>
    <n v="3"/>
  </r>
  <r>
    <n v="31"/>
    <x v="1"/>
    <n v="0"/>
    <x v="0"/>
    <n v="1222"/>
    <x v="1"/>
    <n v="11"/>
    <n v="4"/>
    <s v="Life Sciences"/>
    <n v="1"/>
    <n v="895"/>
    <n v="4"/>
    <x v="1"/>
    <n v="48"/>
    <x v="0"/>
    <n v="1"/>
    <x v="1"/>
    <n v="4"/>
    <x v="1"/>
    <n v="2356"/>
    <n v="14871"/>
    <n v="3"/>
    <s v="Y"/>
    <s v="Yes"/>
    <n v="19"/>
    <x v="0"/>
    <n v="2"/>
    <n v="80"/>
    <x v="1"/>
    <n v="8"/>
    <x v="2"/>
    <n v="3"/>
    <n v="6"/>
    <n v="4"/>
    <n v="0"/>
    <n v="2"/>
  </r>
  <r>
    <n v="29"/>
    <x v="0"/>
    <n v="1"/>
    <x v="0"/>
    <n v="341"/>
    <x v="0"/>
    <n v="1"/>
    <n v="3"/>
    <s v="Medical"/>
    <n v="1"/>
    <n v="896"/>
    <n v="2"/>
    <x v="0"/>
    <n v="48"/>
    <x v="1"/>
    <n v="1"/>
    <x v="6"/>
    <n v="3"/>
    <x v="2"/>
    <n v="2800"/>
    <n v="23522"/>
    <n v="6"/>
    <s v="Y"/>
    <s v="Yes"/>
    <n v="19"/>
    <x v="0"/>
    <n v="3"/>
    <n v="80"/>
    <x v="2"/>
    <n v="5"/>
    <x v="1"/>
    <n v="3"/>
    <n v="3"/>
    <n v="2"/>
    <n v="0"/>
    <n v="2"/>
  </r>
  <r>
    <n v="53"/>
    <x v="1"/>
    <n v="0"/>
    <x v="0"/>
    <n v="868"/>
    <x v="0"/>
    <n v="8"/>
    <n v="3"/>
    <s v="Marketing"/>
    <n v="1"/>
    <n v="897"/>
    <n v="1"/>
    <x v="1"/>
    <n v="73"/>
    <x v="0"/>
    <n v="4"/>
    <x v="0"/>
    <n v="4"/>
    <x v="1"/>
    <n v="11836"/>
    <n v="22789"/>
    <n v="5"/>
    <s v="Y"/>
    <s v="No"/>
    <n v="14"/>
    <x v="0"/>
    <n v="3"/>
    <n v="80"/>
    <x v="1"/>
    <n v="28"/>
    <x v="1"/>
    <n v="3"/>
    <n v="2"/>
    <n v="0"/>
    <n v="2"/>
    <n v="2"/>
  </r>
  <r>
    <n v="35"/>
    <x v="1"/>
    <n v="0"/>
    <x v="0"/>
    <n v="672"/>
    <x v="1"/>
    <n v="25"/>
    <n v="3"/>
    <s v="Technical Degree"/>
    <n v="1"/>
    <n v="899"/>
    <n v="4"/>
    <x v="1"/>
    <n v="78"/>
    <x v="1"/>
    <n v="3"/>
    <x v="3"/>
    <n v="2"/>
    <x v="1"/>
    <n v="10903"/>
    <n v="9129"/>
    <n v="3"/>
    <s v="Y"/>
    <s v="No"/>
    <n v="16"/>
    <x v="0"/>
    <n v="1"/>
    <n v="80"/>
    <x v="0"/>
    <n v="16"/>
    <x v="2"/>
    <n v="3"/>
    <n v="13"/>
    <n v="10"/>
    <n v="4"/>
    <n v="8"/>
  </r>
  <r>
    <n v="37"/>
    <x v="1"/>
    <n v="0"/>
    <x v="1"/>
    <n v="1231"/>
    <x v="0"/>
    <n v="21"/>
    <n v="2"/>
    <s v="Medical"/>
    <n v="1"/>
    <n v="900"/>
    <n v="3"/>
    <x v="0"/>
    <n v="54"/>
    <x v="0"/>
    <n v="1"/>
    <x v="6"/>
    <n v="4"/>
    <x v="1"/>
    <n v="2973"/>
    <n v="21222"/>
    <n v="5"/>
    <s v="Y"/>
    <s v="No"/>
    <n v="15"/>
    <x v="0"/>
    <n v="2"/>
    <n v="80"/>
    <x v="1"/>
    <n v="10"/>
    <x v="1"/>
    <n v="3"/>
    <n v="5"/>
    <n v="4"/>
    <n v="0"/>
    <n v="0"/>
  </r>
  <r>
    <n v="53"/>
    <x v="1"/>
    <n v="0"/>
    <x v="0"/>
    <n v="102"/>
    <x v="1"/>
    <n v="23"/>
    <n v="4"/>
    <s v="Life Sciences"/>
    <n v="1"/>
    <n v="901"/>
    <n v="4"/>
    <x v="0"/>
    <n v="72"/>
    <x v="0"/>
    <n v="4"/>
    <x v="7"/>
    <n v="4"/>
    <x v="0"/>
    <n v="14275"/>
    <n v="20206"/>
    <n v="6"/>
    <s v="Y"/>
    <s v="No"/>
    <n v="18"/>
    <x v="0"/>
    <n v="3"/>
    <n v="80"/>
    <x v="0"/>
    <n v="33"/>
    <x v="0"/>
    <n v="3"/>
    <n v="12"/>
    <n v="9"/>
    <n v="3"/>
    <n v="8"/>
  </r>
  <r>
    <n v="43"/>
    <x v="1"/>
    <n v="0"/>
    <x v="1"/>
    <n v="422"/>
    <x v="1"/>
    <n v="1"/>
    <n v="3"/>
    <s v="Life Sciences"/>
    <n v="1"/>
    <n v="902"/>
    <n v="4"/>
    <x v="0"/>
    <n v="33"/>
    <x v="0"/>
    <n v="2"/>
    <x v="4"/>
    <n v="4"/>
    <x v="1"/>
    <n v="5562"/>
    <n v="21782"/>
    <n v="4"/>
    <s v="Y"/>
    <s v="No"/>
    <n v="13"/>
    <x v="0"/>
    <n v="2"/>
    <n v="80"/>
    <x v="1"/>
    <n v="12"/>
    <x v="2"/>
    <n v="2"/>
    <n v="5"/>
    <n v="2"/>
    <n v="2"/>
    <n v="2"/>
  </r>
  <r>
    <n v="47"/>
    <x v="1"/>
    <n v="0"/>
    <x v="0"/>
    <n v="249"/>
    <x v="0"/>
    <n v="2"/>
    <n v="2"/>
    <s v="Marketing"/>
    <n v="1"/>
    <n v="903"/>
    <n v="3"/>
    <x v="0"/>
    <n v="35"/>
    <x v="0"/>
    <n v="2"/>
    <x v="0"/>
    <n v="4"/>
    <x v="1"/>
    <n v="4537"/>
    <n v="17783"/>
    <n v="0"/>
    <s v="Y"/>
    <s v="Yes"/>
    <n v="22"/>
    <x v="1"/>
    <n v="1"/>
    <n v="80"/>
    <x v="1"/>
    <n v="8"/>
    <x v="2"/>
    <n v="3"/>
    <n v="7"/>
    <n v="6"/>
    <n v="7"/>
    <n v="7"/>
  </r>
  <r>
    <n v="37"/>
    <x v="1"/>
    <n v="0"/>
    <x v="2"/>
    <n v="1252"/>
    <x v="0"/>
    <n v="19"/>
    <n v="2"/>
    <s v="Medical"/>
    <n v="1"/>
    <n v="904"/>
    <n v="1"/>
    <x v="1"/>
    <n v="32"/>
    <x v="0"/>
    <n v="3"/>
    <x v="0"/>
    <n v="2"/>
    <x v="0"/>
    <n v="7642"/>
    <n v="4814"/>
    <n v="1"/>
    <s v="Y"/>
    <s v="Yes"/>
    <n v="13"/>
    <x v="0"/>
    <n v="4"/>
    <n v="80"/>
    <x v="0"/>
    <n v="10"/>
    <x v="2"/>
    <n v="3"/>
    <n v="10"/>
    <n v="0"/>
    <n v="0"/>
    <n v="9"/>
  </r>
  <r>
    <n v="50"/>
    <x v="1"/>
    <n v="0"/>
    <x v="2"/>
    <n v="881"/>
    <x v="1"/>
    <n v="2"/>
    <n v="4"/>
    <s v="Life Sciences"/>
    <n v="1"/>
    <n v="905"/>
    <n v="1"/>
    <x v="1"/>
    <n v="98"/>
    <x v="0"/>
    <n v="4"/>
    <x v="5"/>
    <n v="1"/>
    <x v="2"/>
    <n v="17924"/>
    <n v="4544"/>
    <n v="1"/>
    <s v="Y"/>
    <s v="No"/>
    <n v="11"/>
    <x v="0"/>
    <n v="4"/>
    <n v="80"/>
    <x v="1"/>
    <n v="31"/>
    <x v="1"/>
    <n v="3"/>
    <n v="31"/>
    <n v="6"/>
    <n v="14"/>
    <n v="7"/>
  </r>
  <r>
    <n v="39"/>
    <x v="1"/>
    <n v="0"/>
    <x v="0"/>
    <n v="1383"/>
    <x v="2"/>
    <n v="2"/>
    <n v="3"/>
    <s v="Life Sciences"/>
    <n v="1"/>
    <n v="909"/>
    <n v="4"/>
    <x v="0"/>
    <n v="42"/>
    <x v="1"/>
    <n v="2"/>
    <x v="8"/>
    <n v="4"/>
    <x v="1"/>
    <n v="5204"/>
    <n v="7790"/>
    <n v="8"/>
    <s v="Y"/>
    <s v="No"/>
    <n v="11"/>
    <x v="0"/>
    <n v="3"/>
    <n v="80"/>
    <x v="3"/>
    <n v="13"/>
    <x v="2"/>
    <n v="3"/>
    <n v="5"/>
    <n v="4"/>
    <n v="0"/>
    <n v="4"/>
  </r>
  <r>
    <n v="33"/>
    <x v="1"/>
    <n v="0"/>
    <x v="0"/>
    <n v="1075"/>
    <x v="2"/>
    <n v="3"/>
    <n v="2"/>
    <s v="Human Resources"/>
    <n v="1"/>
    <n v="910"/>
    <n v="4"/>
    <x v="1"/>
    <n v="57"/>
    <x v="0"/>
    <n v="1"/>
    <x v="8"/>
    <n v="2"/>
    <x v="2"/>
    <n v="2277"/>
    <n v="22650"/>
    <n v="3"/>
    <s v="Y"/>
    <s v="Yes"/>
    <n v="11"/>
    <x v="0"/>
    <n v="3"/>
    <n v="80"/>
    <x v="1"/>
    <n v="7"/>
    <x v="5"/>
    <n v="4"/>
    <n v="4"/>
    <n v="3"/>
    <n v="0"/>
    <n v="3"/>
  </r>
  <r>
    <n v="32"/>
    <x v="0"/>
    <n v="1"/>
    <x v="0"/>
    <n v="374"/>
    <x v="1"/>
    <n v="25"/>
    <n v="4"/>
    <s v="Life Sciences"/>
    <n v="1"/>
    <n v="911"/>
    <n v="1"/>
    <x v="1"/>
    <n v="87"/>
    <x v="0"/>
    <n v="1"/>
    <x v="2"/>
    <n v="4"/>
    <x v="0"/>
    <n v="2795"/>
    <n v="18016"/>
    <n v="1"/>
    <s v="Y"/>
    <s v="Yes"/>
    <n v="24"/>
    <x v="1"/>
    <n v="3"/>
    <n v="80"/>
    <x v="0"/>
    <n v="1"/>
    <x v="2"/>
    <n v="1"/>
    <n v="1"/>
    <n v="0"/>
    <n v="0"/>
    <n v="1"/>
  </r>
  <r>
    <n v="29"/>
    <x v="1"/>
    <n v="0"/>
    <x v="0"/>
    <n v="1086"/>
    <x v="1"/>
    <n v="7"/>
    <n v="1"/>
    <s v="Medical"/>
    <n v="1"/>
    <n v="912"/>
    <n v="1"/>
    <x v="0"/>
    <n v="62"/>
    <x v="1"/>
    <n v="1"/>
    <x v="2"/>
    <n v="4"/>
    <x v="2"/>
    <n v="2532"/>
    <n v="6054"/>
    <n v="6"/>
    <s v="Y"/>
    <s v="No"/>
    <n v="14"/>
    <x v="0"/>
    <n v="3"/>
    <n v="80"/>
    <x v="2"/>
    <n v="8"/>
    <x v="3"/>
    <n v="3"/>
    <n v="4"/>
    <n v="3"/>
    <n v="0"/>
    <n v="3"/>
  </r>
  <r>
    <n v="44"/>
    <x v="1"/>
    <n v="0"/>
    <x v="0"/>
    <n v="661"/>
    <x v="1"/>
    <n v="9"/>
    <n v="2"/>
    <s v="Life Sciences"/>
    <n v="1"/>
    <n v="913"/>
    <n v="2"/>
    <x v="1"/>
    <n v="61"/>
    <x v="0"/>
    <n v="1"/>
    <x v="1"/>
    <n v="1"/>
    <x v="1"/>
    <n v="2559"/>
    <n v="7508"/>
    <n v="1"/>
    <s v="Y"/>
    <s v="Yes"/>
    <n v="13"/>
    <x v="0"/>
    <n v="4"/>
    <n v="80"/>
    <x v="0"/>
    <n v="8"/>
    <x v="0"/>
    <n v="3"/>
    <n v="8"/>
    <n v="7"/>
    <n v="7"/>
    <n v="1"/>
  </r>
  <r>
    <n v="28"/>
    <x v="1"/>
    <n v="0"/>
    <x v="0"/>
    <n v="821"/>
    <x v="0"/>
    <n v="5"/>
    <n v="4"/>
    <s v="Medical"/>
    <n v="1"/>
    <n v="916"/>
    <n v="1"/>
    <x v="1"/>
    <n v="98"/>
    <x v="0"/>
    <n v="2"/>
    <x v="0"/>
    <n v="4"/>
    <x v="0"/>
    <n v="4908"/>
    <n v="24252"/>
    <n v="1"/>
    <s v="Y"/>
    <s v="No"/>
    <n v="14"/>
    <x v="0"/>
    <n v="2"/>
    <n v="80"/>
    <x v="0"/>
    <n v="4"/>
    <x v="1"/>
    <n v="3"/>
    <n v="4"/>
    <n v="2"/>
    <n v="0"/>
    <n v="2"/>
  </r>
  <r>
    <n v="58"/>
    <x v="0"/>
    <n v="1"/>
    <x v="1"/>
    <n v="781"/>
    <x v="1"/>
    <n v="2"/>
    <n v="1"/>
    <s v="Life Sciences"/>
    <n v="1"/>
    <n v="918"/>
    <n v="4"/>
    <x v="1"/>
    <n v="57"/>
    <x v="1"/>
    <n v="1"/>
    <x v="2"/>
    <n v="4"/>
    <x v="2"/>
    <n v="2380"/>
    <n v="13384"/>
    <n v="9"/>
    <s v="Y"/>
    <s v="Yes"/>
    <n v="14"/>
    <x v="0"/>
    <n v="4"/>
    <n v="80"/>
    <x v="1"/>
    <n v="3"/>
    <x v="1"/>
    <n v="2"/>
    <n v="1"/>
    <n v="0"/>
    <n v="0"/>
    <n v="0"/>
  </r>
  <r>
    <n v="43"/>
    <x v="1"/>
    <n v="0"/>
    <x v="0"/>
    <n v="177"/>
    <x v="1"/>
    <n v="8"/>
    <n v="3"/>
    <s v="Life Sciences"/>
    <n v="1"/>
    <n v="920"/>
    <n v="1"/>
    <x v="0"/>
    <n v="55"/>
    <x v="0"/>
    <n v="2"/>
    <x v="3"/>
    <n v="2"/>
    <x v="2"/>
    <n v="4765"/>
    <n v="23814"/>
    <n v="4"/>
    <s v="Y"/>
    <s v="No"/>
    <n v="21"/>
    <x v="1"/>
    <n v="3"/>
    <n v="80"/>
    <x v="1"/>
    <n v="4"/>
    <x v="2"/>
    <n v="4"/>
    <n v="1"/>
    <n v="0"/>
    <n v="0"/>
    <n v="0"/>
  </r>
  <r>
    <n v="20"/>
    <x v="0"/>
    <n v="1"/>
    <x v="0"/>
    <n v="500"/>
    <x v="0"/>
    <n v="2"/>
    <n v="3"/>
    <s v="Medical"/>
    <n v="1"/>
    <n v="922"/>
    <n v="3"/>
    <x v="0"/>
    <n v="49"/>
    <x v="1"/>
    <n v="1"/>
    <x v="6"/>
    <n v="3"/>
    <x v="0"/>
    <n v="2044"/>
    <n v="22052"/>
    <n v="1"/>
    <s v="Y"/>
    <s v="No"/>
    <n v="13"/>
    <x v="0"/>
    <n v="4"/>
    <n v="80"/>
    <x v="0"/>
    <n v="2"/>
    <x v="1"/>
    <n v="2"/>
    <n v="2"/>
    <n v="2"/>
    <n v="0"/>
    <n v="2"/>
  </r>
  <r>
    <n v="21"/>
    <x v="0"/>
    <n v="1"/>
    <x v="0"/>
    <n v="1427"/>
    <x v="1"/>
    <n v="18"/>
    <n v="1"/>
    <s v="Other"/>
    <n v="1"/>
    <n v="923"/>
    <n v="4"/>
    <x v="0"/>
    <n v="65"/>
    <x v="0"/>
    <n v="1"/>
    <x v="1"/>
    <n v="4"/>
    <x v="0"/>
    <n v="2693"/>
    <n v="8870"/>
    <n v="1"/>
    <s v="Y"/>
    <s v="No"/>
    <n v="19"/>
    <x v="0"/>
    <n v="1"/>
    <n v="80"/>
    <x v="0"/>
    <n v="1"/>
    <x v="1"/>
    <n v="2"/>
    <n v="1"/>
    <n v="0"/>
    <n v="0"/>
    <n v="0"/>
  </r>
  <r>
    <n v="36"/>
    <x v="1"/>
    <n v="0"/>
    <x v="0"/>
    <n v="1425"/>
    <x v="1"/>
    <n v="14"/>
    <n v="1"/>
    <s v="Life Sciences"/>
    <n v="1"/>
    <n v="924"/>
    <n v="3"/>
    <x v="1"/>
    <n v="68"/>
    <x v="0"/>
    <n v="2"/>
    <x v="4"/>
    <n v="4"/>
    <x v="1"/>
    <n v="6586"/>
    <n v="4821"/>
    <n v="0"/>
    <s v="Y"/>
    <s v="Yes"/>
    <n v="17"/>
    <x v="0"/>
    <n v="1"/>
    <n v="80"/>
    <x v="1"/>
    <n v="17"/>
    <x v="2"/>
    <n v="2"/>
    <n v="16"/>
    <n v="8"/>
    <n v="4"/>
    <n v="11"/>
  </r>
  <r>
    <n v="47"/>
    <x v="1"/>
    <n v="0"/>
    <x v="0"/>
    <n v="1454"/>
    <x v="0"/>
    <n v="2"/>
    <n v="4"/>
    <s v="Life Sciences"/>
    <n v="1"/>
    <n v="925"/>
    <n v="4"/>
    <x v="0"/>
    <n v="65"/>
    <x v="1"/>
    <n v="1"/>
    <x v="6"/>
    <n v="4"/>
    <x v="0"/>
    <n v="3294"/>
    <n v="13137"/>
    <n v="1"/>
    <s v="Y"/>
    <s v="Yes"/>
    <n v="18"/>
    <x v="0"/>
    <n v="1"/>
    <n v="80"/>
    <x v="0"/>
    <n v="3"/>
    <x v="1"/>
    <n v="2"/>
    <n v="3"/>
    <n v="2"/>
    <n v="1"/>
    <n v="2"/>
  </r>
  <r>
    <n v="22"/>
    <x v="0"/>
    <n v="1"/>
    <x v="0"/>
    <n v="617"/>
    <x v="1"/>
    <n v="3"/>
    <n v="1"/>
    <s v="Life Sciences"/>
    <n v="1"/>
    <n v="926"/>
    <n v="2"/>
    <x v="0"/>
    <n v="34"/>
    <x v="0"/>
    <n v="2"/>
    <x v="3"/>
    <n v="3"/>
    <x v="1"/>
    <n v="4171"/>
    <n v="10022"/>
    <n v="0"/>
    <s v="Y"/>
    <s v="Yes"/>
    <n v="19"/>
    <x v="0"/>
    <n v="1"/>
    <n v="80"/>
    <x v="1"/>
    <n v="4"/>
    <x v="1"/>
    <n v="4"/>
    <n v="3"/>
    <n v="2"/>
    <n v="0"/>
    <n v="2"/>
  </r>
  <r>
    <n v="41"/>
    <x v="0"/>
    <n v="1"/>
    <x v="0"/>
    <n v="1085"/>
    <x v="1"/>
    <n v="2"/>
    <n v="4"/>
    <s v="Life Sciences"/>
    <n v="1"/>
    <n v="927"/>
    <n v="2"/>
    <x v="0"/>
    <n v="57"/>
    <x v="3"/>
    <n v="1"/>
    <x v="2"/>
    <n v="4"/>
    <x v="2"/>
    <n v="2778"/>
    <n v="17725"/>
    <n v="4"/>
    <s v="Y"/>
    <s v="Yes"/>
    <n v="13"/>
    <x v="0"/>
    <n v="3"/>
    <n v="80"/>
    <x v="1"/>
    <n v="10"/>
    <x v="4"/>
    <n v="2"/>
    <n v="7"/>
    <n v="7"/>
    <n v="1"/>
    <n v="0"/>
  </r>
  <r>
    <n v="28"/>
    <x v="1"/>
    <n v="0"/>
    <x v="0"/>
    <n v="995"/>
    <x v="1"/>
    <n v="9"/>
    <n v="3"/>
    <s v="Medical"/>
    <n v="1"/>
    <n v="930"/>
    <n v="3"/>
    <x v="0"/>
    <n v="77"/>
    <x v="0"/>
    <n v="1"/>
    <x v="1"/>
    <n v="3"/>
    <x v="2"/>
    <n v="2377"/>
    <n v="9834"/>
    <n v="5"/>
    <s v="Y"/>
    <s v="No"/>
    <n v="18"/>
    <x v="0"/>
    <n v="2"/>
    <n v="80"/>
    <x v="1"/>
    <n v="6"/>
    <x v="2"/>
    <n v="3"/>
    <n v="2"/>
    <n v="2"/>
    <n v="2"/>
    <n v="2"/>
  </r>
  <r>
    <n v="39"/>
    <x v="0"/>
    <n v="1"/>
    <x v="0"/>
    <n v="1122"/>
    <x v="1"/>
    <n v="6"/>
    <n v="3"/>
    <s v="Medical"/>
    <n v="1"/>
    <n v="932"/>
    <n v="4"/>
    <x v="1"/>
    <n v="70"/>
    <x v="0"/>
    <n v="1"/>
    <x v="2"/>
    <n v="1"/>
    <x v="1"/>
    <n v="2404"/>
    <n v="4303"/>
    <n v="7"/>
    <s v="Y"/>
    <s v="Yes"/>
    <n v="21"/>
    <x v="1"/>
    <n v="4"/>
    <n v="80"/>
    <x v="0"/>
    <n v="8"/>
    <x v="2"/>
    <n v="1"/>
    <n v="2"/>
    <n v="2"/>
    <n v="2"/>
    <n v="2"/>
  </r>
  <r>
    <n v="27"/>
    <x v="1"/>
    <n v="0"/>
    <x v="0"/>
    <n v="618"/>
    <x v="1"/>
    <n v="4"/>
    <n v="3"/>
    <s v="Life Sciences"/>
    <n v="1"/>
    <n v="933"/>
    <n v="2"/>
    <x v="0"/>
    <n v="76"/>
    <x v="0"/>
    <n v="1"/>
    <x v="1"/>
    <n v="3"/>
    <x v="0"/>
    <n v="2318"/>
    <n v="17808"/>
    <n v="1"/>
    <s v="Y"/>
    <s v="No"/>
    <n v="19"/>
    <x v="0"/>
    <n v="3"/>
    <n v="80"/>
    <x v="0"/>
    <n v="1"/>
    <x v="2"/>
    <n v="3"/>
    <n v="1"/>
    <n v="1"/>
    <n v="0"/>
    <n v="0"/>
  </r>
  <r>
    <n v="34"/>
    <x v="1"/>
    <n v="0"/>
    <x v="0"/>
    <n v="546"/>
    <x v="1"/>
    <n v="10"/>
    <n v="3"/>
    <s v="Life Sciences"/>
    <n v="1"/>
    <n v="934"/>
    <n v="2"/>
    <x v="1"/>
    <n v="83"/>
    <x v="0"/>
    <n v="1"/>
    <x v="2"/>
    <n v="2"/>
    <x v="2"/>
    <n v="2008"/>
    <n v="6896"/>
    <n v="1"/>
    <s v="Y"/>
    <s v="No"/>
    <n v="14"/>
    <x v="0"/>
    <n v="2"/>
    <n v="80"/>
    <x v="3"/>
    <n v="1"/>
    <x v="1"/>
    <n v="3"/>
    <n v="1"/>
    <n v="0"/>
    <n v="1"/>
    <n v="0"/>
  </r>
  <r>
    <n v="42"/>
    <x v="1"/>
    <n v="0"/>
    <x v="0"/>
    <n v="462"/>
    <x v="0"/>
    <n v="14"/>
    <n v="2"/>
    <s v="Medical"/>
    <n v="1"/>
    <n v="936"/>
    <n v="3"/>
    <x v="0"/>
    <n v="68"/>
    <x v="1"/>
    <n v="2"/>
    <x v="0"/>
    <n v="3"/>
    <x v="0"/>
    <n v="6244"/>
    <n v="7824"/>
    <n v="7"/>
    <s v="Y"/>
    <s v="No"/>
    <n v="17"/>
    <x v="0"/>
    <n v="1"/>
    <n v="80"/>
    <x v="0"/>
    <n v="10"/>
    <x v="6"/>
    <n v="3"/>
    <n v="5"/>
    <n v="4"/>
    <n v="0"/>
    <n v="3"/>
  </r>
  <r>
    <n v="33"/>
    <x v="1"/>
    <n v="0"/>
    <x v="0"/>
    <n v="1198"/>
    <x v="1"/>
    <n v="1"/>
    <n v="4"/>
    <s v="Other"/>
    <n v="1"/>
    <n v="939"/>
    <n v="3"/>
    <x v="1"/>
    <n v="100"/>
    <x v="1"/>
    <n v="1"/>
    <x v="1"/>
    <n v="1"/>
    <x v="0"/>
    <n v="2799"/>
    <n v="3339"/>
    <n v="3"/>
    <s v="Y"/>
    <s v="Yes"/>
    <n v="11"/>
    <x v="0"/>
    <n v="2"/>
    <n v="80"/>
    <x v="0"/>
    <n v="6"/>
    <x v="4"/>
    <n v="3"/>
    <n v="3"/>
    <n v="2"/>
    <n v="0"/>
    <n v="2"/>
  </r>
  <r>
    <n v="58"/>
    <x v="1"/>
    <n v="0"/>
    <x v="0"/>
    <n v="1272"/>
    <x v="1"/>
    <n v="5"/>
    <n v="3"/>
    <s v="Technical Degree"/>
    <n v="1"/>
    <n v="940"/>
    <n v="3"/>
    <x v="0"/>
    <n v="37"/>
    <x v="1"/>
    <n v="3"/>
    <x v="4"/>
    <n v="2"/>
    <x v="2"/>
    <n v="10552"/>
    <n v="9255"/>
    <n v="2"/>
    <s v="Y"/>
    <s v="Yes"/>
    <n v="13"/>
    <x v="0"/>
    <n v="4"/>
    <n v="80"/>
    <x v="1"/>
    <n v="24"/>
    <x v="1"/>
    <n v="3"/>
    <n v="6"/>
    <n v="0"/>
    <n v="0"/>
    <n v="4"/>
  </r>
  <r>
    <n v="31"/>
    <x v="1"/>
    <n v="0"/>
    <x v="0"/>
    <n v="154"/>
    <x v="0"/>
    <n v="7"/>
    <n v="4"/>
    <s v="Life Sciences"/>
    <n v="1"/>
    <n v="941"/>
    <n v="2"/>
    <x v="1"/>
    <n v="41"/>
    <x v="1"/>
    <n v="1"/>
    <x v="6"/>
    <n v="3"/>
    <x v="1"/>
    <n v="2329"/>
    <n v="11737"/>
    <n v="3"/>
    <s v="Y"/>
    <s v="No"/>
    <n v="15"/>
    <x v="0"/>
    <n v="2"/>
    <n v="80"/>
    <x v="0"/>
    <n v="13"/>
    <x v="2"/>
    <n v="4"/>
    <n v="7"/>
    <n v="7"/>
    <n v="5"/>
    <n v="2"/>
  </r>
  <r>
    <n v="35"/>
    <x v="1"/>
    <n v="0"/>
    <x v="0"/>
    <n v="1137"/>
    <x v="1"/>
    <n v="21"/>
    <n v="1"/>
    <s v="Life Sciences"/>
    <n v="1"/>
    <n v="942"/>
    <n v="4"/>
    <x v="0"/>
    <n v="51"/>
    <x v="0"/>
    <n v="2"/>
    <x v="4"/>
    <n v="4"/>
    <x v="1"/>
    <n v="4014"/>
    <n v="19170"/>
    <n v="1"/>
    <s v="Y"/>
    <s v="Yes"/>
    <n v="25"/>
    <x v="1"/>
    <n v="4"/>
    <n v="80"/>
    <x v="1"/>
    <n v="10"/>
    <x v="2"/>
    <n v="1"/>
    <n v="10"/>
    <n v="6"/>
    <n v="0"/>
    <n v="7"/>
  </r>
  <r>
    <n v="49"/>
    <x v="1"/>
    <n v="0"/>
    <x v="0"/>
    <n v="527"/>
    <x v="1"/>
    <n v="8"/>
    <n v="2"/>
    <s v="Other"/>
    <n v="1"/>
    <n v="944"/>
    <n v="1"/>
    <x v="0"/>
    <n v="51"/>
    <x v="0"/>
    <n v="3"/>
    <x v="2"/>
    <n v="2"/>
    <x v="1"/>
    <n v="7403"/>
    <n v="22477"/>
    <n v="4"/>
    <s v="Y"/>
    <s v="No"/>
    <n v="11"/>
    <x v="0"/>
    <n v="3"/>
    <n v="80"/>
    <x v="1"/>
    <n v="29"/>
    <x v="1"/>
    <n v="2"/>
    <n v="26"/>
    <n v="9"/>
    <n v="1"/>
    <n v="7"/>
  </r>
  <r>
    <n v="48"/>
    <x v="1"/>
    <n v="0"/>
    <x v="0"/>
    <n v="1469"/>
    <x v="1"/>
    <n v="20"/>
    <n v="4"/>
    <s v="Medical"/>
    <n v="1"/>
    <n v="945"/>
    <n v="4"/>
    <x v="1"/>
    <n v="51"/>
    <x v="0"/>
    <n v="1"/>
    <x v="1"/>
    <n v="3"/>
    <x v="1"/>
    <n v="2259"/>
    <n v="5543"/>
    <n v="4"/>
    <s v="Y"/>
    <s v="No"/>
    <n v="17"/>
    <x v="0"/>
    <n v="1"/>
    <n v="80"/>
    <x v="3"/>
    <n v="13"/>
    <x v="2"/>
    <n v="2"/>
    <n v="0"/>
    <n v="0"/>
    <n v="0"/>
    <n v="0"/>
  </r>
  <r>
    <n v="31"/>
    <x v="1"/>
    <n v="0"/>
    <x v="2"/>
    <n v="1188"/>
    <x v="0"/>
    <n v="20"/>
    <n v="2"/>
    <s v="Marketing"/>
    <n v="1"/>
    <n v="947"/>
    <n v="4"/>
    <x v="0"/>
    <n v="45"/>
    <x v="0"/>
    <n v="2"/>
    <x v="0"/>
    <n v="3"/>
    <x v="1"/>
    <n v="6932"/>
    <n v="24406"/>
    <n v="1"/>
    <s v="Y"/>
    <s v="No"/>
    <n v="13"/>
    <x v="0"/>
    <n v="4"/>
    <n v="80"/>
    <x v="1"/>
    <n v="9"/>
    <x v="2"/>
    <n v="2"/>
    <n v="9"/>
    <n v="8"/>
    <n v="0"/>
    <n v="0"/>
  </r>
  <r>
    <n v="36"/>
    <x v="1"/>
    <n v="0"/>
    <x v="0"/>
    <n v="188"/>
    <x v="1"/>
    <n v="7"/>
    <n v="4"/>
    <s v="Other"/>
    <n v="1"/>
    <n v="949"/>
    <n v="2"/>
    <x v="1"/>
    <n v="65"/>
    <x v="0"/>
    <n v="1"/>
    <x v="1"/>
    <n v="4"/>
    <x v="0"/>
    <n v="4678"/>
    <n v="23293"/>
    <n v="2"/>
    <s v="Y"/>
    <s v="No"/>
    <n v="18"/>
    <x v="0"/>
    <n v="3"/>
    <n v="80"/>
    <x v="0"/>
    <n v="8"/>
    <x v="6"/>
    <n v="3"/>
    <n v="6"/>
    <n v="2"/>
    <n v="0"/>
    <n v="1"/>
  </r>
  <r>
    <n v="38"/>
    <x v="1"/>
    <n v="0"/>
    <x v="0"/>
    <n v="1333"/>
    <x v="1"/>
    <n v="1"/>
    <n v="3"/>
    <s v="Technical Degree"/>
    <n v="1"/>
    <n v="950"/>
    <n v="4"/>
    <x v="0"/>
    <n v="80"/>
    <x v="0"/>
    <n v="3"/>
    <x v="7"/>
    <n v="1"/>
    <x v="1"/>
    <n v="13582"/>
    <n v="16292"/>
    <n v="1"/>
    <s v="Y"/>
    <s v="No"/>
    <n v="13"/>
    <x v="0"/>
    <n v="2"/>
    <n v="80"/>
    <x v="1"/>
    <n v="15"/>
    <x v="1"/>
    <n v="3"/>
    <n v="15"/>
    <n v="12"/>
    <n v="5"/>
    <n v="11"/>
  </r>
  <r>
    <n v="32"/>
    <x v="1"/>
    <n v="0"/>
    <x v="2"/>
    <n v="1184"/>
    <x v="1"/>
    <n v="1"/>
    <n v="3"/>
    <s v="Life Sciences"/>
    <n v="1"/>
    <n v="951"/>
    <n v="3"/>
    <x v="0"/>
    <n v="70"/>
    <x v="1"/>
    <n v="1"/>
    <x v="2"/>
    <n v="2"/>
    <x v="1"/>
    <n v="2332"/>
    <n v="3974"/>
    <n v="6"/>
    <s v="Y"/>
    <s v="No"/>
    <n v="20"/>
    <x v="1"/>
    <n v="3"/>
    <n v="80"/>
    <x v="0"/>
    <n v="5"/>
    <x v="1"/>
    <n v="3"/>
    <n v="3"/>
    <n v="0"/>
    <n v="0"/>
    <n v="2"/>
  </r>
  <r>
    <n v="25"/>
    <x v="0"/>
    <n v="1"/>
    <x v="0"/>
    <n v="867"/>
    <x v="0"/>
    <n v="19"/>
    <n v="2"/>
    <s v="Marketing"/>
    <n v="1"/>
    <n v="952"/>
    <n v="3"/>
    <x v="1"/>
    <n v="36"/>
    <x v="1"/>
    <n v="1"/>
    <x v="6"/>
    <n v="2"/>
    <x v="1"/>
    <n v="2413"/>
    <n v="18798"/>
    <n v="1"/>
    <s v="Y"/>
    <s v="Yes"/>
    <n v="18"/>
    <x v="0"/>
    <n v="3"/>
    <n v="80"/>
    <x v="2"/>
    <n v="1"/>
    <x v="2"/>
    <n v="3"/>
    <n v="1"/>
    <n v="0"/>
    <n v="0"/>
    <n v="0"/>
  </r>
  <r>
    <n v="40"/>
    <x v="1"/>
    <n v="0"/>
    <x v="0"/>
    <n v="658"/>
    <x v="0"/>
    <n v="10"/>
    <n v="4"/>
    <s v="Marketing"/>
    <n v="1"/>
    <n v="954"/>
    <n v="1"/>
    <x v="1"/>
    <n v="67"/>
    <x v="1"/>
    <n v="3"/>
    <x v="0"/>
    <n v="2"/>
    <x v="2"/>
    <n v="9705"/>
    <n v="20652"/>
    <n v="2"/>
    <s v="Y"/>
    <s v="No"/>
    <n v="12"/>
    <x v="0"/>
    <n v="2"/>
    <n v="80"/>
    <x v="1"/>
    <n v="11"/>
    <x v="2"/>
    <n v="2"/>
    <n v="1"/>
    <n v="0"/>
    <n v="0"/>
    <n v="0"/>
  </r>
  <r>
    <n v="26"/>
    <x v="1"/>
    <n v="0"/>
    <x v="1"/>
    <n v="1283"/>
    <x v="0"/>
    <n v="1"/>
    <n v="3"/>
    <s v="Medical"/>
    <n v="1"/>
    <n v="956"/>
    <n v="3"/>
    <x v="1"/>
    <n v="52"/>
    <x v="1"/>
    <n v="2"/>
    <x v="0"/>
    <n v="1"/>
    <x v="0"/>
    <n v="4294"/>
    <n v="11148"/>
    <n v="1"/>
    <s v="Y"/>
    <s v="No"/>
    <n v="12"/>
    <x v="0"/>
    <n v="2"/>
    <n v="80"/>
    <x v="0"/>
    <n v="7"/>
    <x v="2"/>
    <n v="3"/>
    <n v="7"/>
    <n v="7"/>
    <n v="0"/>
    <n v="7"/>
  </r>
  <r>
    <n v="41"/>
    <x v="1"/>
    <n v="0"/>
    <x v="0"/>
    <n v="263"/>
    <x v="1"/>
    <n v="6"/>
    <n v="3"/>
    <s v="Medical"/>
    <n v="1"/>
    <n v="957"/>
    <n v="4"/>
    <x v="1"/>
    <n v="59"/>
    <x v="0"/>
    <n v="1"/>
    <x v="2"/>
    <n v="1"/>
    <x v="0"/>
    <n v="4721"/>
    <n v="3119"/>
    <n v="2"/>
    <s v="Y"/>
    <s v="Yes"/>
    <n v="13"/>
    <x v="0"/>
    <n v="3"/>
    <n v="80"/>
    <x v="0"/>
    <n v="20"/>
    <x v="1"/>
    <n v="3"/>
    <n v="18"/>
    <n v="13"/>
    <n v="2"/>
    <n v="17"/>
  </r>
  <r>
    <n v="36"/>
    <x v="1"/>
    <n v="0"/>
    <x v="0"/>
    <n v="938"/>
    <x v="1"/>
    <n v="2"/>
    <n v="4"/>
    <s v="Medical"/>
    <n v="1"/>
    <n v="958"/>
    <n v="3"/>
    <x v="1"/>
    <n v="79"/>
    <x v="0"/>
    <n v="1"/>
    <x v="2"/>
    <n v="3"/>
    <x v="0"/>
    <n v="2519"/>
    <n v="12287"/>
    <n v="4"/>
    <s v="Y"/>
    <s v="No"/>
    <n v="21"/>
    <x v="1"/>
    <n v="3"/>
    <n v="80"/>
    <x v="0"/>
    <n v="16"/>
    <x v="6"/>
    <n v="3"/>
    <n v="11"/>
    <n v="8"/>
    <n v="3"/>
    <n v="9"/>
  </r>
  <r>
    <n v="19"/>
    <x v="0"/>
    <n v="1"/>
    <x v="0"/>
    <n v="419"/>
    <x v="0"/>
    <n v="21"/>
    <n v="3"/>
    <s v="Other"/>
    <n v="1"/>
    <n v="959"/>
    <n v="4"/>
    <x v="1"/>
    <n v="37"/>
    <x v="1"/>
    <n v="1"/>
    <x v="6"/>
    <n v="2"/>
    <x v="0"/>
    <n v="2121"/>
    <n v="9947"/>
    <n v="1"/>
    <s v="Y"/>
    <s v="Yes"/>
    <n v="13"/>
    <x v="0"/>
    <n v="2"/>
    <n v="80"/>
    <x v="0"/>
    <n v="1"/>
    <x v="1"/>
    <n v="4"/>
    <n v="1"/>
    <n v="0"/>
    <n v="0"/>
    <n v="0"/>
  </r>
  <r>
    <n v="20"/>
    <x v="0"/>
    <n v="1"/>
    <x v="0"/>
    <n v="129"/>
    <x v="1"/>
    <n v="4"/>
    <n v="3"/>
    <s v="Technical Degree"/>
    <n v="1"/>
    <n v="960"/>
    <n v="1"/>
    <x v="1"/>
    <n v="84"/>
    <x v="0"/>
    <n v="1"/>
    <x v="2"/>
    <n v="1"/>
    <x v="0"/>
    <n v="2973"/>
    <n v="13008"/>
    <n v="1"/>
    <s v="Y"/>
    <s v="No"/>
    <n v="19"/>
    <x v="0"/>
    <n v="2"/>
    <n v="80"/>
    <x v="0"/>
    <n v="1"/>
    <x v="2"/>
    <n v="3"/>
    <n v="1"/>
    <n v="0"/>
    <n v="0"/>
    <n v="0"/>
  </r>
  <r>
    <n v="31"/>
    <x v="1"/>
    <n v="0"/>
    <x v="0"/>
    <n v="616"/>
    <x v="1"/>
    <n v="12"/>
    <n v="3"/>
    <s v="Medical"/>
    <n v="1"/>
    <n v="961"/>
    <n v="4"/>
    <x v="0"/>
    <n v="41"/>
    <x v="0"/>
    <n v="2"/>
    <x v="4"/>
    <n v="4"/>
    <x v="1"/>
    <n v="5855"/>
    <n v="17369"/>
    <n v="0"/>
    <s v="Y"/>
    <s v="Yes"/>
    <n v="11"/>
    <x v="0"/>
    <n v="3"/>
    <n v="80"/>
    <x v="3"/>
    <n v="10"/>
    <x v="2"/>
    <n v="1"/>
    <n v="9"/>
    <n v="7"/>
    <n v="8"/>
    <n v="5"/>
  </r>
  <r>
    <n v="40"/>
    <x v="1"/>
    <n v="0"/>
    <x v="1"/>
    <n v="1469"/>
    <x v="1"/>
    <n v="9"/>
    <n v="4"/>
    <s v="Medical"/>
    <n v="1"/>
    <n v="964"/>
    <n v="4"/>
    <x v="1"/>
    <n v="35"/>
    <x v="0"/>
    <n v="1"/>
    <x v="1"/>
    <n v="2"/>
    <x v="2"/>
    <n v="3617"/>
    <n v="25063"/>
    <n v="8"/>
    <s v="Y"/>
    <s v="Yes"/>
    <n v="14"/>
    <x v="0"/>
    <n v="4"/>
    <n v="80"/>
    <x v="1"/>
    <n v="3"/>
    <x v="2"/>
    <n v="3"/>
    <n v="1"/>
    <n v="1"/>
    <n v="0"/>
    <n v="0"/>
  </r>
  <r>
    <n v="32"/>
    <x v="1"/>
    <n v="0"/>
    <x v="0"/>
    <n v="498"/>
    <x v="1"/>
    <n v="3"/>
    <n v="4"/>
    <s v="Medical"/>
    <n v="1"/>
    <n v="966"/>
    <n v="3"/>
    <x v="0"/>
    <n v="93"/>
    <x v="0"/>
    <n v="2"/>
    <x v="3"/>
    <n v="1"/>
    <x v="1"/>
    <n v="6725"/>
    <n v="13554"/>
    <n v="1"/>
    <s v="Y"/>
    <s v="No"/>
    <n v="12"/>
    <x v="0"/>
    <n v="3"/>
    <n v="80"/>
    <x v="1"/>
    <n v="8"/>
    <x v="2"/>
    <n v="4"/>
    <n v="8"/>
    <n v="7"/>
    <n v="6"/>
    <n v="3"/>
  </r>
  <r>
    <n v="36"/>
    <x v="0"/>
    <n v="1"/>
    <x v="0"/>
    <n v="530"/>
    <x v="0"/>
    <n v="3"/>
    <n v="1"/>
    <s v="Life Sciences"/>
    <n v="1"/>
    <n v="967"/>
    <n v="3"/>
    <x v="1"/>
    <n v="51"/>
    <x v="1"/>
    <n v="3"/>
    <x v="0"/>
    <n v="4"/>
    <x v="1"/>
    <n v="10325"/>
    <n v="5518"/>
    <n v="1"/>
    <s v="Y"/>
    <s v="Yes"/>
    <n v="11"/>
    <x v="0"/>
    <n v="1"/>
    <n v="80"/>
    <x v="1"/>
    <n v="16"/>
    <x v="6"/>
    <n v="3"/>
    <n v="16"/>
    <n v="7"/>
    <n v="3"/>
    <n v="7"/>
  </r>
  <r>
    <n v="33"/>
    <x v="1"/>
    <n v="0"/>
    <x v="0"/>
    <n v="1069"/>
    <x v="1"/>
    <n v="1"/>
    <n v="3"/>
    <s v="Life Sciences"/>
    <n v="1"/>
    <n v="969"/>
    <n v="2"/>
    <x v="0"/>
    <n v="42"/>
    <x v="1"/>
    <n v="2"/>
    <x v="4"/>
    <n v="4"/>
    <x v="0"/>
    <n v="6949"/>
    <n v="12291"/>
    <n v="0"/>
    <s v="Y"/>
    <s v="No"/>
    <n v="14"/>
    <x v="0"/>
    <n v="1"/>
    <n v="80"/>
    <x v="0"/>
    <n v="6"/>
    <x v="1"/>
    <n v="3"/>
    <n v="5"/>
    <n v="0"/>
    <n v="1"/>
    <n v="4"/>
  </r>
  <r>
    <n v="37"/>
    <x v="0"/>
    <n v="1"/>
    <x v="0"/>
    <n v="625"/>
    <x v="0"/>
    <n v="1"/>
    <n v="4"/>
    <s v="Life Sciences"/>
    <n v="1"/>
    <n v="970"/>
    <n v="1"/>
    <x v="1"/>
    <n v="46"/>
    <x v="1"/>
    <n v="3"/>
    <x v="0"/>
    <n v="3"/>
    <x v="1"/>
    <n v="10609"/>
    <n v="14922"/>
    <n v="5"/>
    <s v="Y"/>
    <s v="No"/>
    <n v="11"/>
    <x v="0"/>
    <n v="3"/>
    <n v="80"/>
    <x v="0"/>
    <n v="17"/>
    <x v="2"/>
    <n v="1"/>
    <n v="14"/>
    <n v="1"/>
    <n v="11"/>
    <n v="7"/>
  </r>
  <r>
    <n v="45"/>
    <x v="1"/>
    <n v="0"/>
    <x v="2"/>
    <n v="805"/>
    <x v="1"/>
    <n v="4"/>
    <n v="2"/>
    <s v="Life Sciences"/>
    <n v="1"/>
    <n v="972"/>
    <n v="3"/>
    <x v="1"/>
    <n v="57"/>
    <x v="0"/>
    <n v="2"/>
    <x v="2"/>
    <n v="2"/>
    <x v="1"/>
    <n v="4447"/>
    <n v="23163"/>
    <n v="1"/>
    <s v="Y"/>
    <s v="No"/>
    <n v="12"/>
    <x v="0"/>
    <n v="2"/>
    <n v="80"/>
    <x v="0"/>
    <n v="9"/>
    <x v="3"/>
    <n v="2"/>
    <n v="9"/>
    <n v="7"/>
    <n v="0"/>
    <n v="8"/>
  </r>
  <r>
    <n v="29"/>
    <x v="1"/>
    <n v="0"/>
    <x v="1"/>
    <n v="1404"/>
    <x v="0"/>
    <n v="20"/>
    <n v="3"/>
    <s v="Technical Degree"/>
    <n v="1"/>
    <n v="974"/>
    <n v="3"/>
    <x v="0"/>
    <n v="84"/>
    <x v="0"/>
    <n v="1"/>
    <x v="6"/>
    <n v="4"/>
    <x v="1"/>
    <n v="2157"/>
    <n v="18203"/>
    <n v="1"/>
    <s v="Y"/>
    <s v="No"/>
    <n v="15"/>
    <x v="0"/>
    <n v="2"/>
    <n v="80"/>
    <x v="1"/>
    <n v="3"/>
    <x v="3"/>
    <n v="3"/>
    <n v="3"/>
    <n v="1"/>
    <n v="0"/>
    <n v="2"/>
  </r>
  <r>
    <n v="35"/>
    <x v="1"/>
    <n v="0"/>
    <x v="0"/>
    <n v="1219"/>
    <x v="0"/>
    <n v="18"/>
    <n v="3"/>
    <s v="Medical"/>
    <n v="1"/>
    <n v="975"/>
    <n v="3"/>
    <x v="0"/>
    <n v="86"/>
    <x v="0"/>
    <n v="2"/>
    <x v="0"/>
    <n v="3"/>
    <x v="1"/>
    <n v="4601"/>
    <n v="6179"/>
    <n v="1"/>
    <s v="Y"/>
    <s v="No"/>
    <n v="16"/>
    <x v="0"/>
    <n v="2"/>
    <n v="80"/>
    <x v="0"/>
    <n v="5"/>
    <x v="1"/>
    <n v="3"/>
    <n v="5"/>
    <n v="2"/>
    <n v="1"/>
    <n v="0"/>
  </r>
  <r>
    <n v="52"/>
    <x v="1"/>
    <n v="0"/>
    <x v="0"/>
    <n v="1053"/>
    <x v="1"/>
    <n v="1"/>
    <n v="2"/>
    <s v="Life Sciences"/>
    <n v="1"/>
    <n v="976"/>
    <n v="4"/>
    <x v="1"/>
    <n v="70"/>
    <x v="0"/>
    <n v="4"/>
    <x v="5"/>
    <n v="4"/>
    <x v="1"/>
    <n v="17099"/>
    <n v="13829"/>
    <n v="2"/>
    <s v="Y"/>
    <s v="No"/>
    <n v="15"/>
    <x v="0"/>
    <n v="2"/>
    <n v="80"/>
    <x v="1"/>
    <n v="26"/>
    <x v="2"/>
    <n v="2"/>
    <n v="9"/>
    <n v="8"/>
    <n v="7"/>
    <n v="8"/>
  </r>
  <r>
    <n v="58"/>
    <x v="0"/>
    <n v="1"/>
    <x v="0"/>
    <n v="289"/>
    <x v="1"/>
    <n v="2"/>
    <n v="3"/>
    <s v="Technical Degree"/>
    <n v="1"/>
    <n v="977"/>
    <n v="4"/>
    <x v="1"/>
    <n v="51"/>
    <x v="0"/>
    <n v="1"/>
    <x v="1"/>
    <n v="3"/>
    <x v="0"/>
    <n v="2479"/>
    <n v="26227"/>
    <n v="4"/>
    <s v="Y"/>
    <s v="No"/>
    <n v="24"/>
    <x v="1"/>
    <n v="1"/>
    <n v="80"/>
    <x v="0"/>
    <n v="7"/>
    <x v="5"/>
    <n v="3"/>
    <n v="1"/>
    <n v="0"/>
    <n v="0"/>
    <n v="0"/>
  </r>
  <r>
    <n v="53"/>
    <x v="1"/>
    <n v="0"/>
    <x v="0"/>
    <n v="1376"/>
    <x v="0"/>
    <n v="2"/>
    <n v="2"/>
    <s v="Medical"/>
    <n v="1"/>
    <n v="981"/>
    <n v="3"/>
    <x v="1"/>
    <n v="45"/>
    <x v="0"/>
    <n v="4"/>
    <x v="5"/>
    <n v="3"/>
    <x v="2"/>
    <n v="14852"/>
    <n v="13938"/>
    <n v="6"/>
    <s v="Y"/>
    <s v="No"/>
    <n v="13"/>
    <x v="0"/>
    <n v="3"/>
    <n v="80"/>
    <x v="1"/>
    <n v="22"/>
    <x v="1"/>
    <n v="4"/>
    <n v="17"/>
    <n v="13"/>
    <n v="15"/>
    <n v="2"/>
  </r>
  <r>
    <n v="30"/>
    <x v="1"/>
    <n v="0"/>
    <x v="0"/>
    <n v="231"/>
    <x v="0"/>
    <n v="8"/>
    <n v="2"/>
    <s v="Other"/>
    <n v="1"/>
    <n v="982"/>
    <n v="3"/>
    <x v="1"/>
    <n v="62"/>
    <x v="0"/>
    <n v="3"/>
    <x v="0"/>
    <n v="3"/>
    <x v="2"/>
    <n v="7264"/>
    <n v="9977"/>
    <n v="5"/>
    <s v="Y"/>
    <s v="No"/>
    <n v="11"/>
    <x v="0"/>
    <n v="1"/>
    <n v="80"/>
    <x v="1"/>
    <n v="10"/>
    <x v="2"/>
    <n v="4"/>
    <n v="8"/>
    <n v="4"/>
    <n v="7"/>
    <n v="7"/>
  </r>
  <r>
    <n v="38"/>
    <x v="1"/>
    <n v="0"/>
    <x v="2"/>
    <n v="152"/>
    <x v="0"/>
    <n v="10"/>
    <n v="3"/>
    <s v="Technical Degree"/>
    <n v="1"/>
    <n v="983"/>
    <n v="3"/>
    <x v="0"/>
    <n v="85"/>
    <x v="0"/>
    <n v="2"/>
    <x v="0"/>
    <n v="4"/>
    <x v="0"/>
    <n v="5666"/>
    <n v="19899"/>
    <n v="1"/>
    <s v="Y"/>
    <s v="Yes"/>
    <n v="13"/>
    <x v="0"/>
    <n v="2"/>
    <n v="80"/>
    <x v="0"/>
    <n v="6"/>
    <x v="4"/>
    <n v="3"/>
    <n v="5"/>
    <n v="3"/>
    <n v="1"/>
    <n v="3"/>
  </r>
  <r>
    <n v="35"/>
    <x v="1"/>
    <n v="0"/>
    <x v="0"/>
    <n v="882"/>
    <x v="0"/>
    <n v="3"/>
    <n v="4"/>
    <s v="Life Sciences"/>
    <n v="1"/>
    <n v="984"/>
    <n v="4"/>
    <x v="1"/>
    <n v="92"/>
    <x v="0"/>
    <n v="3"/>
    <x v="0"/>
    <n v="4"/>
    <x v="2"/>
    <n v="7823"/>
    <n v="6812"/>
    <n v="6"/>
    <s v="Y"/>
    <s v="No"/>
    <n v="13"/>
    <x v="0"/>
    <n v="2"/>
    <n v="80"/>
    <x v="1"/>
    <n v="12"/>
    <x v="2"/>
    <n v="3"/>
    <n v="10"/>
    <n v="9"/>
    <n v="0"/>
    <n v="8"/>
  </r>
  <r>
    <n v="39"/>
    <x v="1"/>
    <n v="0"/>
    <x v="0"/>
    <n v="903"/>
    <x v="0"/>
    <n v="2"/>
    <n v="5"/>
    <s v="Life Sciences"/>
    <n v="1"/>
    <n v="985"/>
    <n v="1"/>
    <x v="1"/>
    <n v="41"/>
    <x v="2"/>
    <n v="3"/>
    <x v="0"/>
    <n v="3"/>
    <x v="0"/>
    <n v="7880"/>
    <n v="2560"/>
    <n v="0"/>
    <s v="Y"/>
    <s v="No"/>
    <n v="18"/>
    <x v="0"/>
    <n v="4"/>
    <n v="80"/>
    <x v="0"/>
    <n v="9"/>
    <x v="1"/>
    <n v="3"/>
    <n v="8"/>
    <n v="7"/>
    <n v="0"/>
    <n v="7"/>
  </r>
  <r>
    <n v="40"/>
    <x v="0"/>
    <n v="1"/>
    <x v="2"/>
    <n v="1479"/>
    <x v="0"/>
    <n v="24"/>
    <n v="3"/>
    <s v="Life Sciences"/>
    <n v="1"/>
    <n v="986"/>
    <n v="2"/>
    <x v="0"/>
    <n v="100"/>
    <x v="2"/>
    <n v="4"/>
    <x v="0"/>
    <n v="2"/>
    <x v="0"/>
    <n v="13194"/>
    <n v="17071"/>
    <n v="4"/>
    <s v="Y"/>
    <s v="Yes"/>
    <n v="16"/>
    <x v="0"/>
    <n v="4"/>
    <n v="80"/>
    <x v="0"/>
    <n v="22"/>
    <x v="2"/>
    <n v="2"/>
    <n v="1"/>
    <n v="0"/>
    <n v="0"/>
    <n v="0"/>
  </r>
  <r>
    <n v="47"/>
    <x v="1"/>
    <n v="0"/>
    <x v="1"/>
    <n v="1379"/>
    <x v="1"/>
    <n v="16"/>
    <n v="4"/>
    <s v="Medical"/>
    <n v="1"/>
    <n v="987"/>
    <n v="3"/>
    <x v="1"/>
    <n v="64"/>
    <x v="2"/>
    <n v="2"/>
    <x v="3"/>
    <n v="3"/>
    <x v="2"/>
    <n v="5067"/>
    <n v="6759"/>
    <n v="1"/>
    <s v="Y"/>
    <s v="Yes"/>
    <n v="19"/>
    <x v="0"/>
    <n v="3"/>
    <n v="80"/>
    <x v="0"/>
    <n v="20"/>
    <x v="1"/>
    <n v="4"/>
    <n v="19"/>
    <n v="10"/>
    <n v="2"/>
    <n v="7"/>
  </r>
  <r>
    <n v="36"/>
    <x v="1"/>
    <n v="0"/>
    <x v="2"/>
    <n v="1229"/>
    <x v="0"/>
    <n v="8"/>
    <n v="4"/>
    <s v="Technical Degree"/>
    <n v="1"/>
    <n v="990"/>
    <n v="1"/>
    <x v="1"/>
    <n v="84"/>
    <x v="0"/>
    <n v="2"/>
    <x v="0"/>
    <n v="4"/>
    <x v="2"/>
    <n v="5079"/>
    <n v="25952"/>
    <n v="4"/>
    <s v="Y"/>
    <s v="No"/>
    <n v="13"/>
    <x v="0"/>
    <n v="4"/>
    <n v="80"/>
    <x v="3"/>
    <n v="12"/>
    <x v="1"/>
    <n v="3"/>
    <n v="7"/>
    <n v="7"/>
    <n v="0"/>
    <n v="7"/>
  </r>
  <r>
    <n v="31"/>
    <x v="0"/>
    <n v="1"/>
    <x v="2"/>
    <n v="335"/>
    <x v="1"/>
    <n v="9"/>
    <n v="2"/>
    <s v="Medical"/>
    <n v="1"/>
    <n v="991"/>
    <n v="3"/>
    <x v="1"/>
    <n v="46"/>
    <x v="1"/>
    <n v="1"/>
    <x v="1"/>
    <n v="1"/>
    <x v="0"/>
    <n v="2321"/>
    <n v="10322"/>
    <n v="0"/>
    <s v="Y"/>
    <s v="Yes"/>
    <n v="22"/>
    <x v="1"/>
    <n v="1"/>
    <n v="80"/>
    <x v="0"/>
    <n v="4"/>
    <x v="0"/>
    <n v="3"/>
    <n v="3"/>
    <n v="2"/>
    <n v="1"/>
    <n v="2"/>
  </r>
  <r>
    <n v="33"/>
    <x v="1"/>
    <n v="0"/>
    <x v="2"/>
    <n v="722"/>
    <x v="0"/>
    <n v="17"/>
    <n v="3"/>
    <s v="Life Sciences"/>
    <n v="1"/>
    <n v="992"/>
    <n v="4"/>
    <x v="1"/>
    <n v="38"/>
    <x v="0"/>
    <n v="4"/>
    <x v="5"/>
    <n v="3"/>
    <x v="0"/>
    <n v="17444"/>
    <n v="20489"/>
    <n v="1"/>
    <s v="Y"/>
    <s v="No"/>
    <n v="11"/>
    <x v="0"/>
    <n v="4"/>
    <n v="80"/>
    <x v="0"/>
    <n v="10"/>
    <x v="2"/>
    <n v="3"/>
    <n v="10"/>
    <n v="8"/>
    <n v="6"/>
    <n v="0"/>
  </r>
  <r>
    <n v="29"/>
    <x v="0"/>
    <n v="1"/>
    <x v="0"/>
    <n v="906"/>
    <x v="1"/>
    <n v="10"/>
    <n v="3"/>
    <s v="Life Sciences"/>
    <n v="1"/>
    <n v="994"/>
    <n v="4"/>
    <x v="0"/>
    <n v="92"/>
    <x v="1"/>
    <n v="1"/>
    <x v="1"/>
    <n v="1"/>
    <x v="0"/>
    <n v="2404"/>
    <n v="11479"/>
    <n v="6"/>
    <s v="Y"/>
    <s v="Yes"/>
    <n v="20"/>
    <x v="1"/>
    <n v="3"/>
    <n v="80"/>
    <x v="0"/>
    <n v="3"/>
    <x v="3"/>
    <n v="3"/>
    <n v="0"/>
    <n v="0"/>
    <n v="0"/>
    <n v="0"/>
  </r>
  <r>
    <n v="33"/>
    <x v="1"/>
    <n v="0"/>
    <x v="0"/>
    <n v="461"/>
    <x v="1"/>
    <n v="13"/>
    <n v="1"/>
    <s v="Life Sciences"/>
    <n v="1"/>
    <n v="995"/>
    <n v="2"/>
    <x v="0"/>
    <n v="53"/>
    <x v="0"/>
    <n v="1"/>
    <x v="1"/>
    <n v="4"/>
    <x v="0"/>
    <n v="3452"/>
    <n v="17241"/>
    <n v="3"/>
    <s v="Y"/>
    <s v="No"/>
    <n v="18"/>
    <x v="0"/>
    <n v="1"/>
    <n v="80"/>
    <x v="0"/>
    <n v="5"/>
    <x v="5"/>
    <n v="3"/>
    <n v="3"/>
    <n v="2"/>
    <n v="0"/>
    <n v="2"/>
  </r>
  <r>
    <n v="45"/>
    <x v="1"/>
    <n v="0"/>
    <x v="0"/>
    <n v="974"/>
    <x v="1"/>
    <n v="1"/>
    <n v="4"/>
    <s v="Medical"/>
    <n v="1"/>
    <n v="996"/>
    <n v="4"/>
    <x v="0"/>
    <n v="91"/>
    <x v="0"/>
    <n v="1"/>
    <x v="2"/>
    <n v="4"/>
    <x v="2"/>
    <n v="2270"/>
    <n v="11005"/>
    <n v="3"/>
    <s v="Y"/>
    <s v="No"/>
    <n v="14"/>
    <x v="0"/>
    <n v="4"/>
    <n v="80"/>
    <x v="3"/>
    <n v="8"/>
    <x v="2"/>
    <n v="3"/>
    <n v="5"/>
    <n v="3"/>
    <n v="0"/>
    <n v="2"/>
  </r>
  <r>
    <n v="50"/>
    <x v="1"/>
    <n v="0"/>
    <x v="0"/>
    <n v="1126"/>
    <x v="1"/>
    <n v="1"/>
    <n v="2"/>
    <s v="Medical"/>
    <n v="1"/>
    <n v="997"/>
    <n v="4"/>
    <x v="1"/>
    <n v="66"/>
    <x v="0"/>
    <n v="4"/>
    <x v="7"/>
    <n v="4"/>
    <x v="2"/>
    <n v="17399"/>
    <n v="6615"/>
    <n v="9"/>
    <s v="Y"/>
    <s v="No"/>
    <n v="22"/>
    <x v="1"/>
    <n v="3"/>
    <n v="80"/>
    <x v="1"/>
    <n v="32"/>
    <x v="4"/>
    <n v="2"/>
    <n v="5"/>
    <n v="4"/>
    <n v="1"/>
    <n v="3"/>
  </r>
  <r>
    <n v="33"/>
    <x v="1"/>
    <n v="0"/>
    <x v="1"/>
    <n v="827"/>
    <x v="1"/>
    <n v="1"/>
    <n v="4"/>
    <s v="Other"/>
    <n v="1"/>
    <n v="998"/>
    <n v="3"/>
    <x v="0"/>
    <n v="84"/>
    <x v="2"/>
    <n v="2"/>
    <x v="4"/>
    <n v="2"/>
    <x v="1"/>
    <n v="5488"/>
    <n v="20161"/>
    <n v="1"/>
    <s v="Y"/>
    <s v="Yes"/>
    <n v="13"/>
    <x v="0"/>
    <n v="1"/>
    <n v="80"/>
    <x v="1"/>
    <n v="6"/>
    <x v="2"/>
    <n v="3"/>
    <n v="6"/>
    <n v="5"/>
    <n v="1"/>
    <n v="2"/>
  </r>
  <r>
    <n v="41"/>
    <x v="1"/>
    <n v="0"/>
    <x v="1"/>
    <n v="840"/>
    <x v="1"/>
    <n v="9"/>
    <n v="3"/>
    <s v="Medical"/>
    <n v="1"/>
    <n v="999"/>
    <n v="1"/>
    <x v="1"/>
    <n v="64"/>
    <x v="0"/>
    <n v="5"/>
    <x v="7"/>
    <n v="3"/>
    <x v="2"/>
    <n v="19419"/>
    <n v="3735"/>
    <n v="2"/>
    <s v="Y"/>
    <s v="No"/>
    <n v="17"/>
    <x v="0"/>
    <n v="2"/>
    <n v="80"/>
    <x v="1"/>
    <n v="21"/>
    <x v="2"/>
    <n v="4"/>
    <n v="18"/>
    <n v="16"/>
    <n v="0"/>
    <n v="11"/>
  </r>
  <r>
    <n v="27"/>
    <x v="1"/>
    <n v="0"/>
    <x v="0"/>
    <n v="1134"/>
    <x v="1"/>
    <n v="16"/>
    <n v="4"/>
    <s v="Technical Degree"/>
    <n v="1"/>
    <n v="1001"/>
    <n v="3"/>
    <x v="0"/>
    <n v="37"/>
    <x v="0"/>
    <n v="1"/>
    <x v="2"/>
    <n v="2"/>
    <x v="1"/>
    <n v="2811"/>
    <n v="12086"/>
    <n v="9"/>
    <s v="Y"/>
    <s v="No"/>
    <n v="14"/>
    <x v="0"/>
    <n v="2"/>
    <n v="80"/>
    <x v="1"/>
    <n v="4"/>
    <x v="2"/>
    <n v="3"/>
    <n v="2"/>
    <n v="2"/>
    <n v="2"/>
    <n v="2"/>
  </r>
  <r>
    <n v="45"/>
    <x v="1"/>
    <n v="0"/>
    <x v="2"/>
    <n v="248"/>
    <x v="1"/>
    <n v="23"/>
    <n v="2"/>
    <s v="Life Sciences"/>
    <n v="1"/>
    <n v="1002"/>
    <n v="4"/>
    <x v="1"/>
    <n v="42"/>
    <x v="0"/>
    <n v="2"/>
    <x v="2"/>
    <n v="1"/>
    <x v="1"/>
    <n v="3633"/>
    <n v="14039"/>
    <n v="1"/>
    <s v="Y"/>
    <s v="Yes"/>
    <n v="15"/>
    <x v="0"/>
    <n v="3"/>
    <n v="80"/>
    <x v="1"/>
    <n v="9"/>
    <x v="2"/>
    <n v="3"/>
    <n v="9"/>
    <n v="8"/>
    <n v="0"/>
    <n v="8"/>
  </r>
  <r>
    <n v="47"/>
    <x v="1"/>
    <n v="0"/>
    <x v="0"/>
    <n v="955"/>
    <x v="0"/>
    <n v="4"/>
    <n v="2"/>
    <s v="Life Sciences"/>
    <n v="1"/>
    <n v="1003"/>
    <n v="4"/>
    <x v="0"/>
    <n v="83"/>
    <x v="0"/>
    <n v="2"/>
    <x v="0"/>
    <n v="4"/>
    <x v="0"/>
    <n v="4163"/>
    <n v="8571"/>
    <n v="1"/>
    <s v="Y"/>
    <s v="Yes"/>
    <n v="17"/>
    <x v="0"/>
    <n v="3"/>
    <n v="80"/>
    <x v="0"/>
    <n v="9"/>
    <x v="0"/>
    <n v="3"/>
    <n v="9"/>
    <n v="0"/>
    <n v="0"/>
    <n v="7"/>
  </r>
  <r>
    <n v="30"/>
    <x v="0"/>
    <n v="1"/>
    <x v="0"/>
    <n v="138"/>
    <x v="1"/>
    <n v="22"/>
    <n v="3"/>
    <s v="Life Sciences"/>
    <n v="1"/>
    <n v="1004"/>
    <n v="1"/>
    <x v="0"/>
    <n v="48"/>
    <x v="0"/>
    <n v="1"/>
    <x v="1"/>
    <n v="3"/>
    <x v="1"/>
    <n v="2132"/>
    <n v="11539"/>
    <n v="4"/>
    <s v="Y"/>
    <s v="Yes"/>
    <n v="11"/>
    <x v="0"/>
    <n v="2"/>
    <n v="80"/>
    <x v="0"/>
    <n v="7"/>
    <x v="2"/>
    <n v="3"/>
    <n v="5"/>
    <n v="2"/>
    <n v="0"/>
    <n v="1"/>
  </r>
  <r>
    <n v="50"/>
    <x v="1"/>
    <n v="0"/>
    <x v="0"/>
    <n v="939"/>
    <x v="1"/>
    <n v="24"/>
    <n v="3"/>
    <s v="Life Sciences"/>
    <n v="1"/>
    <n v="1005"/>
    <n v="4"/>
    <x v="1"/>
    <n v="95"/>
    <x v="0"/>
    <n v="4"/>
    <x v="3"/>
    <n v="3"/>
    <x v="1"/>
    <n v="13973"/>
    <n v="4161"/>
    <n v="3"/>
    <s v="Y"/>
    <s v="Yes"/>
    <n v="18"/>
    <x v="0"/>
    <n v="4"/>
    <n v="80"/>
    <x v="1"/>
    <n v="22"/>
    <x v="2"/>
    <n v="3"/>
    <n v="12"/>
    <n v="11"/>
    <n v="1"/>
    <n v="5"/>
  </r>
  <r>
    <n v="38"/>
    <x v="1"/>
    <n v="0"/>
    <x v="1"/>
    <n v="1391"/>
    <x v="1"/>
    <n v="10"/>
    <n v="1"/>
    <s v="Medical"/>
    <n v="1"/>
    <n v="1006"/>
    <n v="3"/>
    <x v="1"/>
    <n v="66"/>
    <x v="0"/>
    <n v="1"/>
    <x v="1"/>
    <n v="3"/>
    <x v="1"/>
    <n v="2684"/>
    <n v="12127"/>
    <n v="0"/>
    <s v="Y"/>
    <s v="No"/>
    <n v="17"/>
    <x v="0"/>
    <n v="2"/>
    <n v="80"/>
    <x v="1"/>
    <n v="3"/>
    <x v="0"/>
    <n v="2"/>
    <n v="2"/>
    <n v="1"/>
    <n v="0"/>
    <n v="2"/>
  </r>
  <r>
    <n v="46"/>
    <x v="1"/>
    <n v="0"/>
    <x v="0"/>
    <n v="566"/>
    <x v="1"/>
    <n v="7"/>
    <n v="2"/>
    <s v="Medical"/>
    <n v="1"/>
    <n v="1007"/>
    <n v="4"/>
    <x v="1"/>
    <n v="75"/>
    <x v="0"/>
    <n v="3"/>
    <x v="3"/>
    <n v="3"/>
    <x v="2"/>
    <n v="10845"/>
    <n v="24208"/>
    <n v="6"/>
    <s v="Y"/>
    <s v="No"/>
    <n v="13"/>
    <x v="0"/>
    <n v="2"/>
    <n v="80"/>
    <x v="1"/>
    <n v="13"/>
    <x v="1"/>
    <n v="3"/>
    <n v="8"/>
    <n v="7"/>
    <n v="0"/>
    <n v="7"/>
  </r>
  <r>
    <n v="24"/>
    <x v="1"/>
    <n v="0"/>
    <x v="0"/>
    <n v="1206"/>
    <x v="1"/>
    <n v="17"/>
    <n v="1"/>
    <s v="Medical"/>
    <n v="1"/>
    <n v="1009"/>
    <n v="4"/>
    <x v="0"/>
    <n v="41"/>
    <x v="1"/>
    <n v="2"/>
    <x v="3"/>
    <n v="3"/>
    <x v="2"/>
    <n v="4377"/>
    <n v="24117"/>
    <n v="1"/>
    <s v="Y"/>
    <s v="No"/>
    <n v="15"/>
    <x v="0"/>
    <n v="2"/>
    <n v="80"/>
    <x v="3"/>
    <n v="5"/>
    <x v="6"/>
    <n v="3"/>
    <n v="4"/>
    <n v="2"/>
    <n v="3"/>
    <n v="2"/>
  </r>
  <r>
    <n v="35"/>
    <x v="0"/>
    <n v="1"/>
    <x v="0"/>
    <n v="622"/>
    <x v="1"/>
    <n v="14"/>
    <n v="4"/>
    <s v="Other"/>
    <n v="1"/>
    <n v="1010"/>
    <n v="3"/>
    <x v="1"/>
    <n v="39"/>
    <x v="1"/>
    <n v="1"/>
    <x v="2"/>
    <n v="2"/>
    <x v="2"/>
    <n v="3743"/>
    <n v="10074"/>
    <n v="1"/>
    <s v="Y"/>
    <s v="Yes"/>
    <n v="24"/>
    <x v="1"/>
    <n v="4"/>
    <n v="80"/>
    <x v="1"/>
    <n v="5"/>
    <x v="2"/>
    <n v="1"/>
    <n v="4"/>
    <n v="2"/>
    <n v="0"/>
    <n v="2"/>
  </r>
  <r>
    <n v="31"/>
    <x v="1"/>
    <n v="0"/>
    <x v="1"/>
    <n v="853"/>
    <x v="1"/>
    <n v="1"/>
    <n v="1"/>
    <s v="Life Sciences"/>
    <n v="1"/>
    <n v="1011"/>
    <n v="3"/>
    <x v="0"/>
    <n v="96"/>
    <x v="0"/>
    <n v="2"/>
    <x v="3"/>
    <n v="1"/>
    <x v="1"/>
    <n v="4148"/>
    <n v="11275"/>
    <n v="1"/>
    <s v="Y"/>
    <s v="No"/>
    <n v="12"/>
    <x v="0"/>
    <n v="3"/>
    <n v="80"/>
    <x v="1"/>
    <n v="4"/>
    <x v="4"/>
    <n v="3"/>
    <n v="4"/>
    <n v="3"/>
    <n v="0"/>
    <n v="3"/>
  </r>
  <r>
    <n v="18"/>
    <x v="1"/>
    <n v="0"/>
    <x v="2"/>
    <n v="287"/>
    <x v="1"/>
    <n v="5"/>
    <n v="2"/>
    <s v="Life Sciences"/>
    <n v="1"/>
    <n v="1012"/>
    <n v="2"/>
    <x v="1"/>
    <n v="73"/>
    <x v="0"/>
    <n v="1"/>
    <x v="1"/>
    <n v="4"/>
    <x v="0"/>
    <n v="1051"/>
    <n v="13493"/>
    <n v="1"/>
    <s v="Y"/>
    <s v="No"/>
    <n v="15"/>
    <x v="0"/>
    <n v="4"/>
    <n v="80"/>
    <x v="0"/>
    <n v="0"/>
    <x v="2"/>
    <n v="3"/>
    <n v="0"/>
    <n v="0"/>
    <n v="0"/>
    <n v="0"/>
  </r>
  <r>
    <n v="54"/>
    <x v="1"/>
    <n v="0"/>
    <x v="0"/>
    <n v="1441"/>
    <x v="1"/>
    <n v="17"/>
    <n v="3"/>
    <s v="Technical Degree"/>
    <n v="1"/>
    <n v="1013"/>
    <n v="3"/>
    <x v="0"/>
    <n v="56"/>
    <x v="0"/>
    <n v="3"/>
    <x v="3"/>
    <n v="3"/>
    <x v="1"/>
    <n v="10739"/>
    <n v="13943"/>
    <n v="8"/>
    <s v="Y"/>
    <s v="No"/>
    <n v="11"/>
    <x v="0"/>
    <n v="3"/>
    <n v="80"/>
    <x v="1"/>
    <n v="22"/>
    <x v="2"/>
    <n v="3"/>
    <n v="10"/>
    <n v="7"/>
    <n v="0"/>
    <n v="8"/>
  </r>
  <r>
    <n v="35"/>
    <x v="1"/>
    <n v="0"/>
    <x v="0"/>
    <n v="583"/>
    <x v="1"/>
    <n v="25"/>
    <n v="4"/>
    <s v="Medical"/>
    <n v="1"/>
    <n v="1014"/>
    <n v="3"/>
    <x v="0"/>
    <n v="57"/>
    <x v="0"/>
    <n v="3"/>
    <x v="4"/>
    <n v="3"/>
    <x v="2"/>
    <n v="10388"/>
    <n v="6975"/>
    <n v="1"/>
    <s v="Y"/>
    <s v="Yes"/>
    <n v="11"/>
    <x v="0"/>
    <n v="3"/>
    <n v="80"/>
    <x v="1"/>
    <n v="16"/>
    <x v="1"/>
    <n v="2"/>
    <n v="16"/>
    <n v="10"/>
    <n v="10"/>
    <n v="1"/>
  </r>
  <r>
    <n v="30"/>
    <x v="1"/>
    <n v="0"/>
    <x v="0"/>
    <n v="153"/>
    <x v="1"/>
    <n v="8"/>
    <n v="2"/>
    <s v="Life Sciences"/>
    <n v="1"/>
    <n v="1015"/>
    <n v="2"/>
    <x v="0"/>
    <n v="73"/>
    <x v="2"/>
    <n v="3"/>
    <x v="7"/>
    <n v="1"/>
    <x v="1"/>
    <n v="11416"/>
    <n v="17802"/>
    <n v="0"/>
    <s v="Y"/>
    <s v="Yes"/>
    <n v="12"/>
    <x v="0"/>
    <n v="3"/>
    <n v="80"/>
    <x v="2"/>
    <n v="9"/>
    <x v="5"/>
    <n v="2"/>
    <n v="8"/>
    <n v="7"/>
    <n v="1"/>
    <n v="7"/>
  </r>
  <r>
    <n v="20"/>
    <x v="0"/>
    <n v="1"/>
    <x v="0"/>
    <n v="1097"/>
    <x v="1"/>
    <n v="11"/>
    <n v="3"/>
    <s v="Medical"/>
    <n v="1"/>
    <n v="1016"/>
    <n v="4"/>
    <x v="0"/>
    <n v="98"/>
    <x v="1"/>
    <n v="1"/>
    <x v="1"/>
    <n v="1"/>
    <x v="0"/>
    <n v="2600"/>
    <n v="18275"/>
    <n v="1"/>
    <s v="Y"/>
    <s v="Yes"/>
    <n v="15"/>
    <x v="0"/>
    <n v="1"/>
    <n v="80"/>
    <x v="0"/>
    <n v="1"/>
    <x v="2"/>
    <n v="3"/>
    <n v="1"/>
    <n v="0"/>
    <n v="0"/>
    <n v="0"/>
  </r>
  <r>
    <n v="30"/>
    <x v="0"/>
    <n v="1"/>
    <x v="1"/>
    <n v="109"/>
    <x v="1"/>
    <n v="5"/>
    <n v="3"/>
    <s v="Medical"/>
    <n v="1"/>
    <n v="1017"/>
    <n v="2"/>
    <x v="0"/>
    <n v="60"/>
    <x v="0"/>
    <n v="1"/>
    <x v="2"/>
    <n v="2"/>
    <x v="0"/>
    <n v="2422"/>
    <n v="25725"/>
    <n v="0"/>
    <s v="Y"/>
    <s v="No"/>
    <n v="17"/>
    <x v="0"/>
    <n v="1"/>
    <n v="80"/>
    <x v="0"/>
    <n v="4"/>
    <x v="1"/>
    <n v="3"/>
    <n v="3"/>
    <n v="2"/>
    <n v="1"/>
    <n v="2"/>
  </r>
  <r>
    <n v="26"/>
    <x v="1"/>
    <n v="0"/>
    <x v="0"/>
    <n v="1066"/>
    <x v="1"/>
    <n v="2"/>
    <n v="2"/>
    <s v="Medical"/>
    <n v="1"/>
    <n v="1018"/>
    <n v="4"/>
    <x v="1"/>
    <n v="32"/>
    <x v="2"/>
    <n v="2"/>
    <x v="3"/>
    <n v="4"/>
    <x v="1"/>
    <n v="5472"/>
    <n v="3334"/>
    <n v="1"/>
    <s v="Y"/>
    <s v="No"/>
    <n v="12"/>
    <x v="0"/>
    <n v="2"/>
    <n v="80"/>
    <x v="0"/>
    <n v="8"/>
    <x v="2"/>
    <n v="3"/>
    <n v="8"/>
    <n v="7"/>
    <n v="1"/>
    <n v="3"/>
  </r>
  <r>
    <n v="22"/>
    <x v="1"/>
    <n v="0"/>
    <x v="0"/>
    <n v="217"/>
    <x v="1"/>
    <n v="8"/>
    <n v="1"/>
    <s v="Life Sciences"/>
    <n v="1"/>
    <n v="1019"/>
    <n v="2"/>
    <x v="1"/>
    <n v="94"/>
    <x v="3"/>
    <n v="1"/>
    <x v="2"/>
    <n v="1"/>
    <x v="1"/>
    <n v="2451"/>
    <n v="6881"/>
    <n v="1"/>
    <s v="Y"/>
    <s v="No"/>
    <n v="15"/>
    <x v="0"/>
    <n v="1"/>
    <n v="80"/>
    <x v="1"/>
    <n v="4"/>
    <x v="1"/>
    <n v="2"/>
    <n v="4"/>
    <n v="3"/>
    <n v="1"/>
    <n v="1"/>
  </r>
  <r>
    <n v="48"/>
    <x v="1"/>
    <n v="0"/>
    <x v="0"/>
    <n v="277"/>
    <x v="1"/>
    <n v="6"/>
    <n v="3"/>
    <s v="Life Sciences"/>
    <n v="1"/>
    <n v="1022"/>
    <n v="1"/>
    <x v="1"/>
    <n v="97"/>
    <x v="1"/>
    <n v="2"/>
    <x v="4"/>
    <n v="3"/>
    <x v="0"/>
    <n v="4240"/>
    <n v="13119"/>
    <n v="2"/>
    <s v="Y"/>
    <s v="No"/>
    <n v="13"/>
    <x v="0"/>
    <n v="4"/>
    <n v="80"/>
    <x v="0"/>
    <n v="19"/>
    <x v="0"/>
    <n v="3"/>
    <n v="2"/>
    <n v="2"/>
    <n v="2"/>
    <n v="2"/>
  </r>
  <r>
    <n v="48"/>
    <x v="1"/>
    <n v="0"/>
    <x v="0"/>
    <n v="1355"/>
    <x v="1"/>
    <n v="4"/>
    <n v="4"/>
    <s v="Life Sciences"/>
    <n v="1"/>
    <n v="1024"/>
    <n v="3"/>
    <x v="1"/>
    <n v="78"/>
    <x v="1"/>
    <n v="3"/>
    <x v="4"/>
    <n v="3"/>
    <x v="0"/>
    <n v="10999"/>
    <n v="22245"/>
    <n v="7"/>
    <s v="Y"/>
    <s v="No"/>
    <n v="14"/>
    <x v="0"/>
    <n v="2"/>
    <n v="80"/>
    <x v="0"/>
    <n v="27"/>
    <x v="1"/>
    <n v="3"/>
    <n v="15"/>
    <n v="11"/>
    <n v="4"/>
    <n v="8"/>
  </r>
  <r>
    <n v="41"/>
    <x v="1"/>
    <n v="0"/>
    <x v="0"/>
    <n v="549"/>
    <x v="1"/>
    <n v="7"/>
    <n v="2"/>
    <s v="Medical"/>
    <n v="1"/>
    <n v="1025"/>
    <n v="4"/>
    <x v="0"/>
    <n v="42"/>
    <x v="0"/>
    <n v="2"/>
    <x v="3"/>
    <n v="3"/>
    <x v="0"/>
    <n v="5003"/>
    <n v="23371"/>
    <n v="6"/>
    <s v="Y"/>
    <s v="No"/>
    <n v="14"/>
    <x v="0"/>
    <n v="2"/>
    <n v="80"/>
    <x v="0"/>
    <n v="8"/>
    <x v="6"/>
    <n v="3"/>
    <n v="2"/>
    <n v="2"/>
    <n v="2"/>
    <n v="1"/>
  </r>
  <r>
    <n v="39"/>
    <x v="1"/>
    <n v="0"/>
    <x v="0"/>
    <n v="466"/>
    <x v="1"/>
    <n v="1"/>
    <n v="1"/>
    <s v="Life Sciences"/>
    <n v="1"/>
    <n v="1026"/>
    <n v="4"/>
    <x v="0"/>
    <n v="65"/>
    <x v="1"/>
    <n v="4"/>
    <x v="3"/>
    <n v="4"/>
    <x v="1"/>
    <n v="12742"/>
    <n v="7060"/>
    <n v="1"/>
    <s v="Y"/>
    <s v="No"/>
    <n v="16"/>
    <x v="0"/>
    <n v="3"/>
    <n v="80"/>
    <x v="1"/>
    <n v="21"/>
    <x v="1"/>
    <n v="3"/>
    <n v="21"/>
    <n v="6"/>
    <n v="11"/>
    <n v="8"/>
  </r>
  <r>
    <n v="27"/>
    <x v="1"/>
    <n v="0"/>
    <x v="0"/>
    <n v="1055"/>
    <x v="1"/>
    <n v="2"/>
    <n v="4"/>
    <s v="Life Sciences"/>
    <n v="1"/>
    <n v="1027"/>
    <n v="1"/>
    <x v="0"/>
    <n v="47"/>
    <x v="0"/>
    <n v="2"/>
    <x v="3"/>
    <n v="4"/>
    <x v="1"/>
    <n v="4227"/>
    <n v="4658"/>
    <n v="0"/>
    <s v="Y"/>
    <s v="No"/>
    <n v="18"/>
    <x v="0"/>
    <n v="2"/>
    <n v="80"/>
    <x v="1"/>
    <n v="4"/>
    <x v="2"/>
    <n v="3"/>
    <n v="3"/>
    <n v="2"/>
    <n v="2"/>
    <n v="2"/>
  </r>
  <r>
    <n v="35"/>
    <x v="1"/>
    <n v="0"/>
    <x v="0"/>
    <n v="802"/>
    <x v="1"/>
    <n v="10"/>
    <n v="3"/>
    <s v="Other"/>
    <n v="1"/>
    <n v="1028"/>
    <n v="2"/>
    <x v="1"/>
    <n v="45"/>
    <x v="0"/>
    <n v="1"/>
    <x v="2"/>
    <n v="4"/>
    <x v="2"/>
    <n v="3917"/>
    <n v="9541"/>
    <n v="1"/>
    <s v="Y"/>
    <s v="No"/>
    <n v="20"/>
    <x v="1"/>
    <n v="1"/>
    <n v="80"/>
    <x v="1"/>
    <n v="3"/>
    <x v="5"/>
    <n v="2"/>
    <n v="3"/>
    <n v="2"/>
    <n v="1"/>
    <n v="2"/>
  </r>
  <r>
    <n v="42"/>
    <x v="1"/>
    <n v="0"/>
    <x v="0"/>
    <n v="265"/>
    <x v="0"/>
    <n v="5"/>
    <n v="2"/>
    <s v="Marketing"/>
    <n v="1"/>
    <n v="1029"/>
    <n v="4"/>
    <x v="1"/>
    <n v="90"/>
    <x v="0"/>
    <n v="5"/>
    <x v="5"/>
    <n v="3"/>
    <x v="1"/>
    <n v="18303"/>
    <n v="7770"/>
    <n v="6"/>
    <s v="Y"/>
    <s v="No"/>
    <n v="13"/>
    <x v="0"/>
    <n v="2"/>
    <n v="80"/>
    <x v="0"/>
    <n v="21"/>
    <x v="1"/>
    <n v="4"/>
    <n v="1"/>
    <n v="0"/>
    <n v="0"/>
    <n v="0"/>
  </r>
  <r>
    <n v="50"/>
    <x v="1"/>
    <n v="0"/>
    <x v="0"/>
    <n v="804"/>
    <x v="1"/>
    <n v="9"/>
    <n v="3"/>
    <s v="Life Sciences"/>
    <n v="1"/>
    <n v="1030"/>
    <n v="1"/>
    <x v="1"/>
    <n v="64"/>
    <x v="0"/>
    <n v="1"/>
    <x v="2"/>
    <n v="4"/>
    <x v="1"/>
    <n v="2380"/>
    <n v="20165"/>
    <n v="4"/>
    <s v="Y"/>
    <s v="No"/>
    <n v="18"/>
    <x v="0"/>
    <n v="2"/>
    <n v="80"/>
    <x v="0"/>
    <n v="8"/>
    <x v="3"/>
    <n v="3"/>
    <n v="1"/>
    <n v="0"/>
    <n v="0"/>
    <n v="0"/>
  </r>
  <r>
    <n v="59"/>
    <x v="1"/>
    <n v="0"/>
    <x v="0"/>
    <n v="715"/>
    <x v="1"/>
    <n v="2"/>
    <n v="3"/>
    <s v="Life Sciences"/>
    <n v="1"/>
    <n v="1032"/>
    <n v="3"/>
    <x v="0"/>
    <n v="69"/>
    <x v="1"/>
    <n v="4"/>
    <x v="3"/>
    <n v="4"/>
    <x v="0"/>
    <n v="13726"/>
    <n v="21829"/>
    <n v="3"/>
    <s v="Y"/>
    <s v="Yes"/>
    <n v="13"/>
    <x v="0"/>
    <n v="1"/>
    <n v="80"/>
    <x v="0"/>
    <n v="30"/>
    <x v="5"/>
    <n v="3"/>
    <n v="5"/>
    <n v="3"/>
    <n v="4"/>
    <n v="3"/>
  </r>
  <r>
    <n v="37"/>
    <x v="0"/>
    <n v="1"/>
    <x v="0"/>
    <n v="1141"/>
    <x v="1"/>
    <n v="11"/>
    <n v="2"/>
    <s v="Medical"/>
    <n v="1"/>
    <n v="1033"/>
    <n v="1"/>
    <x v="0"/>
    <n v="61"/>
    <x v="3"/>
    <n v="2"/>
    <x v="4"/>
    <n v="2"/>
    <x v="1"/>
    <n v="4777"/>
    <n v="14382"/>
    <n v="5"/>
    <s v="Y"/>
    <s v="No"/>
    <n v="15"/>
    <x v="0"/>
    <n v="1"/>
    <n v="80"/>
    <x v="0"/>
    <n v="15"/>
    <x v="2"/>
    <n v="1"/>
    <n v="1"/>
    <n v="0"/>
    <n v="0"/>
    <n v="0"/>
  </r>
  <r>
    <n v="55"/>
    <x v="1"/>
    <n v="0"/>
    <x v="1"/>
    <n v="135"/>
    <x v="1"/>
    <n v="18"/>
    <n v="4"/>
    <s v="Medical"/>
    <n v="1"/>
    <n v="1034"/>
    <n v="3"/>
    <x v="1"/>
    <n v="62"/>
    <x v="0"/>
    <n v="2"/>
    <x v="4"/>
    <n v="2"/>
    <x v="1"/>
    <n v="6385"/>
    <n v="12992"/>
    <n v="3"/>
    <s v="Y"/>
    <s v="Yes"/>
    <n v="14"/>
    <x v="0"/>
    <n v="4"/>
    <n v="80"/>
    <x v="3"/>
    <n v="17"/>
    <x v="1"/>
    <n v="3"/>
    <n v="8"/>
    <n v="7"/>
    <n v="6"/>
    <n v="7"/>
  </r>
  <r>
    <n v="41"/>
    <x v="1"/>
    <n v="0"/>
    <x v="2"/>
    <n v="247"/>
    <x v="1"/>
    <n v="7"/>
    <n v="1"/>
    <s v="Life Sciences"/>
    <n v="1"/>
    <n v="1035"/>
    <n v="2"/>
    <x v="0"/>
    <n v="55"/>
    <x v="3"/>
    <n v="5"/>
    <x v="7"/>
    <n v="3"/>
    <x v="2"/>
    <n v="19973"/>
    <n v="20284"/>
    <n v="1"/>
    <s v="Y"/>
    <s v="No"/>
    <n v="22"/>
    <x v="1"/>
    <n v="2"/>
    <n v="80"/>
    <x v="3"/>
    <n v="21"/>
    <x v="1"/>
    <n v="3"/>
    <n v="21"/>
    <n v="16"/>
    <n v="5"/>
    <n v="10"/>
  </r>
  <r>
    <n v="38"/>
    <x v="1"/>
    <n v="0"/>
    <x v="0"/>
    <n v="1035"/>
    <x v="0"/>
    <n v="3"/>
    <n v="4"/>
    <s v="Life Sciences"/>
    <n v="1"/>
    <n v="1036"/>
    <n v="2"/>
    <x v="1"/>
    <n v="42"/>
    <x v="0"/>
    <n v="2"/>
    <x v="0"/>
    <n v="4"/>
    <x v="0"/>
    <n v="6861"/>
    <n v="4981"/>
    <n v="8"/>
    <s v="Y"/>
    <s v="Yes"/>
    <n v="12"/>
    <x v="0"/>
    <n v="3"/>
    <n v="80"/>
    <x v="0"/>
    <n v="19"/>
    <x v="4"/>
    <n v="3"/>
    <n v="1"/>
    <n v="0"/>
    <n v="0"/>
    <n v="0"/>
  </r>
  <r>
    <n v="26"/>
    <x v="0"/>
    <n v="1"/>
    <x v="2"/>
    <n v="265"/>
    <x v="0"/>
    <n v="29"/>
    <n v="2"/>
    <s v="Medical"/>
    <n v="1"/>
    <n v="1037"/>
    <n v="2"/>
    <x v="1"/>
    <n v="79"/>
    <x v="3"/>
    <n v="2"/>
    <x v="0"/>
    <n v="1"/>
    <x v="0"/>
    <n v="4969"/>
    <n v="21813"/>
    <n v="8"/>
    <s v="Y"/>
    <s v="No"/>
    <n v="18"/>
    <x v="0"/>
    <n v="4"/>
    <n v="80"/>
    <x v="0"/>
    <n v="7"/>
    <x v="6"/>
    <n v="3"/>
    <n v="2"/>
    <n v="2"/>
    <n v="2"/>
    <n v="2"/>
  </r>
  <r>
    <n v="52"/>
    <x v="0"/>
    <n v="1"/>
    <x v="0"/>
    <n v="266"/>
    <x v="0"/>
    <n v="2"/>
    <n v="1"/>
    <s v="Marketing"/>
    <n v="1"/>
    <n v="1038"/>
    <n v="1"/>
    <x v="0"/>
    <n v="57"/>
    <x v="3"/>
    <n v="5"/>
    <x v="5"/>
    <n v="4"/>
    <x v="1"/>
    <n v="19845"/>
    <n v="25846"/>
    <n v="1"/>
    <s v="Y"/>
    <s v="No"/>
    <n v="15"/>
    <x v="0"/>
    <n v="4"/>
    <n v="80"/>
    <x v="1"/>
    <n v="33"/>
    <x v="1"/>
    <n v="3"/>
    <n v="32"/>
    <n v="14"/>
    <n v="6"/>
    <n v="9"/>
  </r>
  <r>
    <n v="44"/>
    <x v="1"/>
    <n v="0"/>
    <x v="0"/>
    <n v="1448"/>
    <x v="0"/>
    <n v="28"/>
    <n v="3"/>
    <s v="Medical"/>
    <n v="1"/>
    <n v="1039"/>
    <n v="4"/>
    <x v="0"/>
    <n v="53"/>
    <x v="2"/>
    <n v="4"/>
    <x v="0"/>
    <n v="4"/>
    <x v="1"/>
    <n v="13320"/>
    <n v="11737"/>
    <n v="3"/>
    <s v="Y"/>
    <s v="Yes"/>
    <n v="18"/>
    <x v="0"/>
    <n v="3"/>
    <n v="80"/>
    <x v="1"/>
    <n v="23"/>
    <x v="2"/>
    <n v="3"/>
    <n v="12"/>
    <n v="11"/>
    <n v="11"/>
    <n v="11"/>
  </r>
  <r>
    <n v="50"/>
    <x v="1"/>
    <n v="0"/>
    <x v="2"/>
    <n v="145"/>
    <x v="0"/>
    <n v="1"/>
    <n v="3"/>
    <s v="Life Sciences"/>
    <n v="1"/>
    <n v="1040"/>
    <n v="4"/>
    <x v="0"/>
    <n v="95"/>
    <x v="0"/>
    <n v="2"/>
    <x v="0"/>
    <n v="3"/>
    <x v="1"/>
    <n v="6347"/>
    <n v="24920"/>
    <n v="0"/>
    <s v="Y"/>
    <s v="No"/>
    <n v="12"/>
    <x v="0"/>
    <n v="1"/>
    <n v="80"/>
    <x v="1"/>
    <n v="19"/>
    <x v="1"/>
    <n v="3"/>
    <n v="18"/>
    <n v="7"/>
    <n v="0"/>
    <n v="13"/>
  </r>
  <r>
    <n v="36"/>
    <x v="0"/>
    <n v="1"/>
    <x v="0"/>
    <n v="885"/>
    <x v="1"/>
    <n v="16"/>
    <n v="4"/>
    <s v="Life Sciences"/>
    <n v="1"/>
    <n v="1042"/>
    <n v="3"/>
    <x v="0"/>
    <n v="43"/>
    <x v="2"/>
    <n v="1"/>
    <x v="2"/>
    <n v="1"/>
    <x v="0"/>
    <n v="2743"/>
    <n v="8269"/>
    <n v="1"/>
    <s v="Y"/>
    <s v="No"/>
    <n v="16"/>
    <x v="0"/>
    <n v="3"/>
    <n v="80"/>
    <x v="0"/>
    <n v="18"/>
    <x v="4"/>
    <n v="3"/>
    <n v="17"/>
    <n v="13"/>
    <n v="15"/>
    <n v="14"/>
  </r>
  <r>
    <n v="39"/>
    <x v="1"/>
    <n v="0"/>
    <x v="1"/>
    <n v="945"/>
    <x v="1"/>
    <n v="22"/>
    <n v="3"/>
    <s v="Medical"/>
    <n v="1"/>
    <n v="1043"/>
    <n v="4"/>
    <x v="0"/>
    <n v="82"/>
    <x v="0"/>
    <n v="3"/>
    <x v="3"/>
    <n v="1"/>
    <x v="0"/>
    <n v="10880"/>
    <n v="5083"/>
    <n v="1"/>
    <s v="Y"/>
    <s v="Yes"/>
    <n v="13"/>
    <x v="0"/>
    <n v="3"/>
    <n v="80"/>
    <x v="0"/>
    <n v="21"/>
    <x v="2"/>
    <n v="3"/>
    <n v="21"/>
    <n v="6"/>
    <n v="2"/>
    <n v="8"/>
  </r>
  <r>
    <n v="33"/>
    <x v="1"/>
    <n v="0"/>
    <x v="2"/>
    <n v="1038"/>
    <x v="0"/>
    <n v="8"/>
    <n v="1"/>
    <s v="Life Sciences"/>
    <n v="1"/>
    <n v="1044"/>
    <n v="2"/>
    <x v="0"/>
    <n v="88"/>
    <x v="1"/>
    <n v="1"/>
    <x v="6"/>
    <n v="4"/>
    <x v="0"/>
    <n v="2342"/>
    <n v="21437"/>
    <n v="0"/>
    <s v="Y"/>
    <s v="No"/>
    <n v="19"/>
    <x v="0"/>
    <n v="4"/>
    <n v="80"/>
    <x v="0"/>
    <n v="3"/>
    <x v="2"/>
    <n v="2"/>
    <n v="2"/>
    <n v="2"/>
    <n v="2"/>
    <n v="2"/>
  </r>
  <r>
    <n v="45"/>
    <x v="1"/>
    <n v="0"/>
    <x v="0"/>
    <n v="1234"/>
    <x v="0"/>
    <n v="11"/>
    <n v="2"/>
    <s v="Life Sciences"/>
    <n v="1"/>
    <n v="1045"/>
    <n v="4"/>
    <x v="0"/>
    <n v="90"/>
    <x v="0"/>
    <n v="4"/>
    <x v="5"/>
    <n v="4"/>
    <x v="1"/>
    <n v="17650"/>
    <n v="5404"/>
    <n v="3"/>
    <s v="Y"/>
    <s v="No"/>
    <n v="13"/>
    <x v="0"/>
    <n v="2"/>
    <n v="80"/>
    <x v="1"/>
    <n v="26"/>
    <x v="5"/>
    <n v="4"/>
    <n v="9"/>
    <n v="3"/>
    <n v="1"/>
    <n v="1"/>
  </r>
  <r>
    <n v="32"/>
    <x v="1"/>
    <n v="0"/>
    <x v="2"/>
    <n v="1109"/>
    <x v="1"/>
    <n v="29"/>
    <n v="4"/>
    <s v="Medical"/>
    <n v="1"/>
    <n v="1046"/>
    <n v="4"/>
    <x v="0"/>
    <n v="69"/>
    <x v="0"/>
    <n v="1"/>
    <x v="2"/>
    <n v="3"/>
    <x v="0"/>
    <n v="4025"/>
    <n v="11135"/>
    <n v="9"/>
    <s v="Y"/>
    <s v="No"/>
    <n v="12"/>
    <x v="0"/>
    <n v="2"/>
    <n v="80"/>
    <x v="0"/>
    <n v="10"/>
    <x v="2"/>
    <n v="3"/>
    <n v="8"/>
    <n v="7"/>
    <n v="7"/>
    <n v="7"/>
  </r>
  <r>
    <n v="34"/>
    <x v="1"/>
    <n v="0"/>
    <x v="0"/>
    <n v="216"/>
    <x v="0"/>
    <n v="1"/>
    <n v="4"/>
    <s v="Marketing"/>
    <n v="1"/>
    <n v="1047"/>
    <n v="2"/>
    <x v="1"/>
    <n v="75"/>
    <x v="2"/>
    <n v="2"/>
    <x v="0"/>
    <n v="4"/>
    <x v="2"/>
    <n v="9725"/>
    <n v="12278"/>
    <n v="0"/>
    <s v="Y"/>
    <s v="No"/>
    <n v="11"/>
    <x v="0"/>
    <n v="4"/>
    <n v="80"/>
    <x v="1"/>
    <n v="16"/>
    <x v="2"/>
    <n v="2"/>
    <n v="15"/>
    <n v="1"/>
    <n v="0"/>
    <n v="9"/>
  </r>
  <r>
    <n v="59"/>
    <x v="1"/>
    <n v="0"/>
    <x v="0"/>
    <n v="1089"/>
    <x v="0"/>
    <n v="1"/>
    <n v="2"/>
    <s v="Technical Degree"/>
    <n v="1"/>
    <n v="1048"/>
    <n v="2"/>
    <x v="1"/>
    <n v="66"/>
    <x v="0"/>
    <n v="3"/>
    <x v="5"/>
    <n v="4"/>
    <x v="1"/>
    <n v="11904"/>
    <n v="11038"/>
    <n v="3"/>
    <s v="Y"/>
    <s v="Yes"/>
    <n v="14"/>
    <x v="0"/>
    <n v="3"/>
    <n v="80"/>
    <x v="1"/>
    <n v="14"/>
    <x v="4"/>
    <n v="1"/>
    <n v="6"/>
    <n v="4"/>
    <n v="0"/>
    <n v="4"/>
  </r>
  <r>
    <n v="45"/>
    <x v="1"/>
    <n v="0"/>
    <x v="0"/>
    <n v="788"/>
    <x v="2"/>
    <n v="24"/>
    <n v="4"/>
    <s v="Medical"/>
    <n v="1"/>
    <n v="1049"/>
    <n v="2"/>
    <x v="1"/>
    <n v="36"/>
    <x v="0"/>
    <n v="1"/>
    <x v="8"/>
    <n v="2"/>
    <x v="0"/>
    <n v="2177"/>
    <n v="8318"/>
    <n v="1"/>
    <s v="Y"/>
    <s v="No"/>
    <n v="16"/>
    <x v="0"/>
    <n v="1"/>
    <n v="80"/>
    <x v="0"/>
    <n v="6"/>
    <x v="1"/>
    <n v="3"/>
    <n v="6"/>
    <n v="3"/>
    <n v="0"/>
    <n v="4"/>
  </r>
  <r>
    <n v="53"/>
    <x v="1"/>
    <n v="0"/>
    <x v="1"/>
    <n v="124"/>
    <x v="0"/>
    <n v="2"/>
    <n v="3"/>
    <s v="Marketing"/>
    <n v="1"/>
    <n v="1050"/>
    <n v="3"/>
    <x v="0"/>
    <n v="38"/>
    <x v="1"/>
    <n v="3"/>
    <x v="0"/>
    <n v="2"/>
    <x v="1"/>
    <n v="7525"/>
    <n v="23537"/>
    <n v="2"/>
    <s v="Y"/>
    <s v="No"/>
    <n v="12"/>
    <x v="0"/>
    <n v="1"/>
    <n v="80"/>
    <x v="1"/>
    <n v="30"/>
    <x v="2"/>
    <n v="3"/>
    <n v="15"/>
    <n v="7"/>
    <n v="6"/>
    <n v="12"/>
  </r>
  <r>
    <n v="36"/>
    <x v="0"/>
    <n v="1"/>
    <x v="0"/>
    <n v="660"/>
    <x v="1"/>
    <n v="15"/>
    <n v="3"/>
    <s v="Other"/>
    <n v="1"/>
    <n v="1052"/>
    <n v="1"/>
    <x v="1"/>
    <n v="81"/>
    <x v="0"/>
    <n v="2"/>
    <x v="2"/>
    <n v="3"/>
    <x v="2"/>
    <n v="4834"/>
    <n v="7858"/>
    <n v="7"/>
    <s v="Y"/>
    <s v="No"/>
    <n v="14"/>
    <x v="0"/>
    <n v="2"/>
    <n v="80"/>
    <x v="1"/>
    <n v="9"/>
    <x v="1"/>
    <n v="2"/>
    <n v="1"/>
    <n v="0"/>
    <n v="0"/>
    <n v="0"/>
  </r>
  <r>
    <n v="26"/>
    <x v="0"/>
    <n v="1"/>
    <x v="1"/>
    <n v="342"/>
    <x v="1"/>
    <n v="2"/>
    <n v="3"/>
    <s v="Life Sciences"/>
    <n v="1"/>
    <n v="1053"/>
    <n v="1"/>
    <x v="1"/>
    <n v="57"/>
    <x v="0"/>
    <n v="1"/>
    <x v="1"/>
    <n v="1"/>
    <x v="1"/>
    <n v="2042"/>
    <n v="15346"/>
    <n v="6"/>
    <s v="Y"/>
    <s v="Yes"/>
    <n v="14"/>
    <x v="0"/>
    <n v="2"/>
    <n v="80"/>
    <x v="1"/>
    <n v="6"/>
    <x v="2"/>
    <n v="3"/>
    <n v="3"/>
    <n v="2"/>
    <n v="1"/>
    <n v="2"/>
  </r>
  <r>
    <n v="34"/>
    <x v="1"/>
    <n v="0"/>
    <x v="0"/>
    <n v="1333"/>
    <x v="0"/>
    <n v="10"/>
    <n v="4"/>
    <s v="Life Sciences"/>
    <n v="1"/>
    <n v="1055"/>
    <n v="3"/>
    <x v="0"/>
    <n v="87"/>
    <x v="0"/>
    <n v="1"/>
    <x v="6"/>
    <n v="3"/>
    <x v="1"/>
    <n v="2220"/>
    <n v="18410"/>
    <n v="1"/>
    <s v="Y"/>
    <s v="Yes"/>
    <n v="19"/>
    <x v="0"/>
    <n v="4"/>
    <n v="80"/>
    <x v="1"/>
    <n v="1"/>
    <x v="2"/>
    <n v="3"/>
    <n v="1"/>
    <n v="1"/>
    <n v="0"/>
    <n v="0"/>
  </r>
  <r>
    <n v="28"/>
    <x v="1"/>
    <n v="0"/>
    <x v="0"/>
    <n v="1144"/>
    <x v="0"/>
    <n v="10"/>
    <n v="1"/>
    <s v="Medical"/>
    <n v="1"/>
    <n v="1056"/>
    <n v="4"/>
    <x v="1"/>
    <n v="74"/>
    <x v="0"/>
    <n v="1"/>
    <x v="6"/>
    <n v="2"/>
    <x v="1"/>
    <n v="1052"/>
    <n v="23384"/>
    <n v="1"/>
    <s v="Y"/>
    <s v="No"/>
    <n v="22"/>
    <x v="1"/>
    <n v="2"/>
    <n v="80"/>
    <x v="0"/>
    <n v="1"/>
    <x v="3"/>
    <n v="3"/>
    <n v="1"/>
    <n v="0"/>
    <n v="0"/>
    <n v="0"/>
  </r>
  <r>
    <n v="38"/>
    <x v="1"/>
    <n v="0"/>
    <x v="1"/>
    <n v="1186"/>
    <x v="1"/>
    <n v="3"/>
    <n v="4"/>
    <s v="Other"/>
    <n v="1"/>
    <n v="1060"/>
    <n v="3"/>
    <x v="1"/>
    <n v="44"/>
    <x v="0"/>
    <n v="1"/>
    <x v="1"/>
    <n v="3"/>
    <x v="1"/>
    <n v="2821"/>
    <n v="2997"/>
    <n v="3"/>
    <s v="Y"/>
    <s v="No"/>
    <n v="16"/>
    <x v="0"/>
    <n v="1"/>
    <n v="80"/>
    <x v="1"/>
    <n v="8"/>
    <x v="2"/>
    <n v="3"/>
    <n v="2"/>
    <n v="2"/>
    <n v="2"/>
    <n v="2"/>
  </r>
  <r>
    <n v="50"/>
    <x v="1"/>
    <n v="0"/>
    <x v="0"/>
    <n v="1464"/>
    <x v="1"/>
    <n v="2"/>
    <n v="4"/>
    <s v="Medical"/>
    <n v="1"/>
    <n v="1061"/>
    <n v="2"/>
    <x v="1"/>
    <n v="62"/>
    <x v="0"/>
    <n v="5"/>
    <x v="7"/>
    <n v="3"/>
    <x v="1"/>
    <n v="19237"/>
    <n v="12853"/>
    <n v="2"/>
    <s v="Y"/>
    <s v="Yes"/>
    <n v="11"/>
    <x v="0"/>
    <n v="4"/>
    <n v="80"/>
    <x v="1"/>
    <n v="29"/>
    <x v="2"/>
    <n v="2"/>
    <n v="8"/>
    <n v="1"/>
    <n v="7"/>
    <n v="7"/>
  </r>
  <r>
    <n v="37"/>
    <x v="1"/>
    <n v="0"/>
    <x v="0"/>
    <n v="124"/>
    <x v="1"/>
    <n v="3"/>
    <n v="3"/>
    <s v="Other"/>
    <n v="1"/>
    <n v="1062"/>
    <n v="4"/>
    <x v="0"/>
    <n v="35"/>
    <x v="0"/>
    <n v="2"/>
    <x v="4"/>
    <n v="2"/>
    <x v="0"/>
    <n v="4107"/>
    <n v="13848"/>
    <n v="3"/>
    <s v="Y"/>
    <s v="No"/>
    <n v="15"/>
    <x v="0"/>
    <n v="1"/>
    <n v="80"/>
    <x v="0"/>
    <n v="8"/>
    <x v="1"/>
    <n v="2"/>
    <n v="4"/>
    <n v="3"/>
    <n v="0"/>
    <n v="1"/>
  </r>
  <r>
    <n v="40"/>
    <x v="1"/>
    <n v="0"/>
    <x v="0"/>
    <n v="300"/>
    <x v="0"/>
    <n v="26"/>
    <n v="3"/>
    <s v="Marketing"/>
    <n v="1"/>
    <n v="1066"/>
    <n v="3"/>
    <x v="1"/>
    <n v="74"/>
    <x v="0"/>
    <n v="2"/>
    <x v="0"/>
    <n v="1"/>
    <x v="1"/>
    <n v="8396"/>
    <n v="22217"/>
    <n v="1"/>
    <s v="Y"/>
    <s v="No"/>
    <n v="14"/>
    <x v="0"/>
    <n v="2"/>
    <n v="80"/>
    <x v="1"/>
    <n v="8"/>
    <x v="1"/>
    <n v="2"/>
    <n v="7"/>
    <n v="7"/>
    <n v="7"/>
    <n v="5"/>
  </r>
  <r>
    <n v="26"/>
    <x v="1"/>
    <n v="0"/>
    <x v="1"/>
    <n v="921"/>
    <x v="1"/>
    <n v="1"/>
    <n v="1"/>
    <s v="Medical"/>
    <n v="1"/>
    <n v="1068"/>
    <n v="1"/>
    <x v="0"/>
    <n v="66"/>
    <x v="1"/>
    <n v="1"/>
    <x v="1"/>
    <n v="3"/>
    <x v="2"/>
    <n v="2007"/>
    <n v="25265"/>
    <n v="1"/>
    <s v="Y"/>
    <s v="No"/>
    <n v="13"/>
    <x v="0"/>
    <n v="3"/>
    <n v="80"/>
    <x v="3"/>
    <n v="5"/>
    <x v="3"/>
    <n v="3"/>
    <n v="5"/>
    <n v="3"/>
    <n v="1"/>
    <n v="3"/>
  </r>
  <r>
    <n v="46"/>
    <x v="1"/>
    <n v="0"/>
    <x v="0"/>
    <n v="430"/>
    <x v="1"/>
    <n v="1"/>
    <n v="4"/>
    <s v="Medical"/>
    <n v="1"/>
    <n v="1069"/>
    <n v="4"/>
    <x v="1"/>
    <n v="40"/>
    <x v="0"/>
    <n v="5"/>
    <x v="7"/>
    <n v="4"/>
    <x v="2"/>
    <n v="19627"/>
    <n v="21445"/>
    <n v="9"/>
    <s v="Y"/>
    <s v="No"/>
    <n v="17"/>
    <x v="0"/>
    <n v="4"/>
    <n v="80"/>
    <x v="3"/>
    <n v="23"/>
    <x v="0"/>
    <n v="3"/>
    <n v="2"/>
    <n v="2"/>
    <n v="2"/>
    <n v="2"/>
  </r>
  <r>
    <n v="54"/>
    <x v="1"/>
    <n v="0"/>
    <x v="0"/>
    <n v="1082"/>
    <x v="0"/>
    <n v="2"/>
    <n v="4"/>
    <s v="Life Sciences"/>
    <n v="1"/>
    <n v="1070"/>
    <n v="3"/>
    <x v="0"/>
    <n v="41"/>
    <x v="1"/>
    <n v="3"/>
    <x v="0"/>
    <n v="3"/>
    <x v="1"/>
    <n v="10686"/>
    <n v="8392"/>
    <n v="6"/>
    <s v="Y"/>
    <s v="No"/>
    <n v="11"/>
    <x v="0"/>
    <n v="2"/>
    <n v="80"/>
    <x v="1"/>
    <n v="13"/>
    <x v="5"/>
    <n v="3"/>
    <n v="9"/>
    <n v="4"/>
    <n v="7"/>
    <n v="0"/>
  </r>
  <r>
    <n v="56"/>
    <x v="1"/>
    <n v="0"/>
    <x v="1"/>
    <n v="1240"/>
    <x v="1"/>
    <n v="9"/>
    <n v="3"/>
    <s v="Medical"/>
    <n v="1"/>
    <n v="1071"/>
    <n v="1"/>
    <x v="0"/>
    <n v="63"/>
    <x v="0"/>
    <n v="1"/>
    <x v="1"/>
    <n v="3"/>
    <x v="1"/>
    <n v="2942"/>
    <n v="12154"/>
    <n v="2"/>
    <s v="Y"/>
    <s v="No"/>
    <n v="19"/>
    <x v="0"/>
    <n v="2"/>
    <n v="80"/>
    <x v="1"/>
    <n v="18"/>
    <x v="5"/>
    <n v="3"/>
    <n v="5"/>
    <n v="4"/>
    <n v="0"/>
    <n v="3"/>
  </r>
  <r>
    <n v="36"/>
    <x v="1"/>
    <n v="0"/>
    <x v="0"/>
    <n v="796"/>
    <x v="1"/>
    <n v="12"/>
    <n v="5"/>
    <s v="Medical"/>
    <n v="1"/>
    <n v="1073"/>
    <n v="4"/>
    <x v="0"/>
    <n v="51"/>
    <x v="1"/>
    <n v="3"/>
    <x v="3"/>
    <n v="4"/>
    <x v="0"/>
    <n v="8858"/>
    <n v="15669"/>
    <n v="0"/>
    <s v="Y"/>
    <s v="No"/>
    <n v="11"/>
    <x v="0"/>
    <n v="2"/>
    <n v="80"/>
    <x v="0"/>
    <n v="15"/>
    <x v="2"/>
    <n v="2"/>
    <n v="14"/>
    <n v="8"/>
    <n v="7"/>
    <n v="8"/>
  </r>
  <r>
    <n v="55"/>
    <x v="1"/>
    <n v="0"/>
    <x v="2"/>
    <n v="444"/>
    <x v="1"/>
    <n v="2"/>
    <n v="1"/>
    <s v="Medical"/>
    <n v="1"/>
    <n v="1074"/>
    <n v="3"/>
    <x v="1"/>
    <n v="40"/>
    <x v="1"/>
    <n v="4"/>
    <x v="5"/>
    <n v="1"/>
    <x v="0"/>
    <n v="16756"/>
    <n v="17323"/>
    <n v="7"/>
    <s v="Y"/>
    <s v="No"/>
    <n v="15"/>
    <x v="0"/>
    <n v="2"/>
    <n v="80"/>
    <x v="0"/>
    <n v="31"/>
    <x v="1"/>
    <n v="4"/>
    <n v="9"/>
    <n v="7"/>
    <n v="6"/>
    <n v="2"/>
  </r>
  <r>
    <n v="43"/>
    <x v="1"/>
    <n v="0"/>
    <x v="0"/>
    <n v="415"/>
    <x v="0"/>
    <n v="25"/>
    <n v="3"/>
    <s v="Medical"/>
    <n v="1"/>
    <n v="1076"/>
    <n v="3"/>
    <x v="1"/>
    <n v="79"/>
    <x v="1"/>
    <n v="3"/>
    <x v="0"/>
    <n v="4"/>
    <x v="2"/>
    <n v="10798"/>
    <n v="5268"/>
    <n v="5"/>
    <s v="Y"/>
    <s v="No"/>
    <n v="13"/>
    <x v="0"/>
    <n v="3"/>
    <n v="80"/>
    <x v="1"/>
    <n v="18"/>
    <x v="3"/>
    <n v="3"/>
    <n v="1"/>
    <n v="0"/>
    <n v="0"/>
    <n v="0"/>
  </r>
  <r>
    <n v="20"/>
    <x v="0"/>
    <n v="1"/>
    <x v="1"/>
    <n v="769"/>
    <x v="0"/>
    <n v="9"/>
    <n v="3"/>
    <s v="Marketing"/>
    <n v="1"/>
    <n v="1077"/>
    <n v="4"/>
    <x v="0"/>
    <n v="54"/>
    <x v="0"/>
    <n v="1"/>
    <x v="6"/>
    <n v="4"/>
    <x v="0"/>
    <n v="2323"/>
    <n v="17205"/>
    <n v="1"/>
    <s v="Y"/>
    <s v="Yes"/>
    <n v="14"/>
    <x v="0"/>
    <n v="2"/>
    <n v="80"/>
    <x v="0"/>
    <n v="2"/>
    <x v="1"/>
    <n v="3"/>
    <n v="2"/>
    <n v="2"/>
    <n v="0"/>
    <n v="2"/>
  </r>
  <r>
    <n v="21"/>
    <x v="0"/>
    <n v="1"/>
    <x v="0"/>
    <n v="1334"/>
    <x v="1"/>
    <n v="10"/>
    <n v="3"/>
    <s v="Life Sciences"/>
    <n v="1"/>
    <n v="1079"/>
    <n v="3"/>
    <x v="0"/>
    <n v="36"/>
    <x v="1"/>
    <n v="1"/>
    <x v="2"/>
    <n v="1"/>
    <x v="0"/>
    <n v="1416"/>
    <n v="17258"/>
    <n v="1"/>
    <s v="Y"/>
    <s v="No"/>
    <n v="13"/>
    <x v="0"/>
    <n v="1"/>
    <n v="80"/>
    <x v="0"/>
    <n v="1"/>
    <x v="6"/>
    <n v="2"/>
    <n v="1"/>
    <n v="0"/>
    <n v="1"/>
    <n v="0"/>
  </r>
  <r>
    <n v="46"/>
    <x v="1"/>
    <n v="0"/>
    <x v="0"/>
    <n v="1003"/>
    <x v="1"/>
    <n v="8"/>
    <n v="4"/>
    <s v="Life Sciences"/>
    <n v="1"/>
    <n v="1080"/>
    <n v="4"/>
    <x v="0"/>
    <n v="74"/>
    <x v="1"/>
    <n v="2"/>
    <x v="1"/>
    <n v="1"/>
    <x v="2"/>
    <n v="4615"/>
    <n v="21029"/>
    <n v="8"/>
    <s v="Y"/>
    <s v="Yes"/>
    <n v="23"/>
    <x v="1"/>
    <n v="1"/>
    <n v="80"/>
    <x v="2"/>
    <n v="19"/>
    <x v="2"/>
    <n v="3"/>
    <n v="16"/>
    <n v="13"/>
    <n v="1"/>
    <n v="7"/>
  </r>
  <r>
    <n v="51"/>
    <x v="0"/>
    <n v="1"/>
    <x v="0"/>
    <n v="1323"/>
    <x v="1"/>
    <n v="4"/>
    <n v="4"/>
    <s v="Life Sciences"/>
    <n v="1"/>
    <n v="1081"/>
    <n v="1"/>
    <x v="1"/>
    <n v="34"/>
    <x v="0"/>
    <n v="1"/>
    <x v="1"/>
    <n v="3"/>
    <x v="1"/>
    <n v="2461"/>
    <n v="10332"/>
    <n v="9"/>
    <s v="Y"/>
    <s v="Yes"/>
    <n v="12"/>
    <x v="0"/>
    <n v="3"/>
    <n v="80"/>
    <x v="2"/>
    <n v="18"/>
    <x v="2"/>
    <n v="4"/>
    <n v="10"/>
    <n v="0"/>
    <n v="2"/>
    <n v="7"/>
  </r>
  <r>
    <n v="28"/>
    <x v="0"/>
    <n v="1"/>
    <x v="2"/>
    <n v="1366"/>
    <x v="1"/>
    <n v="24"/>
    <n v="2"/>
    <s v="Technical Degree"/>
    <n v="1"/>
    <n v="1082"/>
    <n v="2"/>
    <x v="1"/>
    <n v="72"/>
    <x v="1"/>
    <n v="3"/>
    <x v="4"/>
    <n v="1"/>
    <x v="0"/>
    <n v="8722"/>
    <n v="12355"/>
    <n v="1"/>
    <s v="Y"/>
    <s v="No"/>
    <n v="12"/>
    <x v="0"/>
    <n v="1"/>
    <n v="80"/>
    <x v="0"/>
    <n v="10"/>
    <x v="2"/>
    <n v="2"/>
    <n v="10"/>
    <n v="7"/>
    <n v="1"/>
    <n v="9"/>
  </r>
  <r>
    <n v="26"/>
    <x v="1"/>
    <n v="0"/>
    <x v="0"/>
    <n v="192"/>
    <x v="1"/>
    <n v="1"/>
    <n v="2"/>
    <s v="Medical"/>
    <n v="1"/>
    <n v="1083"/>
    <n v="1"/>
    <x v="1"/>
    <n v="59"/>
    <x v="1"/>
    <n v="1"/>
    <x v="2"/>
    <n v="1"/>
    <x v="1"/>
    <n v="3955"/>
    <n v="11141"/>
    <n v="1"/>
    <s v="Y"/>
    <s v="No"/>
    <n v="16"/>
    <x v="0"/>
    <n v="1"/>
    <n v="80"/>
    <x v="3"/>
    <n v="6"/>
    <x v="2"/>
    <n v="3"/>
    <n v="5"/>
    <n v="3"/>
    <n v="1"/>
    <n v="3"/>
  </r>
  <r>
    <n v="30"/>
    <x v="1"/>
    <n v="0"/>
    <x v="0"/>
    <n v="1176"/>
    <x v="1"/>
    <n v="20"/>
    <n v="3"/>
    <s v="Other"/>
    <n v="1"/>
    <n v="1084"/>
    <n v="3"/>
    <x v="1"/>
    <n v="85"/>
    <x v="0"/>
    <n v="2"/>
    <x v="3"/>
    <n v="1"/>
    <x v="1"/>
    <n v="9957"/>
    <n v="9096"/>
    <n v="0"/>
    <s v="Y"/>
    <s v="No"/>
    <n v="15"/>
    <x v="0"/>
    <n v="3"/>
    <n v="80"/>
    <x v="1"/>
    <n v="7"/>
    <x v="4"/>
    <n v="2"/>
    <n v="6"/>
    <n v="2"/>
    <n v="0"/>
    <n v="2"/>
  </r>
  <r>
    <n v="41"/>
    <x v="1"/>
    <n v="0"/>
    <x v="0"/>
    <n v="509"/>
    <x v="1"/>
    <n v="7"/>
    <n v="2"/>
    <s v="Technical Degree"/>
    <n v="1"/>
    <n v="1085"/>
    <n v="2"/>
    <x v="0"/>
    <n v="43"/>
    <x v="2"/>
    <n v="1"/>
    <x v="1"/>
    <n v="3"/>
    <x v="1"/>
    <n v="3376"/>
    <n v="18863"/>
    <n v="1"/>
    <s v="Y"/>
    <s v="No"/>
    <n v="13"/>
    <x v="0"/>
    <n v="3"/>
    <n v="80"/>
    <x v="0"/>
    <n v="10"/>
    <x v="1"/>
    <n v="3"/>
    <n v="10"/>
    <n v="6"/>
    <n v="0"/>
    <n v="8"/>
  </r>
  <r>
    <n v="38"/>
    <x v="1"/>
    <n v="0"/>
    <x v="0"/>
    <n v="330"/>
    <x v="1"/>
    <n v="17"/>
    <n v="1"/>
    <s v="Life Sciences"/>
    <n v="1"/>
    <n v="1088"/>
    <n v="3"/>
    <x v="0"/>
    <n v="65"/>
    <x v="1"/>
    <n v="3"/>
    <x v="4"/>
    <n v="3"/>
    <x v="1"/>
    <n v="8823"/>
    <n v="24608"/>
    <n v="0"/>
    <s v="Y"/>
    <s v="No"/>
    <n v="18"/>
    <x v="0"/>
    <n v="1"/>
    <n v="80"/>
    <x v="1"/>
    <n v="20"/>
    <x v="5"/>
    <n v="2"/>
    <n v="19"/>
    <n v="9"/>
    <n v="1"/>
    <n v="9"/>
  </r>
  <r>
    <n v="40"/>
    <x v="1"/>
    <n v="0"/>
    <x v="0"/>
    <n v="1492"/>
    <x v="1"/>
    <n v="20"/>
    <n v="4"/>
    <s v="Technical Degree"/>
    <n v="1"/>
    <n v="1092"/>
    <n v="1"/>
    <x v="1"/>
    <n v="61"/>
    <x v="0"/>
    <n v="3"/>
    <x v="4"/>
    <n v="4"/>
    <x v="1"/>
    <n v="10322"/>
    <n v="26542"/>
    <n v="4"/>
    <s v="Y"/>
    <s v="No"/>
    <n v="20"/>
    <x v="1"/>
    <n v="4"/>
    <n v="80"/>
    <x v="1"/>
    <n v="14"/>
    <x v="6"/>
    <n v="3"/>
    <n v="11"/>
    <n v="10"/>
    <n v="11"/>
    <n v="1"/>
  </r>
  <r>
    <n v="27"/>
    <x v="1"/>
    <n v="0"/>
    <x v="2"/>
    <n v="1277"/>
    <x v="1"/>
    <n v="8"/>
    <n v="5"/>
    <s v="Life Sciences"/>
    <n v="1"/>
    <n v="1094"/>
    <n v="1"/>
    <x v="1"/>
    <n v="87"/>
    <x v="3"/>
    <n v="1"/>
    <x v="2"/>
    <n v="3"/>
    <x v="1"/>
    <n v="4621"/>
    <n v="5869"/>
    <n v="1"/>
    <s v="Y"/>
    <s v="No"/>
    <n v="19"/>
    <x v="0"/>
    <n v="4"/>
    <n v="80"/>
    <x v="2"/>
    <n v="3"/>
    <x v="5"/>
    <n v="3"/>
    <n v="3"/>
    <n v="2"/>
    <n v="1"/>
    <n v="2"/>
  </r>
  <r>
    <n v="55"/>
    <x v="1"/>
    <n v="0"/>
    <x v="1"/>
    <n v="1091"/>
    <x v="1"/>
    <n v="2"/>
    <n v="1"/>
    <s v="Life Sciences"/>
    <n v="1"/>
    <n v="1096"/>
    <n v="4"/>
    <x v="1"/>
    <n v="65"/>
    <x v="0"/>
    <n v="3"/>
    <x v="3"/>
    <n v="2"/>
    <x v="1"/>
    <n v="10976"/>
    <n v="15813"/>
    <n v="3"/>
    <s v="Y"/>
    <s v="No"/>
    <n v="18"/>
    <x v="0"/>
    <n v="2"/>
    <n v="80"/>
    <x v="1"/>
    <n v="23"/>
    <x v="5"/>
    <n v="3"/>
    <n v="3"/>
    <n v="2"/>
    <n v="1"/>
    <n v="2"/>
  </r>
  <r>
    <n v="28"/>
    <x v="1"/>
    <n v="0"/>
    <x v="0"/>
    <n v="857"/>
    <x v="1"/>
    <n v="10"/>
    <n v="3"/>
    <s v="Other"/>
    <n v="1"/>
    <n v="1097"/>
    <n v="3"/>
    <x v="0"/>
    <n v="59"/>
    <x v="0"/>
    <n v="2"/>
    <x v="1"/>
    <n v="3"/>
    <x v="0"/>
    <n v="3660"/>
    <n v="7909"/>
    <n v="3"/>
    <s v="Y"/>
    <s v="No"/>
    <n v="13"/>
    <x v="0"/>
    <n v="4"/>
    <n v="80"/>
    <x v="0"/>
    <n v="10"/>
    <x v="5"/>
    <n v="4"/>
    <n v="8"/>
    <n v="7"/>
    <n v="1"/>
    <n v="7"/>
  </r>
  <r>
    <n v="44"/>
    <x v="0"/>
    <n v="1"/>
    <x v="0"/>
    <n v="1376"/>
    <x v="2"/>
    <n v="1"/>
    <n v="2"/>
    <s v="Medical"/>
    <n v="1"/>
    <n v="1098"/>
    <n v="2"/>
    <x v="1"/>
    <n v="91"/>
    <x v="1"/>
    <n v="3"/>
    <x v="8"/>
    <n v="1"/>
    <x v="1"/>
    <n v="10482"/>
    <n v="2326"/>
    <n v="9"/>
    <s v="Y"/>
    <s v="No"/>
    <n v="14"/>
    <x v="0"/>
    <n v="4"/>
    <n v="80"/>
    <x v="1"/>
    <n v="24"/>
    <x v="4"/>
    <n v="3"/>
    <n v="20"/>
    <n v="6"/>
    <n v="3"/>
    <n v="6"/>
  </r>
  <r>
    <n v="33"/>
    <x v="1"/>
    <n v="0"/>
    <x v="0"/>
    <n v="654"/>
    <x v="1"/>
    <n v="5"/>
    <n v="3"/>
    <s v="Life Sciences"/>
    <n v="1"/>
    <n v="1099"/>
    <n v="4"/>
    <x v="1"/>
    <n v="34"/>
    <x v="1"/>
    <n v="3"/>
    <x v="4"/>
    <n v="4"/>
    <x v="2"/>
    <n v="7119"/>
    <n v="21214"/>
    <n v="4"/>
    <s v="Y"/>
    <s v="No"/>
    <n v="15"/>
    <x v="0"/>
    <n v="3"/>
    <n v="80"/>
    <x v="1"/>
    <n v="9"/>
    <x v="2"/>
    <n v="3"/>
    <n v="3"/>
    <n v="2"/>
    <n v="1"/>
    <n v="2"/>
  </r>
  <r>
    <n v="35"/>
    <x v="0"/>
    <n v="1"/>
    <x v="0"/>
    <n v="1204"/>
    <x v="0"/>
    <n v="4"/>
    <n v="3"/>
    <s v="Technical Degree"/>
    <n v="1"/>
    <n v="1100"/>
    <n v="4"/>
    <x v="1"/>
    <n v="86"/>
    <x v="0"/>
    <n v="3"/>
    <x v="0"/>
    <n v="1"/>
    <x v="0"/>
    <n v="9582"/>
    <n v="10333"/>
    <n v="0"/>
    <s v="Y"/>
    <s v="Yes"/>
    <n v="22"/>
    <x v="1"/>
    <n v="1"/>
    <n v="80"/>
    <x v="0"/>
    <n v="9"/>
    <x v="2"/>
    <n v="3"/>
    <n v="8"/>
    <n v="7"/>
    <n v="4"/>
    <n v="7"/>
  </r>
  <r>
    <n v="33"/>
    <x v="0"/>
    <n v="1"/>
    <x v="1"/>
    <n v="827"/>
    <x v="1"/>
    <n v="29"/>
    <n v="4"/>
    <s v="Medical"/>
    <n v="1"/>
    <n v="1101"/>
    <n v="1"/>
    <x v="0"/>
    <n v="54"/>
    <x v="1"/>
    <n v="2"/>
    <x v="1"/>
    <n v="3"/>
    <x v="0"/>
    <n v="4508"/>
    <n v="3129"/>
    <n v="1"/>
    <s v="Y"/>
    <s v="No"/>
    <n v="22"/>
    <x v="1"/>
    <n v="2"/>
    <n v="80"/>
    <x v="0"/>
    <n v="14"/>
    <x v="5"/>
    <n v="3"/>
    <n v="13"/>
    <n v="7"/>
    <n v="3"/>
    <n v="8"/>
  </r>
  <r>
    <n v="28"/>
    <x v="1"/>
    <n v="0"/>
    <x v="0"/>
    <n v="895"/>
    <x v="1"/>
    <n v="15"/>
    <n v="2"/>
    <s v="Life Sciences"/>
    <n v="1"/>
    <n v="1102"/>
    <n v="1"/>
    <x v="1"/>
    <n v="50"/>
    <x v="0"/>
    <n v="1"/>
    <x v="2"/>
    <n v="3"/>
    <x v="2"/>
    <n v="2207"/>
    <n v="22482"/>
    <n v="1"/>
    <s v="Y"/>
    <s v="No"/>
    <n v="16"/>
    <x v="0"/>
    <n v="4"/>
    <n v="80"/>
    <x v="1"/>
    <n v="4"/>
    <x v="3"/>
    <n v="2"/>
    <n v="4"/>
    <n v="2"/>
    <n v="2"/>
    <n v="2"/>
  </r>
  <r>
    <n v="34"/>
    <x v="1"/>
    <n v="0"/>
    <x v="1"/>
    <n v="618"/>
    <x v="1"/>
    <n v="3"/>
    <n v="1"/>
    <s v="Life Sciences"/>
    <n v="1"/>
    <n v="1103"/>
    <n v="1"/>
    <x v="1"/>
    <n v="45"/>
    <x v="0"/>
    <n v="2"/>
    <x v="4"/>
    <n v="4"/>
    <x v="0"/>
    <n v="7756"/>
    <n v="22266"/>
    <n v="0"/>
    <s v="Y"/>
    <s v="No"/>
    <n v="17"/>
    <x v="0"/>
    <n v="3"/>
    <n v="80"/>
    <x v="0"/>
    <n v="7"/>
    <x v="4"/>
    <n v="2"/>
    <n v="6"/>
    <n v="2"/>
    <n v="0"/>
    <n v="4"/>
  </r>
  <r>
    <n v="37"/>
    <x v="1"/>
    <n v="0"/>
    <x v="0"/>
    <n v="309"/>
    <x v="0"/>
    <n v="10"/>
    <n v="4"/>
    <s v="Life Sciences"/>
    <n v="1"/>
    <n v="1105"/>
    <n v="4"/>
    <x v="0"/>
    <n v="88"/>
    <x v="1"/>
    <n v="2"/>
    <x v="0"/>
    <n v="4"/>
    <x v="2"/>
    <n v="6694"/>
    <n v="24223"/>
    <n v="2"/>
    <s v="Y"/>
    <s v="Yes"/>
    <n v="14"/>
    <x v="0"/>
    <n v="3"/>
    <n v="80"/>
    <x v="2"/>
    <n v="8"/>
    <x v="3"/>
    <n v="3"/>
    <n v="1"/>
    <n v="0"/>
    <n v="0"/>
    <n v="0"/>
  </r>
  <r>
    <n v="25"/>
    <x v="0"/>
    <n v="1"/>
    <x v="0"/>
    <n v="1219"/>
    <x v="1"/>
    <n v="4"/>
    <n v="1"/>
    <s v="Technical Degree"/>
    <n v="1"/>
    <n v="1106"/>
    <n v="4"/>
    <x v="1"/>
    <n v="32"/>
    <x v="0"/>
    <n v="1"/>
    <x v="2"/>
    <n v="4"/>
    <x v="1"/>
    <n v="3691"/>
    <n v="4605"/>
    <n v="1"/>
    <s v="Y"/>
    <s v="Yes"/>
    <n v="15"/>
    <x v="0"/>
    <n v="2"/>
    <n v="80"/>
    <x v="1"/>
    <n v="7"/>
    <x v="1"/>
    <n v="4"/>
    <n v="7"/>
    <n v="7"/>
    <n v="5"/>
    <n v="6"/>
  </r>
  <r>
    <n v="26"/>
    <x v="0"/>
    <n v="1"/>
    <x v="0"/>
    <n v="1330"/>
    <x v="1"/>
    <n v="21"/>
    <n v="3"/>
    <s v="Medical"/>
    <n v="1"/>
    <n v="1107"/>
    <n v="1"/>
    <x v="1"/>
    <n v="37"/>
    <x v="0"/>
    <n v="1"/>
    <x v="2"/>
    <n v="3"/>
    <x v="2"/>
    <n v="2377"/>
    <n v="19373"/>
    <n v="1"/>
    <s v="Y"/>
    <s v="No"/>
    <n v="20"/>
    <x v="1"/>
    <n v="3"/>
    <n v="80"/>
    <x v="1"/>
    <n v="1"/>
    <x v="0"/>
    <n v="2"/>
    <n v="1"/>
    <n v="1"/>
    <n v="0"/>
    <n v="0"/>
  </r>
  <r>
    <n v="33"/>
    <x v="0"/>
    <n v="1"/>
    <x v="0"/>
    <n v="1017"/>
    <x v="1"/>
    <n v="25"/>
    <n v="3"/>
    <s v="Medical"/>
    <n v="1"/>
    <n v="1108"/>
    <n v="1"/>
    <x v="1"/>
    <n v="55"/>
    <x v="1"/>
    <n v="1"/>
    <x v="1"/>
    <n v="2"/>
    <x v="0"/>
    <n v="2313"/>
    <n v="2993"/>
    <n v="4"/>
    <s v="Y"/>
    <s v="Yes"/>
    <n v="20"/>
    <x v="1"/>
    <n v="2"/>
    <n v="80"/>
    <x v="0"/>
    <n v="5"/>
    <x v="0"/>
    <n v="3"/>
    <n v="2"/>
    <n v="2"/>
    <n v="2"/>
    <n v="2"/>
  </r>
  <r>
    <n v="42"/>
    <x v="1"/>
    <n v="0"/>
    <x v="0"/>
    <n v="469"/>
    <x v="1"/>
    <n v="2"/>
    <n v="2"/>
    <s v="Medical"/>
    <n v="1"/>
    <n v="1109"/>
    <n v="4"/>
    <x v="1"/>
    <n v="35"/>
    <x v="0"/>
    <n v="4"/>
    <x v="5"/>
    <n v="1"/>
    <x v="1"/>
    <n v="17665"/>
    <n v="14399"/>
    <n v="0"/>
    <s v="Y"/>
    <s v="No"/>
    <n v="17"/>
    <x v="0"/>
    <n v="4"/>
    <n v="80"/>
    <x v="1"/>
    <n v="23"/>
    <x v="1"/>
    <n v="3"/>
    <n v="22"/>
    <n v="6"/>
    <n v="13"/>
    <n v="7"/>
  </r>
  <r>
    <n v="28"/>
    <x v="0"/>
    <n v="1"/>
    <x v="1"/>
    <n v="1009"/>
    <x v="1"/>
    <n v="1"/>
    <n v="3"/>
    <s v="Medical"/>
    <n v="1"/>
    <n v="1111"/>
    <n v="1"/>
    <x v="1"/>
    <n v="45"/>
    <x v="1"/>
    <n v="1"/>
    <x v="2"/>
    <n v="2"/>
    <x v="2"/>
    <n v="2596"/>
    <n v="7160"/>
    <n v="1"/>
    <s v="Y"/>
    <s v="No"/>
    <n v="15"/>
    <x v="0"/>
    <n v="1"/>
    <n v="80"/>
    <x v="3"/>
    <n v="1"/>
    <x v="2"/>
    <n v="3"/>
    <n v="1"/>
    <n v="0"/>
    <n v="0"/>
    <n v="0"/>
  </r>
  <r>
    <n v="50"/>
    <x v="0"/>
    <n v="1"/>
    <x v="1"/>
    <n v="959"/>
    <x v="0"/>
    <n v="1"/>
    <n v="4"/>
    <s v="Other"/>
    <n v="1"/>
    <n v="1113"/>
    <n v="4"/>
    <x v="1"/>
    <n v="81"/>
    <x v="0"/>
    <n v="2"/>
    <x v="0"/>
    <n v="3"/>
    <x v="0"/>
    <n v="4728"/>
    <n v="17251"/>
    <n v="3"/>
    <s v="Y"/>
    <s v="Yes"/>
    <n v="14"/>
    <x v="0"/>
    <n v="4"/>
    <n v="80"/>
    <x v="0"/>
    <n v="5"/>
    <x v="5"/>
    <n v="3"/>
    <n v="0"/>
    <n v="0"/>
    <n v="0"/>
    <n v="0"/>
  </r>
  <r>
    <n v="33"/>
    <x v="1"/>
    <n v="0"/>
    <x v="1"/>
    <n v="970"/>
    <x v="0"/>
    <n v="7"/>
    <n v="3"/>
    <s v="Life Sciences"/>
    <n v="1"/>
    <n v="1114"/>
    <n v="4"/>
    <x v="0"/>
    <n v="30"/>
    <x v="0"/>
    <n v="2"/>
    <x v="0"/>
    <n v="2"/>
    <x v="1"/>
    <n v="4302"/>
    <n v="13401"/>
    <n v="0"/>
    <s v="Y"/>
    <s v="No"/>
    <n v="17"/>
    <x v="0"/>
    <n v="3"/>
    <n v="80"/>
    <x v="1"/>
    <n v="4"/>
    <x v="1"/>
    <n v="3"/>
    <n v="3"/>
    <n v="2"/>
    <n v="0"/>
    <n v="2"/>
  </r>
  <r>
    <n v="34"/>
    <x v="1"/>
    <n v="0"/>
    <x v="2"/>
    <n v="697"/>
    <x v="1"/>
    <n v="3"/>
    <n v="4"/>
    <s v="Life Sciences"/>
    <n v="1"/>
    <n v="1115"/>
    <n v="3"/>
    <x v="1"/>
    <n v="40"/>
    <x v="1"/>
    <n v="1"/>
    <x v="1"/>
    <n v="4"/>
    <x v="1"/>
    <n v="2979"/>
    <n v="22478"/>
    <n v="3"/>
    <s v="Y"/>
    <s v="No"/>
    <n v="17"/>
    <x v="0"/>
    <n v="4"/>
    <n v="80"/>
    <x v="2"/>
    <n v="6"/>
    <x v="2"/>
    <n v="3"/>
    <n v="0"/>
    <n v="0"/>
    <n v="0"/>
    <n v="0"/>
  </r>
  <r>
    <n v="48"/>
    <x v="1"/>
    <n v="0"/>
    <x v="2"/>
    <n v="1262"/>
    <x v="1"/>
    <n v="1"/>
    <n v="4"/>
    <s v="Medical"/>
    <n v="1"/>
    <n v="1116"/>
    <n v="1"/>
    <x v="1"/>
    <n v="35"/>
    <x v="2"/>
    <n v="4"/>
    <x v="5"/>
    <n v="4"/>
    <x v="0"/>
    <n v="16885"/>
    <n v="16154"/>
    <n v="2"/>
    <s v="Y"/>
    <s v="No"/>
    <n v="22"/>
    <x v="1"/>
    <n v="3"/>
    <n v="80"/>
    <x v="0"/>
    <n v="27"/>
    <x v="1"/>
    <n v="2"/>
    <n v="5"/>
    <n v="4"/>
    <n v="2"/>
    <n v="1"/>
  </r>
  <r>
    <n v="45"/>
    <x v="1"/>
    <n v="0"/>
    <x v="2"/>
    <n v="1050"/>
    <x v="0"/>
    <n v="9"/>
    <n v="4"/>
    <s v="Life Sciences"/>
    <n v="1"/>
    <n v="1117"/>
    <n v="2"/>
    <x v="0"/>
    <n v="65"/>
    <x v="1"/>
    <n v="2"/>
    <x v="0"/>
    <n v="3"/>
    <x v="1"/>
    <n v="5593"/>
    <n v="17970"/>
    <n v="1"/>
    <s v="Y"/>
    <s v="No"/>
    <n v="13"/>
    <x v="0"/>
    <n v="4"/>
    <n v="80"/>
    <x v="1"/>
    <n v="15"/>
    <x v="2"/>
    <n v="3"/>
    <n v="15"/>
    <n v="10"/>
    <n v="4"/>
    <n v="12"/>
  </r>
  <r>
    <n v="52"/>
    <x v="1"/>
    <n v="0"/>
    <x v="0"/>
    <n v="994"/>
    <x v="1"/>
    <n v="7"/>
    <n v="4"/>
    <s v="Life Sciences"/>
    <n v="1"/>
    <n v="1118"/>
    <n v="2"/>
    <x v="1"/>
    <n v="87"/>
    <x v="0"/>
    <n v="3"/>
    <x v="4"/>
    <n v="2"/>
    <x v="0"/>
    <n v="10445"/>
    <n v="15322"/>
    <n v="7"/>
    <s v="Y"/>
    <s v="No"/>
    <n v="19"/>
    <x v="0"/>
    <n v="4"/>
    <n v="80"/>
    <x v="0"/>
    <n v="18"/>
    <x v="5"/>
    <n v="3"/>
    <n v="8"/>
    <n v="6"/>
    <n v="4"/>
    <n v="0"/>
  </r>
  <r>
    <n v="38"/>
    <x v="1"/>
    <n v="0"/>
    <x v="0"/>
    <n v="770"/>
    <x v="0"/>
    <n v="10"/>
    <n v="4"/>
    <s v="Marketing"/>
    <n v="1"/>
    <n v="1119"/>
    <n v="3"/>
    <x v="1"/>
    <n v="73"/>
    <x v="1"/>
    <n v="3"/>
    <x v="0"/>
    <n v="3"/>
    <x v="2"/>
    <n v="8740"/>
    <n v="5569"/>
    <n v="0"/>
    <s v="Y"/>
    <s v="Yes"/>
    <n v="14"/>
    <x v="0"/>
    <n v="2"/>
    <n v="80"/>
    <x v="3"/>
    <n v="9"/>
    <x v="2"/>
    <n v="3"/>
    <n v="8"/>
    <n v="7"/>
    <n v="2"/>
    <n v="7"/>
  </r>
  <r>
    <n v="29"/>
    <x v="1"/>
    <n v="0"/>
    <x v="0"/>
    <n v="1107"/>
    <x v="1"/>
    <n v="28"/>
    <n v="4"/>
    <s v="Life Sciences"/>
    <n v="1"/>
    <n v="1120"/>
    <n v="3"/>
    <x v="0"/>
    <n v="93"/>
    <x v="0"/>
    <n v="1"/>
    <x v="1"/>
    <n v="4"/>
    <x v="2"/>
    <n v="2514"/>
    <n v="26968"/>
    <n v="4"/>
    <s v="Y"/>
    <s v="No"/>
    <n v="22"/>
    <x v="1"/>
    <n v="1"/>
    <n v="80"/>
    <x v="1"/>
    <n v="11"/>
    <x v="4"/>
    <n v="3"/>
    <n v="7"/>
    <n v="5"/>
    <n v="1"/>
    <n v="7"/>
  </r>
  <r>
    <n v="28"/>
    <x v="1"/>
    <n v="0"/>
    <x v="0"/>
    <n v="950"/>
    <x v="1"/>
    <n v="3"/>
    <n v="3"/>
    <s v="Medical"/>
    <n v="1"/>
    <n v="1121"/>
    <n v="4"/>
    <x v="0"/>
    <n v="93"/>
    <x v="0"/>
    <n v="3"/>
    <x v="3"/>
    <n v="2"/>
    <x v="2"/>
    <n v="7655"/>
    <n v="8039"/>
    <n v="0"/>
    <s v="Y"/>
    <s v="No"/>
    <n v="17"/>
    <x v="0"/>
    <n v="2"/>
    <n v="80"/>
    <x v="2"/>
    <n v="10"/>
    <x v="1"/>
    <n v="2"/>
    <n v="9"/>
    <n v="7"/>
    <n v="1"/>
    <n v="7"/>
  </r>
  <r>
    <n v="46"/>
    <x v="1"/>
    <n v="0"/>
    <x v="0"/>
    <n v="406"/>
    <x v="0"/>
    <n v="3"/>
    <n v="1"/>
    <s v="Marketing"/>
    <n v="1"/>
    <n v="1124"/>
    <n v="1"/>
    <x v="1"/>
    <n v="52"/>
    <x v="0"/>
    <n v="4"/>
    <x v="5"/>
    <n v="3"/>
    <x v="1"/>
    <n v="17465"/>
    <n v="15596"/>
    <n v="3"/>
    <s v="Y"/>
    <s v="No"/>
    <n v="12"/>
    <x v="0"/>
    <n v="4"/>
    <n v="80"/>
    <x v="1"/>
    <n v="23"/>
    <x v="1"/>
    <n v="3"/>
    <n v="12"/>
    <n v="9"/>
    <n v="4"/>
    <n v="9"/>
  </r>
  <r>
    <n v="38"/>
    <x v="1"/>
    <n v="0"/>
    <x v="0"/>
    <n v="130"/>
    <x v="0"/>
    <n v="2"/>
    <n v="2"/>
    <s v="Marketing"/>
    <n v="1"/>
    <n v="1125"/>
    <n v="4"/>
    <x v="1"/>
    <n v="32"/>
    <x v="0"/>
    <n v="3"/>
    <x v="0"/>
    <n v="2"/>
    <x v="0"/>
    <n v="7351"/>
    <n v="20619"/>
    <n v="7"/>
    <s v="Y"/>
    <s v="No"/>
    <n v="16"/>
    <x v="0"/>
    <n v="3"/>
    <n v="80"/>
    <x v="0"/>
    <n v="10"/>
    <x v="2"/>
    <n v="3"/>
    <n v="1"/>
    <n v="0"/>
    <n v="0"/>
    <n v="0"/>
  </r>
  <r>
    <n v="43"/>
    <x v="1"/>
    <n v="0"/>
    <x v="1"/>
    <n v="1082"/>
    <x v="1"/>
    <n v="27"/>
    <n v="3"/>
    <s v="Life Sciences"/>
    <n v="1"/>
    <n v="1126"/>
    <n v="3"/>
    <x v="0"/>
    <n v="83"/>
    <x v="0"/>
    <n v="3"/>
    <x v="3"/>
    <n v="1"/>
    <x v="1"/>
    <n v="10820"/>
    <n v="11535"/>
    <n v="8"/>
    <s v="Y"/>
    <s v="No"/>
    <n v="11"/>
    <x v="0"/>
    <n v="3"/>
    <n v="80"/>
    <x v="1"/>
    <n v="18"/>
    <x v="4"/>
    <n v="3"/>
    <n v="8"/>
    <n v="7"/>
    <n v="0"/>
    <n v="1"/>
  </r>
  <r>
    <n v="39"/>
    <x v="0"/>
    <n v="1"/>
    <x v="1"/>
    <n v="203"/>
    <x v="1"/>
    <n v="2"/>
    <n v="3"/>
    <s v="Life Sciences"/>
    <n v="1"/>
    <n v="1127"/>
    <n v="1"/>
    <x v="1"/>
    <n v="84"/>
    <x v="0"/>
    <n v="4"/>
    <x v="4"/>
    <n v="4"/>
    <x v="2"/>
    <n v="12169"/>
    <n v="13547"/>
    <n v="7"/>
    <s v="Y"/>
    <s v="No"/>
    <n v="11"/>
    <x v="0"/>
    <n v="4"/>
    <n v="80"/>
    <x v="2"/>
    <n v="21"/>
    <x v="5"/>
    <n v="3"/>
    <n v="18"/>
    <n v="7"/>
    <n v="11"/>
    <n v="5"/>
  </r>
  <r>
    <n v="40"/>
    <x v="1"/>
    <n v="0"/>
    <x v="0"/>
    <n v="1308"/>
    <x v="1"/>
    <n v="14"/>
    <n v="3"/>
    <s v="Medical"/>
    <n v="1"/>
    <n v="1128"/>
    <n v="3"/>
    <x v="1"/>
    <n v="44"/>
    <x v="1"/>
    <n v="5"/>
    <x v="7"/>
    <n v="3"/>
    <x v="0"/>
    <n v="19626"/>
    <n v="17544"/>
    <n v="1"/>
    <s v="Y"/>
    <s v="No"/>
    <n v="14"/>
    <x v="0"/>
    <n v="1"/>
    <n v="80"/>
    <x v="0"/>
    <n v="21"/>
    <x v="2"/>
    <n v="4"/>
    <n v="20"/>
    <n v="7"/>
    <n v="4"/>
    <n v="9"/>
  </r>
  <r>
    <n v="21"/>
    <x v="1"/>
    <n v="0"/>
    <x v="0"/>
    <n v="984"/>
    <x v="1"/>
    <n v="1"/>
    <n v="1"/>
    <s v="Technical Degree"/>
    <n v="1"/>
    <n v="1131"/>
    <n v="4"/>
    <x v="0"/>
    <n v="70"/>
    <x v="1"/>
    <n v="1"/>
    <x v="1"/>
    <n v="2"/>
    <x v="0"/>
    <n v="2070"/>
    <n v="25326"/>
    <n v="1"/>
    <s v="Y"/>
    <s v="Yes"/>
    <n v="11"/>
    <x v="0"/>
    <n v="3"/>
    <n v="80"/>
    <x v="0"/>
    <n v="2"/>
    <x v="6"/>
    <n v="4"/>
    <n v="2"/>
    <n v="2"/>
    <n v="2"/>
    <n v="2"/>
  </r>
  <r>
    <n v="39"/>
    <x v="1"/>
    <n v="0"/>
    <x v="2"/>
    <n v="439"/>
    <x v="1"/>
    <n v="9"/>
    <n v="3"/>
    <s v="Life Sciences"/>
    <n v="1"/>
    <n v="1132"/>
    <n v="3"/>
    <x v="1"/>
    <n v="70"/>
    <x v="0"/>
    <n v="2"/>
    <x v="2"/>
    <n v="2"/>
    <x v="0"/>
    <n v="6782"/>
    <n v="8770"/>
    <n v="9"/>
    <s v="Y"/>
    <s v="No"/>
    <n v="15"/>
    <x v="0"/>
    <n v="3"/>
    <n v="80"/>
    <x v="0"/>
    <n v="9"/>
    <x v="2"/>
    <n v="2"/>
    <n v="5"/>
    <n v="4"/>
    <n v="0"/>
    <n v="3"/>
  </r>
  <r>
    <n v="36"/>
    <x v="1"/>
    <n v="0"/>
    <x v="2"/>
    <n v="217"/>
    <x v="1"/>
    <n v="18"/>
    <n v="4"/>
    <s v="Life Sciences"/>
    <n v="1"/>
    <n v="1133"/>
    <n v="1"/>
    <x v="1"/>
    <n v="78"/>
    <x v="0"/>
    <n v="2"/>
    <x v="3"/>
    <n v="4"/>
    <x v="0"/>
    <n v="7779"/>
    <n v="23238"/>
    <n v="2"/>
    <s v="Y"/>
    <s v="No"/>
    <n v="20"/>
    <x v="1"/>
    <n v="1"/>
    <n v="80"/>
    <x v="0"/>
    <n v="18"/>
    <x v="0"/>
    <n v="3"/>
    <n v="11"/>
    <n v="9"/>
    <n v="0"/>
    <n v="9"/>
  </r>
  <r>
    <n v="31"/>
    <x v="1"/>
    <n v="0"/>
    <x v="1"/>
    <n v="793"/>
    <x v="0"/>
    <n v="20"/>
    <n v="3"/>
    <s v="Life Sciences"/>
    <n v="1"/>
    <n v="1135"/>
    <n v="3"/>
    <x v="1"/>
    <n v="67"/>
    <x v="2"/>
    <n v="1"/>
    <x v="6"/>
    <n v="4"/>
    <x v="1"/>
    <n v="2791"/>
    <n v="21981"/>
    <n v="0"/>
    <s v="Y"/>
    <s v="No"/>
    <n v="12"/>
    <x v="0"/>
    <n v="1"/>
    <n v="80"/>
    <x v="1"/>
    <n v="3"/>
    <x v="5"/>
    <n v="3"/>
    <n v="2"/>
    <n v="2"/>
    <n v="2"/>
    <n v="2"/>
  </r>
  <r>
    <n v="28"/>
    <x v="1"/>
    <n v="0"/>
    <x v="0"/>
    <n v="1451"/>
    <x v="1"/>
    <n v="2"/>
    <n v="1"/>
    <s v="Life Sciences"/>
    <n v="1"/>
    <n v="1136"/>
    <n v="1"/>
    <x v="1"/>
    <n v="67"/>
    <x v="1"/>
    <n v="1"/>
    <x v="1"/>
    <n v="2"/>
    <x v="1"/>
    <n v="3201"/>
    <n v="19911"/>
    <n v="0"/>
    <s v="Y"/>
    <s v="No"/>
    <n v="17"/>
    <x v="0"/>
    <n v="1"/>
    <n v="80"/>
    <x v="0"/>
    <n v="6"/>
    <x v="2"/>
    <n v="1"/>
    <n v="5"/>
    <n v="3"/>
    <n v="0"/>
    <n v="4"/>
  </r>
  <r>
    <n v="35"/>
    <x v="1"/>
    <n v="0"/>
    <x v="1"/>
    <n v="1182"/>
    <x v="0"/>
    <n v="11"/>
    <n v="2"/>
    <s v="Marketing"/>
    <n v="1"/>
    <n v="1137"/>
    <n v="4"/>
    <x v="1"/>
    <n v="54"/>
    <x v="0"/>
    <n v="2"/>
    <x v="0"/>
    <n v="4"/>
    <x v="2"/>
    <n v="4968"/>
    <n v="18500"/>
    <n v="1"/>
    <s v="Y"/>
    <s v="No"/>
    <n v="11"/>
    <x v="0"/>
    <n v="4"/>
    <n v="80"/>
    <x v="1"/>
    <n v="5"/>
    <x v="1"/>
    <n v="3"/>
    <n v="5"/>
    <n v="2"/>
    <n v="0"/>
    <n v="2"/>
  </r>
  <r>
    <n v="49"/>
    <x v="1"/>
    <n v="0"/>
    <x v="0"/>
    <n v="174"/>
    <x v="0"/>
    <n v="8"/>
    <n v="4"/>
    <s v="Technical Degree"/>
    <n v="1"/>
    <n v="1138"/>
    <n v="4"/>
    <x v="1"/>
    <n v="56"/>
    <x v="1"/>
    <n v="4"/>
    <x v="0"/>
    <n v="2"/>
    <x v="1"/>
    <n v="13120"/>
    <n v="11879"/>
    <n v="6"/>
    <s v="Y"/>
    <s v="No"/>
    <n v="17"/>
    <x v="0"/>
    <n v="2"/>
    <n v="80"/>
    <x v="1"/>
    <n v="22"/>
    <x v="1"/>
    <n v="3"/>
    <n v="9"/>
    <n v="8"/>
    <n v="2"/>
    <n v="3"/>
  </r>
  <r>
    <n v="34"/>
    <x v="1"/>
    <n v="0"/>
    <x v="1"/>
    <n v="1003"/>
    <x v="1"/>
    <n v="2"/>
    <n v="2"/>
    <s v="Life Sciences"/>
    <n v="1"/>
    <n v="1140"/>
    <n v="4"/>
    <x v="1"/>
    <n v="95"/>
    <x v="0"/>
    <n v="2"/>
    <x v="3"/>
    <n v="3"/>
    <x v="0"/>
    <n v="4033"/>
    <n v="15834"/>
    <n v="2"/>
    <s v="Y"/>
    <s v="No"/>
    <n v="11"/>
    <x v="0"/>
    <n v="4"/>
    <n v="80"/>
    <x v="0"/>
    <n v="5"/>
    <x v="1"/>
    <n v="2"/>
    <n v="3"/>
    <n v="2"/>
    <n v="0"/>
    <n v="2"/>
  </r>
  <r>
    <n v="29"/>
    <x v="1"/>
    <n v="0"/>
    <x v="1"/>
    <n v="490"/>
    <x v="1"/>
    <n v="10"/>
    <n v="3"/>
    <s v="Life Sciences"/>
    <n v="1"/>
    <n v="1143"/>
    <n v="4"/>
    <x v="0"/>
    <n v="61"/>
    <x v="0"/>
    <n v="1"/>
    <x v="1"/>
    <n v="2"/>
    <x v="2"/>
    <n v="3291"/>
    <n v="17940"/>
    <n v="0"/>
    <s v="Y"/>
    <s v="No"/>
    <n v="14"/>
    <x v="0"/>
    <n v="4"/>
    <n v="80"/>
    <x v="3"/>
    <n v="8"/>
    <x v="2"/>
    <n v="2"/>
    <n v="7"/>
    <n v="5"/>
    <n v="1"/>
    <n v="1"/>
  </r>
  <r>
    <n v="42"/>
    <x v="1"/>
    <n v="0"/>
    <x v="0"/>
    <n v="188"/>
    <x v="1"/>
    <n v="29"/>
    <n v="3"/>
    <s v="Medical"/>
    <n v="1"/>
    <n v="1148"/>
    <n v="2"/>
    <x v="1"/>
    <n v="56"/>
    <x v="3"/>
    <n v="2"/>
    <x v="2"/>
    <n v="4"/>
    <x v="0"/>
    <n v="4272"/>
    <n v="9558"/>
    <n v="4"/>
    <s v="Y"/>
    <s v="No"/>
    <n v="19"/>
    <x v="0"/>
    <n v="1"/>
    <n v="80"/>
    <x v="0"/>
    <n v="16"/>
    <x v="1"/>
    <n v="3"/>
    <n v="1"/>
    <n v="0"/>
    <n v="0"/>
    <n v="0"/>
  </r>
  <r>
    <n v="29"/>
    <x v="1"/>
    <n v="0"/>
    <x v="0"/>
    <n v="718"/>
    <x v="1"/>
    <n v="8"/>
    <n v="1"/>
    <s v="Medical"/>
    <n v="1"/>
    <n v="1150"/>
    <n v="2"/>
    <x v="1"/>
    <n v="79"/>
    <x v="1"/>
    <n v="2"/>
    <x v="3"/>
    <n v="4"/>
    <x v="1"/>
    <n v="5056"/>
    <n v="17689"/>
    <n v="1"/>
    <s v="Y"/>
    <s v="Yes"/>
    <n v="15"/>
    <x v="0"/>
    <n v="3"/>
    <n v="80"/>
    <x v="1"/>
    <n v="10"/>
    <x v="2"/>
    <n v="2"/>
    <n v="10"/>
    <n v="7"/>
    <n v="1"/>
    <n v="2"/>
  </r>
  <r>
    <n v="38"/>
    <x v="1"/>
    <n v="0"/>
    <x v="0"/>
    <n v="433"/>
    <x v="2"/>
    <n v="1"/>
    <n v="3"/>
    <s v="Human Resources"/>
    <n v="1"/>
    <n v="1152"/>
    <n v="3"/>
    <x v="1"/>
    <n v="37"/>
    <x v="2"/>
    <n v="1"/>
    <x v="8"/>
    <n v="3"/>
    <x v="1"/>
    <n v="2844"/>
    <n v="6004"/>
    <n v="1"/>
    <s v="Y"/>
    <s v="No"/>
    <n v="13"/>
    <x v="0"/>
    <n v="4"/>
    <n v="80"/>
    <x v="1"/>
    <n v="7"/>
    <x v="2"/>
    <n v="4"/>
    <n v="7"/>
    <n v="6"/>
    <n v="5"/>
    <n v="0"/>
  </r>
  <r>
    <n v="28"/>
    <x v="1"/>
    <n v="0"/>
    <x v="1"/>
    <n v="773"/>
    <x v="1"/>
    <n v="6"/>
    <n v="3"/>
    <s v="Life Sciences"/>
    <n v="1"/>
    <n v="1154"/>
    <n v="3"/>
    <x v="1"/>
    <n v="39"/>
    <x v="1"/>
    <n v="1"/>
    <x v="1"/>
    <n v="3"/>
    <x v="2"/>
    <n v="2703"/>
    <n v="22088"/>
    <n v="1"/>
    <s v="Y"/>
    <s v="Yes"/>
    <n v="14"/>
    <x v="0"/>
    <n v="4"/>
    <n v="80"/>
    <x v="1"/>
    <n v="3"/>
    <x v="2"/>
    <n v="3"/>
    <n v="3"/>
    <n v="1"/>
    <n v="0"/>
    <n v="2"/>
  </r>
  <r>
    <n v="18"/>
    <x v="0"/>
    <n v="1"/>
    <x v="2"/>
    <n v="247"/>
    <x v="1"/>
    <n v="8"/>
    <n v="1"/>
    <s v="Medical"/>
    <n v="1"/>
    <n v="1156"/>
    <n v="3"/>
    <x v="1"/>
    <n v="80"/>
    <x v="0"/>
    <n v="1"/>
    <x v="2"/>
    <n v="3"/>
    <x v="0"/>
    <n v="1904"/>
    <n v="13556"/>
    <n v="1"/>
    <s v="Y"/>
    <s v="No"/>
    <n v="12"/>
    <x v="0"/>
    <n v="4"/>
    <n v="80"/>
    <x v="0"/>
    <n v="0"/>
    <x v="0"/>
    <n v="3"/>
    <n v="0"/>
    <n v="0"/>
    <n v="0"/>
    <n v="0"/>
  </r>
  <r>
    <n v="33"/>
    <x v="0"/>
    <n v="1"/>
    <x v="0"/>
    <n v="603"/>
    <x v="0"/>
    <n v="9"/>
    <n v="4"/>
    <s v="Marketing"/>
    <n v="1"/>
    <n v="1157"/>
    <n v="1"/>
    <x v="0"/>
    <n v="77"/>
    <x v="0"/>
    <n v="2"/>
    <x v="0"/>
    <n v="1"/>
    <x v="0"/>
    <n v="8224"/>
    <n v="18385"/>
    <n v="0"/>
    <s v="Y"/>
    <s v="Yes"/>
    <n v="17"/>
    <x v="0"/>
    <n v="1"/>
    <n v="80"/>
    <x v="0"/>
    <n v="6"/>
    <x v="1"/>
    <n v="3"/>
    <n v="5"/>
    <n v="2"/>
    <n v="0"/>
    <n v="3"/>
  </r>
  <r>
    <n v="41"/>
    <x v="1"/>
    <n v="0"/>
    <x v="0"/>
    <n v="167"/>
    <x v="1"/>
    <n v="12"/>
    <n v="4"/>
    <s v="Life Sciences"/>
    <n v="1"/>
    <n v="1158"/>
    <n v="2"/>
    <x v="1"/>
    <n v="46"/>
    <x v="0"/>
    <n v="1"/>
    <x v="2"/>
    <n v="4"/>
    <x v="1"/>
    <n v="4766"/>
    <n v="9051"/>
    <n v="3"/>
    <s v="Y"/>
    <s v="Yes"/>
    <n v="11"/>
    <x v="0"/>
    <n v="1"/>
    <n v="80"/>
    <x v="1"/>
    <n v="6"/>
    <x v="5"/>
    <n v="3"/>
    <n v="1"/>
    <n v="0"/>
    <n v="0"/>
    <n v="0"/>
  </r>
  <r>
    <n v="31"/>
    <x v="0"/>
    <n v="1"/>
    <x v="1"/>
    <n v="874"/>
    <x v="1"/>
    <n v="15"/>
    <n v="3"/>
    <s v="Medical"/>
    <n v="1"/>
    <n v="1160"/>
    <n v="3"/>
    <x v="1"/>
    <n v="72"/>
    <x v="0"/>
    <n v="1"/>
    <x v="2"/>
    <n v="3"/>
    <x v="1"/>
    <n v="2610"/>
    <n v="6233"/>
    <n v="1"/>
    <s v="Y"/>
    <s v="No"/>
    <n v="12"/>
    <x v="0"/>
    <n v="3"/>
    <n v="80"/>
    <x v="1"/>
    <n v="2"/>
    <x v="3"/>
    <n v="2"/>
    <n v="2"/>
    <n v="2"/>
    <n v="2"/>
    <n v="2"/>
  </r>
  <r>
    <n v="37"/>
    <x v="1"/>
    <n v="0"/>
    <x v="0"/>
    <n v="367"/>
    <x v="1"/>
    <n v="25"/>
    <n v="2"/>
    <s v="Medical"/>
    <n v="1"/>
    <n v="1161"/>
    <n v="3"/>
    <x v="0"/>
    <n v="52"/>
    <x v="1"/>
    <n v="2"/>
    <x v="4"/>
    <n v="4"/>
    <x v="2"/>
    <n v="5731"/>
    <n v="17171"/>
    <n v="7"/>
    <s v="Y"/>
    <s v="No"/>
    <n v="13"/>
    <x v="0"/>
    <n v="3"/>
    <n v="80"/>
    <x v="3"/>
    <n v="9"/>
    <x v="2"/>
    <n v="3"/>
    <n v="6"/>
    <n v="2"/>
    <n v="1"/>
    <n v="3"/>
  </r>
  <r>
    <n v="27"/>
    <x v="1"/>
    <n v="0"/>
    <x v="0"/>
    <n v="199"/>
    <x v="1"/>
    <n v="6"/>
    <n v="3"/>
    <s v="Life Sciences"/>
    <n v="1"/>
    <n v="1162"/>
    <n v="4"/>
    <x v="1"/>
    <n v="55"/>
    <x v="1"/>
    <n v="1"/>
    <x v="1"/>
    <n v="3"/>
    <x v="1"/>
    <n v="2539"/>
    <n v="7950"/>
    <n v="1"/>
    <s v="Y"/>
    <s v="No"/>
    <n v="13"/>
    <x v="0"/>
    <n v="3"/>
    <n v="80"/>
    <x v="1"/>
    <n v="4"/>
    <x v="0"/>
    <n v="3"/>
    <n v="4"/>
    <n v="2"/>
    <n v="2"/>
    <n v="2"/>
  </r>
  <r>
    <n v="34"/>
    <x v="1"/>
    <n v="0"/>
    <x v="0"/>
    <n v="1400"/>
    <x v="0"/>
    <n v="9"/>
    <n v="1"/>
    <s v="Life Sciences"/>
    <n v="1"/>
    <n v="1163"/>
    <n v="2"/>
    <x v="0"/>
    <n v="70"/>
    <x v="0"/>
    <n v="2"/>
    <x v="0"/>
    <n v="3"/>
    <x v="1"/>
    <n v="5714"/>
    <n v="5829"/>
    <n v="1"/>
    <s v="Y"/>
    <s v="No"/>
    <n v="20"/>
    <x v="1"/>
    <n v="1"/>
    <n v="80"/>
    <x v="0"/>
    <n v="6"/>
    <x v="1"/>
    <n v="2"/>
    <n v="6"/>
    <n v="5"/>
    <n v="1"/>
    <n v="3"/>
  </r>
  <r>
    <n v="35"/>
    <x v="1"/>
    <n v="0"/>
    <x v="0"/>
    <n v="528"/>
    <x v="2"/>
    <n v="8"/>
    <n v="4"/>
    <s v="Technical Degree"/>
    <n v="1"/>
    <n v="1164"/>
    <n v="3"/>
    <x v="1"/>
    <n v="100"/>
    <x v="0"/>
    <n v="1"/>
    <x v="8"/>
    <n v="3"/>
    <x v="0"/>
    <n v="4323"/>
    <n v="7108"/>
    <n v="1"/>
    <s v="Y"/>
    <s v="No"/>
    <n v="17"/>
    <x v="0"/>
    <n v="2"/>
    <n v="80"/>
    <x v="0"/>
    <n v="6"/>
    <x v="2"/>
    <n v="1"/>
    <n v="5"/>
    <n v="4"/>
    <n v="1"/>
    <n v="4"/>
  </r>
  <r>
    <n v="29"/>
    <x v="0"/>
    <n v="1"/>
    <x v="0"/>
    <n v="408"/>
    <x v="0"/>
    <n v="23"/>
    <n v="1"/>
    <s v="Life Sciences"/>
    <n v="1"/>
    <n v="1165"/>
    <n v="4"/>
    <x v="0"/>
    <n v="45"/>
    <x v="1"/>
    <n v="3"/>
    <x v="0"/>
    <n v="1"/>
    <x v="1"/>
    <n v="7336"/>
    <n v="11162"/>
    <n v="1"/>
    <s v="Y"/>
    <s v="No"/>
    <n v="13"/>
    <x v="0"/>
    <n v="1"/>
    <n v="80"/>
    <x v="1"/>
    <n v="11"/>
    <x v="1"/>
    <n v="1"/>
    <n v="11"/>
    <n v="8"/>
    <n v="3"/>
    <n v="10"/>
  </r>
  <r>
    <n v="40"/>
    <x v="1"/>
    <n v="0"/>
    <x v="1"/>
    <n v="593"/>
    <x v="1"/>
    <n v="9"/>
    <n v="4"/>
    <s v="Medical"/>
    <n v="1"/>
    <n v="1166"/>
    <n v="2"/>
    <x v="0"/>
    <n v="88"/>
    <x v="0"/>
    <n v="3"/>
    <x v="7"/>
    <n v="3"/>
    <x v="0"/>
    <n v="13499"/>
    <n v="13782"/>
    <n v="9"/>
    <s v="Y"/>
    <s v="No"/>
    <n v="17"/>
    <x v="0"/>
    <n v="3"/>
    <n v="80"/>
    <x v="0"/>
    <n v="20"/>
    <x v="1"/>
    <n v="2"/>
    <n v="18"/>
    <n v="7"/>
    <n v="2"/>
    <n v="13"/>
  </r>
  <r>
    <n v="42"/>
    <x v="0"/>
    <n v="1"/>
    <x v="1"/>
    <n v="481"/>
    <x v="0"/>
    <n v="12"/>
    <n v="3"/>
    <s v="Life Sciences"/>
    <n v="1"/>
    <n v="1167"/>
    <n v="3"/>
    <x v="1"/>
    <n v="44"/>
    <x v="0"/>
    <n v="4"/>
    <x v="0"/>
    <n v="1"/>
    <x v="0"/>
    <n v="13758"/>
    <n v="2447"/>
    <n v="0"/>
    <s v="Y"/>
    <s v="Yes"/>
    <n v="12"/>
    <x v="0"/>
    <n v="2"/>
    <n v="80"/>
    <x v="0"/>
    <n v="22"/>
    <x v="2"/>
    <n v="2"/>
    <n v="21"/>
    <n v="9"/>
    <n v="13"/>
    <n v="14"/>
  </r>
  <r>
    <n v="42"/>
    <x v="1"/>
    <n v="0"/>
    <x v="0"/>
    <n v="647"/>
    <x v="0"/>
    <n v="4"/>
    <n v="4"/>
    <s v="Marketing"/>
    <n v="1"/>
    <n v="1171"/>
    <n v="2"/>
    <x v="1"/>
    <n v="45"/>
    <x v="0"/>
    <n v="2"/>
    <x v="0"/>
    <n v="1"/>
    <x v="0"/>
    <n v="5155"/>
    <n v="2253"/>
    <n v="7"/>
    <s v="Y"/>
    <s v="No"/>
    <n v="13"/>
    <x v="0"/>
    <n v="4"/>
    <n v="80"/>
    <x v="0"/>
    <n v="9"/>
    <x v="1"/>
    <n v="4"/>
    <n v="6"/>
    <n v="4"/>
    <n v="1"/>
    <n v="5"/>
  </r>
  <r>
    <n v="35"/>
    <x v="1"/>
    <n v="0"/>
    <x v="0"/>
    <n v="982"/>
    <x v="1"/>
    <n v="1"/>
    <n v="4"/>
    <s v="Medical"/>
    <n v="1"/>
    <n v="1172"/>
    <n v="4"/>
    <x v="1"/>
    <n v="58"/>
    <x v="1"/>
    <n v="1"/>
    <x v="2"/>
    <n v="3"/>
    <x v="1"/>
    <n v="2258"/>
    <n v="16340"/>
    <n v="6"/>
    <s v="Y"/>
    <s v="No"/>
    <n v="12"/>
    <x v="0"/>
    <n v="2"/>
    <n v="80"/>
    <x v="1"/>
    <n v="10"/>
    <x v="2"/>
    <n v="3"/>
    <n v="8"/>
    <n v="0"/>
    <n v="1"/>
    <n v="7"/>
  </r>
  <r>
    <n v="24"/>
    <x v="1"/>
    <n v="0"/>
    <x v="0"/>
    <n v="477"/>
    <x v="1"/>
    <n v="24"/>
    <n v="3"/>
    <s v="Medical"/>
    <n v="1"/>
    <n v="1173"/>
    <n v="4"/>
    <x v="1"/>
    <n v="49"/>
    <x v="0"/>
    <n v="1"/>
    <x v="2"/>
    <n v="2"/>
    <x v="0"/>
    <n v="3597"/>
    <n v="6409"/>
    <n v="8"/>
    <s v="Y"/>
    <s v="No"/>
    <n v="22"/>
    <x v="1"/>
    <n v="4"/>
    <n v="80"/>
    <x v="0"/>
    <n v="6"/>
    <x v="2"/>
    <n v="3"/>
    <n v="4"/>
    <n v="3"/>
    <n v="1"/>
    <n v="2"/>
  </r>
  <r>
    <n v="28"/>
    <x v="0"/>
    <n v="1"/>
    <x v="0"/>
    <n v="1485"/>
    <x v="1"/>
    <n v="12"/>
    <n v="1"/>
    <s v="Life Sciences"/>
    <n v="1"/>
    <n v="1175"/>
    <n v="3"/>
    <x v="0"/>
    <n v="79"/>
    <x v="0"/>
    <n v="1"/>
    <x v="2"/>
    <n v="4"/>
    <x v="1"/>
    <n v="2515"/>
    <n v="22955"/>
    <n v="1"/>
    <s v="Y"/>
    <s v="Yes"/>
    <n v="11"/>
    <x v="0"/>
    <n v="4"/>
    <n v="80"/>
    <x v="0"/>
    <n v="1"/>
    <x v="5"/>
    <n v="2"/>
    <n v="1"/>
    <n v="1"/>
    <n v="0"/>
    <n v="0"/>
  </r>
  <r>
    <n v="26"/>
    <x v="1"/>
    <n v="0"/>
    <x v="0"/>
    <n v="1384"/>
    <x v="1"/>
    <n v="3"/>
    <n v="4"/>
    <s v="Medical"/>
    <n v="1"/>
    <n v="1177"/>
    <n v="1"/>
    <x v="1"/>
    <n v="82"/>
    <x v="2"/>
    <n v="1"/>
    <x v="2"/>
    <n v="4"/>
    <x v="1"/>
    <n v="4420"/>
    <n v="13421"/>
    <n v="1"/>
    <s v="Y"/>
    <s v="No"/>
    <n v="22"/>
    <x v="1"/>
    <n v="2"/>
    <n v="80"/>
    <x v="1"/>
    <n v="8"/>
    <x v="2"/>
    <n v="3"/>
    <n v="8"/>
    <n v="7"/>
    <n v="0"/>
    <n v="7"/>
  </r>
  <r>
    <n v="30"/>
    <x v="1"/>
    <n v="0"/>
    <x v="0"/>
    <n v="852"/>
    <x v="0"/>
    <n v="10"/>
    <n v="3"/>
    <s v="Marketing"/>
    <n v="1"/>
    <n v="1179"/>
    <n v="3"/>
    <x v="1"/>
    <n v="72"/>
    <x v="1"/>
    <n v="2"/>
    <x v="0"/>
    <n v="3"/>
    <x v="1"/>
    <n v="6578"/>
    <n v="2706"/>
    <n v="1"/>
    <s v="Y"/>
    <s v="No"/>
    <n v="18"/>
    <x v="0"/>
    <n v="1"/>
    <n v="80"/>
    <x v="1"/>
    <n v="10"/>
    <x v="1"/>
    <n v="3"/>
    <n v="10"/>
    <n v="3"/>
    <n v="1"/>
    <n v="4"/>
  </r>
  <r>
    <n v="40"/>
    <x v="1"/>
    <n v="0"/>
    <x v="1"/>
    <n v="902"/>
    <x v="1"/>
    <n v="26"/>
    <n v="2"/>
    <s v="Medical"/>
    <n v="1"/>
    <n v="1180"/>
    <n v="3"/>
    <x v="0"/>
    <n v="92"/>
    <x v="1"/>
    <n v="2"/>
    <x v="1"/>
    <n v="4"/>
    <x v="1"/>
    <n v="4422"/>
    <n v="21203"/>
    <n v="3"/>
    <s v="Y"/>
    <s v="Yes"/>
    <n v="13"/>
    <x v="0"/>
    <n v="4"/>
    <n v="80"/>
    <x v="1"/>
    <n v="16"/>
    <x v="1"/>
    <n v="1"/>
    <n v="1"/>
    <n v="1"/>
    <n v="0"/>
    <n v="0"/>
  </r>
  <r>
    <n v="35"/>
    <x v="1"/>
    <n v="0"/>
    <x v="0"/>
    <n v="819"/>
    <x v="1"/>
    <n v="2"/>
    <n v="3"/>
    <s v="Life Sciences"/>
    <n v="1"/>
    <n v="1182"/>
    <n v="3"/>
    <x v="1"/>
    <n v="44"/>
    <x v="1"/>
    <n v="3"/>
    <x v="3"/>
    <n v="2"/>
    <x v="2"/>
    <n v="10274"/>
    <n v="19588"/>
    <n v="2"/>
    <s v="Y"/>
    <s v="No"/>
    <n v="18"/>
    <x v="0"/>
    <n v="2"/>
    <n v="80"/>
    <x v="1"/>
    <n v="15"/>
    <x v="2"/>
    <n v="4"/>
    <n v="7"/>
    <n v="7"/>
    <n v="6"/>
    <n v="4"/>
  </r>
  <r>
    <n v="34"/>
    <x v="1"/>
    <n v="0"/>
    <x v="1"/>
    <n v="669"/>
    <x v="1"/>
    <n v="1"/>
    <n v="3"/>
    <s v="Medical"/>
    <n v="1"/>
    <n v="1184"/>
    <n v="4"/>
    <x v="1"/>
    <n v="97"/>
    <x v="1"/>
    <n v="2"/>
    <x v="4"/>
    <n v="1"/>
    <x v="0"/>
    <n v="5343"/>
    <n v="25755"/>
    <n v="0"/>
    <s v="Y"/>
    <s v="No"/>
    <n v="20"/>
    <x v="1"/>
    <n v="3"/>
    <n v="80"/>
    <x v="0"/>
    <n v="14"/>
    <x v="1"/>
    <n v="3"/>
    <n v="13"/>
    <n v="9"/>
    <n v="4"/>
    <n v="9"/>
  </r>
  <r>
    <n v="35"/>
    <x v="1"/>
    <n v="0"/>
    <x v="1"/>
    <n v="636"/>
    <x v="1"/>
    <n v="4"/>
    <n v="4"/>
    <s v="Other"/>
    <n v="1"/>
    <n v="1185"/>
    <n v="4"/>
    <x v="1"/>
    <n v="47"/>
    <x v="1"/>
    <n v="1"/>
    <x v="2"/>
    <n v="4"/>
    <x v="1"/>
    <n v="2376"/>
    <n v="26537"/>
    <n v="1"/>
    <s v="Y"/>
    <s v="No"/>
    <n v="13"/>
    <x v="0"/>
    <n v="2"/>
    <n v="80"/>
    <x v="1"/>
    <n v="2"/>
    <x v="2"/>
    <n v="4"/>
    <n v="2"/>
    <n v="2"/>
    <n v="2"/>
    <n v="2"/>
  </r>
  <r>
    <n v="43"/>
    <x v="0"/>
    <n v="1"/>
    <x v="0"/>
    <n v="1372"/>
    <x v="0"/>
    <n v="9"/>
    <n v="3"/>
    <s v="Marketing"/>
    <n v="1"/>
    <n v="1188"/>
    <n v="1"/>
    <x v="0"/>
    <n v="85"/>
    <x v="3"/>
    <n v="2"/>
    <x v="0"/>
    <n v="3"/>
    <x v="0"/>
    <n v="5346"/>
    <n v="9489"/>
    <n v="8"/>
    <s v="Y"/>
    <s v="No"/>
    <n v="13"/>
    <x v="0"/>
    <n v="2"/>
    <n v="80"/>
    <x v="0"/>
    <n v="7"/>
    <x v="2"/>
    <n v="2"/>
    <n v="4"/>
    <n v="3"/>
    <n v="1"/>
    <n v="3"/>
  </r>
  <r>
    <n v="32"/>
    <x v="1"/>
    <n v="0"/>
    <x v="2"/>
    <n v="862"/>
    <x v="0"/>
    <n v="2"/>
    <n v="1"/>
    <s v="Life Sciences"/>
    <n v="1"/>
    <n v="1190"/>
    <n v="3"/>
    <x v="0"/>
    <n v="76"/>
    <x v="0"/>
    <n v="1"/>
    <x v="6"/>
    <n v="1"/>
    <x v="2"/>
    <n v="2827"/>
    <n v="14947"/>
    <n v="1"/>
    <s v="Y"/>
    <s v="No"/>
    <n v="12"/>
    <x v="0"/>
    <n v="3"/>
    <n v="80"/>
    <x v="2"/>
    <n v="1"/>
    <x v="1"/>
    <n v="3"/>
    <n v="1"/>
    <n v="0"/>
    <n v="0"/>
    <n v="0"/>
  </r>
  <r>
    <n v="56"/>
    <x v="1"/>
    <n v="0"/>
    <x v="0"/>
    <n v="718"/>
    <x v="1"/>
    <n v="4"/>
    <n v="4"/>
    <s v="Technical Degree"/>
    <n v="1"/>
    <n v="1191"/>
    <n v="4"/>
    <x v="0"/>
    <n v="92"/>
    <x v="0"/>
    <n v="5"/>
    <x v="5"/>
    <n v="1"/>
    <x v="2"/>
    <n v="19943"/>
    <n v="18575"/>
    <n v="4"/>
    <s v="Y"/>
    <s v="No"/>
    <n v="13"/>
    <x v="0"/>
    <n v="4"/>
    <n v="80"/>
    <x v="1"/>
    <n v="28"/>
    <x v="2"/>
    <n v="3"/>
    <n v="5"/>
    <n v="2"/>
    <n v="4"/>
    <n v="2"/>
  </r>
  <r>
    <n v="29"/>
    <x v="1"/>
    <n v="0"/>
    <x v="0"/>
    <n v="1401"/>
    <x v="1"/>
    <n v="6"/>
    <n v="1"/>
    <s v="Medical"/>
    <n v="1"/>
    <n v="1192"/>
    <n v="2"/>
    <x v="0"/>
    <n v="54"/>
    <x v="0"/>
    <n v="1"/>
    <x v="2"/>
    <n v="4"/>
    <x v="1"/>
    <n v="3131"/>
    <n v="26342"/>
    <n v="1"/>
    <s v="Y"/>
    <s v="No"/>
    <n v="13"/>
    <x v="0"/>
    <n v="1"/>
    <n v="80"/>
    <x v="1"/>
    <n v="10"/>
    <x v="3"/>
    <n v="3"/>
    <n v="10"/>
    <n v="8"/>
    <n v="0"/>
    <n v="8"/>
  </r>
  <r>
    <n v="19"/>
    <x v="1"/>
    <n v="0"/>
    <x v="0"/>
    <n v="645"/>
    <x v="1"/>
    <n v="9"/>
    <n v="2"/>
    <s v="Life Sciences"/>
    <n v="1"/>
    <n v="1193"/>
    <n v="3"/>
    <x v="1"/>
    <n v="54"/>
    <x v="0"/>
    <n v="1"/>
    <x v="1"/>
    <n v="1"/>
    <x v="0"/>
    <n v="2552"/>
    <n v="7172"/>
    <n v="1"/>
    <s v="Y"/>
    <s v="No"/>
    <n v="25"/>
    <x v="1"/>
    <n v="3"/>
    <n v="80"/>
    <x v="0"/>
    <n v="1"/>
    <x v="5"/>
    <n v="3"/>
    <n v="1"/>
    <n v="1"/>
    <n v="0"/>
    <n v="0"/>
  </r>
  <r>
    <n v="45"/>
    <x v="1"/>
    <n v="0"/>
    <x v="0"/>
    <n v="1457"/>
    <x v="1"/>
    <n v="7"/>
    <n v="3"/>
    <s v="Medical"/>
    <n v="1"/>
    <n v="1195"/>
    <n v="1"/>
    <x v="0"/>
    <n v="83"/>
    <x v="0"/>
    <n v="1"/>
    <x v="1"/>
    <n v="3"/>
    <x v="1"/>
    <n v="4477"/>
    <n v="20100"/>
    <n v="4"/>
    <s v="Y"/>
    <s v="Yes"/>
    <n v="19"/>
    <x v="0"/>
    <n v="3"/>
    <n v="80"/>
    <x v="1"/>
    <n v="7"/>
    <x v="2"/>
    <n v="2"/>
    <n v="3"/>
    <n v="2"/>
    <n v="0"/>
    <n v="2"/>
  </r>
  <r>
    <n v="37"/>
    <x v="1"/>
    <n v="0"/>
    <x v="0"/>
    <n v="977"/>
    <x v="1"/>
    <n v="1"/>
    <n v="3"/>
    <s v="Life Sciences"/>
    <n v="1"/>
    <n v="1196"/>
    <n v="4"/>
    <x v="0"/>
    <n v="56"/>
    <x v="1"/>
    <n v="2"/>
    <x v="3"/>
    <n v="4"/>
    <x v="1"/>
    <n v="6474"/>
    <n v="9961"/>
    <n v="1"/>
    <s v="Y"/>
    <s v="No"/>
    <n v="13"/>
    <x v="0"/>
    <n v="2"/>
    <n v="80"/>
    <x v="1"/>
    <n v="14"/>
    <x v="2"/>
    <n v="2"/>
    <n v="14"/>
    <n v="8"/>
    <n v="3"/>
    <n v="11"/>
  </r>
  <r>
    <n v="20"/>
    <x v="1"/>
    <n v="0"/>
    <x v="0"/>
    <n v="805"/>
    <x v="1"/>
    <n v="3"/>
    <n v="3"/>
    <s v="Life Sciences"/>
    <n v="1"/>
    <n v="1198"/>
    <n v="1"/>
    <x v="1"/>
    <n v="87"/>
    <x v="1"/>
    <n v="1"/>
    <x v="2"/>
    <n v="3"/>
    <x v="0"/>
    <n v="3033"/>
    <n v="12828"/>
    <n v="1"/>
    <s v="Y"/>
    <s v="No"/>
    <n v="12"/>
    <x v="0"/>
    <n v="1"/>
    <n v="80"/>
    <x v="0"/>
    <n v="2"/>
    <x v="2"/>
    <n v="2"/>
    <n v="2"/>
    <n v="2"/>
    <n v="1"/>
    <n v="2"/>
  </r>
  <r>
    <n v="44"/>
    <x v="0"/>
    <n v="1"/>
    <x v="0"/>
    <n v="1097"/>
    <x v="1"/>
    <n v="10"/>
    <n v="4"/>
    <s v="Life Sciences"/>
    <n v="1"/>
    <n v="1200"/>
    <n v="3"/>
    <x v="1"/>
    <n v="96"/>
    <x v="0"/>
    <n v="1"/>
    <x v="1"/>
    <n v="3"/>
    <x v="0"/>
    <n v="2936"/>
    <n v="10826"/>
    <n v="1"/>
    <s v="Y"/>
    <s v="Yes"/>
    <n v="11"/>
    <x v="0"/>
    <n v="3"/>
    <n v="80"/>
    <x v="0"/>
    <n v="6"/>
    <x v="5"/>
    <n v="3"/>
    <n v="6"/>
    <n v="4"/>
    <n v="0"/>
    <n v="2"/>
  </r>
  <r>
    <n v="53"/>
    <x v="1"/>
    <n v="0"/>
    <x v="0"/>
    <n v="1223"/>
    <x v="1"/>
    <n v="7"/>
    <n v="2"/>
    <s v="Medical"/>
    <n v="1"/>
    <n v="1201"/>
    <n v="4"/>
    <x v="0"/>
    <n v="50"/>
    <x v="0"/>
    <n v="5"/>
    <x v="5"/>
    <n v="3"/>
    <x v="2"/>
    <n v="18606"/>
    <n v="18640"/>
    <n v="3"/>
    <s v="Y"/>
    <s v="No"/>
    <n v="18"/>
    <x v="0"/>
    <n v="2"/>
    <n v="80"/>
    <x v="1"/>
    <n v="26"/>
    <x v="6"/>
    <n v="3"/>
    <n v="7"/>
    <n v="7"/>
    <n v="4"/>
    <n v="7"/>
  </r>
  <r>
    <n v="29"/>
    <x v="1"/>
    <n v="0"/>
    <x v="0"/>
    <n v="942"/>
    <x v="1"/>
    <n v="15"/>
    <n v="1"/>
    <s v="Life Sciences"/>
    <n v="1"/>
    <n v="1202"/>
    <n v="2"/>
    <x v="0"/>
    <n v="69"/>
    <x v="3"/>
    <n v="1"/>
    <x v="1"/>
    <n v="4"/>
    <x v="1"/>
    <n v="2168"/>
    <n v="26933"/>
    <n v="0"/>
    <s v="Y"/>
    <s v="Yes"/>
    <n v="18"/>
    <x v="0"/>
    <n v="1"/>
    <n v="80"/>
    <x v="1"/>
    <n v="6"/>
    <x v="2"/>
    <n v="2"/>
    <n v="5"/>
    <n v="4"/>
    <n v="1"/>
    <n v="3"/>
  </r>
  <r>
    <n v="22"/>
    <x v="0"/>
    <n v="1"/>
    <x v="1"/>
    <n v="1256"/>
    <x v="1"/>
    <n v="3"/>
    <n v="4"/>
    <s v="Life Sciences"/>
    <n v="1"/>
    <n v="1203"/>
    <n v="3"/>
    <x v="1"/>
    <n v="48"/>
    <x v="1"/>
    <n v="1"/>
    <x v="1"/>
    <n v="4"/>
    <x v="1"/>
    <n v="2853"/>
    <n v="4223"/>
    <n v="0"/>
    <s v="Y"/>
    <s v="Yes"/>
    <n v="11"/>
    <x v="0"/>
    <n v="2"/>
    <n v="80"/>
    <x v="1"/>
    <n v="1"/>
    <x v="3"/>
    <n v="3"/>
    <n v="0"/>
    <n v="0"/>
    <n v="0"/>
    <n v="0"/>
  </r>
  <r>
    <n v="46"/>
    <x v="1"/>
    <n v="0"/>
    <x v="0"/>
    <n v="1402"/>
    <x v="0"/>
    <n v="2"/>
    <n v="3"/>
    <s v="Marketing"/>
    <n v="1"/>
    <n v="1204"/>
    <n v="3"/>
    <x v="0"/>
    <n v="69"/>
    <x v="0"/>
    <n v="4"/>
    <x v="5"/>
    <n v="1"/>
    <x v="1"/>
    <n v="17048"/>
    <n v="24097"/>
    <n v="8"/>
    <s v="Y"/>
    <s v="No"/>
    <n v="23"/>
    <x v="1"/>
    <n v="1"/>
    <n v="80"/>
    <x v="0"/>
    <n v="28"/>
    <x v="2"/>
    <n v="3"/>
    <n v="26"/>
    <n v="15"/>
    <n v="15"/>
    <n v="9"/>
  </r>
  <r>
    <n v="44"/>
    <x v="1"/>
    <n v="0"/>
    <x v="2"/>
    <n v="111"/>
    <x v="1"/>
    <n v="17"/>
    <n v="3"/>
    <s v="Life Sciences"/>
    <n v="1"/>
    <n v="1206"/>
    <n v="4"/>
    <x v="1"/>
    <n v="74"/>
    <x v="3"/>
    <n v="1"/>
    <x v="1"/>
    <n v="3"/>
    <x v="0"/>
    <n v="2290"/>
    <n v="4279"/>
    <n v="2"/>
    <s v="Y"/>
    <s v="No"/>
    <n v="13"/>
    <x v="0"/>
    <n v="4"/>
    <n v="80"/>
    <x v="0"/>
    <n v="6"/>
    <x v="1"/>
    <n v="3"/>
    <n v="0"/>
    <n v="0"/>
    <n v="0"/>
    <n v="0"/>
  </r>
  <r>
    <n v="33"/>
    <x v="1"/>
    <n v="0"/>
    <x v="0"/>
    <n v="147"/>
    <x v="2"/>
    <n v="2"/>
    <n v="3"/>
    <s v="Human Resources"/>
    <n v="1"/>
    <n v="1207"/>
    <n v="2"/>
    <x v="1"/>
    <n v="99"/>
    <x v="0"/>
    <n v="1"/>
    <x v="8"/>
    <n v="3"/>
    <x v="1"/>
    <n v="3600"/>
    <n v="8429"/>
    <n v="1"/>
    <s v="Y"/>
    <s v="No"/>
    <n v="13"/>
    <x v="0"/>
    <n v="4"/>
    <n v="80"/>
    <x v="1"/>
    <n v="5"/>
    <x v="2"/>
    <n v="3"/>
    <n v="5"/>
    <n v="4"/>
    <n v="1"/>
    <n v="4"/>
  </r>
  <r>
    <n v="41"/>
    <x v="0"/>
    <n v="1"/>
    <x v="2"/>
    <n v="906"/>
    <x v="1"/>
    <n v="5"/>
    <n v="2"/>
    <s v="Life Sciences"/>
    <n v="1"/>
    <n v="1210"/>
    <n v="1"/>
    <x v="1"/>
    <n v="95"/>
    <x v="1"/>
    <n v="1"/>
    <x v="1"/>
    <n v="1"/>
    <x v="2"/>
    <n v="2107"/>
    <n v="20293"/>
    <n v="6"/>
    <s v="Y"/>
    <s v="No"/>
    <n v="17"/>
    <x v="0"/>
    <n v="1"/>
    <n v="80"/>
    <x v="1"/>
    <n v="5"/>
    <x v="2"/>
    <n v="1"/>
    <n v="1"/>
    <n v="0"/>
    <n v="0"/>
    <n v="0"/>
  </r>
  <r>
    <n v="30"/>
    <x v="1"/>
    <n v="0"/>
    <x v="0"/>
    <n v="1329"/>
    <x v="0"/>
    <n v="29"/>
    <n v="4"/>
    <s v="Life Sciences"/>
    <n v="1"/>
    <n v="1211"/>
    <n v="3"/>
    <x v="1"/>
    <n v="61"/>
    <x v="0"/>
    <n v="2"/>
    <x v="0"/>
    <n v="1"/>
    <x v="2"/>
    <n v="4115"/>
    <n v="13192"/>
    <n v="8"/>
    <s v="Y"/>
    <s v="No"/>
    <n v="19"/>
    <x v="0"/>
    <n v="3"/>
    <n v="80"/>
    <x v="2"/>
    <n v="8"/>
    <x v="1"/>
    <n v="3"/>
    <n v="4"/>
    <n v="3"/>
    <n v="0"/>
    <n v="3"/>
  </r>
  <r>
    <n v="40"/>
    <x v="1"/>
    <n v="0"/>
    <x v="1"/>
    <n v="1184"/>
    <x v="0"/>
    <n v="2"/>
    <n v="4"/>
    <s v="Medical"/>
    <n v="1"/>
    <n v="1212"/>
    <n v="2"/>
    <x v="1"/>
    <n v="62"/>
    <x v="0"/>
    <n v="2"/>
    <x v="0"/>
    <n v="2"/>
    <x v="1"/>
    <n v="4327"/>
    <n v="25440"/>
    <n v="5"/>
    <s v="Y"/>
    <s v="No"/>
    <n v="12"/>
    <x v="0"/>
    <n v="4"/>
    <n v="80"/>
    <x v="2"/>
    <n v="5"/>
    <x v="2"/>
    <n v="3"/>
    <n v="0"/>
    <n v="0"/>
    <n v="0"/>
    <n v="0"/>
  </r>
  <r>
    <n v="50"/>
    <x v="1"/>
    <n v="0"/>
    <x v="1"/>
    <n v="1421"/>
    <x v="1"/>
    <n v="2"/>
    <n v="3"/>
    <s v="Medical"/>
    <n v="1"/>
    <n v="1215"/>
    <n v="4"/>
    <x v="0"/>
    <n v="30"/>
    <x v="0"/>
    <n v="4"/>
    <x v="5"/>
    <n v="1"/>
    <x v="1"/>
    <n v="17856"/>
    <n v="9490"/>
    <n v="2"/>
    <s v="Y"/>
    <s v="No"/>
    <n v="22"/>
    <x v="1"/>
    <n v="3"/>
    <n v="80"/>
    <x v="1"/>
    <n v="32"/>
    <x v="1"/>
    <n v="3"/>
    <n v="2"/>
    <n v="2"/>
    <n v="2"/>
    <n v="2"/>
  </r>
  <r>
    <n v="28"/>
    <x v="1"/>
    <n v="0"/>
    <x v="0"/>
    <n v="1179"/>
    <x v="1"/>
    <n v="19"/>
    <n v="4"/>
    <s v="Medical"/>
    <n v="1"/>
    <n v="1216"/>
    <n v="4"/>
    <x v="1"/>
    <n v="78"/>
    <x v="1"/>
    <n v="1"/>
    <x v="2"/>
    <n v="1"/>
    <x v="1"/>
    <n v="3196"/>
    <n v="12449"/>
    <n v="1"/>
    <s v="Y"/>
    <s v="No"/>
    <n v="12"/>
    <x v="0"/>
    <n v="3"/>
    <n v="80"/>
    <x v="2"/>
    <n v="6"/>
    <x v="2"/>
    <n v="3"/>
    <n v="6"/>
    <n v="5"/>
    <n v="3"/>
    <n v="3"/>
  </r>
  <r>
    <n v="46"/>
    <x v="1"/>
    <n v="0"/>
    <x v="0"/>
    <n v="1450"/>
    <x v="1"/>
    <n v="15"/>
    <n v="2"/>
    <s v="Life Sciences"/>
    <n v="1"/>
    <n v="1217"/>
    <n v="4"/>
    <x v="1"/>
    <n v="52"/>
    <x v="0"/>
    <n v="5"/>
    <x v="7"/>
    <n v="2"/>
    <x v="1"/>
    <n v="19081"/>
    <n v="10849"/>
    <n v="5"/>
    <s v="Y"/>
    <s v="No"/>
    <n v="11"/>
    <x v="0"/>
    <n v="1"/>
    <n v="80"/>
    <x v="1"/>
    <n v="25"/>
    <x v="2"/>
    <n v="3"/>
    <n v="4"/>
    <n v="2"/>
    <n v="0"/>
    <n v="3"/>
  </r>
  <r>
    <n v="35"/>
    <x v="1"/>
    <n v="0"/>
    <x v="0"/>
    <n v="1361"/>
    <x v="0"/>
    <n v="17"/>
    <n v="4"/>
    <s v="Life Sciences"/>
    <n v="1"/>
    <n v="1218"/>
    <n v="3"/>
    <x v="1"/>
    <n v="94"/>
    <x v="0"/>
    <n v="2"/>
    <x v="0"/>
    <n v="1"/>
    <x v="1"/>
    <n v="8966"/>
    <n v="21026"/>
    <n v="3"/>
    <s v="Y"/>
    <s v="Yes"/>
    <n v="15"/>
    <x v="0"/>
    <n v="4"/>
    <n v="80"/>
    <x v="2"/>
    <n v="15"/>
    <x v="2"/>
    <n v="3"/>
    <n v="7"/>
    <n v="7"/>
    <n v="1"/>
    <n v="7"/>
  </r>
  <r>
    <n v="24"/>
    <x v="0"/>
    <n v="1"/>
    <x v="0"/>
    <n v="984"/>
    <x v="1"/>
    <n v="17"/>
    <n v="2"/>
    <s v="Life Sciences"/>
    <n v="1"/>
    <n v="1219"/>
    <n v="4"/>
    <x v="0"/>
    <n v="97"/>
    <x v="0"/>
    <n v="1"/>
    <x v="2"/>
    <n v="2"/>
    <x v="1"/>
    <n v="2210"/>
    <n v="3372"/>
    <n v="1"/>
    <s v="Y"/>
    <s v="No"/>
    <n v="13"/>
    <x v="0"/>
    <n v="1"/>
    <n v="80"/>
    <x v="1"/>
    <n v="1"/>
    <x v="1"/>
    <n v="1"/>
    <n v="1"/>
    <n v="0"/>
    <n v="0"/>
    <n v="0"/>
  </r>
  <r>
    <n v="33"/>
    <x v="1"/>
    <n v="0"/>
    <x v="1"/>
    <n v="1146"/>
    <x v="0"/>
    <n v="25"/>
    <n v="3"/>
    <s v="Medical"/>
    <n v="1"/>
    <n v="1220"/>
    <n v="2"/>
    <x v="0"/>
    <n v="82"/>
    <x v="0"/>
    <n v="2"/>
    <x v="0"/>
    <n v="3"/>
    <x v="1"/>
    <n v="4539"/>
    <n v="4905"/>
    <n v="1"/>
    <s v="Y"/>
    <s v="No"/>
    <n v="12"/>
    <x v="0"/>
    <n v="1"/>
    <n v="80"/>
    <x v="1"/>
    <n v="10"/>
    <x v="1"/>
    <n v="2"/>
    <n v="10"/>
    <n v="7"/>
    <n v="0"/>
    <n v="1"/>
  </r>
  <r>
    <n v="36"/>
    <x v="1"/>
    <n v="0"/>
    <x v="0"/>
    <n v="917"/>
    <x v="1"/>
    <n v="6"/>
    <n v="4"/>
    <s v="Life Sciences"/>
    <n v="1"/>
    <n v="1221"/>
    <n v="3"/>
    <x v="1"/>
    <n v="60"/>
    <x v="3"/>
    <n v="1"/>
    <x v="2"/>
    <n v="3"/>
    <x v="2"/>
    <n v="2741"/>
    <n v="6865"/>
    <n v="1"/>
    <s v="Y"/>
    <s v="No"/>
    <n v="14"/>
    <x v="0"/>
    <n v="3"/>
    <n v="80"/>
    <x v="1"/>
    <n v="7"/>
    <x v="5"/>
    <n v="3"/>
    <n v="7"/>
    <n v="7"/>
    <n v="1"/>
    <n v="7"/>
  </r>
  <r>
    <n v="30"/>
    <x v="1"/>
    <n v="0"/>
    <x v="0"/>
    <n v="853"/>
    <x v="1"/>
    <n v="7"/>
    <n v="4"/>
    <s v="Life Sciences"/>
    <n v="1"/>
    <n v="1224"/>
    <n v="3"/>
    <x v="1"/>
    <n v="49"/>
    <x v="0"/>
    <n v="2"/>
    <x v="2"/>
    <n v="3"/>
    <x v="2"/>
    <n v="3491"/>
    <n v="11309"/>
    <n v="1"/>
    <s v="Y"/>
    <s v="No"/>
    <n v="13"/>
    <x v="0"/>
    <n v="1"/>
    <n v="80"/>
    <x v="2"/>
    <n v="10"/>
    <x v="5"/>
    <n v="2"/>
    <n v="10"/>
    <n v="7"/>
    <n v="8"/>
    <n v="9"/>
  </r>
  <r>
    <n v="44"/>
    <x v="1"/>
    <n v="0"/>
    <x v="0"/>
    <n v="200"/>
    <x v="1"/>
    <n v="29"/>
    <n v="4"/>
    <s v="Other"/>
    <n v="1"/>
    <n v="1225"/>
    <n v="4"/>
    <x v="1"/>
    <n v="32"/>
    <x v="0"/>
    <n v="2"/>
    <x v="1"/>
    <n v="4"/>
    <x v="0"/>
    <n v="4541"/>
    <n v="7744"/>
    <n v="1"/>
    <s v="Y"/>
    <s v="No"/>
    <n v="25"/>
    <x v="1"/>
    <n v="2"/>
    <n v="80"/>
    <x v="0"/>
    <n v="20"/>
    <x v="1"/>
    <n v="3"/>
    <n v="20"/>
    <n v="11"/>
    <n v="13"/>
    <n v="17"/>
  </r>
  <r>
    <n v="20"/>
    <x v="1"/>
    <n v="0"/>
    <x v="0"/>
    <n v="654"/>
    <x v="0"/>
    <n v="21"/>
    <n v="3"/>
    <s v="Marketing"/>
    <n v="1"/>
    <n v="1226"/>
    <n v="3"/>
    <x v="1"/>
    <n v="43"/>
    <x v="2"/>
    <n v="1"/>
    <x v="6"/>
    <n v="4"/>
    <x v="0"/>
    <n v="2678"/>
    <n v="5050"/>
    <n v="1"/>
    <s v="Y"/>
    <s v="No"/>
    <n v="17"/>
    <x v="0"/>
    <n v="4"/>
    <n v="80"/>
    <x v="0"/>
    <n v="2"/>
    <x v="2"/>
    <n v="3"/>
    <n v="2"/>
    <n v="1"/>
    <n v="2"/>
    <n v="2"/>
  </r>
  <r>
    <n v="46"/>
    <x v="1"/>
    <n v="0"/>
    <x v="0"/>
    <n v="150"/>
    <x v="1"/>
    <n v="2"/>
    <n v="4"/>
    <s v="Technical Degree"/>
    <n v="1"/>
    <n v="1228"/>
    <n v="4"/>
    <x v="1"/>
    <n v="60"/>
    <x v="0"/>
    <n v="2"/>
    <x v="3"/>
    <n v="4"/>
    <x v="2"/>
    <n v="7379"/>
    <n v="17433"/>
    <n v="2"/>
    <s v="Y"/>
    <s v="No"/>
    <n v="11"/>
    <x v="0"/>
    <n v="3"/>
    <n v="80"/>
    <x v="1"/>
    <n v="12"/>
    <x v="1"/>
    <n v="2"/>
    <n v="6"/>
    <n v="3"/>
    <n v="1"/>
    <n v="4"/>
  </r>
  <r>
    <n v="42"/>
    <x v="1"/>
    <n v="0"/>
    <x v="2"/>
    <n v="179"/>
    <x v="2"/>
    <n v="2"/>
    <n v="5"/>
    <s v="Medical"/>
    <n v="1"/>
    <n v="1231"/>
    <n v="4"/>
    <x v="1"/>
    <n v="79"/>
    <x v="2"/>
    <n v="2"/>
    <x v="8"/>
    <n v="1"/>
    <x v="1"/>
    <n v="6272"/>
    <n v="12858"/>
    <n v="7"/>
    <s v="Y"/>
    <s v="No"/>
    <n v="16"/>
    <x v="0"/>
    <n v="1"/>
    <n v="80"/>
    <x v="1"/>
    <n v="10"/>
    <x v="1"/>
    <n v="4"/>
    <n v="4"/>
    <n v="3"/>
    <n v="0"/>
    <n v="3"/>
  </r>
  <r>
    <n v="60"/>
    <x v="1"/>
    <n v="0"/>
    <x v="0"/>
    <n v="696"/>
    <x v="0"/>
    <n v="7"/>
    <n v="4"/>
    <s v="Marketing"/>
    <n v="1"/>
    <n v="1233"/>
    <n v="2"/>
    <x v="1"/>
    <n v="52"/>
    <x v="2"/>
    <n v="2"/>
    <x v="0"/>
    <n v="4"/>
    <x v="2"/>
    <n v="5220"/>
    <n v="10893"/>
    <n v="0"/>
    <s v="Y"/>
    <s v="Yes"/>
    <n v="18"/>
    <x v="0"/>
    <n v="2"/>
    <n v="80"/>
    <x v="1"/>
    <n v="12"/>
    <x v="1"/>
    <n v="3"/>
    <n v="11"/>
    <n v="7"/>
    <n v="1"/>
    <n v="9"/>
  </r>
  <r>
    <n v="32"/>
    <x v="1"/>
    <n v="0"/>
    <x v="1"/>
    <n v="116"/>
    <x v="1"/>
    <n v="13"/>
    <n v="3"/>
    <s v="Other"/>
    <n v="1"/>
    <n v="1234"/>
    <n v="3"/>
    <x v="0"/>
    <n v="77"/>
    <x v="1"/>
    <n v="1"/>
    <x v="2"/>
    <n v="2"/>
    <x v="1"/>
    <n v="2743"/>
    <n v="7331"/>
    <n v="1"/>
    <s v="Y"/>
    <s v="No"/>
    <n v="20"/>
    <x v="1"/>
    <n v="3"/>
    <n v="80"/>
    <x v="1"/>
    <n v="2"/>
    <x v="2"/>
    <n v="3"/>
    <n v="2"/>
    <n v="2"/>
    <n v="2"/>
    <n v="2"/>
  </r>
  <r>
    <n v="32"/>
    <x v="1"/>
    <n v="0"/>
    <x v="1"/>
    <n v="1316"/>
    <x v="1"/>
    <n v="2"/>
    <n v="2"/>
    <s v="Life Sciences"/>
    <n v="1"/>
    <n v="1235"/>
    <n v="4"/>
    <x v="0"/>
    <n v="38"/>
    <x v="0"/>
    <n v="2"/>
    <x v="1"/>
    <n v="3"/>
    <x v="0"/>
    <n v="4998"/>
    <n v="2338"/>
    <n v="4"/>
    <s v="Y"/>
    <s v="Yes"/>
    <n v="14"/>
    <x v="0"/>
    <n v="4"/>
    <n v="80"/>
    <x v="0"/>
    <n v="10"/>
    <x v="2"/>
    <n v="3"/>
    <n v="8"/>
    <n v="7"/>
    <n v="0"/>
    <n v="7"/>
  </r>
  <r>
    <n v="36"/>
    <x v="1"/>
    <n v="0"/>
    <x v="0"/>
    <n v="363"/>
    <x v="1"/>
    <n v="1"/>
    <n v="3"/>
    <s v="Technical Degree"/>
    <n v="1"/>
    <n v="1237"/>
    <n v="3"/>
    <x v="0"/>
    <n v="77"/>
    <x v="3"/>
    <n v="3"/>
    <x v="3"/>
    <n v="1"/>
    <x v="2"/>
    <n v="10252"/>
    <n v="4235"/>
    <n v="2"/>
    <s v="Y"/>
    <s v="Yes"/>
    <n v="21"/>
    <x v="1"/>
    <n v="3"/>
    <n v="80"/>
    <x v="1"/>
    <n v="17"/>
    <x v="2"/>
    <n v="3"/>
    <n v="7"/>
    <n v="7"/>
    <n v="7"/>
    <n v="7"/>
  </r>
  <r>
    <n v="33"/>
    <x v="1"/>
    <n v="0"/>
    <x v="0"/>
    <n v="117"/>
    <x v="1"/>
    <n v="9"/>
    <n v="3"/>
    <s v="Medical"/>
    <n v="1"/>
    <n v="1238"/>
    <n v="1"/>
    <x v="1"/>
    <n v="60"/>
    <x v="0"/>
    <n v="1"/>
    <x v="1"/>
    <n v="4"/>
    <x v="1"/>
    <n v="2781"/>
    <n v="6311"/>
    <n v="0"/>
    <s v="Y"/>
    <s v="No"/>
    <n v="13"/>
    <x v="0"/>
    <n v="2"/>
    <n v="80"/>
    <x v="1"/>
    <n v="15"/>
    <x v="3"/>
    <n v="3"/>
    <n v="14"/>
    <n v="10"/>
    <n v="4"/>
    <n v="10"/>
  </r>
  <r>
    <n v="40"/>
    <x v="1"/>
    <n v="0"/>
    <x v="0"/>
    <n v="107"/>
    <x v="0"/>
    <n v="10"/>
    <n v="3"/>
    <s v="Technical Degree"/>
    <n v="1"/>
    <n v="1239"/>
    <n v="2"/>
    <x v="0"/>
    <n v="84"/>
    <x v="1"/>
    <n v="2"/>
    <x v="0"/>
    <n v="2"/>
    <x v="2"/>
    <n v="6852"/>
    <n v="11591"/>
    <n v="7"/>
    <s v="Y"/>
    <s v="No"/>
    <n v="12"/>
    <x v="0"/>
    <n v="2"/>
    <n v="80"/>
    <x v="1"/>
    <n v="7"/>
    <x v="2"/>
    <n v="4"/>
    <n v="5"/>
    <n v="1"/>
    <n v="1"/>
    <n v="3"/>
  </r>
  <r>
    <n v="25"/>
    <x v="1"/>
    <n v="0"/>
    <x v="0"/>
    <n v="1356"/>
    <x v="0"/>
    <n v="10"/>
    <n v="4"/>
    <s v="Life Sciences"/>
    <n v="1"/>
    <n v="1240"/>
    <n v="3"/>
    <x v="1"/>
    <n v="57"/>
    <x v="0"/>
    <n v="2"/>
    <x v="0"/>
    <n v="4"/>
    <x v="0"/>
    <n v="4950"/>
    <n v="20623"/>
    <n v="0"/>
    <s v="Y"/>
    <s v="No"/>
    <n v="14"/>
    <x v="0"/>
    <n v="2"/>
    <n v="80"/>
    <x v="0"/>
    <n v="5"/>
    <x v="5"/>
    <n v="3"/>
    <n v="4"/>
    <n v="3"/>
    <n v="1"/>
    <n v="1"/>
  </r>
  <r>
    <n v="30"/>
    <x v="1"/>
    <n v="0"/>
    <x v="0"/>
    <n v="1465"/>
    <x v="1"/>
    <n v="1"/>
    <n v="3"/>
    <s v="Medical"/>
    <n v="1"/>
    <n v="1241"/>
    <n v="4"/>
    <x v="1"/>
    <n v="63"/>
    <x v="0"/>
    <n v="1"/>
    <x v="1"/>
    <n v="2"/>
    <x v="1"/>
    <n v="3579"/>
    <n v="9369"/>
    <n v="0"/>
    <s v="Y"/>
    <s v="Yes"/>
    <n v="21"/>
    <x v="1"/>
    <n v="1"/>
    <n v="80"/>
    <x v="1"/>
    <n v="12"/>
    <x v="2"/>
    <n v="3"/>
    <n v="11"/>
    <n v="9"/>
    <n v="5"/>
    <n v="7"/>
  </r>
  <r>
    <n v="42"/>
    <x v="1"/>
    <n v="0"/>
    <x v="1"/>
    <n v="458"/>
    <x v="1"/>
    <n v="26"/>
    <n v="5"/>
    <s v="Medical"/>
    <n v="1"/>
    <n v="1242"/>
    <n v="1"/>
    <x v="0"/>
    <n v="60"/>
    <x v="0"/>
    <n v="3"/>
    <x v="7"/>
    <n v="1"/>
    <x v="1"/>
    <n v="13191"/>
    <n v="23281"/>
    <n v="3"/>
    <s v="Y"/>
    <s v="Yes"/>
    <n v="17"/>
    <x v="0"/>
    <n v="3"/>
    <n v="80"/>
    <x v="0"/>
    <n v="20"/>
    <x v="6"/>
    <n v="3"/>
    <n v="1"/>
    <n v="0"/>
    <n v="0"/>
    <n v="0"/>
  </r>
  <r>
    <n v="35"/>
    <x v="1"/>
    <n v="0"/>
    <x v="2"/>
    <n v="1212"/>
    <x v="0"/>
    <n v="8"/>
    <n v="2"/>
    <s v="Marketing"/>
    <n v="1"/>
    <n v="1243"/>
    <n v="3"/>
    <x v="0"/>
    <n v="78"/>
    <x v="1"/>
    <n v="3"/>
    <x v="0"/>
    <n v="4"/>
    <x v="1"/>
    <n v="10377"/>
    <n v="13755"/>
    <n v="4"/>
    <s v="Y"/>
    <s v="Yes"/>
    <n v="11"/>
    <x v="0"/>
    <n v="2"/>
    <n v="80"/>
    <x v="1"/>
    <n v="16"/>
    <x v="6"/>
    <n v="2"/>
    <n v="13"/>
    <n v="2"/>
    <n v="4"/>
    <n v="12"/>
  </r>
  <r>
    <n v="27"/>
    <x v="1"/>
    <n v="0"/>
    <x v="0"/>
    <n v="1103"/>
    <x v="1"/>
    <n v="14"/>
    <n v="3"/>
    <s v="Life Sciences"/>
    <n v="1"/>
    <n v="1244"/>
    <n v="1"/>
    <x v="1"/>
    <n v="42"/>
    <x v="0"/>
    <n v="1"/>
    <x v="1"/>
    <n v="1"/>
    <x v="1"/>
    <n v="2235"/>
    <n v="14377"/>
    <n v="1"/>
    <s v="Y"/>
    <s v="Yes"/>
    <n v="14"/>
    <x v="0"/>
    <n v="4"/>
    <n v="80"/>
    <x v="3"/>
    <n v="9"/>
    <x v="1"/>
    <n v="2"/>
    <n v="9"/>
    <n v="7"/>
    <n v="6"/>
    <n v="8"/>
  </r>
  <r>
    <n v="54"/>
    <x v="1"/>
    <n v="0"/>
    <x v="1"/>
    <n v="966"/>
    <x v="1"/>
    <n v="1"/>
    <n v="4"/>
    <s v="Life Sciences"/>
    <n v="1"/>
    <n v="1245"/>
    <n v="4"/>
    <x v="0"/>
    <n v="53"/>
    <x v="0"/>
    <n v="3"/>
    <x v="3"/>
    <n v="3"/>
    <x v="2"/>
    <n v="10502"/>
    <n v="9659"/>
    <n v="7"/>
    <s v="Y"/>
    <s v="No"/>
    <n v="17"/>
    <x v="0"/>
    <n v="1"/>
    <n v="80"/>
    <x v="1"/>
    <n v="33"/>
    <x v="2"/>
    <n v="1"/>
    <n v="5"/>
    <n v="4"/>
    <n v="1"/>
    <n v="4"/>
  </r>
  <r>
    <n v="44"/>
    <x v="1"/>
    <n v="0"/>
    <x v="0"/>
    <n v="1117"/>
    <x v="1"/>
    <n v="2"/>
    <n v="1"/>
    <s v="Life Sciences"/>
    <n v="1"/>
    <n v="1246"/>
    <n v="1"/>
    <x v="0"/>
    <n v="72"/>
    <x v="2"/>
    <n v="1"/>
    <x v="1"/>
    <n v="4"/>
    <x v="1"/>
    <n v="2011"/>
    <n v="19982"/>
    <n v="1"/>
    <s v="Y"/>
    <s v="No"/>
    <n v="13"/>
    <x v="0"/>
    <n v="4"/>
    <n v="80"/>
    <x v="1"/>
    <n v="10"/>
    <x v="3"/>
    <n v="3"/>
    <n v="10"/>
    <n v="5"/>
    <n v="7"/>
    <n v="7"/>
  </r>
  <r>
    <n v="19"/>
    <x v="0"/>
    <n v="1"/>
    <x v="2"/>
    <n v="504"/>
    <x v="1"/>
    <n v="10"/>
    <n v="3"/>
    <s v="Medical"/>
    <n v="1"/>
    <n v="1248"/>
    <n v="1"/>
    <x v="0"/>
    <n v="96"/>
    <x v="1"/>
    <n v="1"/>
    <x v="1"/>
    <n v="2"/>
    <x v="0"/>
    <n v="1859"/>
    <n v="6148"/>
    <n v="1"/>
    <s v="Y"/>
    <s v="Yes"/>
    <n v="25"/>
    <x v="1"/>
    <n v="2"/>
    <n v="80"/>
    <x v="0"/>
    <n v="1"/>
    <x v="2"/>
    <n v="4"/>
    <n v="1"/>
    <n v="1"/>
    <n v="0"/>
    <n v="0"/>
  </r>
  <r>
    <n v="29"/>
    <x v="1"/>
    <n v="0"/>
    <x v="0"/>
    <n v="1010"/>
    <x v="1"/>
    <n v="1"/>
    <n v="3"/>
    <s v="Life Sciences"/>
    <n v="1"/>
    <n v="1249"/>
    <n v="1"/>
    <x v="0"/>
    <n v="97"/>
    <x v="0"/>
    <n v="1"/>
    <x v="1"/>
    <n v="4"/>
    <x v="2"/>
    <n v="3760"/>
    <n v="5598"/>
    <n v="1"/>
    <s v="Y"/>
    <s v="No"/>
    <n v="15"/>
    <x v="0"/>
    <n v="1"/>
    <n v="80"/>
    <x v="2"/>
    <n v="3"/>
    <x v="3"/>
    <n v="3"/>
    <n v="3"/>
    <n v="2"/>
    <n v="1"/>
    <n v="2"/>
  </r>
  <r>
    <n v="54"/>
    <x v="1"/>
    <n v="0"/>
    <x v="0"/>
    <n v="685"/>
    <x v="1"/>
    <n v="3"/>
    <n v="3"/>
    <s v="Life Sciences"/>
    <n v="1"/>
    <n v="1250"/>
    <n v="4"/>
    <x v="1"/>
    <n v="85"/>
    <x v="0"/>
    <n v="4"/>
    <x v="7"/>
    <n v="4"/>
    <x v="1"/>
    <n v="17779"/>
    <n v="23474"/>
    <n v="3"/>
    <s v="Y"/>
    <s v="No"/>
    <n v="14"/>
    <x v="0"/>
    <n v="1"/>
    <n v="80"/>
    <x v="0"/>
    <n v="36"/>
    <x v="2"/>
    <n v="3"/>
    <n v="10"/>
    <n v="9"/>
    <n v="0"/>
    <n v="9"/>
  </r>
  <r>
    <n v="31"/>
    <x v="1"/>
    <n v="0"/>
    <x v="0"/>
    <n v="1332"/>
    <x v="1"/>
    <n v="11"/>
    <n v="2"/>
    <s v="Medical"/>
    <n v="1"/>
    <n v="1251"/>
    <n v="3"/>
    <x v="1"/>
    <n v="80"/>
    <x v="0"/>
    <n v="2"/>
    <x v="4"/>
    <n v="1"/>
    <x v="1"/>
    <n v="6833"/>
    <n v="17089"/>
    <n v="1"/>
    <s v="Y"/>
    <s v="Yes"/>
    <n v="12"/>
    <x v="0"/>
    <n v="4"/>
    <n v="80"/>
    <x v="0"/>
    <n v="6"/>
    <x v="2"/>
    <n v="2"/>
    <n v="6"/>
    <n v="5"/>
    <n v="0"/>
    <n v="1"/>
  </r>
  <r>
    <n v="31"/>
    <x v="1"/>
    <n v="0"/>
    <x v="0"/>
    <n v="1062"/>
    <x v="1"/>
    <n v="24"/>
    <n v="3"/>
    <s v="Medical"/>
    <n v="1"/>
    <n v="1252"/>
    <n v="3"/>
    <x v="0"/>
    <n v="96"/>
    <x v="1"/>
    <n v="2"/>
    <x v="4"/>
    <n v="1"/>
    <x v="0"/>
    <n v="6812"/>
    <n v="17198"/>
    <n v="1"/>
    <s v="Y"/>
    <s v="No"/>
    <n v="19"/>
    <x v="0"/>
    <n v="2"/>
    <n v="80"/>
    <x v="0"/>
    <n v="10"/>
    <x v="2"/>
    <n v="3"/>
    <n v="10"/>
    <n v="9"/>
    <n v="1"/>
    <n v="8"/>
  </r>
  <r>
    <n v="59"/>
    <x v="1"/>
    <n v="0"/>
    <x v="0"/>
    <n v="326"/>
    <x v="0"/>
    <n v="3"/>
    <n v="3"/>
    <s v="Life Sciences"/>
    <n v="1"/>
    <n v="1254"/>
    <n v="3"/>
    <x v="0"/>
    <n v="48"/>
    <x v="1"/>
    <n v="2"/>
    <x v="0"/>
    <n v="4"/>
    <x v="0"/>
    <n v="5171"/>
    <n v="16490"/>
    <n v="5"/>
    <s v="Y"/>
    <s v="No"/>
    <n v="17"/>
    <x v="0"/>
    <n v="4"/>
    <n v="80"/>
    <x v="0"/>
    <n v="13"/>
    <x v="2"/>
    <n v="3"/>
    <n v="6"/>
    <n v="1"/>
    <n v="0"/>
    <n v="5"/>
  </r>
  <r>
    <n v="43"/>
    <x v="1"/>
    <n v="0"/>
    <x v="0"/>
    <n v="920"/>
    <x v="1"/>
    <n v="3"/>
    <n v="3"/>
    <s v="Life Sciences"/>
    <n v="1"/>
    <n v="1255"/>
    <n v="3"/>
    <x v="1"/>
    <n v="96"/>
    <x v="3"/>
    <n v="5"/>
    <x v="7"/>
    <n v="4"/>
    <x v="1"/>
    <n v="19740"/>
    <n v="18625"/>
    <n v="3"/>
    <s v="Y"/>
    <s v="No"/>
    <n v="14"/>
    <x v="0"/>
    <n v="2"/>
    <n v="80"/>
    <x v="1"/>
    <n v="25"/>
    <x v="2"/>
    <n v="3"/>
    <n v="8"/>
    <n v="7"/>
    <n v="0"/>
    <n v="7"/>
  </r>
  <r>
    <n v="49"/>
    <x v="1"/>
    <n v="0"/>
    <x v="0"/>
    <n v="1098"/>
    <x v="1"/>
    <n v="4"/>
    <n v="2"/>
    <s v="Medical"/>
    <n v="1"/>
    <n v="1256"/>
    <n v="1"/>
    <x v="1"/>
    <n v="85"/>
    <x v="1"/>
    <n v="5"/>
    <x v="5"/>
    <n v="3"/>
    <x v="1"/>
    <n v="18711"/>
    <n v="12124"/>
    <n v="2"/>
    <s v="Y"/>
    <s v="No"/>
    <n v="13"/>
    <x v="0"/>
    <n v="3"/>
    <n v="80"/>
    <x v="1"/>
    <n v="23"/>
    <x v="2"/>
    <n v="4"/>
    <n v="1"/>
    <n v="0"/>
    <n v="0"/>
    <n v="0"/>
  </r>
  <r>
    <n v="36"/>
    <x v="1"/>
    <n v="0"/>
    <x v="1"/>
    <n v="469"/>
    <x v="1"/>
    <n v="3"/>
    <n v="3"/>
    <s v="Technical Degree"/>
    <n v="1"/>
    <n v="1257"/>
    <n v="3"/>
    <x v="1"/>
    <n v="46"/>
    <x v="0"/>
    <n v="1"/>
    <x v="1"/>
    <n v="2"/>
    <x v="1"/>
    <n v="3692"/>
    <n v="9256"/>
    <n v="1"/>
    <s v="Y"/>
    <s v="No"/>
    <n v="12"/>
    <x v="0"/>
    <n v="3"/>
    <n v="80"/>
    <x v="0"/>
    <n v="12"/>
    <x v="2"/>
    <n v="2"/>
    <n v="11"/>
    <n v="10"/>
    <n v="0"/>
    <n v="7"/>
  </r>
  <r>
    <n v="48"/>
    <x v="1"/>
    <n v="0"/>
    <x v="0"/>
    <n v="969"/>
    <x v="1"/>
    <n v="2"/>
    <n v="2"/>
    <s v="Technical Degree"/>
    <n v="1"/>
    <n v="1258"/>
    <n v="4"/>
    <x v="1"/>
    <n v="76"/>
    <x v="2"/>
    <n v="1"/>
    <x v="2"/>
    <n v="2"/>
    <x v="0"/>
    <n v="2559"/>
    <n v="16620"/>
    <n v="5"/>
    <s v="Y"/>
    <s v="No"/>
    <n v="11"/>
    <x v="0"/>
    <n v="3"/>
    <n v="80"/>
    <x v="0"/>
    <n v="7"/>
    <x v="5"/>
    <n v="2"/>
    <n v="1"/>
    <n v="0"/>
    <n v="0"/>
    <n v="0"/>
  </r>
  <r>
    <n v="27"/>
    <x v="1"/>
    <n v="0"/>
    <x v="0"/>
    <n v="1167"/>
    <x v="1"/>
    <n v="4"/>
    <n v="2"/>
    <s v="Life Sciences"/>
    <n v="1"/>
    <n v="1259"/>
    <n v="1"/>
    <x v="1"/>
    <n v="76"/>
    <x v="0"/>
    <n v="1"/>
    <x v="1"/>
    <n v="3"/>
    <x v="2"/>
    <n v="2517"/>
    <n v="3208"/>
    <n v="1"/>
    <s v="Y"/>
    <s v="No"/>
    <n v="11"/>
    <x v="0"/>
    <n v="2"/>
    <n v="80"/>
    <x v="2"/>
    <n v="5"/>
    <x v="2"/>
    <n v="3"/>
    <n v="5"/>
    <n v="3"/>
    <n v="0"/>
    <n v="3"/>
  </r>
  <r>
    <n v="29"/>
    <x v="1"/>
    <n v="0"/>
    <x v="0"/>
    <n v="1329"/>
    <x v="1"/>
    <n v="7"/>
    <n v="3"/>
    <s v="Life Sciences"/>
    <n v="1"/>
    <n v="1260"/>
    <n v="3"/>
    <x v="1"/>
    <n v="82"/>
    <x v="0"/>
    <n v="2"/>
    <x v="4"/>
    <n v="4"/>
    <x v="2"/>
    <n v="6623"/>
    <n v="4204"/>
    <n v="1"/>
    <s v="Y"/>
    <s v="Yes"/>
    <n v="11"/>
    <x v="0"/>
    <n v="2"/>
    <n v="80"/>
    <x v="3"/>
    <n v="6"/>
    <x v="2"/>
    <n v="3"/>
    <n v="6"/>
    <n v="0"/>
    <n v="1"/>
    <n v="0"/>
  </r>
  <r>
    <n v="48"/>
    <x v="1"/>
    <n v="0"/>
    <x v="0"/>
    <n v="715"/>
    <x v="1"/>
    <n v="1"/>
    <n v="3"/>
    <s v="Life Sciences"/>
    <n v="1"/>
    <n v="1263"/>
    <n v="4"/>
    <x v="1"/>
    <n v="76"/>
    <x v="1"/>
    <n v="5"/>
    <x v="7"/>
    <n v="4"/>
    <x v="0"/>
    <n v="18265"/>
    <n v="8733"/>
    <n v="6"/>
    <s v="Y"/>
    <s v="No"/>
    <n v="12"/>
    <x v="0"/>
    <n v="3"/>
    <n v="80"/>
    <x v="0"/>
    <n v="25"/>
    <x v="1"/>
    <n v="4"/>
    <n v="1"/>
    <n v="0"/>
    <n v="0"/>
    <n v="0"/>
  </r>
  <r>
    <n v="29"/>
    <x v="1"/>
    <n v="0"/>
    <x v="0"/>
    <n v="694"/>
    <x v="1"/>
    <n v="1"/>
    <n v="3"/>
    <s v="Life Sciences"/>
    <n v="1"/>
    <n v="1264"/>
    <n v="4"/>
    <x v="0"/>
    <n v="87"/>
    <x v="1"/>
    <n v="4"/>
    <x v="7"/>
    <n v="4"/>
    <x v="2"/>
    <n v="16124"/>
    <n v="3423"/>
    <n v="3"/>
    <s v="Y"/>
    <s v="No"/>
    <n v="14"/>
    <x v="0"/>
    <n v="2"/>
    <n v="80"/>
    <x v="3"/>
    <n v="9"/>
    <x v="2"/>
    <n v="2"/>
    <n v="7"/>
    <n v="7"/>
    <n v="1"/>
    <n v="7"/>
  </r>
  <r>
    <n v="34"/>
    <x v="1"/>
    <n v="0"/>
    <x v="0"/>
    <n v="1320"/>
    <x v="1"/>
    <n v="20"/>
    <n v="3"/>
    <s v="Technical Degree"/>
    <n v="1"/>
    <n v="1265"/>
    <n v="3"/>
    <x v="0"/>
    <n v="89"/>
    <x v="2"/>
    <n v="1"/>
    <x v="1"/>
    <n v="3"/>
    <x v="1"/>
    <n v="2585"/>
    <n v="21643"/>
    <n v="0"/>
    <s v="Y"/>
    <s v="No"/>
    <n v="17"/>
    <x v="0"/>
    <n v="4"/>
    <n v="80"/>
    <x v="0"/>
    <n v="2"/>
    <x v="3"/>
    <n v="2"/>
    <n v="1"/>
    <n v="0"/>
    <n v="0"/>
    <n v="0"/>
  </r>
  <r>
    <n v="44"/>
    <x v="1"/>
    <n v="0"/>
    <x v="0"/>
    <n v="1099"/>
    <x v="0"/>
    <n v="5"/>
    <n v="3"/>
    <s v="Marketing"/>
    <n v="1"/>
    <n v="1267"/>
    <n v="2"/>
    <x v="1"/>
    <n v="88"/>
    <x v="0"/>
    <n v="5"/>
    <x v="5"/>
    <n v="2"/>
    <x v="1"/>
    <n v="18213"/>
    <n v="8751"/>
    <n v="7"/>
    <s v="Y"/>
    <s v="No"/>
    <n v="11"/>
    <x v="0"/>
    <n v="3"/>
    <n v="80"/>
    <x v="1"/>
    <n v="26"/>
    <x v="3"/>
    <n v="3"/>
    <n v="22"/>
    <n v="9"/>
    <n v="3"/>
    <n v="10"/>
  </r>
  <r>
    <n v="33"/>
    <x v="1"/>
    <n v="0"/>
    <x v="0"/>
    <n v="536"/>
    <x v="0"/>
    <n v="10"/>
    <n v="5"/>
    <s v="Marketing"/>
    <n v="1"/>
    <n v="1268"/>
    <n v="4"/>
    <x v="1"/>
    <n v="82"/>
    <x v="2"/>
    <n v="3"/>
    <x v="0"/>
    <n v="3"/>
    <x v="2"/>
    <n v="8380"/>
    <n v="21708"/>
    <n v="0"/>
    <s v="Y"/>
    <s v="Yes"/>
    <n v="14"/>
    <x v="0"/>
    <n v="4"/>
    <n v="80"/>
    <x v="3"/>
    <n v="10"/>
    <x v="1"/>
    <n v="3"/>
    <n v="9"/>
    <n v="8"/>
    <n v="0"/>
    <n v="8"/>
  </r>
  <r>
    <n v="19"/>
    <x v="1"/>
    <n v="0"/>
    <x v="0"/>
    <n v="265"/>
    <x v="1"/>
    <n v="25"/>
    <n v="3"/>
    <s v="Life Sciences"/>
    <n v="1"/>
    <n v="1269"/>
    <n v="2"/>
    <x v="0"/>
    <n v="57"/>
    <x v="2"/>
    <n v="1"/>
    <x v="1"/>
    <n v="4"/>
    <x v="0"/>
    <n v="2994"/>
    <n v="21221"/>
    <n v="1"/>
    <s v="Y"/>
    <s v="Yes"/>
    <n v="12"/>
    <x v="0"/>
    <n v="4"/>
    <n v="80"/>
    <x v="0"/>
    <n v="1"/>
    <x v="2"/>
    <n v="3"/>
    <n v="1"/>
    <n v="0"/>
    <n v="0"/>
    <n v="1"/>
  </r>
  <r>
    <n v="23"/>
    <x v="1"/>
    <n v="0"/>
    <x v="0"/>
    <n v="373"/>
    <x v="1"/>
    <n v="1"/>
    <n v="2"/>
    <s v="Life Sciences"/>
    <n v="1"/>
    <n v="1270"/>
    <n v="4"/>
    <x v="1"/>
    <n v="47"/>
    <x v="0"/>
    <n v="1"/>
    <x v="1"/>
    <n v="3"/>
    <x v="1"/>
    <n v="1223"/>
    <n v="16901"/>
    <n v="1"/>
    <s v="Y"/>
    <s v="No"/>
    <n v="22"/>
    <x v="1"/>
    <n v="4"/>
    <n v="80"/>
    <x v="1"/>
    <n v="1"/>
    <x v="2"/>
    <n v="3"/>
    <n v="1"/>
    <n v="0"/>
    <n v="0"/>
    <n v="1"/>
  </r>
  <r>
    <n v="25"/>
    <x v="0"/>
    <n v="1"/>
    <x v="1"/>
    <n v="599"/>
    <x v="0"/>
    <n v="24"/>
    <n v="1"/>
    <s v="Life Sciences"/>
    <n v="1"/>
    <n v="1273"/>
    <n v="3"/>
    <x v="1"/>
    <n v="73"/>
    <x v="3"/>
    <n v="1"/>
    <x v="6"/>
    <n v="4"/>
    <x v="0"/>
    <n v="1118"/>
    <n v="8040"/>
    <n v="1"/>
    <s v="Y"/>
    <s v="Yes"/>
    <n v="14"/>
    <x v="0"/>
    <n v="4"/>
    <n v="80"/>
    <x v="0"/>
    <n v="1"/>
    <x v="5"/>
    <n v="3"/>
    <n v="1"/>
    <n v="0"/>
    <n v="1"/>
    <n v="0"/>
  </r>
  <r>
    <n v="26"/>
    <x v="1"/>
    <n v="0"/>
    <x v="0"/>
    <n v="583"/>
    <x v="1"/>
    <n v="4"/>
    <n v="2"/>
    <s v="Life Sciences"/>
    <n v="1"/>
    <n v="1275"/>
    <n v="3"/>
    <x v="1"/>
    <n v="53"/>
    <x v="0"/>
    <n v="1"/>
    <x v="1"/>
    <n v="4"/>
    <x v="0"/>
    <n v="2875"/>
    <n v="9973"/>
    <n v="1"/>
    <s v="Y"/>
    <s v="Yes"/>
    <n v="20"/>
    <x v="1"/>
    <n v="2"/>
    <n v="80"/>
    <x v="0"/>
    <n v="8"/>
    <x v="2"/>
    <n v="2"/>
    <n v="8"/>
    <n v="5"/>
    <n v="2"/>
    <n v="2"/>
  </r>
  <r>
    <n v="45"/>
    <x v="0"/>
    <n v="1"/>
    <x v="0"/>
    <n v="1449"/>
    <x v="0"/>
    <n v="2"/>
    <n v="3"/>
    <s v="Marketing"/>
    <n v="1"/>
    <n v="1277"/>
    <n v="1"/>
    <x v="0"/>
    <n v="94"/>
    <x v="3"/>
    <n v="5"/>
    <x v="5"/>
    <n v="2"/>
    <x v="0"/>
    <n v="18824"/>
    <n v="2493"/>
    <n v="2"/>
    <s v="Y"/>
    <s v="Yes"/>
    <n v="16"/>
    <x v="0"/>
    <n v="1"/>
    <n v="80"/>
    <x v="0"/>
    <n v="26"/>
    <x v="2"/>
    <n v="3"/>
    <n v="24"/>
    <n v="10"/>
    <n v="1"/>
    <n v="11"/>
  </r>
  <r>
    <n v="55"/>
    <x v="1"/>
    <n v="0"/>
    <x v="2"/>
    <n v="177"/>
    <x v="1"/>
    <n v="8"/>
    <n v="1"/>
    <s v="Medical"/>
    <n v="1"/>
    <n v="1278"/>
    <n v="4"/>
    <x v="1"/>
    <n v="37"/>
    <x v="1"/>
    <n v="4"/>
    <x v="4"/>
    <n v="2"/>
    <x v="2"/>
    <n v="13577"/>
    <n v="25592"/>
    <n v="1"/>
    <s v="Y"/>
    <s v="Yes"/>
    <n v="15"/>
    <x v="0"/>
    <n v="4"/>
    <n v="80"/>
    <x v="1"/>
    <n v="34"/>
    <x v="1"/>
    <n v="3"/>
    <n v="33"/>
    <n v="9"/>
    <n v="15"/>
    <n v="0"/>
  </r>
  <r>
    <n v="21"/>
    <x v="0"/>
    <n v="1"/>
    <x v="1"/>
    <n v="251"/>
    <x v="1"/>
    <n v="10"/>
    <n v="2"/>
    <s v="Life Sciences"/>
    <n v="1"/>
    <n v="1279"/>
    <n v="1"/>
    <x v="0"/>
    <n v="45"/>
    <x v="1"/>
    <n v="1"/>
    <x v="2"/>
    <n v="3"/>
    <x v="0"/>
    <n v="2625"/>
    <n v="25308"/>
    <n v="1"/>
    <s v="Y"/>
    <s v="No"/>
    <n v="20"/>
    <x v="1"/>
    <n v="3"/>
    <n v="80"/>
    <x v="0"/>
    <n v="2"/>
    <x v="2"/>
    <n v="1"/>
    <n v="2"/>
    <n v="2"/>
    <n v="2"/>
    <n v="2"/>
  </r>
  <r>
    <n v="46"/>
    <x v="1"/>
    <n v="0"/>
    <x v="0"/>
    <n v="168"/>
    <x v="0"/>
    <n v="4"/>
    <n v="2"/>
    <s v="Marketing"/>
    <n v="1"/>
    <n v="1280"/>
    <n v="4"/>
    <x v="0"/>
    <n v="33"/>
    <x v="1"/>
    <n v="5"/>
    <x v="5"/>
    <n v="2"/>
    <x v="1"/>
    <n v="18789"/>
    <n v="9946"/>
    <n v="2"/>
    <s v="Y"/>
    <s v="No"/>
    <n v="14"/>
    <x v="0"/>
    <n v="3"/>
    <n v="80"/>
    <x v="1"/>
    <n v="26"/>
    <x v="2"/>
    <n v="3"/>
    <n v="11"/>
    <n v="4"/>
    <n v="0"/>
    <n v="8"/>
  </r>
  <r>
    <n v="34"/>
    <x v="1"/>
    <n v="0"/>
    <x v="0"/>
    <n v="131"/>
    <x v="0"/>
    <n v="2"/>
    <n v="3"/>
    <s v="Marketing"/>
    <n v="1"/>
    <n v="1281"/>
    <n v="3"/>
    <x v="0"/>
    <n v="86"/>
    <x v="0"/>
    <n v="2"/>
    <x v="0"/>
    <n v="1"/>
    <x v="0"/>
    <n v="4538"/>
    <n v="6039"/>
    <n v="0"/>
    <s v="Y"/>
    <s v="Yes"/>
    <n v="12"/>
    <x v="0"/>
    <n v="4"/>
    <n v="80"/>
    <x v="0"/>
    <n v="4"/>
    <x v="1"/>
    <n v="3"/>
    <n v="3"/>
    <n v="2"/>
    <n v="0"/>
    <n v="2"/>
  </r>
  <r>
    <n v="51"/>
    <x v="1"/>
    <n v="0"/>
    <x v="1"/>
    <n v="237"/>
    <x v="0"/>
    <n v="9"/>
    <n v="3"/>
    <s v="Life Sciences"/>
    <n v="1"/>
    <n v="1282"/>
    <n v="4"/>
    <x v="1"/>
    <n v="83"/>
    <x v="0"/>
    <n v="5"/>
    <x v="5"/>
    <n v="2"/>
    <x v="2"/>
    <n v="19847"/>
    <n v="19196"/>
    <n v="4"/>
    <s v="Y"/>
    <s v="Yes"/>
    <n v="24"/>
    <x v="1"/>
    <n v="1"/>
    <n v="80"/>
    <x v="1"/>
    <n v="31"/>
    <x v="3"/>
    <n v="2"/>
    <n v="29"/>
    <n v="10"/>
    <n v="11"/>
    <n v="10"/>
  </r>
  <r>
    <n v="59"/>
    <x v="1"/>
    <n v="0"/>
    <x v="0"/>
    <n v="1429"/>
    <x v="1"/>
    <n v="18"/>
    <n v="4"/>
    <s v="Medical"/>
    <n v="1"/>
    <n v="1283"/>
    <n v="4"/>
    <x v="1"/>
    <n v="67"/>
    <x v="0"/>
    <n v="3"/>
    <x v="3"/>
    <n v="4"/>
    <x v="0"/>
    <n v="10512"/>
    <n v="20002"/>
    <n v="6"/>
    <s v="Y"/>
    <s v="No"/>
    <n v="12"/>
    <x v="0"/>
    <n v="4"/>
    <n v="80"/>
    <x v="0"/>
    <n v="25"/>
    <x v="6"/>
    <n v="2"/>
    <n v="9"/>
    <n v="7"/>
    <n v="5"/>
    <n v="4"/>
  </r>
  <r>
    <n v="34"/>
    <x v="1"/>
    <n v="0"/>
    <x v="1"/>
    <n v="135"/>
    <x v="1"/>
    <n v="19"/>
    <n v="3"/>
    <s v="Medical"/>
    <n v="1"/>
    <n v="1285"/>
    <n v="3"/>
    <x v="0"/>
    <n v="46"/>
    <x v="0"/>
    <n v="2"/>
    <x v="2"/>
    <n v="2"/>
    <x v="2"/>
    <n v="4444"/>
    <n v="22534"/>
    <n v="4"/>
    <s v="Y"/>
    <s v="No"/>
    <n v="13"/>
    <x v="0"/>
    <n v="3"/>
    <n v="80"/>
    <x v="3"/>
    <n v="15"/>
    <x v="2"/>
    <n v="4"/>
    <n v="11"/>
    <n v="8"/>
    <n v="5"/>
    <n v="10"/>
  </r>
  <r>
    <n v="28"/>
    <x v="1"/>
    <n v="0"/>
    <x v="1"/>
    <n v="791"/>
    <x v="1"/>
    <n v="1"/>
    <n v="4"/>
    <s v="Medical"/>
    <n v="1"/>
    <n v="1286"/>
    <n v="4"/>
    <x v="1"/>
    <n v="44"/>
    <x v="0"/>
    <n v="1"/>
    <x v="2"/>
    <n v="3"/>
    <x v="0"/>
    <n v="2154"/>
    <n v="6842"/>
    <n v="0"/>
    <s v="Y"/>
    <s v="Yes"/>
    <n v="11"/>
    <x v="0"/>
    <n v="3"/>
    <n v="80"/>
    <x v="0"/>
    <n v="5"/>
    <x v="2"/>
    <n v="2"/>
    <n v="4"/>
    <n v="2"/>
    <n v="0"/>
    <n v="2"/>
  </r>
  <r>
    <n v="44"/>
    <x v="1"/>
    <n v="0"/>
    <x v="0"/>
    <n v="1199"/>
    <x v="1"/>
    <n v="4"/>
    <n v="2"/>
    <s v="Life Sciences"/>
    <n v="1"/>
    <n v="1288"/>
    <n v="3"/>
    <x v="1"/>
    <n v="92"/>
    <x v="2"/>
    <n v="5"/>
    <x v="5"/>
    <n v="1"/>
    <x v="2"/>
    <n v="19190"/>
    <n v="17477"/>
    <n v="1"/>
    <s v="Y"/>
    <s v="No"/>
    <n v="14"/>
    <x v="0"/>
    <n v="4"/>
    <n v="80"/>
    <x v="3"/>
    <n v="26"/>
    <x v="5"/>
    <n v="2"/>
    <n v="25"/>
    <n v="9"/>
    <n v="14"/>
    <n v="13"/>
  </r>
  <r>
    <n v="34"/>
    <x v="1"/>
    <n v="0"/>
    <x v="1"/>
    <n v="648"/>
    <x v="2"/>
    <n v="11"/>
    <n v="3"/>
    <s v="Life Sciences"/>
    <n v="1"/>
    <n v="1289"/>
    <n v="3"/>
    <x v="1"/>
    <n v="56"/>
    <x v="1"/>
    <n v="2"/>
    <x v="8"/>
    <n v="2"/>
    <x v="1"/>
    <n v="4490"/>
    <n v="21833"/>
    <n v="4"/>
    <s v="Y"/>
    <s v="No"/>
    <n v="11"/>
    <x v="0"/>
    <n v="4"/>
    <n v="80"/>
    <x v="3"/>
    <n v="14"/>
    <x v="3"/>
    <n v="4"/>
    <n v="10"/>
    <n v="9"/>
    <n v="1"/>
    <n v="8"/>
  </r>
  <r>
    <n v="35"/>
    <x v="1"/>
    <n v="0"/>
    <x v="0"/>
    <n v="735"/>
    <x v="1"/>
    <n v="6"/>
    <n v="1"/>
    <s v="Life Sciences"/>
    <n v="1"/>
    <n v="1291"/>
    <n v="3"/>
    <x v="1"/>
    <n v="66"/>
    <x v="0"/>
    <n v="1"/>
    <x v="1"/>
    <n v="3"/>
    <x v="1"/>
    <n v="3506"/>
    <n v="6020"/>
    <n v="0"/>
    <s v="Y"/>
    <s v="Yes"/>
    <n v="14"/>
    <x v="0"/>
    <n v="4"/>
    <n v="80"/>
    <x v="0"/>
    <n v="4"/>
    <x v="1"/>
    <n v="3"/>
    <n v="3"/>
    <n v="2"/>
    <n v="2"/>
    <n v="2"/>
  </r>
  <r>
    <n v="42"/>
    <x v="1"/>
    <n v="0"/>
    <x v="0"/>
    <n v="603"/>
    <x v="1"/>
    <n v="7"/>
    <n v="4"/>
    <s v="Medical"/>
    <n v="1"/>
    <n v="1292"/>
    <n v="2"/>
    <x v="0"/>
    <n v="78"/>
    <x v="2"/>
    <n v="2"/>
    <x v="1"/>
    <n v="2"/>
    <x v="1"/>
    <n v="2372"/>
    <n v="5628"/>
    <n v="6"/>
    <s v="Y"/>
    <s v="Yes"/>
    <n v="16"/>
    <x v="0"/>
    <n v="4"/>
    <n v="80"/>
    <x v="0"/>
    <n v="18"/>
    <x v="2"/>
    <n v="3"/>
    <n v="1"/>
    <n v="0"/>
    <n v="0"/>
    <n v="0"/>
  </r>
  <r>
    <n v="43"/>
    <x v="1"/>
    <n v="0"/>
    <x v="0"/>
    <n v="531"/>
    <x v="0"/>
    <n v="4"/>
    <n v="4"/>
    <s v="Marketing"/>
    <n v="1"/>
    <n v="1293"/>
    <n v="4"/>
    <x v="0"/>
    <n v="56"/>
    <x v="1"/>
    <n v="3"/>
    <x v="0"/>
    <n v="4"/>
    <x v="0"/>
    <n v="10231"/>
    <n v="20364"/>
    <n v="3"/>
    <s v="Y"/>
    <s v="No"/>
    <n v="14"/>
    <x v="0"/>
    <n v="4"/>
    <n v="80"/>
    <x v="0"/>
    <n v="23"/>
    <x v="1"/>
    <n v="4"/>
    <n v="21"/>
    <n v="7"/>
    <n v="15"/>
    <n v="17"/>
  </r>
  <r>
    <n v="36"/>
    <x v="1"/>
    <n v="0"/>
    <x v="0"/>
    <n v="429"/>
    <x v="1"/>
    <n v="2"/>
    <n v="4"/>
    <s v="Life Sciences"/>
    <n v="1"/>
    <n v="1294"/>
    <n v="3"/>
    <x v="0"/>
    <n v="53"/>
    <x v="0"/>
    <n v="2"/>
    <x v="3"/>
    <n v="2"/>
    <x v="0"/>
    <n v="5410"/>
    <n v="2323"/>
    <n v="9"/>
    <s v="Y"/>
    <s v="Yes"/>
    <n v="11"/>
    <x v="0"/>
    <n v="4"/>
    <n v="80"/>
    <x v="0"/>
    <n v="18"/>
    <x v="2"/>
    <n v="3"/>
    <n v="16"/>
    <n v="14"/>
    <n v="5"/>
    <n v="12"/>
  </r>
  <r>
    <n v="44"/>
    <x v="0"/>
    <n v="1"/>
    <x v="0"/>
    <n v="621"/>
    <x v="1"/>
    <n v="15"/>
    <n v="3"/>
    <s v="Medical"/>
    <n v="1"/>
    <n v="1295"/>
    <n v="1"/>
    <x v="0"/>
    <n v="73"/>
    <x v="0"/>
    <n v="3"/>
    <x v="4"/>
    <n v="4"/>
    <x v="1"/>
    <n v="7978"/>
    <n v="14075"/>
    <n v="1"/>
    <s v="Y"/>
    <s v="No"/>
    <n v="11"/>
    <x v="0"/>
    <n v="4"/>
    <n v="80"/>
    <x v="1"/>
    <n v="10"/>
    <x v="2"/>
    <n v="3"/>
    <n v="10"/>
    <n v="7"/>
    <n v="0"/>
    <n v="5"/>
  </r>
  <r>
    <n v="28"/>
    <x v="1"/>
    <n v="0"/>
    <x v="1"/>
    <n v="193"/>
    <x v="1"/>
    <n v="2"/>
    <n v="3"/>
    <s v="Life Sciences"/>
    <n v="1"/>
    <n v="1296"/>
    <n v="4"/>
    <x v="1"/>
    <n v="52"/>
    <x v="1"/>
    <n v="1"/>
    <x v="2"/>
    <n v="4"/>
    <x v="1"/>
    <n v="3867"/>
    <n v="14222"/>
    <n v="1"/>
    <s v="Y"/>
    <s v="Yes"/>
    <n v="12"/>
    <x v="0"/>
    <n v="2"/>
    <n v="80"/>
    <x v="1"/>
    <n v="2"/>
    <x v="2"/>
    <n v="3"/>
    <n v="2"/>
    <n v="2"/>
    <n v="2"/>
    <n v="2"/>
  </r>
  <r>
    <n v="51"/>
    <x v="1"/>
    <n v="0"/>
    <x v="1"/>
    <n v="968"/>
    <x v="1"/>
    <n v="6"/>
    <n v="2"/>
    <s v="Medical"/>
    <n v="1"/>
    <n v="1297"/>
    <n v="2"/>
    <x v="0"/>
    <n v="40"/>
    <x v="1"/>
    <n v="1"/>
    <x v="2"/>
    <n v="3"/>
    <x v="0"/>
    <n v="2838"/>
    <n v="4257"/>
    <n v="0"/>
    <s v="Y"/>
    <s v="No"/>
    <n v="14"/>
    <x v="0"/>
    <n v="2"/>
    <n v="80"/>
    <x v="0"/>
    <n v="8"/>
    <x v="6"/>
    <n v="2"/>
    <n v="7"/>
    <n v="0"/>
    <n v="7"/>
    <n v="7"/>
  </r>
  <r>
    <n v="30"/>
    <x v="1"/>
    <n v="0"/>
    <x v="2"/>
    <n v="879"/>
    <x v="1"/>
    <n v="9"/>
    <n v="2"/>
    <s v="Medical"/>
    <n v="1"/>
    <n v="1298"/>
    <n v="3"/>
    <x v="0"/>
    <n v="72"/>
    <x v="0"/>
    <n v="2"/>
    <x v="3"/>
    <n v="3"/>
    <x v="0"/>
    <n v="4695"/>
    <n v="12858"/>
    <n v="7"/>
    <s v="Y"/>
    <s v="Yes"/>
    <n v="18"/>
    <x v="0"/>
    <n v="3"/>
    <n v="80"/>
    <x v="0"/>
    <n v="10"/>
    <x v="1"/>
    <n v="3"/>
    <n v="8"/>
    <n v="4"/>
    <n v="1"/>
    <n v="7"/>
  </r>
  <r>
    <n v="29"/>
    <x v="0"/>
    <n v="1"/>
    <x v="0"/>
    <n v="806"/>
    <x v="1"/>
    <n v="7"/>
    <n v="3"/>
    <s v="Technical Degree"/>
    <n v="1"/>
    <n v="1299"/>
    <n v="2"/>
    <x v="0"/>
    <n v="39"/>
    <x v="0"/>
    <n v="1"/>
    <x v="2"/>
    <n v="3"/>
    <x v="2"/>
    <n v="3339"/>
    <n v="17285"/>
    <n v="3"/>
    <s v="Y"/>
    <s v="Yes"/>
    <n v="13"/>
    <x v="0"/>
    <n v="1"/>
    <n v="80"/>
    <x v="3"/>
    <n v="10"/>
    <x v="2"/>
    <n v="3"/>
    <n v="7"/>
    <n v="7"/>
    <n v="7"/>
    <n v="7"/>
  </r>
  <r>
    <n v="28"/>
    <x v="1"/>
    <n v="0"/>
    <x v="0"/>
    <n v="640"/>
    <x v="1"/>
    <n v="1"/>
    <n v="3"/>
    <s v="Technical Degree"/>
    <n v="1"/>
    <n v="1301"/>
    <n v="4"/>
    <x v="1"/>
    <n v="84"/>
    <x v="0"/>
    <n v="1"/>
    <x v="1"/>
    <n v="1"/>
    <x v="0"/>
    <n v="2080"/>
    <n v="4732"/>
    <n v="2"/>
    <s v="Y"/>
    <s v="No"/>
    <n v="11"/>
    <x v="0"/>
    <n v="2"/>
    <n v="80"/>
    <x v="0"/>
    <n v="5"/>
    <x v="2"/>
    <n v="2"/>
    <n v="3"/>
    <n v="2"/>
    <n v="1"/>
    <n v="2"/>
  </r>
  <r>
    <n v="25"/>
    <x v="1"/>
    <n v="0"/>
    <x v="0"/>
    <n v="266"/>
    <x v="1"/>
    <n v="1"/>
    <n v="3"/>
    <s v="Medical"/>
    <n v="1"/>
    <n v="1303"/>
    <n v="4"/>
    <x v="0"/>
    <n v="40"/>
    <x v="0"/>
    <n v="1"/>
    <x v="1"/>
    <n v="2"/>
    <x v="0"/>
    <n v="2096"/>
    <n v="18830"/>
    <n v="1"/>
    <s v="Y"/>
    <s v="No"/>
    <n v="18"/>
    <x v="0"/>
    <n v="4"/>
    <n v="80"/>
    <x v="0"/>
    <n v="2"/>
    <x v="1"/>
    <n v="2"/>
    <n v="2"/>
    <n v="2"/>
    <n v="2"/>
    <n v="1"/>
  </r>
  <r>
    <n v="32"/>
    <x v="1"/>
    <n v="0"/>
    <x v="0"/>
    <n v="604"/>
    <x v="0"/>
    <n v="8"/>
    <n v="3"/>
    <s v="Medical"/>
    <n v="1"/>
    <n v="1304"/>
    <n v="3"/>
    <x v="1"/>
    <n v="56"/>
    <x v="2"/>
    <n v="2"/>
    <x v="0"/>
    <n v="4"/>
    <x v="1"/>
    <n v="6209"/>
    <n v="11693"/>
    <n v="1"/>
    <s v="Y"/>
    <s v="No"/>
    <n v="15"/>
    <x v="0"/>
    <n v="3"/>
    <n v="80"/>
    <x v="3"/>
    <n v="10"/>
    <x v="5"/>
    <n v="4"/>
    <n v="10"/>
    <n v="7"/>
    <n v="0"/>
    <n v="8"/>
  </r>
  <r>
    <n v="45"/>
    <x v="1"/>
    <n v="0"/>
    <x v="1"/>
    <n v="364"/>
    <x v="1"/>
    <n v="25"/>
    <n v="3"/>
    <s v="Medical"/>
    <n v="1"/>
    <n v="1306"/>
    <n v="2"/>
    <x v="0"/>
    <n v="83"/>
    <x v="0"/>
    <n v="5"/>
    <x v="5"/>
    <n v="2"/>
    <x v="0"/>
    <n v="18061"/>
    <n v="13035"/>
    <n v="3"/>
    <s v="Y"/>
    <s v="No"/>
    <n v="22"/>
    <x v="1"/>
    <n v="3"/>
    <n v="80"/>
    <x v="0"/>
    <n v="22"/>
    <x v="5"/>
    <n v="3"/>
    <n v="0"/>
    <n v="0"/>
    <n v="0"/>
    <n v="0"/>
  </r>
  <r>
    <n v="39"/>
    <x v="1"/>
    <n v="0"/>
    <x v="0"/>
    <n v="412"/>
    <x v="1"/>
    <n v="13"/>
    <n v="4"/>
    <s v="Medical"/>
    <n v="1"/>
    <n v="1307"/>
    <n v="3"/>
    <x v="0"/>
    <n v="94"/>
    <x v="1"/>
    <n v="4"/>
    <x v="5"/>
    <n v="2"/>
    <x v="2"/>
    <n v="17123"/>
    <n v="17334"/>
    <n v="6"/>
    <s v="Y"/>
    <s v="Yes"/>
    <n v="13"/>
    <x v="0"/>
    <n v="4"/>
    <n v="80"/>
    <x v="3"/>
    <n v="21"/>
    <x v="5"/>
    <n v="3"/>
    <n v="19"/>
    <n v="9"/>
    <n v="15"/>
    <n v="2"/>
  </r>
  <r>
    <n v="58"/>
    <x v="1"/>
    <n v="0"/>
    <x v="0"/>
    <n v="848"/>
    <x v="1"/>
    <n v="23"/>
    <n v="4"/>
    <s v="Life Sciences"/>
    <n v="1"/>
    <n v="1308"/>
    <n v="1"/>
    <x v="1"/>
    <n v="88"/>
    <x v="0"/>
    <n v="1"/>
    <x v="1"/>
    <n v="3"/>
    <x v="2"/>
    <n v="2372"/>
    <n v="26076"/>
    <n v="1"/>
    <s v="Y"/>
    <s v="No"/>
    <n v="12"/>
    <x v="0"/>
    <n v="4"/>
    <n v="80"/>
    <x v="3"/>
    <n v="2"/>
    <x v="1"/>
    <n v="3"/>
    <n v="2"/>
    <n v="2"/>
    <n v="2"/>
    <n v="2"/>
  </r>
  <r>
    <n v="32"/>
    <x v="0"/>
    <n v="1"/>
    <x v="0"/>
    <n v="1089"/>
    <x v="1"/>
    <n v="7"/>
    <n v="2"/>
    <s v="Life Sciences"/>
    <n v="1"/>
    <n v="1309"/>
    <n v="4"/>
    <x v="1"/>
    <n v="79"/>
    <x v="0"/>
    <n v="2"/>
    <x v="2"/>
    <n v="3"/>
    <x v="1"/>
    <n v="4883"/>
    <n v="22845"/>
    <n v="1"/>
    <s v="Y"/>
    <s v="No"/>
    <n v="18"/>
    <x v="0"/>
    <n v="1"/>
    <n v="80"/>
    <x v="1"/>
    <n v="10"/>
    <x v="1"/>
    <n v="3"/>
    <n v="10"/>
    <n v="4"/>
    <n v="1"/>
    <n v="1"/>
  </r>
  <r>
    <n v="39"/>
    <x v="0"/>
    <n v="1"/>
    <x v="0"/>
    <n v="360"/>
    <x v="1"/>
    <n v="23"/>
    <n v="3"/>
    <s v="Medical"/>
    <n v="1"/>
    <n v="1310"/>
    <n v="3"/>
    <x v="1"/>
    <n v="93"/>
    <x v="0"/>
    <n v="1"/>
    <x v="1"/>
    <n v="1"/>
    <x v="0"/>
    <n v="3904"/>
    <n v="22154"/>
    <n v="0"/>
    <s v="Y"/>
    <s v="No"/>
    <n v="13"/>
    <x v="0"/>
    <n v="1"/>
    <n v="80"/>
    <x v="0"/>
    <n v="6"/>
    <x v="2"/>
    <n v="3"/>
    <n v="5"/>
    <n v="2"/>
    <n v="0"/>
    <n v="3"/>
  </r>
  <r>
    <n v="30"/>
    <x v="1"/>
    <n v="0"/>
    <x v="0"/>
    <n v="1138"/>
    <x v="1"/>
    <n v="6"/>
    <n v="3"/>
    <s v="Technical Degree"/>
    <n v="1"/>
    <n v="1311"/>
    <n v="1"/>
    <x v="0"/>
    <n v="48"/>
    <x v="1"/>
    <n v="2"/>
    <x v="2"/>
    <n v="4"/>
    <x v="1"/>
    <n v="4627"/>
    <n v="23631"/>
    <n v="0"/>
    <s v="Y"/>
    <s v="No"/>
    <n v="12"/>
    <x v="0"/>
    <n v="1"/>
    <n v="80"/>
    <x v="1"/>
    <n v="10"/>
    <x v="6"/>
    <n v="3"/>
    <n v="9"/>
    <n v="2"/>
    <n v="6"/>
    <n v="7"/>
  </r>
  <r>
    <n v="36"/>
    <x v="1"/>
    <n v="0"/>
    <x v="0"/>
    <n v="325"/>
    <x v="1"/>
    <n v="10"/>
    <n v="4"/>
    <s v="Technical Degree"/>
    <n v="1"/>
    <n v="1312"/>
    <n v="4"/>
    <x v="0"/>
    <n v="63"/>
    <x v="0"/>
    <n v="3"/>
    <x v="4"/>
    <n v="3"/>
    <x v="1"/>
    <n v="7094"/>
    <n v="5747"/>
    <n v="3"/>
    <s v="Y"/>
    <s v="No"/>
    <n v="12"/>
    <x v="0"/>
    <n v="1"/>
    <n v="80"/>
    <x v="0"/>
    <n v="10"/>
    <x v="0"/>
    <n v="3"/>
    <n v="7"/>
    <n v="7"/>
    <n v="1"/>
    <n v="7"/>
  </r>
  <r>
    <n v="46"/>
    <x v="1"/>
    <n v="0"/>
    <x v="0"/>
    <n v="991"/>
    <x v="2"/>
    <n v="1"/>
    <n v="2"/>
    <s v="Life Sciences"/>
    <n v="1"/>
    <n v="1314"/>
    <n v="4"/>
    <x v="0"/>
    <n v="44"/>
    <x v="0"/>
    <n v="1"/>
    <x v="8"/>
    <n v="1"/>
    <x v="0"/>
    <n v="3423"/>
    <n v="22957"/>
    <n v="6"/>
    <s v="Y"/>
    <s v="No"/>
    <n v="12"/>
    <x v="0"/>
    <n v="3"/>
    <n v="80"/>
    <x v="0"/>
    <n v="10"/>
    <x v="1"/>
    <n v="4"/>
    <n v="7"/>
    <n v="6"/>
    <n v="5"/>
    <n v="7"/>
  </r>
  <r>
    <n v="28"/>
    <x v="1"/>
    <n v="0"/>
    <x v="2"/>
    <n v="1476"/>
    <x v="1"/>
    <n v="1"/>
    <n v="3"/>
    <s v="Life Sciences"/>
    <n v="1"/>
    <n v="1315"/>
    <n v="3"/>
    <x v="0"/>
    <n v="55"/>
    <x v="3"/>
    <n v="2"/>
    <x v="2"/>
    <n v="4"/>
    <x v="1"/>
    <n v="6674"/>
    <n v="16392"/>
    <n v="0"/>
    <s v="Y"/>
    <s v="No"/>
    <n v="11"/>
    <x v="0"/>
    <n v="1"/>
    <n v="80"/>
    <x v="2"/>
    <n v="10"/>
    <x v="6"/>
    <n v="3"/>
    <n v="9"/>
    <n v="8"/>
    <n v="7"/>
    <n v="5"/>
  </r>
  <r>
    <n v="50"/>
    <x v="1"/>
    <n v="0"/>
    <x v="0"/>
    <n v="1322"/>
    <x v="1"/>
    <n v="28"/>
    <n v="3"/>
    <s v="Life Sciences"/>
    <n v="1"/>
    <n v="1317"/>
    <n v="4"/>
    <x v="0"/>
    <n v="43"/>
    <x v="0"/>
    <n v="4"/>
    <x v="7"/>
    <n v="1"/>
    <x v="1"/>
    <n v="16880"/>
    <n v="22422"/>
    <n v="4"/>
    <s v="Y"/>
    <s v="Yes"/>
    <n v="11"/>
    <x v="0"/>
    <n v="2"/>
    <n v="80"/>
    <x v="0"/>
    <n v="25"/>
    <x v="2"/>
    <n v="3"/>
    <n v="3"/>
    <n v="2"/>
    <n v="1"/>
    <n v="2"/>
  </r>
  <r>
    <n v="40"/>
    <x v="0"/>
    <n v="1"/>
    <x v="0"/>
    <n v="299"/>
    <x v="0"/>
    <n v="25"/>
    <n v="4"/>
    <s v="Marketing"/>
    <n v="1"/>
    <n v="1318"/>
    <n v="4"/>
    <x v="1"/>
    <n v="57"/>
    <x v="1"/>
    <n v="3"/>
    <x v="0"/>
    <n v="2"/>
    <x v="0"/>
    <n v="9094"/>
    <n v="17235"/>
    <n v="2"/>
    <s v="Y"/>
    <s v="Yes"/>
    <n v="12"/>
    <x v="0"/>
    <n v="3"/>
    <n v="80"/>
    <x v="0"/>
    <n v="9"/>
    <x v="2"/>
    <n v="3"/>
    <n v="5"/>
    <n v="4"/>
    <n v="1"/>
    <n v="0"/>
  </r>
  <r>
    <n v="52"/>
    <x v="0"/>
    <n v="1"/>
    <x v="0"/>
    <n v="1030"/>
    <x v="0"/>
    <n v="5"/>
    <n v="3"/>
    <s v="Life Sciences"/>
    <n v="1"/>
    <n v="1319"/>
    <n v="2"/>
    <x v="1"/>
    <n v="64"/>
    <x v="0"/>
    <n v="3"/>
    <x v="0"/>
    <n v="2"/>
    <x v="0"/>
    <n v="8446"/>
    <n v="21534"/>
    <n v="9"/>
    <s v="Y"/>
    <s v="Yes"/>
    <n v="19"/>
    <x v="0"/>
    <n v="3"/>
    <n v="80"/>
    <x v="0"/>
    <n v="10"/>
    <x v="2"/>
    <n v="2"/>
    <n v="8"/>
    <n v="7"/>
    <n v="7"/>
    <n v="7"/>
  </r>
  <r>
    <n v="30"/>
    <x v="1"/>
    <n v="0"/>
    <x v="0"/>
    <n v="634"/>
    <x v="1"/>
    <n v="17"/>
    <n v="4"/>
    <s v="Medical"/>
    <n v="1"/>
    <n v="1321"/>
    <n v="2"/>
    <x v="0"/>
    <n v="95"/>
    <x v="0"/>
    <n v="3"/>
    <x v="5"/>
    <n v="1"/>
    <x v="1"/>
    <n v="11916"/>
    <n v="25927"/>
    <n v="1"/>
    <s v="Y"/>
    <s v="Yes"/>
    <n v="23"/>
    <x v="1"/>
    <n v="4"/>
    <n v="80"/>
    <x v="3"/>
    <n v="9"/>
    <x v="2"/>
    <n v="3"/>
    <n v="9"/>
    <n v="1"/>
    <n v="0"/>
    <n v="8"/>
  </r>
  <r>
    <n v="39"/>
    <x v="1"/>
    <n v="0"/>
    <x v="0"/>
    <n v="524"/>
    <x v="1"/>
    <n v="18"/>
    <n v="2"/>
    <s v="Life Sciences"/>
    <n v="1"/>
    <n v="1322"/>
    <n v="1"/>
    <x v="1"/>
    <n v="32"/>
    <x v="0"/>
    <n v="2"/>
    <x v="3"/>
    <n v="3"/>
    <x v="0"/>
    <n v="4534"/>
    <n v="13352"/>
    <n v="0"/>
    <s v="Y"/>
    <s v="No"/>
    <n v="11"/>
    <x v="0"/>
    <n v="1"/>
    <n v="80"/>
    <x v="0"/>
    <n v="9"/>
    <x v="6"/>
    <n v="3"/>
    <n v="8"/>
    <n v="7"/>
    <n v="1"/>
    <n v="7"/>
  </r>
  <r>
    <n v="31"/>
    <x v="1"/>
    <n v="0"/>
    <x v="2"/>
    <n v="587"/>
    <x v="0"/>
    <n v="2"/>
    <n v="4"/>
    <s v="Life Sciences"/>
    <n v="1"/>
    <n v="1324"/>
    <n v="4"/>
    <x v="0"/>
    <n v="57"/>
    <x v="0"/>
    <n v="3"/>
    <x v="0"/>
    <n v="3"/>
    <x v="2"/>
    <n v="9852"/>
    <n v="8935"/>
    <n v="1"/>
    <s v="Y"/>
    <s v="Yes"/>
    <n v="19"/>
    <x v="0"/>
    <n v="1"/>
    <n v="80"/>
    <x v="1"/>
    <n v="10"/>
    <x v="3"/>
    <n v="2"/>
    <n v="10"/>
    <n v="8"/>
    <n v="9"/>
    <n v="6"/>
  </r>
  <r>
    <n v="41"/>
    <x v="1"/>
    <n v="0"/>
    <x v="2"/>
    <n v="256"/>
    <x v="0"/>
    <n v="10"/>
    <n v="2"/>
    <s v="Medical"/>
    <n v="1"/>
    <n v="1329"/>
    <n v="3"/>
    <x v="1"/>
    <n v="40"/>
    <x v="3"/>
    <n v="2"/>
    <x v="0"/>
    <n v="2"/>
    <x v="0"/>
    <n v="6151"/>
    <n v="22074"/>
    <n v="1"/>
    <s v="Y"/>
    <s v="No"/>
    <n v="13"/>
    <x v="0"/>
    <n v="1"/>
    <n v="80"/>
    <x v="0"/>
    <n v="19"/>
    <x v="5"/>
    <n v="3"/>
    <n v="19"/>
    <n v="2"/>
    <n v="11"/>
    <n v="9"/>
  </r>
  <r>
    <n v="31"/>
    <x v="0"/>
    <n v="1"/>
    <x v="1"/>
    <n v="1060"/>
    <x v="0"/>
    <n v="1"/>
    <n v="3"/>
    <s v="Life Sciences"/>
    <n v="1"/>
    <n v="1331"/>
    <n v="4"/>
    <x v="0"/>
    <n v="54"/>
    <x v="0"/>
    <n v="1"/>
    <x v="6"/>
    <n v="2"/>
    <x v="0"/>
    <n v="2302"/>
    <n v="8319"/>
    <n v="1"/>
    <s v="Y"/>
    <s v="Yes"/>
    <n v="11"/>
    <x v="0"/>
    <n v="1"/>
    <n v="80"/>
    <x v="0"/>
    <n v="3"/>
    <x v="2"/>
    <n v="4"/>
    <n v="3"/>
    <n v="2"/>
    <n v="2"/>
    <n v="2"/>
  </r>
  <r>
    <n v="44"/>
    <x v="0"/>
    <n v="1"/>
    <x v="0"/>
    <n v="935"/>
    <x v="1"/>
    <n v="3"/>
    <n v="3"/>
    <s v="Life Sciences"/>
    <n v="1"/>
    <n v="1333"/>
    <n v="1"/>
    <x v="1"/>
    <n v="89"/>
    <x v="0"/>
    <n v="1"/>
    <x v="2"/>
    <n v="1"/>
    <x v="1"/>
    <n v="2362"/>
    <n v="14669"/>
    <n v="4"/>
    <s v="Y"/>
    <s v="No"/>
    <n v="12"/>
    <x v="0"/>
    <n v="3"/>
    <n v="80"/>
    <x v="0"/>
    <n v="10"/>
    <x v="5"/>
    <n v="4"/>
    <n v="3"/>
    <n v="2"/>
    <n v="1"/>
    <n v="2"/>
  </r>
  <r>
    <n v="42"/>
    <x v="1"/>
    <n v="0"/>
    <x v="2"/>
    <n v="495"/>
    <x v="1"/>
    <n v="2"/>
    <n v="1"/>
    <s v="Life Sciences"/>
    <n v="1"/>
    <n v="1334"/>
    <n v="3"/>
    <x v="1"/>
    <n v="37"/>
    <x v="0"/>
    <n v="4"/>
    <x v="5"/>
    <n v="3"/>
    <x v="1"/>
    <n v="17861"/>
    <n v="26582"/>
    <n v="0"/>
    <s v="Y"/>
    <s v="Yes"/>
    <n v="13"/>
    <x v="0"/>
    <n v="4"/>
    <n v="80"/>
    <x v="0"/>
    <n v="21"/>
    <x v="1"/>
    <n v="2"/>
    <n v="20"/>
    <n v="8"/>
    <n v="2"/>
    <n v="10"/>
  </r>
  <r>
    <n v="55"/>
    <x v="1"/>
    <n v="0"/>
    <x v="0"/>
    <n v="282"/>
    <x v="1"/>
    <n v="2"/>
    <n v="2"/>
    <s v="Medical"/>
    <n v="1"/>
    <n v="1336"/>
    <n v="4"/>
    <x v="0"/>
    <n v="58"/>
    <x v="3"/>
    <n v="5"/>
    <x v="5"/>
    <n v="3"/>
    <x v="1"/>
    <n v="19187"/>
    <n v="6992"/>
    <n v="4"/>
    <s v="Y"/>
    <s v="No"/>
    <n v="14"/>
    <x v="0"/>
    <n v="4"/>
    <n v="80"/>
    <x v="1"/>
    <n v="23"/>
    <x v="3"/>
    <n v="3"/>
    <n v="19"/>
    <n v="9"/>
    <n v="9"/>
    <n v="11"/>
  </r>
  <r>
    <n v="56"/>
    <x v="1"/>
    <n v="0"/>
    <x v="0"/>
    <n v="206"/>
    <x v="2"/>
    <n v="8"/>
    <n v="4"/>
    <s v="Life Sciences"/>
    <n v="1"/>
    <n v="1338"/>
    <n v="4"/>
    <x v="1"/>
    <n v="99"/>
    <x v="0"/>
    <n v="5"/>
    <x v="5"/>
    <n v="2"/>
    <x v="0"/>
    <n v="19717"/>
    <n v="4022"/>
    <n v="6"/>
    <s v="Y"/>
    <s v="No"/>
    <n v="14"/>
    <x v="0"/>
    <n v="1"/>
    <n v="80"/>
    <x v="0"/>
    <n v="36"/>
    <x v="5"/>
    <n v="3"/>
    <n v="7"/>
    <n v="3"/>
    <n v="7"/>
    <n v="7"/>
  </r>
  <r>
    <n v="40"/>
    <x v="1"/>
    <n v="0"/>
    <x v="2"/>
    <n v="458"/>
    <x v="1"/>
    <n v="16"/>
    <n v="2"/>
    <s v="Life Sciences"/>
    <n v="1"/>
    <n v="1340"/>
    <n v="3"/>
    <x v="1"/>
    <n v="74"/>
    <x v="0"/>
    <n v="1"/>
    <x v="1"/>
    <n v="3"/>
    <x v="2"/>
    <n v="3544"/>
    <n v="8532"/>
    <n v="9"/>
    <s v="Y"/>
    <s v="No"/>
    <n v="16"/>
    <x v="0"/>
    <n v="2"/>
    <n v="80"/>
    <x v="1"/>
    <n v="6"/>
    <x v="0"/>
    <n v="3"/>
    <n v="4"/>
    <n v="2"/>
    <n v="0"/>
    <n v="0"/>
  </r>
  <r>
    <n v="34"/>
    <x v="1"/>
    <n v="0"/>
    <x v="0"/>
    <n v="943"/>
    <x v="1"/>
    <n v="9"/>
    <n v="3"/>
    <s v="Life Sciences"/>
    <n v="1"/>
    <n v="1344"/>
    <n v="4"/>
    <x v="1"/>
    <n v="86"/>
    <x v="0"/>
    <n v="3"/>
    <x v="4"/>
    <n v="4"/>
    <x v="2"/>
    <n v="8500"/>
    <n v="5494"/>
    <n v="0"/>
    <s v="Y"/>
    <s v="No"/>
    <n v="11"/>
    <x v="0"/>
    <n v="4"/>
    <n v="80"/>
    <x v="1"/>
    <n v="10"/>
    <x v="0"/>
    <n v="2"/>
    <n v="9"/>
    <n v="7"/>
    <n v="1"/>
    <n v="6"/>
  </r>
  <r>
    <n v="40"/>
    <x v="1"/>
    <n v="0"/>
    <x v="0"/>
    <n v="523"/>
    <x v="1"/>
    <n v="2"/>
    <n v="3"/>
    <s v="Life Sciences"/>
    <n v="1"/>
    <n v="1346"/>
    <n v="3"/>
    <x v="1"/>
    <n v="98"/>
    <x v="0"/>
    <n v="2"/>
    <x v="1"/>
    <n v="4"/>
    <x v="0"/>
    <n v="4661"/>
    <n v="22455"/>
    <n v="1"/>
    <s v="Y"/>
    <s v="No"/>
    <n v="13"/>
    <x v="0"/>
    <n v="3"/>
    <n v="80"/>
    <x v="0"/>
    <n v="9"/>
    <x v="5"/>
    <n v="3"/>
    <n v="9"/>
    <n v="8"/>
    <n v="8"/>
    <n v="8"/>
  </r>
  <r>
    <n v="41"/>
    <x v="1"/>
    <n v="0"/>
    <x v="1"/>
    <n v="1018"/>
    <x v="0"/>
    <n v="1"/>
    <n v="3"/>
    <s v="Marketing"/>
    <n v="1"/>
    <n v="1349"/>
    <n v="3"/>
    <x v="0"/>
    <n v="66"/>
    <x v="0"/>
    <n v="2"/>
    <x v="0"/>
    <n v="1"/>
    <x v="2"/>
    <n v="4103"/>
    <n v="4297"/>
    <n v="0"/>
    <s v="Y"/>
    <s v="No"/>
    <n v="17"/>
    <x v="0"/>
    <n v="4"/>
    <n v="80"/>
    <x v="1"/>
    <n v="10"/>
    <x v="2"/>
    <n v="3"/>
    <n v="9"/>
    <n v="3"/>
    <n v="1"/>
    <n v="7"/>
  </r>
  <r>
    <n v="35"/>
    <x v="1"/>
    <n v="0"/>
    <x v="1"/>
    <n v="482"/>
    <x v="1"/>
    <n v="4"/>
    <n v="4"/>
    <s v="Life Sciences"/>
    <n v="1"/>
    <n v="1350"/>
    <n v="3"/>
    <x v="1"/>
    <n v="87"/>
    <x v="0"/>
    <n v="2"/>
    <x v="1"/>
    <n v="3"/>
    <x v="0"/>
    <n v="4249"/>
    <n v="2690"/>
    <n v="1"/>
    <s v="Y"/>
    <s v="Yes"/>
    <n v="11"/>
    <x v="0"/>
    <n v="2"/>
    <n v="80"/>
    <x v="0"/>
    <n v="9"/>
    <x v="1"/>
    <n v="3"/>
    <n v="9"/>
    <n v="6"/>
    <n v="1"/>
    <n v="1"/>
  </r>
  <r>
    <n v="51"/>
    <x v="1"/>
    <n v="0"/>
    <x v="0"/>
    <n v="770"/>
    <x v="2"/>
    <n v="5"/>
    <n v="3"/>
    <s v="Life Sciences"/>
    <n v="1"/>
    <n v="1352"/>
    <n v="3"/>
    <x v="1"/>
    <n v="84"/>
    <x v="0"/>
    <n v="4"/>
    <x v="5"/>
    <n v="2"/>
    <x v="2"/>
    <n v="14026"/>
    <n v="17588"/>
    <n v="1"/>
    <s v="Y"/>
    <s v="Yes"/>
    <n v="11"/>
    <x v="0"/>
    <n v="2"/>
    <n v="80"/>
    <x v="1"/>
    <n v="33"/>
    <x v="2"/>
    <n v="3"/>
    <n v="33"/>
    <n v="9"/>
    <n v="0"/>
    <n v="10"/>
  </r>
  <r>
    <n v="38"/>
    <x v="1"/>
    <n v="0"/>
    <x v="0"/>
    <n v="1009"/>
    <x v="0"/>
    <n v="2"/>
    <n v="2"/>
    <s v="Life Sciences"/>
    <n v="1"/>
    <n v="1355"/>
    <n v="2"/>
    <x v="0"/>
    <n v="31"/>
    <x v="0"/>
    <n v="2"/>
    <x v="0"/>
    <n v="1"/>
    <x v="2"/>
    <n v="6893"/>
    <n v="19461"/>
    <n v="3"/>
    <s v="Y"/>
    <s v="No"/>
    <n v="15"/>
    <x v="0"/>
    <n v="4"/>
    <n v="80"/>
    <x v="1"/>
    <n v="11"/>
    <x v="1"/>
    <n v="3"/>
    <n v="7"/>
    <n v="7"/>
    <n v="1"/>
    <n v="7"/>
  </r>
  <r>
    <n v="34"/>
    <x v="1"/>
    <n v="0"/>
    <x v="0"/>
    <n v="507"/>
    <x v="0"/>
    <n v="15"/>
    <n v="2"/>
    <s v="Medical"/>
    <n v="1"/>
    <n v="1356"/>
    <n v="3"/>
    <x v="0"/>
    <n v="66"/>
    <x v="0"/>
    <n v="2"/>
    <x v="0"/>
    <n v="1"/>
    <x v="0"/>
    <n v="6125"/>
    <n v="23553"/>
    <n v="1"/>
    <s v="Y"/>
    <s v="No"/>
    <n v="12"/>
    <x v="0"/>
    <n v="4"/>
    <n v="80"/>
    <x v="0"/>
    <n v="10"/>
    <x v="6"/>
    <n v="4"/>
    <n v="10"/>
    <n v="8"/>
    <n v="9"/>
    <n v="6"/>
  </r>
  <r>
    <n v="25"/>
    <x v="1"/>
    <n v="0"/>
    <x v="0"/>
    <n v="882"/>
    <x v="1"/>
    <n v="19"/>
    <n v="1"/>
    <s v="Medical"/>
    <n v="1"/>
    <n v="1358"/>
    <n v="4"/>
    <x v="1"/>
    <n v="67"/>
    <x v="0"/>
    <n v="1"/>
    <x v="2"/>
    <n v="4"/>
    <x v="1"/>
    <n v="3669"/>
    <n v="9075"/>
    <n v="3"/>
    <s v="Y"/>
    <s v="No"/>
    <n v="11"/>
    <x v="0"/>
    <n v="3"/>
    <n v="80"/>
    <x v="2"/>
    <n v="7"/>
    <x v="6"/>
    <n v="2"/>
    <n v="3"/>
    <n v="2"/>
    <n v="1"/>
    <n v="2"/>
  </r>
  <r>
    <n v="58"/>
    <x v="0"/>
    <n v="1"/>
    <x v="0"/>
    <n v="601"/>
    <x v="1"/>
    <n v="7"/>
    <n v="4"/>
    <s v="Medical"/>
    <n v="1"/>
    <n v="1360"/>
    <n v="3"/>
    <x v="0"/>
    <n v="53"/>
    <x v="1"/>
    <n v="3"/>
    <x v="3"/>
    <n v="1"/>
    <x v="1"/>
    <n v="10008"/>
    <n v="12023"/>
    <n v="7"/>
    <s v="Y"/>
    <s v="Yes"/>
    <n v="14"/>
    <x v="0"/>
    <n v="4"/>
    <n v="80"/>
    <x v="0"/>
    <n v="31"/>
    <x v="0"/>
    <n v="2"/>
    <n v="10"/>
    <n v="9"/>
    <n v="5"/>
    <n v="9"/>
  </r>
  <r>
    <n v="40"/>
    <x v="1"/>
    <n v="0"/>
    <x v="0"/>
    <n v="329"/>
    <x v="1"/>
    <n v="1"/>
    <n v="4"/>
    <s v="Life Sciences"/>
    <n v="1"/>
    <n v="1361"/>
    <n v="2"/>
    <x v="1"/>
    <n v="88"/>
    <x v="0"/>
    <n v="1"/>
    <x v="2"/>
    <n v="2"/>
    <x v="1"/>
    <n v="2387"/>
    <n v="6762"/>
    <n v="3"/>
    <s v="Y"/>
    <s v="No"/>
    <n v="22"/>
    <x v="1"/>
    <n v="3"/>
    <n v="80"/>
    <x v="1"/>
    <n v="7"/>
    <x v="1"/>
    <n v="3"/>
    <n v="4"/>
    <n v="2"/>
    <n v="0"/>
    <n v="3"/>
  </r>
  <r>
    <n v="36"/>
    <x v="1"/>
    <n v="0"/>
    <x v="1"/>
    <n v="607"/>
    <x v="0"/>
    <n v="7"/>
    <n v="3"/>
    <s v="Marketing"/>
    <n v="1"/>
    <n v="1362"/>
    <n v="1"/>
    <x v="0"/>
    <n v="83"/>
    <x v="2"/>
    <n v="2"/>
    <x v="0"/>
    <n v="1"/>
    <x v="1"/>
    <n v="4639"/>
    <n v="2261"/>
    <n v="2"/>
    <s v="Y"/>
    <s v="No"/>
    <n v="16"/>
    <x v="0"/>
    <n v="4"/>
    <n v="80"/>
    <x v="1"/>
    <n v="17"/>
    <x v="2"/>
    <n v="2"/>
    <n v="15"/>
    <n v="7"/>
    <n v="6"/>
    <n v="13"/>
  </r>
  <r>
    <n v="48"/>
    <x v="1"/>
    <n v="0"/>
    <x v="0"/>
    <n v="855"/>
    <x v="1"/>
    <n v="4"/>
    <n v="3"/>
    <s v="Life Sciences"/>
    <n v="1"/>
    <n v="1363"/>
    <n v="4"/>
    <x v="1"/>
    <n v="54"/>
    <x v="0"/>
    <n v="3"/>
    <x v="3"/>
    <n v="4"/>
    <x v="0"/>
    <n v="7898"/>
    <n v="18706"/>
    <n v="1"/>
    <s v="Y"/>
    <s v="No"/>
    <n v="11"/>
    <x v="0"/>
    <n v="3"/>
    <n v="80"/>
    <x v="0"/>
    <n v="11"/>
    <x v="2"/>
    <n v="3"/>
    <n v="10"/>
    <n v="9"/>
    <n v="0"/>
    <n v="8"/>
  </r>
  <r>
    <n v="27"/>
    <x v="1"/>
    <n v="0"/>
    <x v="0"/>
    <n v="1291"/>
    <x v="0"/>
    <n v="11"/>
    <n v="3"/>
    <s v="Medical"/>
    <n v="1"/>
    <n v="1364"/>
    <n v="3"/>
    <x v="0"/>
    <n v="98"/>
    <x v="2"/>
    <n v="1"/>
    <x v="6"/>
    <n v="4"/>
    <x v="1"/>
    <n v="2534"/>
    <n v="6527"/>
    <n v="8"/>
    <s v="Y"/>
    <s v="No"/>
    <n v="14"/>
    <x v="0"/>
    <n v="2"/>
    <n v="80"/>
    <x v="1"/>
    <n v="5"/>
    <x v="5"/>
    <n v="3"/>
    <n v="1"/>
    <n v="0"/>
    <n v="0"/>
    <n v="0"/>
  </r>
  <r>
    <n v="51"/>
    <x v="1"/>
    <n v="0"/>
    <x v="0"/>
    <n v="1405"/>
    <x v="1"/>
    <n v="11"/>
    <n v="2"/>
    <s v="Technical Degree"/>
    <n v="1"/>
    <n v="1367"/>
    <n v="4"/>
    <x v="0"/>
    <n v="82"/>
    <x v="1"/>
    <n v="4"/>
    <x v="3"/>
    <n v="2"/>
    <x v="0"/>
    <n v="13142"/>
    <n v="24439"/>
    <n v="3"/>
    <s v="Y"/>
    <s v="No"/>
    <n v="16"/>
    <x v="0"/>
    <n v="2"/>
    <n v="80"/>
    <x v="0"/>
    <n v="29"/>
    <x v="4"/>
    <n v="2"/>
    <n v="5"/>
    <n v="2"/>
    <n v="0"/>
    <n v="3"/>
  </r>
  <r>
    <n v="18"/>
    <x v="1"/>
    <n v="0"/>
    <x v="2"/>
    <n v="1124"/>
    <x v="1"/>
    <n v="1"/>
    <n v="3"/>
    <s v="Life Sciences"/>
    <n v="1"/>
    <n v="1368"/>
    <n v="4"/>
    <x v="0"/>
    <n v="97"/>
    <x v="0"/>
    <n v="1"/>
    <x v="2"/>
    <n v="4"/>
    <x v="0"/>
    <n v="1611"/>
    <n v="19305"/>
    <n v="1"/>
    <s v="Y"/>
    <s v="No"/>
    <n v="15"/>
    <x v="0"/>
    <n v="3"/>
    <n v="80"/>
    <x v="0"/>
    <n v="0"/>
    <x v="3"/>
    <n v="4"/>
    <n v="0"/>
    <n v="0"/>
    <n v="0"/>
    <n v="0"/>
  </r>
  <r>
    <n v="35"/>
    <x v="1"/>
    <n v="0"/>
    <x v="0"/>
    <n v="817"/>
    <x v="1"/>
    <n v="1"/>
    <n v="3"/>
    <s v="Medical"/>
    <n v="1"/>
    <n v="1369"/>
    <n v="4"/>
    <x v="0"/>
    <n v="60"/>
    <x v="1"/>
    <n v="2"/>
    <x v="2"/>
    <n v="4"/>
    <x v="1"/>
    <n v="5363"/>
    <n v="10846"/>
    <n v="0"/>
    <s v="Y"/>
    <s v="No"/>
    <n v="12"/>
    <x v="0"/>
    <n v="2"/>
    <n v="80"/>
    <x v="1"/>
    <n v="10"/>
    <x v="0"/>
    <n v="3"/>
    <n v="9"/>
    <n v="7"/>
    <n v="0"/>
    <n v="0"/>
  </r>
  <r>
    <n v="27"/>
    <x v="1"/>
    <n v="0"/>
    <x v="1"/>
    <n v="793"/>
    <x v="0"/>
    <n v="2"/>
    <n v="1"/>
    <s v="Life Sciences"/>
    <n v="1"/>
    <n v="1371"/>
    <n v="4"/>
    <x v="1"/>
    <n v="43"/>
    <x v="3"/>
    <n v="2"/>
    <x v="0"/>
    <n v="4"/>
    <x v="0"/>
    <n v="5071"/>
    <n v="20392"/>
    <n v="3"/>
    <s v="Y"/>
    <s v="No"/>
    <n v="20"/>
    <x v="1"/>
    <n v="2"/>
    <n v="80"/>
    <x v="0"/>
    <n v="8"/>
    <x v="1"/>
    <n v="3"/>
    <n v="6"/>
    <n v="2"/>
    <n v="0"/>
    <n v="0"/>
  </r>
  <r>
    <n v="55"/>
    <x v="0"/>
    <n v="1"/>
    <x v="0"/>
    <n v="267"/>
    <x v="0"/>
    <n v="13"/>
    <n v="4"/>
    <s v="Marketing"/>
    <n v="1"/>
    <n v="1372"/>
    <n v="1"/>
    <x v="1"/>
    <n v="85"/>
    <x v="2"/>
    <n v="4"/>
    <x v="0"/>
    <n v="3"/>
    <x v="0"/>
    <n v="13695"/>
    <n v="9277"/>
    <n v="6"/>
    <s v="Y"/>
    <s v="Yes"/>
    <n v="17"/>
    <x v="0"/>
    <n v="3"/>
    <n v="80"/>
    <x v="0"/>
    <n v="24"/>
    <x v="2"/>
    <n v="2"/>
    <n v="19"/>
    <n v="7"/>
    <n v="3"/>
    <n v="8"/>
  </r>
  <r>
    <n v="56"/>
    <x v="1"/>
    <n v="0"/>
    <x v="0"/>
    <n v="1369"/>
    <x v="1"/>
    <n v="23"/>
    <n v="3"/>
    <s v="Life Sciences"/>
    <n v="1"/>
    <n v="1373"/>
    <n v="4"/>
    <x v="1"/>
    <n v="68"/>
    <x v="0"/>
    <n v="4"/>
    <x v="3"/>
    <n v="2"/>
    <x v="1"/>
    <n v="13402"/>
    <n v="18235"/>
    <n v="4"/>
    <s v="Y"/>
    <s v="Yes"/>
    <n v="12"/>
    <x v="0"/>
    <n v="1"/>
    <n v="80"/>
    <x v="1"/>
    <n v="33"/>
    <x v="0"/>
    <n v="3"/>
    <n v="19"/>
    <n v="16"/>
    <n v="15"/>
    <n v="9"/>
  </r>
  <r>
    <n v="34"/>
    <x v="1"/>
    <n v="0"/>
    <x v="2"/>
    <n v="999"/>
    <x v="1"/>
    <n v="26"/>
    <n v="1"/>
    <s v="Technical Degree"/>
    <n v="1"/>
    <n v="1374"/>
    <n v="1"/>
    <x v="0"/>
    <n v="92"/>
    <x v="1"/>
    <n v="1"/>
    <x v="1"/>
    <n v="3"/>
    <x v="2"/>
    <n v="2029"/>
    <n v="15891"/>
    <n v="1"/>
    <s v="Y"/>
    <s v="No"/>
    <n v="20"/>
    <x v="1"/>
    <n v="3"/>
    <n v="80"/>
    <x v="2"/>
    <n v="5"/>
    <x v="2"/>
    <n v="3"/>
    <n v="5"/>
    <n v="4"/>
    <n v="0"/>
    <n v="0"/>
  </r>
  <r>
    <n v="40"/>
    <x v="1"/>
    <n v="0"/>
    <x v="0"/>
    <n v="1202"/>
    <x v="1"/>
    <n v="2"/>
    <n v="1"/>
    <s v="Medical"/>
    <n v="1"/>
    <n v="1375"/>
    <n v="2"/>
    <x v="0"/>
    <n v="89"/>
    <x v="2"/>
    <n v="2"/>
    <x v="4"/>
    <n v="3"/>
    <x v="2"/>
    <n v="6377"/>
    <n v="13888"/>
    <n v="5"/>
    <s v="Y"/>
    <s v="No"/>
    <n v="20"/>
    <x v="1"/>
    <n v="2"/>
    <n v="80"/>
    <x v="2"/>
    <n v="15"/>
    <x v="0"/>
    <n v="3"/>
    <n v="12"/>
    <n v="11"/>
    <n v="11"/>
    <n v="8"/>
  </r>
  <r>
    <n v="34"/>
    <x v="1"/>
    <n v="0"/>
    <x v="0"/>
    <n v="285"/>
    <x v="1"/>
    <n v="29"/>
    <n v="3"/>
    <s v="Medical"/>
    <n v="1"/>
    <n v="1377"/>
    <n v="2"/>
    <x v="1"/>
    <n v="86"/>
    <x v="0"/>
    <n v="2"/>
    <x v="2"/>
    <n v="3"/>
    <x v="1"/>
    <n v="5429"/>
    <n v="17491"/>
    <n v="4"/>
    <s v="Y"/>
    <s v="No"/>
    <n v="13"/>
    <x v="0"/>
    <n v="1"/>
    <n v="80"/>
    <x v="3"/>
    <n v="10"/>
    <x v="4"/>
    <n v="3"/>
    <n v="8"/>
    <n v="7"/>
    <n v="7"/>
    <n v="7"/>
  </r>
  <r>
    <n v="31"/>
    <x v="0"/>
    <n v="1"/>
    <x v="1"/>
    <n v="703"/>
    <x v="0"/>
    <n v="2"/>
    <n v="3"/>
    <s v="Life Sciences"/>
    <n v="1"/>
    <n v="1379"/>
    <n v="3"/>
    <x v="0"/>
    <n v="90"/>
    <x v="1"/>
    <n v="1"/>
    <x v="6"/>
    <n v="4"/>
    <x v="0"/>
    <n v="2785"/>
    <n v="11882"/>
    <n v="7"/>
    <s v="Y"/>
    <s v="No"/>
    <n v="14"/>
    <x v="0"/>
    <n v="3"/>
    <n v="80"/>
    <x v="0"/>
    <n v="3"/>
    <x v="1"/>
    <n v="4"/>
    <n v="1"/>
    <n v="0"/>
    <n v="0"/>
    <n v="0"/>
  </r>
  <r>
    <n v="35"/>
    <x v="0"/>
    <n v="1"/>
    <x v="1"/>
    <n v="662"/>
    <x v="0"/>
    <n v="18"/>
    <n v="4"/>
    <s v="Marketing"/>
    <n v="1"/>
    <n v="1380"/>
    <n v="4"/>
    <x v="0"/>
    <n v="67"/>
    <x v="0"/>
    <n v="2"/>
    <x v="0"/>
    <n v="3"/>
    <x v="1"/>
    <n v="4614"/>
    <n v="23288"/>
    <n v="0"/>
    <s v="Y"/>
    <s v="Yes"/>
    <n v="18"/>
    <x v="0"/>
    <n v="3"/>
    <n v="80"/>
    <x v="1"/>
    <n v="5"/>
    <x v="0"/>
    <n v="2"/>
    <n v="4"/>
    <n v="2"/>
    <n v="3"/>
    <n v="2"/>
  </r>
  <r>
    <n v="38"/>
    <x v="1"/>
    <n v="0"/>
    <x v="1"/>
    <n v="693"/>
    <x v="1"/>
    <n v="7"/>
    <n v="3"/>
    <s v="Life Sciences"/>
    <n v="1"/>
    <n v="1382"/>
    <n v="4"/>
    <x v="1"/>
    <n v="57"/>
    <x v="2"/>
    <n v="1"/>
    <x v="1"/>
    <n v="3"/>
    <x v="2"/>
    <n v="2610"/>
    <n v="15748"/>
    <n v="1"/>
    <s v="Y"/>
    <s v="No"/>
    <n v="11"/>
    <x v="0"/>
    <n v="4"/>
    <n v="80"/>
    <x v="2"/>
    <n v="4"/>
    <x v="2"/>
    <n v="3"/>
    <n v="4"/>
    <n v="2"/>
    <n v="0"/>
    <n v="3"/>
  </r>
  <r>
    <n v="34"/>
    <x v="1"/>
    <n v="0"/>
    <x v="0"/>
    <n v="404"/>
    <x v="1"/>
    <n v="2"/>
    <n v="4"/>
    <s v="Technical Degree"/>
    <n v="1"/>
    <n v="1383"/>
    <n v="3"/>
    <x v="0"/>
    <n v="98"/>
    <x v="0"/>
    <n v="2"/>
    <x v="4"/>
    <n v="4"/>
    <x v="0"/>
    <n v="6687"/>
    <n v="6163"/>
    <n v="1"/>
    <s v="Y"/>
    <s v="No"/>
    <n v="11"/>
    <x v="0"/>
    <n v="4"/>
    <n v="80"/>
    <x v="0"/>
    <n v="14"/>
    <x v="2"/>
    <n v="4"/>
    <n v="14"/>
    <n v="11"/>
    <n v="4"/>
    <n v="11"/>
  </r>
  <r>
    <n v="28"/>
    <x v="1"/>
    <n v="0"/>
    <x v="0"/>
    <n v="736"/>
    <x v="0"/>
    <n v="26"/>
    <n v="3"/>
    <s v="Life Sciences"/>
    <n v="1"/>
    <n v="1387"/>
    <n v="3"/>
    <x v="1"/>
    <n v="48"/>
    <x v="1"/>
    <n v="2"/>
    <x v="0"/>
    <n v="1"/>
    <x v="1"/>
    <n v="4724"/>
    <n v="24232"/>
    <n v="1"/>
    <s v="Y"/>
    <s v="No"/>
    <n v="11"/>
    <x v="0"/>
    <n v="3"/>
    <n v="80"/>
    <x v="1"/>
    <n v="5"/>
    <x v="0"/>
    <n v="3"/>
    <n v="5"/>
    <n v="3"/>
    <n v="0"/>
    <n v="4"/>
  </r>
  <r>
    <n v="31"/>
    <x v="0"/>
    <n v="1"/>
    <x v="0"/>
    <n v="330"/>
    <x v="1"/>
    <n v="22"/>
    <n v="4"/>
    <s v="Medical"/>
    <n v="1"/>
    <n v="1389"/>
    <n v="4"/>
    <x v="1"/>
    <n v="98"/>
    <x v="0"/>
    <n v="2"/>
    <x v="3"/>
    <n v="3"/>
    <x v="1"/>
    <n v="6179"/>
    <n v="21057"/>
    <n v="1"/>
    <s v="Y"/>
    <s v="Yes"/>
    <n v="15"/>
    <x v="0"/>
    <n v="4"/>
    <n v="80"/>
    <x v="3"/>
    <n v="10"/>
    <x v="1"/>
    <n v="2"/>
    <n v="10"/>
    <n v="2"/>
    <n v="6"/>
    <n v="7"/>
  </r>
  <r>
    <n v="39"/>
    <x v="1"/>
    <n v="0"/>
    <x v="0"/>
    <n v="1498"/>
    <x v="0"/>
    <n v="21"/>
    <n v="4"/>
    <s v="Life Sciences"/>
    <n v="1"/>
    <n v="1390"/>
    <n v="1"/>
    <x v="1"/>
    <n v="44"/>
    <x v="1"/>
    <n v="2"/>
    <x v="0"/>
    <n v="4"/>
    <x v="1"/>
    <n v="6120"/>
    <n v="3567"/>
    <n v="3"/>
    <s v="Y"/>
    <s v="Yes"/>
    <n v="12"/>
    <x v="0"/>
    <n v="4"/>
    <n v="80"/>
    <x v="3"/>
    <n v="8"/>
    <x v="2"/>
    <n v="4"/>
    <n v="5"/>
    <n v="4"/>
    <n v="1"/>
    <n v="4"/>
  </r>
  <r>
    <n v="51"/>
    <x v="1"/>
    <n v="0"/>
    <x v="1"/>
    <n v="541"/>
    <x v="0"/>
    <n v="2"/>
    <n v="3"/>
    <s v="Marketing"/>
    <n v="1"/>
    <n v="1391"/>
    <n v="2"/>
    <x v="1"/>
    <n v="52"/>
    <x v="0"/>
    <n v="3"/>
    <x v="0"/>
    <n v="2"/>
    <x v="1"/>
    <n v="10596"/>
    <n v="15395"/>
    <n v="2"/>
    <s v="Y"/>
    <s v="No"/>
    <n v="11"/>
    <x v="0"/>
    <n v="2"/>
    <n v="80"/>
    <x v="0"/>
    <n v="14"/>
    <x v="3"/>
    <n v="3"/>
    <n v="4"/>
    <n v="2"/>
    <n v="3"/>
    <n v="2"/>
  </r>
  <r>
    <n v="41"/>
    <x v="1"/>
    <n v="0"/>
    <x v="1"/>
    <n v="1200"/>
    <x v="1"/>
    <n v="22"/>
    <n v="3"/>
    <s v="Life Sciences"/>
    <n v="1"/>
    <n v="1392"/>
    <n v="4"/>
    <x v="0"/>
    <n v="75"/>
    <x v="0"/>
    <n v="2"/>
    <x v="1"/>
    <n v="4"/>
    <x v="2"/>
    <n v="5467"/>
    <n v="13953"/>
    <n v="3"/>
    <s v="Y"/>
    <s v="Yes"/>
    <n v="14"/>
    <x v="0"/>
    <n v="1"/>
    <n v="80"/>
    <x v="3"/>
    <n v="12"/>
    <x v="5"/>
    <n v="2"/>
    <n v="6"/>
    <n v="2"/>
    <n v="3"/>
    <n v="3"/>
  </r>
  <r>
    <n v="37"/>
    <x v="1"/>
    <n v="0"/>
    <x v="0"/>
    <n v="1439"/>
    <x v="1"/>
    <n v="4"/>
    <n v="1"/>
    <s v="Life Sciences"/>
    <n v="1"/>
    <n v="1394"/>
    <n v="3"/>
    <x v="1"/>
    <n v="54"/>
    <x v="0"/>
    <n v="1"/>
    <x v="1"/>
    <n v="3"/>
    <x v="1"/>
    <n v="2996"/>
    <n v="5182"/>
    <n v="7"/>
    <s v="Y"/>
    <s v="Yes"/>
    <n v="15"/>
    <x v="0"/>
    <n v="4"/>
    <n v="80"/>
    <x v="0"/>
    <n v="8"/>
    <x v="2"/>
    <n v="3"/>
    <n v="6"/>
    <n v="4"/>
    <n v="1"/>
    <n v="3"/>
  </r>
  <r>
    <n v="33"/>
    <x v="1"/>
    <n v="0"/>
    <x v="1"/>
    <n v="1111"/>
    <x v="0"/>
    <n v="5"/>
    <n v="1"/>
    <s v="Life Sciences"/>
    <n v="1"/>
    <n v="1395"/>
    <n v="2"/>
    <x v="1"/>
    <n v="61"/>
    <x v="0"/>
    <n v="2"/>
    <x v="0"/>
    <n v="4"/>
    <x v="1"/>
    <n v="9998"/>
    <n v="19293"/>
    <n v="6"/>
    <s v="Y"/>
    <s v="No"/>
    <n v="13"/>
    <x v="0"/>
    <n v="1"/>
    <n v="80"/>
    <x v="0"/>
    <n v="8"/>
    <x v="2"/>
    <n v="4"/>
    <n v="5"/>
    <n v="4"/>
    <n v="1"/>
    <n v="2"/>
  </r>
  <r>
    <n v="32"/>
    <x v="1"/>
    <n v="0"/>
    <x v="0"/>
    <n v="499"/>
    <x v="0"/>
    <n v="2"/>
    <n v="1"/>
    <s v="Marketing"/>
    <n v="1"/>
    <n v="1396"/>
    <n v="3"/>
    <x v="1"/>
    <n v="36"/>
    <x v="0"/>
    <n v="2"/>
    <x v="0"/>
    <n v="2"/>
    <x v="1"/>
    <n v="4078"/>
    <n v="20497"/>
    <n v="0"/>
    <s v="Y"/>
    <s v="Yes"/>
    <n v="13"/>
    <x v="0"/>
    <n v="1"/>
    <n v="80"/>
    <x v="2"/>
    <n v="4"/>
    <x v="1"/>
    <n v="2"/>
    <n v="3"/>
    <n v="2"/>
    <n v="1"/>
    <n v="2"/>
  </r>
  <r>
    <n v="39"/>
    <x v="1"/>
    <n v="0"/>
    <x v="2"/>
    <n v="1485"/>
    <x v="1"/>
    <n v="25"/>
    <n v="2"/>
    <s v="Life Sciences"/>
    <n v="1"/>
    <n v="1397"/>
    <n v="3"/>
    <x v="1"/>
    <n v="71"/>
    <x v="0"/>
    <n v="3"/>
    <x v="4"/>
    <n v="3"/>
    <x v="1"/>
    <n v="10920"/>
    <n v="3449"/>
    <n v="3"/>
    <s v="Y"/>
    <s v="No"/>
    <n v="21"/>
    <x v="1"/>
    <n v="2"/>
    <n v="80"/>
    <x v="1"/>
    <n v="13"/>
    <x v="2"/>
    <n v="3"/>
    <n v="6"/>
    <n v="4"/>
    <n v="0"/>
    <n v="5"/>
  </r>
  <r>
    <n v="25"/>
    <x v="1"/>
    <n v="0"/>
    <x v="0"/>
    <n v="1372"/>
    <x v="0"/>
    <n v="18"/>
    <n v="1"/>
    <s v="Life Sciences"/>
    <n v="1"/>
    <n v="1399"/>
    <n v="1"/>
    <x v="1"/>
    <n v="93"/>
    <x v="2"/>
    <n v="2"/>
    <x v="0"/>
    <n v="3"/>
    <x v="1"/>
    <n v="6232"/>
    <n v="12477"/>
    <n v="2"/>
    <s v="Y"/>
    <s v="No"/>
    <n v="11"/>
    <x v="0"/>
    <n v="2"/>
    <n v="80"/>
    <x v="0"/>
    <n v="6"/>
    <x v="1"/>
    <n v="2"/>
    <n v="3"/>
    <n v="2"/>
    <n v="1"/>
    <n v="2"/>
  </r>
  <r>
    <n v="52"/>
    <x v="1"/>
    <n v="0"/>
    <x v="1"/>
    <n v="322"/>
    <x v="1"/>
    <n v="28"/>
    <n v="2"/>
    <s v="Medical"/>
    <n v="1"/>
    <n v="1401"/>
    <n v="4"/>
    <x v="0"/>
    <n v="59"/>
    <x v="2"/>
    <n v="4"/>
    <x v="3"/>
    <n v="3"/>
    <x v="1"/>
    <n v="13247"/>
    <n v="9731"/>
    <n v="2"/>
    <s v="Y"/>
    <s v="Yes"/>
    <n v="11"/>
    <x v="0"/>
    <n v="2"/>
    <n v="80"/>
    <x v="1"/>
    <n v="24"/>
    <x v="1"/>
    <n v="2"/>
    <n v="5"/>
    <n v="3"/>
    <n v="0"/>
    <n v="2"/>
  </r>
  <r>
    <n v="43"/>
    <x v="1"/>
    <n v="0"/>
    <x v="0"/>
    <n v="930"/>
    <x v="1"/>
    <n v="6"/>
    <n v="3"/>
    <s v="Medical"/>
    <n v="1"/>
    <n v="1402"/>
    <n v="1"/>
    <x v="0"/>
    <n v="73"/>
    <x v="1"/>
    <n v="2"/>
    <x v="1"/>
    <n v="3"/>
    <x v="0"/>
    <n v="4081"/>
    <n v="20003"/>
    <n v="1"/>
    <s v="Y"/>
    <s v="Yes"/>
    <n v="14"/>
    <x v="0"/>
    <n v="1"/>
    <n v="80"/>
    <x v="0"/>
    <n v="20"/>
    <x v="1"/>
    <n v="1"/>
    <n v="20"/>
    <n v="7"/>
    <n v="1"/>
    <n v="8"/>
  </r>
  <r>
    <n v="27"/>
    <x v="1"/>
    <n v="0"/>
    <x v="0"/>
    <n v="205"/>
    <x v="0"/>
    <n v="10"/>
    <n v="3"/>
    <s v="Marketing"/>
    <n v="1"/>
    <n v="1403"/>
    <n v="4"/>
    <x v="0"/>
    <n v="98"/>
    <x v="1"/>
    <n v="2"/>
    <x v="0"/>
    <n v="4"/>
    <x v="1"/>
    <n v="5769"/>
    <n v="7100"/>
    <n v="1"/>
    <s v="Y"/>
    <s v="Yes"/>
    <n v="11"/>
    <x v="0"/>
    <n v="4"/>
    <n v="80"/>
    <x v="0"/>
    <n v="6"/>
    <x v="1"/>
    <n v="3"/>
    <n v="6"/>
    <n v="2"/>
    <n v="4"/>
    <n v="4"/>
  </r>
  <r>
    <n v="27"/>
    <x v="0"/>
    <n v="1"/>
    <x v="0"/>
    <n v="135"/>
    <x v="1"/>
    <n v="17"/>
    <n v="4"/>
    <s v="Life Sciences"/>
    <n v="1"/>
    <n v="1405"/>
    <n v="4"/>
    <x v="0"/>
    <n v="51"/>
    <x v="0"/>
    <n v="1"/>
    <x v="1"/>
    <n v="3"/>
    <x v="0"/>
    <n v="2394"/>
    <n v="25681"/>
    <n v="1"/>
    <s v="Y"/>
    <s v="Yes"/>
    <n v="13"/>
    <x v="0"/>
    <n v="4"/>
    <n v="80"/>
    <x v="0"/>
    <n v="8"/>
    <x v="2"/>
    <n v="3"/>
    <n v="8"/>
    <n v="2"/>
    <n v="7"/>
    <n v="7"/>
  </r>
  <r>
    <n v="26"/>
    <x v="1"/>
    <n v="0"/>
    <x v="0"/>
    <n v="683"/>
    <x v="1"/>
    <n v="2"/>
    <n v="1"/>
    <s v="Medical"/>
    <n v="1"/>
    <n v="1407"/>
    <n v="1"/>
    <x v="1"/>
    <n v="36"/>
    <x v="1"/>
    <n v="1"/>
    <x v="1"/>
    <n v="4"/>
    <x v="0"/>
    <n v="3904"/>
    <n v="4050"/>
    <n v="0"/>
    <s v="Y"/>
    <s v="No"/>
    <n v="12"/>
    <x v="0"/>
    <n v="4"/>
    <n v="80"/>
    <x v="0"/>
    <n v="5"/>
    <x v="2"/>
    <n v="3"/>
    <n v="4"/>
    <n v="3"/>
    <n v="1"/>
    <n v="1"/>
  </r>
  <r>
    <n v="42"/>
    <x v="1"/>
    <n v="0"/>
    <x v="0"/>
    <n v="1147"/>
    <x v="2"/>
    <n v="10"/>
    <n v="3"/>
    <s v="Human Resources"/>
    <n v="1"/>
    <n v="1408"/>
    <n v="3"/>
    <x v="0"/>
    <n v="31"/>
    <x v="0"/>
    <n v="4"/>
    <x v="5"/>
    <n v="1"/>
    <x v="1"/>
    <n v="16799"/>
    <n v="16616"/>
    <n v="0"/>
    <s v="Y"/>
    <s v="No"/>
    <n v="14"/>
    <x v="0"/>
    <n v="3"/>
    <n v="80"/>
    <x v="1"/>
    <n v="21"/>
    <x v="3"/>
    <n v="3"/>
    <n v="20"/>
    <n v="7"/>
    <n v="0"/>
    <n v="9"/>
  </r>
  <r>
    <n v="52"/>
    <x v="1"/>
    <n v="0"/>
    <x v="0"/>
    <n v="258"/>
    <x v="1"/>
    <n v="8"/>
    <n v="4"/>
    <s v="Other"/>
    <n v="1"/>
    <n v="1409"/>
    <n v="3"/>
    <x v="0"/>
    <n v="54"/>
    <x v="0"/>
    <n v="1"/>
    <x v="2"/>
    <n v="1"/>
    <x v="1"/>
    <n v="2950"/>
    <n v="17363"/>
    <n v="9"/>
    <s v="Y"/>
    <s v="No"/>
    <n v="13"/>
    <x v="0"/>
    <n v="3"/>
    <n v="80"/>
    <x v="0"/>
    <n v="12"/>
    <x v="2"/>
    <n v="1"/>
    <n v="5"/>
    <n v="4"/>
    <n v="0"/>
    <n v="4"/>
  </r>
  <r>
    <n v="37"/>
    <x v="1"/>
    <n v="0"/>
    <x v="0"/>
    <n v="1462"/>
    <x v="1"/>
    <n v="11"/>
    <n v="3"/>
    <s v="Medical"/>
    <n v="1"/>
    <n v="1411"/>
    <n v="1"/>
    <x v="0"/>
    <n v="94"/>
    <x v="0"/>
    <n v="1"/>
    <x v="2"/>
    <n v="3"/>
    <x v="0"/>
    <n v="3629"/>
    <n v="19106"/>
    <n v="4"/>
    <s v="Y"/>
    <s v="No"/>
    <n v="18"/>
    <x v="0"/>
    <n v="1"/>
    <n v="80"/>
    <x v="0"/>
    <n v="8"/>
    <x v="6"/>
    <n v="3"/>
    <n v="3"/>
    <n v="2"/>
    <n v="0"/>
    <n v="2"/>
  </r>
  <r>
    <n v="35"/>
    <x v="1"/>
    <n v="0"/>
    <x v="1"/>
    <n v="200"/>
    <x v="1"/>
    <n v="18"/>
    <n v="2"/>
    <s v="Life Sciences"/>
    <n v="1"/>
    <n v="1412"/>
    <n v="3"/>
    <x v="1"/>
    <n v="60"/>
    <x v="0"/>
    <n v="3"/>
    <x v="3"/>
    <n v="4"/>
    <x v="0"/>
    <n v="9362"/>
    <n v="19944"/>
    <n v="2"/>
    <s v="Y"/>
    <s v="No"/>
    <n v="11"/>
    <x v="0"/>
    <n v="3"/>
    <n v="80"/>
    <x v="0"/>
    <n v="10"/>
    <x v="2"/>
    <n v="3"/>
    <n v="2"/>
    <n v="2"/>
    <n v="2"/>
    <n v="2"/>
  </r>
  <r>
    <n v="25"/>
    <x v="1"/>
    <n v="0"/>
    <x v="0"/>
    <n v="949"/>
    <x v="1"/>
    <n v="1"/>
    <n v="3"/>
    <s v="Technical Degree"/>
    <n v="1"/>
    <n v="1415"/>
    <n v="1"/>
    <x v="1"/>
    <n v="81"/>
    <x v="0"/>
    <n v="1"/>
    <x v="2"/>
    <n v="4"/>
    <x v="1"/>
    <n v="3229"/>
    <n v="4910"/>
    <n v="4"/>
    <s v="Y"/>
    <s v="No"/>
    <n v="11"/>
    <x v="0"/>
    <n v="2"/>
    <n v="80"/>
    <x v="1"/>
    <n v="7"/>
    <x v="2"/>
    <n v="2"/>
    <n v="3"/>
    <n v="2"/>
    <n v="0"/>
    <n v="2"/>
  </r>
  <r>
    <n v="26"/>
    <x v="1"/>
    <n v="0"/>
    <x v="0"/>
    <n v="652"/>
    <x v="1"/>
    <n v="7"/>
    <n v="3"/>
    <s v="Other"/>
    <n v="1"/>
    <n v="1417"/>
    <n v="3"/>
    <x v="1"/>
    <n v="100"/>
    <x v="2"/>
    <n v="1"/>
    <x v="2"/>
    <n v="1"/>
    <x v="0"/>
    <n v="3578"/>
    <n v="23577"/>
    <n v="0"/>
    <s v="Y"/>
    <s v="No"/>
    <n v="12"/>
    <x v="0"/>
    <n v="4"/>
    <n v="80"/>
    <x v="0"/>
    <n v="8"/>
    <x v="2"/>
    <n v="3"/>
    <n v="7"/>
    <n v="7"/>
    <n v="0"/>
    <n v="7"/>
  </r>
  <r>
    <n v="29"/>
    <x v="1"/>
    <n v="0"/>
    <x v="0"/>
    <n v="332"/>
    <x v="2"/>
    <n v="17"/>
    <n v="3"/>
    <s v="Other"/>
    <n v="1"/>
    <n v="1419"/>
    <n v="2"/>
    <x v="1"/>
    <n v="51"/>
    <x v="1"/>
    <n v="3"/>
    <x v="8"/>
    <n v="1"/>
    <x v="0"/>
    <n v="7988"/>
    <n v="9769"/>
    <n v="1"/>
    <s v="Y"/>
    <s v="No"/>
    <n v="13"/>
    <x v="0"/>
    <n v="1"/>
    <n v="80"/>
    <x v="0"/>
    <n v="10"/>
    <x v="1"/>
    <n v="2"/>
    <n v="10"/>
    <n v="9"/>
    <n v="0"/>
    <n v="9"/>
  </r>
  <r>
    <n v="49"/>
    <x v="0"/>
    <n v="1"/>
    <x v="1"/>
    <n v="1475"/>
    <x v="1"/>
    <n v="28"/>
    <n v="2"/>
    <s v="Life Sciences"/>
    <n v="1"/>
    <n v="1420"/>
    <n v="1"/>
    <x v="1"/>
    <n v="97"/>
    <x v="1"/>
    <n v="2"/>
    <x v="2"/>
    <n v="1"/>
    <x v="0"/>
    <n v="4284"/>
    <n v="22710"/>
    <n v="3"/>
    <s v="Y"/>
    <s v="No"/>
    <n v="20"/>
    <x v="1"/>
    <n v="1"/>
    <n v="80"/>
    <x v="0"/>
    <n v="20"/>
    <x v="2"/>
    <n v="3"/>
    <n v="4"/>
    <n v="3"/>
    <n v="1"/>
    <n v="3"/>
  </r>
  <r>
    <n v="29"/>
    <x v="0"/>
    <n v="1"/>
    <x v="1"/>
    <n v="337"/>
    <x v="1"/>
    <n v="14"/>
    <n v="1"/>
    <s v="Other"/>
    <n v="1"/>
    <n v="1421"/>
    <n v="3"/>
    <x v="0"/>
    <n v="84"/>
    <x v="0"/>
    <n v="3"/>
    <x v="4"/>
    <n v="4"/>
    <x v="0"/>
    <n v="7553"/>
    <n v="22930"/>
    <n v="0"/>
    <s v="Y"/>
    <s v="Yes"/>
    <n v="12"/>
    <x v="0"/>
    <n v="1"/>
    <n v="80"/>
    <x v="0"/>
    <n v="9"/>
    <x v="4"/>
    <n v="3"/>
    <n v="8"/>
    <n v="7"/>
    <n v="7"/>
    <n v="7"/>
  </r>
  <r>
    <n v="54"/>
    <x v="1"/>
    <n v="0"/>
    <x v="0"/>
    <n v="971"/>
    <x v="1"/>
    <n v="1"/>
    <n v="3"/>
    <s v="Medical"/>
    <n v="1"/>
    <n v="1422"/>
    <n v="4"/>
    <x v="0"/>
    <n v="54"/>
    <x v="0"/>
    <n v="4"/>
    <x v="7"/>
    <n v="4"/>
    <x v="0"/>
    <n v="17328"/>
    <n v="5652"/>
    <n v="6"/>
    <s v="Y"/>
    <s v="No"/>
    <n v="19"/>
    <x v="0"/>
    <n v="4"/>
    <n v="80"/>
    <x v="0"/>
    <n v="29"/>
    <x v="1"/>
    <n v="2"/>
    <n v="20"/>
    <n v="7"/>
    <n v="12"/>
    <n v="7"/>
  </r>
  <r>
    <n v="58"/>
    <x v="1"/>
    <n v="0"/>
    <x v="0"/>
    <n v="1055"/>
    <x v="1"/>
    <n v="1"/>
    <n v="3"/>
    <s v="Medical"/>
    <n v="1"/>
    <n v="1423"/>
    <n v="4"/>
    <x v="0"/>
    <n v="76"/>
    <x v="0"/>
    <n v="5"/>
    <x v="7"/>
    <n v="1"/>
    <x v="1"/>
    <n v="19701"/>
    <n v="22456"/>
    <n v="3"/>
    <s v="Y"/>
    <s v="Yes"/>
    <n v="21"/>
    <x v="1"/>
    <n v="3"/>
    <n v="80"/>
    <x v="1"/>
    <n v="32"/>
    <x v="1"/>
    <n v="3"/>
    <n v="9"/>
    <n v="8"/>
    <n v="1"/>
    <n v="5"/>
  </r>
  <r>
    <n v="55"/>
    <x v="1"/>
    <n v="0"/>
    <x v="0"/>
    <n v="1136"/>
    <x v="1"/>
    <n v="1"/>
    <n v="4"/>
    <s v="Medical"/>
    <n v="1"/>
    <n v="1424"/>
    <n v="2"/>
    <x v="1"/>
    <n v="81"/>
    <x v="2"/>
    <n v="4"/>
    <x v="7"/>
    <n v="4"/>
    <x v="2"/>
    <n v="14732"/>
    <n v="12414"/>
    <n v="2"/>
    <s v="Y"/>
    <s v="No"/>
    <n v="13"/>
    <x v="0"/>
    <n v="4"/>
    <n v="80"/>
    <x v="3"/>
    <n v="31"/>
    <x v="5"/>
    <n v="4"/>
    <n v="7"/>
    <n v="7"/>
    <n v="0"/>
    <n v="0"/>
  </r>
  <r>
    <n v="36"/>
    <x v="1"/>
    <n v="0"/>
    <x v="0"/>
    <n v="1174"/>
    <x v="0"/>
    <n v="3"/>
    <n v="4"/>
    <s v="Marketing"/>
    <n v="1"/>
    <n v="1425"/>
    <n v="1"/>
    <x v="0"/>
    <n v="99"/>
    <x v="0"/>
    <n v="2"/>
    <x v="0"/>
    <n v="2"/>
    <x v="0"/>
    <n v="9278"/>
    <n v="20763"/>
    <n v="3"/>
    <s v="Y"/>
    <s v="Yes"/>
    <n v="16"/>
    <x v="0"/>
    <n v="4"/>
    <n v="80"/>
    <x v="0"/>
    <n v="15"/>
    <x v="1"/>
    <n v="3"/>
    <n v="5"/>
    <n v="4"/>
    <n v="0"/>
    <n v="1"/>
  </r>
  <r>
    <n v="31"/>
    <x v="0"/>
    <n v="1"/>
    <x v="1"/>
    <n v="667"/>
    <x v="0"/>
    <n v="1"/>
    <n v="4"/>
    <s v="Life Sciences"/>
    <n v="1"/>
    <n v="1427"/>
    <n v="2"/>
    <x v="0"/>
    <n v="50"/>
    <x v="3"/>
    <n v="1"/>
    <x v="6"/>
    <n v="3"/>
    <x v="0"/>
    <n v="1359"/>
    <n v="16154"/>
    <n v="1"/>
    <s v="Y"/>
    <s v="No"/>
    <n v="12"/>
    <x v="0"/>
    <n v="2"/>
    <n v="80"/>
    <x v="0"/>
    <n v="1"/>
    <x v="1"/>
    <n v="3"/>
    <n v="1"/>
    <n v="0"/>
    <n v="0"/>
    <n v="0"/>
  </r>
  <r>
    <n v="30"/>
    <x v="1"/>
    <n v="0"/>
    <x v="0"/>
    <n v="855"/>
    <x v="0"/>
    <n v="7"/>
    <n v="4"/>
    <s v="Marketing"/>
    <n v="1"/>
    <n v="1428"/>
    <n v="4"/>
    <x v="0"/>
    <n v="73"/>
    <x v="0"/>
    <n v="2"/>
    <x v="0"/>
    <n v="1"/>
    <x v="2"/>
    <n v="4779"/>
    <n v="12761"/>
    <n v="7"/>
    <s v="Y"/>
    <s v="No"/>
    <n v="14"/>
    <x v="0"/>
    <n v="2"/>
    <n v="80"/>
    <x v="3"/>
    <n v="8"/>
    <x v="1"/>
    <n v="3"/>
    <n v="3"/>
    <n v="2"/>
    <n v="0"/>
    <n v="2"/>
  </r>
  <r>
    <n v="31"/>
    <x v="1"/>
    <n v="0"/>
    <x v="0"/>
    <n v="182"/>
    <x v="1"/>
    <n v="8"/>
    <n v="5"/>
    <s v="Life Sciences"/>
    <n v="1"/>
    <n v="1430"/>
    <n v="1"/>
    <x v="0"/>
    <n v="93"/>
    <x v="0"/>
    <n v="4"/>
    <x v="7"/>
    <n v="2"/>
    <x v="0"/>
    <n v="16422"/>
    <n v="8847"/>
    <n v="3"/>
    <s v="Y"/>
    <s v="No"/>
    <n v="11"/>
    <x v="0"/>
    <n v="3"/>
    <n v="80"/>
    <x v="0"/>
    <n v="9"/>
    <x v="1"/>
    <n v="4"/>
    <n v="3"/>
    <n v="2"/>
    <n v="1"/>
    <n v="0"/>
  </r>
  <r>
    <n v="34"/>
    <x v="1"/>
    <n v="0"/>
    <x v="1"/>
    <n v="560"/>
    <x v="1"/>
    <n v="1"/>
    <n v="4"/>
    <s v="Other"/>
    <n v="1"/>
    <n v="1431"/>
    <n v="4"/>
    <x v="1"/>
    <n v="91"/>
    <x v="0"/>
    <n v="1"/>
    <x v="1"/>
    <n v="1"/>
    <x v="2"/>
    <n v="2996"/>
    <n v="20284"/>
    <n v="5"/>
    <s v="Y"/>
    <s v="No"/>
    <n v="14"/>
    <x v="0"/>
    <n v="3"/>
    <n v="80"/>
    <x v="3"/>
    <n v="10"/>
    <x v="2"/>
    <n v="3"/>
    <n v="4"/>
    <n v="3"/>
    <n v="1"/>
    <n v="3"/>
  </r>
  <r>
    <n v="31"/>
    <x v="0"/>
    <n v="1"/>
    <x v="0"/>
    <n v="202"/>
    <x v="1"/>
    <n v="8"/>
    <n v="3"/>
    <s v="Life Sciences"/>
    <n v="1"/>
    <n v="1433"/>
    <n v="1"/>
    <x v="0"/>
    <n v="34"/>
    <x v="1"/>
    <n v="1"/>
    <x v="1"/>
    <n v="2"/>
    <x v="0"/>
    <n v="1261"/>
    <n v="22262"/>
    <n v="1"/>
    <s v="Y"/>
    <s v="No"/>
    <n v="12"/>
    <x v="0"/>
    <n v="3"/>
    <n v="80"/>
    <x v="0"/>
    <n v="1"/>
    <x v="1"/>
    <n v="4"/>
    <n v="1"/>
    <n v="0"/>
    <n v="0"/>
    <n v="0"/>
  </r>
  <r>
    <n v="27"/>
    <x v="1"/>
    <n v="0"/>
    <x v="0"/>
    <n v="1377"/>
    <x v="1"/>
    <n v="11"/>
    <n v="1"/>
    <s v="Life Sciences"/>
    <n v="1"/>
    <n v="1434"/>
    <n v="2"/>
    <x v="1"/>
    <n v="91"/>
    <x v="0"/>
    <n v="1"/>
    <x v="2"/>
    <n v="1"/>
    <x v="1"/>
    <n v="2099"/>
    <n v="7679"/>
    <n v="0"/>
    <s v="Y"/>
    <s v="No"/>
    <n v="14"/>
    <x v="0"/>
    <n v="2"/>
    <n v="80"/>
    <x v="0"/>
    <n v="6"/>
    <x v="1"/>
    <n v="4"/>
    <n v="5"/>
    <n v="0"/>
    <n v="1"/>
    <n v="4"/>
  </r>
  <r>
    <n v="36"/>
    <x v="1"/>
    <n v="0"/>
    <x v="0"/>
    <n v="172"/>
    <x v="1"/>
    <n v="4"/>
    <n v="4"/>
    <s v="Life Sciences"/>
    <n v="1"/>
    <n v="1435"/>
    <n v="1"/>
    <x v="1"/>
    <n v="37"/>
    <x v="1"/>
    <n v="2"/>
    <x v="2"/>
    <n v="4"/>
    <x v="0"/>
    <n v="5810"/>
    <n v="22604"/>
    <n v="1"/>
    <s v="Y"/>
    <s v="No"/>
    <n v="16"/>
    <x v="0"/>
    <n v="3"/>
    <n v="80"/>
    <x v="0"/>
    <n v="10"/>
    <x v="2"/>
    <n v="2"/>
    <n v="10"/>
    <n v="4"/>
    <n v="1"/>
    <n v="8"/>
  </r>
  <r>
    <n v="36"/>
    <x v="1"/>
    <n v="0"/>
    <x v="0"/>
    <n v="329"/>
    <x v="0"/>
    <n v="16"/>
    <n v="4"/>
    <s v="Marketing"/>
    <n v="1"/>
    <n v="1436"/>
    <n v="3"/>
    <x v="0"/>
    <n v="98"/>
    <x v="1"/>
    <n v="2"/>
    <x v="0"/>
    <n v="1"/>
    <x v="1"/>
    <n v="5647"/>
    <n v="13494"/>
    <n v="4"/>
    <s v="Y"/>
    <s v="No"/>
    <n v="13"/>
    <x v="0"/>
    <n v="1"/>
    <n v="80"/>
    <x v="3"/>
    <n v="11"/>
    <x v="1"/>
    <n v="2"/>
    <n v="3"/>
    <n v="2"/>
    <n v="0"/>
    <n v="2"/>
  </r>
  <r>
    <n v="47"/>
    <x v="1"/>
    <n v="0"/>
    <x v="0"/>
    <n v="465"/>
    <x v="1"/>
    <n v="1"/>
    <n v="3"/>
    <s v="Technical Degree"/>
    <n v="1"/>
    <n v="1438"/>
    <n v="1"/>
    <x v="1"/>
    <n v="74"/>
    <x v="0"/>
    <n v="1"/>
    <x v="1"/>
    <n v="4"/>
    <x v="1"/>
    <n v="3420"/>
    <n v="10205"/>
    <n v="7"/>
    <s v="Y"/>
    <s v="No"/>
    <n v="12"/>
    <x v="0"/>
    <n v="3"/>
    <n v="80"/>
    <x v="1"/>
    <n v="17"/>
    <x v="2"/>
    <n v="2"/>
    <n v="6"/>
    <n v="5"/>
    <n v="1"/>
    <n v="2"/>
  </r>
  <r>
    <n v="25"/>
    <x v="0"/>
    <n v="1"/>
    <x v="0"/>
    <n v="383"/>
    <x v="0"/>
    <n v="9"/>
    <n v="2"/>
    <s v="Life Sciences"/>
    <n v="1"/>
    <n v="1439"/>
    <n v="1"/>
    <x v="1"/>
    <n v="68"/>
    <x v="1"/>
    <n v="1"/>
    <x v="6"/>
    <n v="1"/>
    <x v="1"/>
    <n v="4400"/>
    <n v="15182"/>
    <n v="3"/>
    <s v="Y"/>
    <s v="No"/>
    <n v="12"/>
    <x v="0"/>
    <n v="1"/>
    <n v="80"/>
    <x v="0"/>
    <n v="6"/>
    <x v="2"/>
    <n v="3"/>
    <n v="3"/>
    <n v="2"/>
    <n v="2"/>
    <n v="2"/>
  </r>
  <r>
    <n v="37"/>
    <x v="1"/>
    <n v="0"/>
    <x v="2"/>
    <n v="1413"/>
    <x v="1"/>
    <n v="5"/>
    <n v="2"/>
    <s v="Technical Degree"/>
    <n v="1"/>
    <n v="1440"/>
    <n v="3"/>
    <x v="1"/>
    <n v="84"/>
    <x v="2"/>
    <n v="1"/>
    <x v="2"/>
    <n v="3"/>
    <x v="0"/>
    <n v="3500"/>
    <n v="25470"/>
    <n v="0"/>
    <s v="Y"/>
    <s v="No"/>
    <n v="14"/>
    <x v="0"/>
    <n v="1"/>
    <n v="80"/>
    <x v="0"/>
    <n v="7"/>
    <x v="2"/>
    <n v="1"/>
    <n v="6"/>
    <n v="5"/>
    <n v="1"/>
    <n v="3"/>
  </r>
  <r>
    <n v="56"/>
    <x v="1"/>
    <n v="0"/>
    <x v="0"/>
    <n v="1255"/>
    <x v="1"/>
    <n v="1"/>
    <n v="2"/>
    <s v="Life Sciences"/>
    <n v="1"/>
    <n v="1441"/>
    <n v="1"/>
    <x v="0"/>
    <n v="90"/>
    <x v="0"/>
    <n v="1"/>
    <x v="1"/>
    <n v="1"/>
    <x v="1"/>
    <n v="2066"/>
    <n v="10494"/>
    <n v="2"/>
    <s v="Y"/>
    <s v="No"/>
    <n v="22"/>
    <x v="1"/>
    <n v="4"/>
    <n v="80"/>
    <x v="1"/>
    <n v="5"/>
    <x v="1"/>
    <n v="4"/>
    <n v="3"/>
    <n v="2"/>
    <n v="1"/>
    <n v="0"/>
  </r>
  <r>
    <n v="47"/>
    <x v="1"/>
    <n v="0"/>
    <x v="0"/>
    <n v="359"/>
    <x v="1"/>
    <n v="2"/>
    <n v="4"/>
    <s v="Medical"/>
    <n v="1"/>
    <n v="1443"/>
    <n v="1"/>
    <x v="0"/>
    <n v="82"/>
    <x v="0"/>
    <n v="4"/>
    <x v="7"/>
    <n v="3"/>
    <x v="1"/>
    <n v="17169"/>
    <n v="26703"/>
    <n v="3"/>
    <s v="Y"/>
    <s v="No"/>
    <n v="19"/>
    <x v="0"/>
    <n v="2"/>
    <n v="80"/>
    <x v="3"/>
    <n v="26"/>
    <x v="2"/>
    <n v="4"/>
    <n v="20"/>
    <n v="17"/>
    <n v="5"/>
    <n v="6"/>
  </r>
  <r>
    <n v="24"/>
    <x v="1"/>
    <n v="0"/>
    <x v="0"/>
    <n v="1476"/>
    <x v="0"/>
    <n v="4"/>
    <n v="1"/>
    <s v="Medical"/>
    <n v="1"/>
    <n v="1445"/>
    <n v="4"/>
    <x v="0"/>
    <n v="42"/>
    <x v="0"/>
    <n v="2"/>
    <x v="0"/>
    <n v="3"/>
    <x v="1"/>
    <n v="4162"/>
    <n v="15211"/>
    <n v="1"/>
    <s v="Y"/>
    <s v="Yes"/>
    <n v="12"/>
    <x v="0"/>
    <n v="3"/>
    <n v="80"/>
    <x v="3"/>
    <n v="5"/>
    <x v="1"/>
    <n v="3"/>
    <n v="5"/>
    <n v="4"/>
    <n v="0"/>
    <n v="3"/>
  </r>
  <r>
    <n v="32"/>
    <x v="1"/>
    <n v="0"/>
    <x v="0"/>
    <n v="601"/>
    <x v="0"/>
    <n v="7"/>
    <n v="5"/>
    <s v="Marketing"/>
    <n v="1"/>
    <n v="1446"/>
    <n v="4"/>
    <x v="1"/>
    <n v="97"/>
    <x v="0"/>
    <n v="2"/>
    <x v="0"/>
    <n v="4"/>
    <x v="1"/>
    <n v="9204"/>
    <n v="23343"/>
    <n v="4"/>
    <s v="Y"/>
    <s v="No"/>
    <n v="12"/>
    <x v="0"/>
    <n v="3"/>
    <n v="80"/>
    <x v="1"/>
    <n v="7"/>
    <x v="1"/>
    <n v="2"/>
    <n v="4"/>
    <n v="3"/>
    <n v="0"/>
    <n v="3"/>
  </r>
  <r>
    <n v="34"/>
    <x v="1"/>
    <n v="0"/>
    <x v="0"/>
    <n v="401"/>
    <x v="1"/>
    <n v="1"/>
    <n v="3"/>
    <s v="Life Sciences"/>
    <n v="1"/>
    <n v="1447"/>
    <n v="4"/>
    <x v="0"/>
    <n v="86"/>
    <x v="1"/>
    <n v="1"/>
    <x v="2"/>
    <n v="2"/>
    <x v="1"/>
    <n v="3294"/>
    <n v="3708"/>
    <n v="5"/>
    <s v="Y"/>
    <s v="No"/>
    <n v="17"/>
    <x v="0"/>
    <n v="1"/>
    <n v="80"/>
    <x v="1"/>
    <n v="7"/>
    <x v="2"/>
    <n v="2"/>
    <n v="5"/>
    <n v="4"/>
    <n v="0"/>
    <n v="2"/>
  </r>
  <r>
    <n v="41"/>
    <x v="1"/>
    <n v="0"/>
    <x v="0"/>
    <n v="1283"/>
    <x v="1"/>
    <n v="5"/>
    <n v="5"/>
    <s v="Medical"/>
    <n v="1"/>
    <n v="1448"/>
    <n v="2"/>
    <x v="1"/>
    <n v="90"/>
    <x v="2"/>
    <n v="1"/>
    <x v="1"/>
    <n v="3"/>
    <x v="1"/>
    <n v="2127"/>
    <n v="5561"/>
    <n v="2"/>
    <s v="Y"/>
    <s v="Yes"/>
    <n v="12"/>
    <x v="0"/>
    <n v="1"/>
    <n v="80"/>
    <x v="0"/>
    <n v="7"/>
    <x v="3"/>
    <n v="2"/>
    <n v="4"/>
    <n v="2"/>
    <n v="0"/>
    <n v="3"/>
  </r>
  <r>
    <n v="40"/>
    <x v="1"/>
    <n v="0"/>
    <x v="2"/>
    <n v="663"/>
    <x v="1"/>
    <n v="9"/>
    <n v="4"/>
    <s v="Other"/>
    <n v="1"/>
    <n v="1449"/>
    <n v="3"/>
    <x v="1"/>
    <n v="81"/>
    <x v="0"/>
    <n v="2"/>
    <x v="2"/>
    <n v="3"/>
    <x v="2"/>
    <n v="3975"/>
    <n v="23099"/>
    <n v="3"/>
    <s v="Y"/>
    <s v="No"/>
    <n v="11"/>
    <x v="0"/>
    <n v="3"/>
    <n v="80"/>
    <x v="3"/>
    <n v="11"/>
    <x v="2"/>
    <n v="4"/>
    <n v="8"/>
    <n v="7"/>
    <n v="0"/>
    <n v="7"/>
  </r>
  <r>
    <n v="31"/>
    <x v="1"/>
    <n v="0"/>
    <x v="0"/>
    <n v="326"/>
    <x v="0"/>
    <n v="8"/>
    <n v="2"/>
    <s v="Life Sciences"/>
    <n v="1"/>
    <n v="1453"/>
    <n v="1"/>
    <x v="1"/>
    <n v="31"/>
    <x v="0"/>
    <n v="3"/>
    <x v="0"/>
    <n v="4"/>
    <x v="2"/>
    <n v="10793"/>
    <n v="8386"/>
    <n v="1"/>
    <s v="Y"/>
    <s v="No"/>
    <n v="18"/>
    <x v="0"/>
    <n v="1"/>
    <n v="80"/>
    <x v="1"/>
    <n v="13"/>
    <x v="3"/>
    <n v="3"/>
    <n v="13"/>
    <n v="7"/>
    <n v="9"/>
    <n v="9"/>
  </r>
  <r>
    <n v="46"/>
    <x v="0"/>
    <n v="1"/>
    <x v="0"/>
    <n v="377"/>
    <x v="0"/>
    <n v="9"/>
    <n v="3"/>
    <s v="Marketing"/>
    <n v="1"/>
    <n v="1457"/>
    <n v="1"/>
    <x v="1"/>
    <n v="52"/>
    <x v="0"/>
    <n v="3"/>
    <x v="0"/>
    <n v="4"/>
    <x v="2"/>
    <n v="10096"/>
    <n v="15986"/>
    <n v="4"/>
    <s v="Y"/>
    <s v="No"/>
    <n v="11"/>
    <x v="0"/>
    <n v="1"/>
    <n v="80"/>
    <x v="1"/>
    <n v="28"/>
    <x v="4"/>
    <n v="4"/>
    <n v="7"/>
    <n v="7"/>
    <n v="4"/>
    <n v="3"/>
  </r>
  <r>
    <n v="39"/>
    <x v="0"/>
    <n v="1"/>
    <x v="2"/>
    <n v="592"/>
    <x v="1"/>
    <n v="2"/>
    <n v="3"/>
    <s v="Life Sciences"/>
    <n v="1"/>
    <n v="1458"/>
    <n v="1"/>
    <x v="0"/>
    <n v="54"/>
    <x v="1"/>
    <n v="1"/>
    <x v="2"/>
    <n v="1"/>
    <x v="0"/>
    <n v="3646"/>
    <n v="17181"/>
    <n v="2"/>
    <s v="Y"/>
    <s v="Yes"/>
    <n v="23"/>
    <x v="1"/>
    <n v="2"/>
    <n v="80"/>
    <x v="0"/>
    <n v="11"/>
    <x v="2"/>
    <n v="4"/>
    <n v="1"/>
    <n v="0"/>
    <n v="0"/>
    <n v="0"/>
  </r>
  <r>
    <n v="31"/>
    <x v="0"/>
    <n v="1"/>
    <x v="1"/>
    <n v="1445"/>
    <x v="1"/>
    <n v="1"/>
    <n v="5"/>
    <s v="Life Sciences"/>
    <n v="1"/>
    <n v="1459"/>
    <n v="3"/>
    <x v="0"/>
    <n v="100"/>
    <x v="2"/>
    <n v="3"/>
    <x v="3"/>
    <n v="2"/>
    <x v="0"/>
    <n v="7446"/>
    <n v="8931"/>
    <n v="1"/>
    <s v="Y"/>
    <s v="No"/>
    <n v="11"/>
    <x v="0"/>
    <n v="1"/>
    <n v="80"/>
    <x v="0"/>
    <n v="10"/>
    <x v="2"/>
    <n v="3"/>
    <n v="10"/>
    <n v="8"/>
    <n v="4"/>
    <n v="7"/>
  </r>
  <r>
    <n v="45"/>
    <x v="1"/>
    <n v="0"/>
    <x v="0"/>
    <n v="1038"/>
    <x v="1"/>
    <n v="20"/>
    <n v="3"/>
    <s v="Medical"/>
    <n v="1"/>
    <n v="1460"/>
    <n v="2"/>
    <x v="1"/>
    <n v="95"/>
    <x v="3"/>
    <n v="3"/>
    <x v="4"/>
    <n v="1"/>
    <x v="2"/>
    <n v="10851"/>
    <n v="19863"/>
    <n v="2"/>
    <s v="Y"/>
    <s v="Yes"/>
    <n v="18"/>
    <x v="0"/>
    <n v="2"/>
    <n v="80"/>
    <x v="1"/>
    <n v="24"/>
    <x v="2"/>
    <n v="3"/>
    <n v="7"/>
    <n v="7"/>
    <n v="0"/>
    <n v="7"/>
  </r>
  <r>
    <n v="31"/>
    <x v="1"/>
    <n v="0"/>
    <x v="0"/>
    <n v="1398"/>
    <x v="2"/>
    <n v="8"/>
    <n v="2"/>
    <s v="Medical"/>
    <n v="1"/>
    <n v="1461"/>
    <n v="4"/>
    <x v="0"/>
    <n v="96"/>
    <x v="2"/>
    <n v="1"/>
    <x v="8"/>
    <n v="2"/>
    <x v="0"/>
    <n v="2109"/>
    <n v="24609"/>
    <n v="9"/>
    <s v="Y"/>
    <s v="No"/>
    <n v="18"/>
    <x v="0"/>
    <n v="4"/>
    <n v="80"/>
    <x v="0"/>
    <n v="8"/>
    <x v="1"/>
    <n v="3"/>
    <n v="3"/>
    <n v="2"/>
    <n v="0"/>
    <n v="2"/>
  </r>
  <r>
    <n v="31"/>
    <x v="0"/>
    <n v="1"/>
    <x v="1"/>
    <n v="523"/>
    <x v="1"/>
    <n v="2"/>
    <n v="3"/>
    <s v="Life Sciences"/>
    <n v="1"/>
    <n v="1464"/>
    <n v="2"/>
    <x v="1"/>
    <n v="94"/>
    <x v="0"/>
    <n v="1"/>
    <x v="2"/>
    <n v="4"/>
    <x v="1"/>
    <n v="3722"/>
    <n v="21081"/>
    <n v="6"/>
    <s v="Y"/>
    <s v="Yes"/>
    <n v="13"/>
    <x v="0"/>
    <n v="3"/>
    <n v="80"/>
    <x v="1"/>
    <n v="7"/>
    <x v="2"/>
    <n v="1"/>
    <n v="2"/>
    <n v="2"/>
    <n v="2"/>
    <n v="2"/>
  </r>
  <r>
    <n v="45"/>
    <x v="1"/>
    <n v="0"/>
    <x v="0"/>
    <n v="1448"/>
    <x v="1"/>
    <n v="29"/>
    <n v="3"/>
    <s v="Technical Degree"/>
    <n v="1"/>
    <n v="1465"/>
    <n v="2"/>
    <x v="1"/>
    <n v="55"/>
    <x v="0"/>
    <n v="3"/>
    <x v="3"/>
    <n v="4"/>
    <x v="1"/>
    <n v="9380"/>
    <n v="14720"/>
    <n v="4"/>
    <s v="Y"/>
    <s v="Yes"/>
    <n v="18"/>
    <x v="0"/>
    <n v="4"/>
    <n v="80"/>
    <x v="3"/>
    <n v="10"/>
    <x v="5"/>
    <n v="4"/>
    <n v="3"/>
    <n v="1"/>
    <n v="1"/>
    <n v="2"/>
  </r>
  <r>
    <n v="48"/>
    <x v="1"/>
    <n v="0"/>
    <x v="0"/>
    <n v="1221"/>
    <x v="0"/>
    <n v="7"/>
    <n v="3"/>
    <s v="Marketing"/>
    <n v="1"/>
    <n v="1466"/>
    <n v="3"/>
    <x v="1"/>
    <n v="96"/>
    <x v="0"/>
    <n v="2"/>
    <x v="0"/>
    <n v="1"/>
    <x v="2"/>
    <n v="5486"/>
    <n v="24795"/>
    <n v="4"/>
    <s v="Y"/>
    <s v="No"/>
    <n v="11"/>
    <x v="0"/>
    <n v="1"/>
    <n v="80"/>
    <x v="2"/>
    <n v="15"/>
    <x v="1"/>
    <n v="3"/>
    <n v="2"/>
    <n v="2"/>
    <n v="2"/>
    <n v="2"/>
  </r>
  <r>
    <n v="34"/>
    <x v="0"/>
    <n v="1"/>
    <x v="0"/>
    <n v="1107"/>
    <x v="2"/>
    <n v="9"/>
    <n v="4"/>
    <s v="Technical Degree"/>
    <n v="1"/>
    <n v="1467"/>
    <n v="1"/>
    <x v="0"/>
    <n v="52"/>
    <x v="0"/>
    <n v="1"/>
    <x v="8"/>
    <n v="3"/>
    <x v="1"/>
    <n v="2742"/>
    <n v="3072"/>
    <n v="1"/>
    <s v="Y"/>
    <s v="No"/>
    <n v="15"/>
    <x v="0"/>
    <n v="4"/>
    <n v="80"/>
    <x v="0"/>
    <n v="2"/>
    <x v="0"/>
    <n v="3"/>
    <n v="2"/>
    <n v="2"/>
    <n v="2"/>
    <n v="2"/>
  </r>
  <r>
    <n v="40"/>
    <x v="1"/>
    <n v="0"/>
    <x v="2"/>
    <n v="218"/>
    <x v="1"/>
    <n v="8"/>
    <n v="1"/>
    <s v="Medical"/>
    <n v="1"/>
    <n v="1468"/>
    <n v="4"/>
    <x v="1"/>
    <n v="55"/>
    <x v="1"/>
    <n v="3"/>
    <x v="7"/>
    <n v="2"/>
    <x v="2"/>
    <n v="13757"/>
    <n v="25178"/>
    <n v="2"/>
    <s v="Y"/>
    <s v="No"/>
    <n v="11"/>
    <x v="0"/>
    <n v="3"/>
    <n v="80"/>
    <x v="1"/>
    <n v="16"/>
    <x v="3"/>
    <n v="3"/>
    <n v="9"/>
    <n v="8"/>
    <n v="4"/>
    <n v="8"/>
  </r>
  <r>
    <n v="28"/>
    <x v="1"/>
    <n v="0"/>
    <x v="0"/>
    <n v="866"/>
    <x v="0"/>
    <n v="5"/>
    <n v="3"/>
    <s v="Medical"/>
    <n v="1"/>
    <n v="1469"/>
    <n v="4"/>
    <x v="1"/>
    <n v="84"/>
    <x v="0"/>
    <n v="2"/>
    <x v="0"/>
    <n v="1"/>
    <x v="0"/>
    <n v="8463"/>
    <n v="23490"/>
    <n v="0"/>
    <s v="Y"/>
    <s v="No"/>
    <n v="18"/>
    <x v="0"/>
    <n v="4"/>
    <n v="80"/>
    <x v="0"/>
    <n v="6"/>
    <x v="5"/>
    <n v="3"/>
    <n v="5"/>
    <n v="4"/>
    <n v="1"/>
    <n v="3"/>
  </r>
  <r>
    <n v="44"/>
    <x v="1"/>
    <n v="0"/>
    <x v="2"/>
    <n v="981"/>
    <x v="1"/>
    <n v="5"/>
    <n v="3"/>
    <s v="Life Sciences"/>
    <n v="1"/>
    <n v="1471"/>
    <n v="3"/>
    <x v="1"/>
    <n v="90"/>
    <x v="1"/>
    <n v="1"/>
    <x v="2"/>
    <n v="3"/>
    <x v="0"/>
    <n v="3162"/>
    <n v="7973"/>
    <n v="3"/>
    <s v="Y"/>
    <s v="No"/>
    <n v="14"/>
    <x v="0"/>
    <n v="4"/>
    <n v="80"/>
    <x v="0"/>
    <n v="7"/>
    <x v="3"/>
    <n v="3"/>
    <n v="5"/>
    <n v="2"/>
    <n v="0"/>
    <n v="3"/>
  </r>
  <r>
    <n v="53"/>
    <x v="1"/>
    <n v="0"/>
    <x v="0"/>
    <n v="447"/>
    <x v="1"/>
    <n v="2"/>
    <n v="3"/>
    <s v="Medical"/>
    <n v="1"/>
    <n v="1472"/>
    <n v="4"/>
    <x v="1"/>
    <n v="39"/>
    <x v="2"/>
    <n v="4"/>
    <x v="7"/>
    <n v="2"/>
    <x v="0"/>
    <n v="16598"/>
    <n v="19764"/>
    <n v="4"/>
    <s v="Y"/>
    <s v="No"/>
    <n v="12"/>
    <x v="0"/>
    <n v="2"/>
    <n v="80"/>
    <x v="0"/>
    <n v="35"/>
    <x v="2"/>
    <n v="2"/>
    <n v="9"/>
    <n v="8"/>
    <n v="8"/>
    <n v="8"/>
  </r>
  <r>
    <n v="49"/>
    <x v="1"/>
    <n v="0"/>
    <x v="0"/>
    <n v="1495"/>
    <x v="1"/>
    <n v="5"/>
    <n v="4"/>
    <s v="Technical Degree"/>
    <n v="1"/>
    <n v="1473"/>
    <n v="1"/>
    <x v="1"/>
    <n v="96"/>
    <x v="0"/>
    <n v="2"/>
    <x v="4"/>
    <n v="3"/>
    <x v="1"/>
    <n v="6651"/>
    <n v="21534"/>
    <n v="2"/>
    <s v="Y"/>
    <s v="No"/>
    <n v="14"/>
    <x v="0"/>
    <n v="2"/>
    <n v="80"/>
    <x v="1"/>
    <n v="20"/>
    <x v="0"/>
    <n v="2"/>
    <n v="3"/>
    <n v="2"/>
    <n v="1"/>
    <n v="2"/>
  </r>
  <r>
    <n v="40"/>
    <x v="1"/>
    <n v="0"/>
    <x v="0"/>
    <n v="896"/>
    <x v="1"/>
    <n v="2"/>
    <n v="3"/>
    <s v="Medical"/>
    <n v="1"/>
    <n v="1474"/>
    <n v="3"/>
    <x v="1"/>
    <n v="68"/>
    <x v="0"/>
    <n v="1"/>
    <x v="1"/>
    <n v="3"/>
    <x v="2"/>
    <n v="2345"/>
    <n v="8045"/>
    <n v="2"/>
    <s v="Y"/>
    <s v="No"/>
    <n v="14"/>
    <x v="0"/>
    <n v="3"/>
    <n v="80"/>
    <x v="1"/>
    <n v="8"/>
    <x v="1"/>
    <n v="4"/>
    <n v="3"/>
    <n v="1"/>
    <n v="1"/>
    <n v="2"/>
  </r>
  <r>
    <n v="44"/>
    <x v="1"/>
    <n v="0"/>
    <x v="0"/>
    <n v="1467"/>
    <x v="1"/>
    <n v="20"/>
    <n v="3"/>
    <s v="Life Sciences"/>
    <n v="1"/>
    <n v="1475"/>
    <n v="4"/>
    <x v="1"/>
    <n v="49"/>
    <x v="0"/>
    <n v="1"/>
    <x v="1"/>
    <n v="2"/>
    <x v="0"/>
    <n v="3420"/>
    <n v="21158"/>
    <n v="1"/>
    <s v="Y"/>
    <s v="No"/>
    <n v="13"/>
    <x v="0"/>
    <n v="3"/>
    <n v="80"/>
    <x v="0"/>
    <n v="6"/>
    <x v="1"/>
    <n v="2"/>
    <n v="5"/>
    <n v="2"/>
    <n v="1"/>
    <n v="3"/>
  </r>
  <r>
    <n v="33"/>
    <x v="1"/>
    <n v="0"/>
    <x v="1"/>
    <n v="430"/>
    <x v="0"/>
    <n v="7"/>
    <n v="3"/>
    <s v="Medical"/>
    <n v="1"/>
    <n v="1477"/>
    <n v="4"/>
    <x v="1"/>
    <n v="54"/>
    <x v="0"/>
    <n v="2"/>
    <x v="0"/>
    <n v="1"/>
    <x v="1"/>
    <n v="4373"/>
    <n v="17456"/>
    <n v="0"/>
    <s v="Y"/>
    <s v="No"/>
    <n v="14"/>
    <x v="0"/>
    <n v="1"/>
    <n v="80"/>
    <x v="3"/>
    <n v="5"/>
    <x v="2"/>
    <n v="3"/>
    <n v="4"/>
    <n v="3"/>
    <n v="0"/>
    <n v="3"/>
  </r>
  <r>
    <n v="34"/>
    <x v="1"/>
    <n v="0"/>
    <x v="0"/>
    <n v="1326"/>
    <x v="0"/>
    <n v="3"/>
    <n v="3"/>
    <s v="Other"/>
    <n v="1"/>
    <n v="1478"/>
    <n v="4"/>
    <x v="1"/>
    <n v="81"/>
    <x v="3"/>
    <n v="2"/>
    <x v="0"/>
    <n v="1"/>
    <x v="0"/>
    <n v="4759"/>
    <n v="15891"/>
    <n v="3"/>
    <s v="Y"/>
    <s v="No"/>
    <n v="18"/>
    <x v="0"/>
    <n v="4"/>
    <n v="80"/>
    <x v="0"/>
    <n v="15"/>
    <x v="2"/>
    <n v="3"/>
    <n v="13"/>
    <n v="9"/>
    <n v="3"/>
    <n v="12"/>
  </r>
  <r>
    <n v="30"/>
    <x v="1"/>
    <n v="0"/>
    <x v="0"/>
    <n v="1358"/>
    <x v="0"/>
    <n v="16"/>
    <n v="1"/>
    <s v="Life Sciences"/>
    <n v="1"/>
    <n v="1479"/>
    <n v="4"/>
    <x v="1"/>
    <n v="96"/>
    <x v="0"/>
    <n v="2"/>
    <x v="0"/>
    <n v="3"/>
    <x v="1"/>
    <n v="5301"/>
    <n v="2939"/>
    <n v="8"/>
    <s v="Y"/>
    <s v="No"/>
    <n v="15"/>
    <x v="0"/>
    <n v="3"/>
    <n v="80"/>
    <x v="3"/>
    <n v="4"/>
    <x v="2"/>
    <n v="2"/>
    <n v="2"/>
    <n v="1"/>
    <n v="2"/>
    <n v="2"/>
  </r>
  <r>
    <n v="42"/>
    <x v="1"/>
    <n v="0"/>
    <x v="1"/>
    <n v="748"/>
    <x v="1"/>
    <n v="9"/>
    <n v="2"/>
    <s v="Medical"/>
    <n v="1"/>
    <n v="1480"/>
    <n v="1"/>
    <x v="0"/>
    <n v="74"/>
    <x v="0"/>
    <n v="1"/>
    <x v="2"/>
    <n v="4"/>
    <x v="0"/>
    <n v="3673"/>
    <n v="16458"/>
    <n v="1"/>
    <s v="Y"/>
    <s v="No"/>
    <n v="13"/>
    <x v="0"/>
    <n v="3"/>
    <n v="80"/>
    <x v="0"/>
    <n v="12"/>
    <x v="1"/>
    <n v="3"/>
    <n v="12"/>
    <n v="9"/>
    <n v="5"/>
    <n v="8"/>
  </r>
  <r>
    <n v="44"/>
    <x v="1"/>
    <n v="0"/>
    <x v="1"/>
    <n v="383"/>
    <x v="0"/>
    <n v="1"/>
    <n v="5"/>
    <s v="Marketing"/>
    <n v="1"/>
    <n v="1481"/>
    <n v="1"/>
    <x v="0"/>
    <n v="79"/>
    <x v="0"/>
    <n v="2"/>
    <x v="0"/>
    <n v="3"/>
    <x v="1"/>
    <n v="4768"/>
    <n v="9282"/>
    <n v="7"/>
    <s v="Y"/>
    <s v="No"/>
    <n v="12"/>
    <x v="0"/>
    <n v="3"/>
    <n v="80"/>
    <x v="1"/>
    <n v="11"/>
    <x v="5"/>
    <n v="2"/>
    <n v="1"/>
    <n v="0"/>
    <n v="0"/>
    <n v="0"/>
  </r>
  <r>
    <n v="30"/>
    <x v="1"/>
    <n v="0"/>
    <x v="2"/>
    <n v="990"/>
    <x v="1"/>
    <n v="7"/>
    <n v="3"/>
    <s v="Technical Degree"/>
    <n v="1"/>
    <n v="1482"/>
    <n v="3"/>
    <x v="1"/>
    <n v="64"/>
    <x v="0"/>
    <n v="1"/>
    <x v="1"/>
    <n v="3"/>
    <x v="2"/>
    <n v="1274"/>
    <n v="7152"/>
    <n v="1"/>
    <s v="Y"/>
    <s v="No"/>
    <n v="13"/>
    <x v="0"/>
    <n v="2"/>
    <n v="80"/>
    <x v="3"/>
    <n v="1"/>
    <x v="2"/>
    <n v="2"/>
    <n v="1"/>
    <n v="0"/>
    <n v="0"/>
    <n v="0"/>
  </r>
  <r>
    <n v="57"/>
    <x v="1"/>
    <n v="0"/>
    <x v="0"/>
    <n v="405"/>
    <x v="1"/>
    <n v="1"/>
    <n v="2"/>
    <s v="Life Sciences"/>
    <n v="1"/>
    <n v="1483"/>
    <n v="2"/>
    <x v="1"/>
    <n v="93"/>
    <x v="2"/>
    <n v="2"/>
    <x v="1"/>
    <n v="3"/>
    <x v="1"/>
    <n v="4900"/>
    <n v="2721"/>
    <n v="0"/>
    <s v="Y"/>
    <s v="No"/>
    <n v="24"/>
    <x v="1"/>
    <n v="1"/>
    <n v="80"/>
    <x v="1"/>
    <n v="13"/>
    <x v="2"/>
    <n v="2"/>
    <n v="12"/>
    <n v="9"/>
    <n v="2"/>
    <n v="8"/>
  </r>
  <r>
    <n v="49"/>
    <x v="1"/>
    <n v="0"/>
    <x v="0"/>
    <n v="1490"/>
    <x v="1"/>
    <n v="7"/>
    <n v="4"/>
    <s v="Life Sciences"/>
    <n v="1"/>
    <n v="1484"/>
    <n v="3"/>
    <x v="1"/>
    <n v="35"/>
    <x v="0"/>
    <n v="3"/>
    <x v="4"/>
    <n v="2"/>
    <x v="2"/>
    <n v="10466"/>
    <n v="20948"/>
    <n v="3"/>
    <s v="Y"/>
    <s v="No"/>
    <n v="14"/>
    <x v="0"/>
    <n v="2"/>
    <n v="80"/>
    <x v="3"/>
    <n v="29"/>
    <x v="1"/>
    <n v="3"/>
    <n v="8"/>
    <n v="7"/>
    <n v="0"/>
    <n v="7"/>
  </r>
  <r>
    <n v="34"/>
    <x v="1"/>
    <n v="0"/>
    <x v="1"/>
    <n v="829"/>
    <x v="1"/>
    <n v="15"/>
    <n v="3"/>
    <s v="Medical"/>
    <n v="1"/>
    <n v="1485"/>
    <n v="2"/>
    <x v="1"/>
    <n v="71"/>
    <x v="0"/>
    <n v="4"/>
    <x v="7"/>
    <n v="1"/>
    <x v="2"/>
    <n v="17007"/>
    <n v="11929"/>
    <n v="7"/>
    <s v="Y"/>
    <s v="No"/>
    <n v="14"/>
    <x v="0"/>
    <n v="4"/>
    <n v="80"/>
    <x v="3"/>
    <n v="16"/>
    <x v="1"/>
    <n v="2"/>
    <n v="14"/>
    <n v="8"/>
    <n v="6"/>
    <n v="9"/>
  </r>
  <r>
    <n v="28"/>
    <x v="0"/>
    <n v="1"/>
    <x v="1"/>
    <n v="1496"/>
    <x v="0"/>
    <n v="1"/>
    <n v="3"/>
    <s v="Technical Degree"/>
    <n v="1"/>
    <n v="1486"/>
    <n v="1"/>
    <x v="1"/>
    <n v="92"/>
    <x v="0"/>
    <n v="1"/>
    <x v="6"/>
    <n v="3"/>
    <x v="1"/>
    <n v="2909"/>
    <n v="15747"/>
    <n v="3"/>
    <s v="Y"/>
    <s v="No"/>
    <n v="15"/>
    <x v="0"/>
    <n v="4"/>
    <n v="80"/>
    <x v="1"/>
    <n v="5"/>
    <x v="1"/>
    <n v="4"/>
    <n v="3"/>
    <n v="2"/>
    <n v="1"/>
    <n v="2"/>
  </r>
  <r>
    <n v="29"/>
    <x v="0"/>
    <n v="1"/>
    <x v="1"/>
    <n v="115"/>
    <x v="0"/>
    <n v="13"/>
    <n v="3"/>
    <s v="Technical Degree"/>
    <n v="1"/>
    <n v="1487"/>
    <n v="1"/>
    <x v="0"/>
    <n v="51"/>
    <x v="0"/>
    <n v="2"/>
    <x v="0"/>
    <n v="2"/>
    <x v="0"/>
    <n v="5765"/>
    <n v="17485"/>
    <n v="5"/>
    <s v="Y"/>
    <s v="No"/>
    <n v="11"/>
    <x v="0"/>
    <n v="1"/>
    <n v="80"/>
    <x v="0"/>
    <n v="7"/>
    <x v="5"/>
    <n v="1"/>
    <n v="5"/>
    <n v="3"/>
    <n v="0"/>
    <n v="0"/>
  </r>
  <r>
    <n v="34"/>
    <x v="0"/>
    <n v="1"/>
    <x v="0"/>
    <n v="790"/>
    <x v="0"/>
    <n v="24"/>
    <n v="4"/>
    <s v="Medical"/>
    <n v="1"/>
    <n v="1489"/>
    <n v="1"/>
    <x v="0"/>
    <n v="40"/>
    <x v="1"/>
    <n v="2"/>
    <x v="0"/>
    <n v="2"/>
    <x v="0"/>
    <n v="4599"/>
    <n v="7815"/>
    <n v="0"/>
    <s v="Y"/>
    <s v="Yes"/>
    <n v="23"/>
    <x v="1"/>
    <n v="3"/>
    <n v="80"/>
    <x v="0"/>
    <n v="16"/>
    <x v="2"/>
    <n v="4"/>
    <n v="15"/>
    <n v="9"/>
    <n v="10"/>
    <n v="10"/>
  </r>
  <r>
    <n v="35"/>
    <x v="1"/>
    <n v="0"/>
    <x v="0"/>
    <n v="660"/>
    <x v="0"/>
    <n v="7"/>
    <n v="1"/>
    <s v="Life Sciences"/>
    <n v="1"/>
    <n v="1492"/>
    <n v="4"/>
    <x v="1"/>
    <n v="76"/>
    <x v="0"/>
    <n v="1"/>
    <x v="6"/>
    <n v="3"/>
    <x v="1"/>
    <n v="2404"/>
    <n v="16192"/>
    <n v="1"/>
    <s v="Y"/>
    <s v="No"/>
    <n v="13"/>
    <x v="0"/>
    <n v="1"/>
    <n v="80"/>
    <x v="1"/>
    <n v="1"/>
    <x v="1"/>
    <n v="3"/>
    <n v="1"/>
    <n v="0"/>
    <n v="0"/>
    <n v="0"/>
  </r>
  <r>
    <n v="24"/>
    <x v="0"/>
    <n v="1"/>
    <x v="1"/>
    <n v="381"/>
    <x v="1"/>
    <n v="9"/>
    <n v="3"/>
    <s v="Medical"/>
    <n v="1"/>
    <n v="1494"/>
    <n v="2"/>
    <x v="1"/>
    <n v="89"/>
    <x v="0"/>
    <n v="1"/>
    <x v="2"/>
    <n v="1"/>
    <x v="0"/>
    <n v="3172"/>
    <n v="16998"/>
    <n v="2"/>
    <s v="Y"/>
    <s v="Yes"/>
    <n v="11"/>
    <x v="0"/>
    <n v="3"/>
    <n v="80"/>
    <x v="0"/>
    <n v="4"/>
    <x v="2"/>
    <n v="2"/>
    <n v="0"/>
    <n v="0"/>
    <n v="0"/>
    <n v="0"/>
  </r>
  <r>
    <n v="24"/>
    <x v="1"/>
    <n v="0"/>
    <x v="2"/>
    <n v="830"/>
    <x v="0"/>
    <n v="13"/>
    <n v="2"/>
    <s v="Life Sciences"/>
    <n v="1"/>
    <n v="1495"/>
    <n v="4"/>
    <x v="0"/>
    <n v="78"/>
    <x v="0"/>
    <n v="1"/>
    <x v="6"/>
    <n v="2"/>
    <x v="1"/>
    <n v="2033"/>
    <n v="7103"/>
    <n v="1"/>
    <s v="Y"/>
    <s v="No"/>
    <n v="13"/>
    <x v="0"/>
    <n v="3"/>
    <n v="80"/>
    <x v="1"/>
    <n v="1"/>
    <x v="2"/>
    <n v="3"/>
    <n v="1"/>
    <n v="0"/>
    <n v="0"/>
    <n v="0"/>
  </r>
  <r>
    <n v="44"/>
    <x v="1"/>
    <n v="0"/>
    <x v="1"/>
    <n v="1193"/>
    <x v="1"/>
    <n v="2"/>
    <n v="1"/>
    <s v="Medical"/>
    <n v="1"/>
    <n v="1496"/>
    <n v="2"/>
    <x v="1"/>
    <n v="86"/>
    <x v="0"/>
    <n v="3"/>
    <x v="3"/>
    <n v="3"/>
    <x v="0"/>
    <n v="10209"/>
    <n v="19719"/>
    <n v="5"/>
    <s v="Y"/>
    <s v="Yes"/>
    <n v="18"/>
    <x v="0"/>
    <n v="2"/>
    <n v="80"/>
    <x v="0"/>
    <n v="16"/>
    <x v="2"/>
    <n v="2"/>
    <n v="2"/>
    <n v="2"/>
    <n v="2"/>
    <n v="2"/>
  </r>
  <r>
    <n v="29"/>
    <x v="1"/>
    <n v="0"/>
    <x v="0"/>
    <n v="1246"/>
    <x v="0"/>
    <n v="19"/>
    <n v="3"/>
    <s v="Life Sciences"/>
    <n v="1"/>
    <n v="1497"/>
    <n v="3"/>
    <x v="1"/>
    <n v="77"/>
    <x v="1"/>
    <n v="2"/>
    <x v="0"/>
    <n v="3"/>
    <x v="2"/>
    <n v="8620"/>
    <n v="23757"/>
    <n v="1"/>
    <s v="Y"/>
    <s v="No"/>
    <n v="14"/>
    <x v="0"/>
    <n v="3"/>
    <n v="80"/>
    <x v="3"/>
    <n v="10"/>
    <x v="1"/>
    <n v="3"/>
    <n v="10"/>
    <n v="7"/>
    <n v="0"/>
    <n v="4"/>
  </r>
  <r>
    <n v="30"/>
    <x v="1"/>
    <n v="0"/>
    <x v="0"/>
    <n v="330"/>
    <x v="2"/>
    <n v="1"/>
    <n v="3"/>
    <s v="Life Sciences"/>
    <n v="1"/>
    <n v="1499"/>
    <n v="3"/>
    <x v="1"/>
    <n v="46"/>
    <x v="0"/>
    <n v="1"/>
    <x v="8"/>
    <n v="3"/>
    <x v="2"/>
    <n v="2064"/>
    <n v="15428"/>
    <n v="0"/>
    <s v="Y"/>
    <s v="No"/>
    <n v="21"/>
    <x v="1"/>
    <n v="1"/>
    <n v="80"/>
    <x v="1"/>
    <n v="6"/>
    <x v="1"/>
    <n v="4"/>
    <n v="5"/>
    <n v="3"/>
    <n v="1"/>
    <n v="3"/>
  </r>
  <r>
    <n v="55"/>
    <x v="1"/>
    <n v="0"/>
    <x v="0"/>
    <n v="1229"/>
    <x v="1"/>
    <n v="4"/>
    <n v="4"/>
    <s v="Life Sciences"/>
    <n v="1"/>
    <n v="1501"/>
    <n v="4"/>
    <x v="1"/>
    <n v="30"/>
    <x v="0"/>
    <n v="2"/>
    <x v="4"/>
    <n v="3"/>
    <x v="1"/>
    <n v="4035"/>
    <n v="16143"/>
    <n v="0"/>
    <s v="Y"/>
    <s v="Yes"/>
    <n v="16"/>
    <x v="0"/>
    <n v="2"/>
    <n v="80"/>
    <x v="0"/>
    <n v="4"/>
    <x v="2"/>
    <n v="3"/>
    <n v="3"/>
    <n v="2"/>
    <n v="1"/>
    <n v="2"/>
  </r>
  <r>
    <n v="33"/>
    <x v="1"/>
    <n v="0"/>
    <x v="0"/>
    <n v="1099"/>
    <x v="1"/>
    <n v="4"/>
    <n v="4"/>
    <s v="Medical"/>
    <n v="1"/>
    <n v="1502"/>
    <n v="1"/>
    <x v="0"/>
    <n v="82"/>
    <x v="1"/>
    <n v="1"/>
    <x v="2"/>
    <n v="2"/>
    <x v="1"/>
    <n v="3838"/>
    <n v="8192"/>
    <n v="8"/>
    <s v="Y"/>
    <s v="No"/>
    <n v="11"/>
    <x v="0"/>
    <n v="4"/>
    <n v="80"/>
    <x v="0"/>
    <n v="8"/>
    <x v="3"/>
    <n v="3"/>
    <n v="5"/>
    <n v="4"/>
    <n v="0"/>
    <n v="2"/>
  </r>
  <r>
    <n v="47"/>
    <x v="1"/>
    <n v="0"/>
    <x v="0"/>
    <n v="571"/>
    <x v="0"/>
    <n v="14"/>
    <n v="3"/>
    <s v="Medical"/>
    <n v="1"/>
    <n v="1503"/>
    <n v="3"/>
    <x v="0"/>
    <n v="78"/>
    <x v="0"/>
    <n v="2"/>
    <x v="0"/>
    <n v="3"/>
    <x v="1"/>
    <n v="4591"/>
    <n v="24200"/>
    <n v="3"/>
    <s v="Y"/>
    <s v="Yes"/>
    <n v="17"/>
    <x v="0"/>
    <n v="3"/>
    <n v="80"/>
    <x v="1"/>
    <n v="11"/>
    <x v="5"/>
    <n v="2"/>
    <n v="5"/>
    <n v="4"/>
    <n v="1"/>
    <n v="2"/>
  </r>
  <r>
    <n v="28"/>
    <x v="0"/>
    <n v="1"/>
    <x v="1"/>
    <n v="289"/>
    <x v="1"/>
    <n v="2"/>
    <n v="2"/>
    <s v="Medical"/>
    <n v="1"/>
    <n v="1504"/>
    <n v="3"/>
    <x v="1"/>
    <n v="38"/>
    <x v="1"/>
    <n v="1"/>
    <x v="2"/>
    <n v="1"/>
    <x v="0"/>
    <n v="2561"/>
    <n v="5355"/>
    <n v="7"/>
    <s v="Y"/>
    <s v="No"/>
    <n v="11"/>
    <x v="0"/>
    <n v="3"/>
    <n v="80"/>
    <x v="0"/>
    <n v="8"/>
    <x v="2"/>
    <n v="2"/>
    <n v="0"/>
    <n v="0"/>
    <n v="0"/>
    <n v="0"/>
  </r>
  <r>
    <n v="28"/>
    <x v="1"/>
    <n v="0"/>
    <x v="0"/>
    <n v="1423"/>
    <x v="1"/>
    <n v="1"/>
    <n v="3"/>
    <s v="Life Sciences"/>
    <n v="1"/>
    <n v="1506"/>
    <n v="1"/>
    <x v="1"/>
    <n v="72"/>
    <x v="1"/>
    <n v="1"/>
    <x v="1"/>
    <n v="3"/>
    <x v="2"/>
    <n v="1563"/>
    <n v="12530"/>
    <n v="1"/>
    <s v="Y"/>
    <s v="No"/>
    <n v="14"/>
    <x v="0"/>
    <n v="4"/>
    <n v="80"/>
    <x v="1"/>
    <n v="1"/>
    <x v="2"/>
    <n v="1"/>
    <n v="1"/>
    <n v="0"/>
    <n v="0"/>
    <n v="0"/>
  </r>
  <r>
    <n v="28"/>
    <x v="1"/>
    <n v="0"/>
    <x v="1"/>
    <n v="467"/>
    <x v="0"/>
    <n v="7"/>
    <n v="3"/>
    <s v="Life Sciences"/>
    <n v="1"/>
    <n v="1507"/>
    <n v="3"/>
    <x v="1"/>
    <n v="55"/>
    <x v="0"/>
    <n v="2"/>
    <x v="0"/>
    <n v="1"/>
    <x v="0"/>
    <n v="4898"/>
    <n v="11827"/>
    <n v="0"/>
    <s v="Y"/>
    <s v="No"/>
    <n v="14"/>
    <x v="0"/>
    <n v="4"/>
    <n v="80"/>
    <x v="0"/>
    <n v="5"/>
    <x v="3"/>
    <n v="3"/>
    <n v="4"/>
    <n v="2"/>
    <n v="1"/>
    <n v="3"/>
  </r>
  <r>
    <n v="49"/>
    <x v="1"/>
    <n v="0"/>
    <x v="0"/>
    <n v="271"/>
    <x v="1"/>
    <n v="3"/>
    <n v="2"/>
    <s v="Medical"/>
    <n v="1"/>
    <n v="1509"/>
    <n v="3"/>
    <x v="0"/>
    <n v="43"/>
    <x v="1"/>
    <n v="2"/>
    <x v="2"/>
    <n v="1"/>
    <x v="1"/>
    <n v="4789"/>
    <n v="23070"/>
    <n v="4"/>
    <s v="Y"/>
    <s v="No"/>
    <n v="25"/>
    <x v="1"/>
    <n v="1"/>
    <n v="80"/>
    <x v="1"/>
    <n v="10"/>
    <x v="1"/>
    <n v="3"/>
    <n v="3"/>
    <n v="2"/>
    <n v="1"/>
    <n v="2"/>
  </r>
  <r>
    <n v="29"/>
    <x v="1"/>
    <n v="0"/>
    <x v="1"/>
    <n v="410"/>
    <x v="1"/>
    <n v="2"/>
    <n v="1"/>
    <s v="Life Sciences"/>
    <n v="1"/>
    <n v="1513"/>
    <n v="4"/>
    <x v="0"/>
    <n v="97"/>
    <x v="0"/>
    <n v="1"/>
    <x v="2"/>
    <n v="2"/>
    <x v="1"/>
    <n v="3180"/>
    <n v="4668"/>
    <n v="0"/>
    <s v="Y"/>
    <s v="No"/>
    <n v="13"/>
    <x v="0"/>
    <n v="3"/>
    <n v="80"/>
    <x v="2"/>
    <n v="4"/>
    <x v="1"/>
    <n v="3"/>
    <n v="3"/>
    <n v="2"/>
    <n v="0"/>
    <n v="2"/>
  </r>
  <r>
    <n v="28"/>
    <x v="1"/>
    <n v="0"/>
    <x v="0"/>
    <n v="1083"/>
    <x v="1"/>
    <n v="29"/>
    <n v="1"/>
    <s v="Life Sciences"/>
    <n v="1"/>
    <n v="1514"/>
    <n v="3"/>
    <x v="1"/>
    <n v="96"/>
    <x v="3"/>
    <n v="2"/>
    <x v="3"/>
    <n v="2"/>
    <x v="1"/>
    <n v="6549"/>
    <n v="3173"/>
    <n v="1"/>
    <s v="Y"/>
    <s v="No"/>
    <n v="14"/>
    <x v="0"/>
    <n v="2"/>
    <n v="80"/>
    <x v="3"/>
    <n v="8"/>
    <x v="2"/>
    <n v="2"/>
    <n v="8"/>
    <n v="6"/>
    <n v="1"/>
    <n v="7"/>
  </r>
  <r>
    <n v="33"/>
    <x v="1"/>
    <n v="0"/>
    <x v="0"/>
    <n v="516"/>
    <x v="1"/>
    <n v="8"/>
    <n v="5"/>
    <s v="Life Sciences"/>
    <n v="1"/>
    <n v="1515"/>
    <n v="4"/>
    <x v="1"/>
    <n v="69"/>
    <x v="0"/>
    <n v="2"/>
    <x v="4"/>
    <n v="3"/>
    <x v="0"/>
    <n v="6388"/>
    <n v="22049"/>
    <n v="2"/>
    <s v="Y"/>
    <s v="Yes"/>
    <n v="17"/>
    <x v="0"/>
    <n v="1"/>
    <n v="80"/>
    <x v="0"/>
    <n v="14"/>
    <x v="6"/>
    <n v="3"/>
    <n v="0"/>
    <n v="0"/>
    <n v="0"/>
    <n v="0"/>
  </r>
  <r>
    <n v="32"/>
    <x v="1"/>
    <n v="0"/>
    <x v="0"/>
    <n v="495"/>
    <x v="1"/>
    <n v="10"/>
    <n v="3"/>
    <s v="Medical"/>
    <n v="1"/>
    <n v="1516"/>
    <n v="3"/>
    <x v="1"/>
    <n v="64"/>
    <x v="0"/>
    <n v="3"/>
    <x v="5"/>
    <n v="4"/>
    <x v="0"/>
    <n v="11244"/>
    <n v="21072"/>
    <n v="2"/>
    <s v="Y"/>
    <s v="No"/>
    <n v="25"/>
    <x v="1"/>
    <n v="2"/>
    <n v="80"/>
    <x v="0"/>
    <n v="10"/>
    <x v="3"/>
    <n v="4"/>
    <n v="5"/>
    <n v="2"/>
    <n v="0"/>
    <n v="0"/>
  </r>
  <r>
    <n v="54"/>
    <x v="1"/>
    <n v="0"/>
    <x v="1"/>
    <n v="1050"/>
    <x v="1"/>
    <n v="11"/>
    <n v="4"/>
    <s v="Medical"/>
    <n v="1"/>
    <n v="1520"/>
    <n v="2"/>
    <x v="0"/>
    <n v="87"/>
    <x v="0"/>
    <n v="4"/>
    <x v="5"/>
    <n v="4"/>
    <x v="2"/>
    <n v="16032"/>
    <n v="24456"/>
    <n v="3"/>
    <s v="Y"/>
    <s v="No"/>
    <n v="20"/>
    <x v="1"/>
    <n v="1"/>
    <n v="80"/>
    <x v="1"/>
    <n v="26"/>
    <x v="2"/>
    <n v="3"/>
    <n v="14"/>
    <n v="9"/>
    <n v="1"/>
    <n v="12"/>
  </r>
  <r>
    <n v="29"/>
    <x v="0"/>
    <n v="1"/>
    <x v="0"/>
    <n v="224"/>
    <x v="1"/>
    <n v="1"/>
    <n v="4"/>
    <s v="Technical Degree"/>
    <n v="1"/>
    <n v="1522"/>
    <n v="1"/>
    <x v="1"/>
    <n v="100"/>
    <x v="1"/>
    <n v="1"/>
    <x v="1"/>
    <n v="1"/>
    <x v="0"/>
    <n v="2362"/>
    <n v="7568"/>
    <n v="6"/>
    <s v="Y"/>
    <s v="No"/>
    <n v="13"/>
    <x v="0"/>
    <n v="3"/>
    <n v="80"/>
    <x v="0"/>
    <n v="11"/>
    <x v="2"/>
    <n v="1"/>
    <n v="9"/>
    <n v="7"/>
    <n v="0"/>
    <n v="7"/>
  </r>
  <r>
    <n v="44"/>
    <x v="1"/>
    <n v="0"/>
    <x v="0"/>
    <n v="136"/>
    <x v="1"/>
    <n v="28"/>
    <n v="3"/>
    <s v="Life Sciences"/>
    <n v="1"/>
    <n v="1523"/>
    <n v="4"/>
    <x v="1"/>
    <n v="32"/>
    <x v="0"/>
    <n v="4"/>
    <x v="7"/>
    <n v="1"/>
    <x v="1"/>
    <n v="16328"/>
    <n v="22074"/>
    <n v="3"/>
    <s v="Y"/>
    <s v="No"/>
    <n v="13"/>
    <x v="0"/>
    <n v="3"/>
    <n v="80"/>
    <x v="1"/>
    <n v="24"/>
    <x v="4"/>
    <n v="4"/>
    <n v="20"/>
    <n v="6"/>
    <n v="14"/>
    <n v="17"/>
  </r>
  <r>
    <n v="39"/>
    <x v="1"/>
    <n v="0"/>
    <x v="0"/>
    <n v="1089"/>
    <x v="1"/>
    <n v="6"/>
    <n v="3"/>
    <s v="Life Sciences"/>
    <n v="1"/>
    <n v="1525"/>
    <n v="2"/>
    <x v="0"/>
    <n v="32"/>
    <x v="0"/>
    <n v="3"/>
    <x v="3"/>
    <n v="2"/>
    <x v="0"/>
    <n v="8376"/>
    <n v="9150"/>
    <n v="4"/>
    <s v="Y"/>
    <s v="No"/>
    <n v="18"/>
    <x v="0"/>
    <n v="4"/>
    <n v="80"/>
    <x v="0"/>
    <n v="9"/>
    <x v="1"/>
    <n v="3"/>
    <n v="2"/>
    <n v="0"/>
    <n v="2"/>
    <n v="2"/>
  </r>
  <r>
    <n v="46"/>
    <x v="1"/>
    <n v="0"/>
    <x v="0"/>
    <n v="228"/>
    <x v="0"/>
    <n v="3"/>
    <n v="3"/>
    <s v="Life Sciences"/>
    <n v="1"/>
    <n v="1527"/>
    <n v="3"/>
    <x v="0"/>
    <n v="51"/>
    <x v="0"/>
    <n v="4"/>
    <x v="5"/>
    <n v="2"/>
    <x v="1"/>
    <n v="16606"/>
    <n v="11380"/>
    <n v="8"/>
    <s v="Y"/>
    <s v="No"/>
    <n v="12"/>
    <x v="0"/>
    <n v="4"/>
    <n v="80"/>
    <x v="1"/>
    <n v="23"/>
    <x v="2"/>
    <n v="4"/>
    <n v="13"/>
    <n v="12"/>
    <n v="5"/>
    <n v="1"/>
  </r>
  <r>
    <n v="35"/>
    <x v="1"/>
    <n v="0"/>
    <x v="0"/>
    <n v="1029"/>
    <x v="1"/>
    <n v="16"/>
    <n v="3"/>
    <s v="Life Sciences"/>
    <n v="1"/>
    <n v="1529"/>
    <n v="4"/>
    <x v="0"/>
    <n v="91"/>
    <x v="1"/>
    <n v="3"/>
    <x v="4"/>
    <n v="2"/>
    <x v="0"/>
    <n v="8606"/>
    <n v="21195"/>
    <n v="1"/>
    <s v="Y"/>
    <s v="No"/>
    <n v="19"/>
    <x v="0"/>
    <n v="4"/>
    <n v="80"/>
    <x v="0"/>
    <n v="11"/>
    <x v="1"/>
    <n v="1"/>
    <n v="11"/>
    <n v="8"/>
    <n v="3"/>
    <n v="3"/>
  </r>
  <r>
    <n v="23"/>
    <x v="1"/>
    <n v="0"/>
    <x v="0"/>
    <n v="507"/>
    <x v="1"/>
    <n v="20"/>
    <n v="1"/>
    <s v="Life Sciences"/>
    <n v="1"/>
    <n v="1533"/>
    <n v="1"/>
    <x v="1"/>
    <n v="97"/>
    <x v="0"/>
    <n v="2"/>
    <x v="2"/>
    <n v="3"/>
    <x v="0"/>
    <n v="2272"/>
    <n v="24812"/>
    <n v="0"/>
    <s v="Y"/>
    <s v="No"/>
    <n v="14"/>
    <x v="0"/>
    <n v="2"/>
    <n v="80"/>
    <x v="0"/>
    <n v="5"/>
    <x v="2"/>
    <n v="3"/>
    <n v="4"/>
    <n v="3"/>
    <n v="1"/>
    <n v="2"/>
  </r>
  <r>
    <n v="40"/>
    <x v="0"/>
    <n v="1"/>
    <x v="0"/>
    <n v="676"/>
    <x v="1"/>
    <n v="9"/>
    <n v="4"/>
    <s v="Life Sciences"/>
    <n v="1"/>
    <n v="1534"/>
    <n v="4"/>
    <x v="1"/>
    <n v="86"/>
    <x v="0"/>
    <n v="1"/>
    <x v="2"/>
    <n v="1"/>
    <x v="0"/>
    <n v="2018"/>
    <n v="21831"/>
    <n v="3"/>
    <s v="Y"/>
    <s v="No"/>
    <n v="14"/>
    <x v="0"/>
    <n v="2"/>
    <n v="80"/>
    <x v="0"/>
    <n v="15"/>
    <x v="1"/>
    <n v="1"/>
    <n v="5"/>
    <n v="4"/>
    <n v="1"/>
    <n v="0"/>
  </r>
  <r>
    <n v="34"/>
    <x v="1"/>
    <n v="0"/>
    <x v="0"/>
    <n v="971"/>
    <x v="0"/>
    <n v="1"/>
    <n v="3"/>
    <s v="Technical Degree"/>
    <n v="1"/>
    <n v="1535"/>
    <n v="4"/>
    <x v="1"/>
    <n v="64"/>
    <x v="1"/>
    <n v="3"/>
    <x v="0"/>
    <n v="3"/>
    <x v="1"/>
    <n v="7083"/>
    <n v="12288"/>
    <n v="1"/>
    <s v="Y"/>
    <s v="Yes"/>
    <n v="14"/>
    <x v="0"/>
    <n v="4"/>
    <n v="80"/>
    <x v="0"/>
    <n v="10"/>
    <x v="1"/>
    <n v="3"/>
    <n v="10"/>
    <n v="9"/>
    <n v="8"/>
    <n v="6"/>
  </r>
  <r>
    <n v="31"/>
    <x v="0"/>
    <n v="1"/>
    <x v="1"/>
    <n v="561"/>
    <x v="1"/>
    <n v="3"/>
    <n v="3"/>
    <s v="Life Sciences"/>
    <n v="1"/>
    <n v="1537"/>
    <n v="4"/>
    <x v="0"/>
    <n v="33"/>
    <x v="0"/>
    <n v="1"/>
    <x v="1"/>
    <n v="3"/>
    <x v="0"/>
    <n v="4084"/>
    <n v="4156"/>
    <n v="1"/>
    <s v="Y"/>
    <s v="No"/>
    <n v="12"/>
    <x v="0"/>
    <n v="1"/>
    <n v="80"/>
    <x v="0"/>
    <n v="7"/>
    <x v="2"/>
    <n v="1"/>
    <n v="7"/>
    <n v="2"/>
    <n v="7"/>
    <n v="7"/>
  </r>
  <r>
    <n v="50"/>
    <x v="1"/>
    <n v="0"/>
    <x v="1"/>
    <n v="333"/>
    <x v="1"/>
    <n v="22"/>
    <n v="5"/>
    <s v="Medical"/>
    <n v="1"/>
    <n v="1539"/>
    <n v="3"/>
    <x v="1"/>
    <n v="88"/>
    <x v="3"/>
    <n v="4"/>
    <x v="7"/>
    <n v="4"/>
    <x v="0"/>
    <n v="14411"/>
    <n v="24450"/>
    <n v="1"/>
    <s v="Y"/>
    <s v="Yes"/>
    <n v="13"/>
    <x v="0"/>
    <n v="4"/>
    <n v="80"/>
    <x v="0"/>
    <n v="32"/>
    <x v="2"/>
    <n v="3"/>
    <n v="32"/>
    <n v="6"/>
    <n v="13"/>
    <n v="9"/>
  </r>
  <r>
    <n v="34"/>
    <x v="1"/>
    <n v="0"/>
    <x v="0"/>
    <n v="1440"/>
    <x v="0"/>
    <n v="7"/>
    <n v="2"/>
    <s v="Technical Degree"/>
    <n v="1"/>
    <n v="1541"/>
    <n v="2"/>
    <x v="1"/>
    <n v="55"/>
    <x v="0"/>
    <n v="1"/>
    <x v="6"/>
    <n v="3"/>
    <x v="1"/>
    <n v="2308"/>
    <n v="4944"/>
    <n v="0"/>
    <s v="Y"/>
    <s v="Yes"/>
    <n v="25"/>
    <x v="1"/>
    <n v="2"/>
    <n v="80"/>
    <x v="1"/>
    <n v="12"/>
    <x v="5"/>
    <n v="3"/>
    <n v="11"/>
    <n v="10"/>
    <n v="5"/>
    <n v="7"/>
  </r>
  <r>
    <n v="42"/>
    <x v="1"/>
    <n v="0"/>
    <x v="0"/>
    <n v="1210"/>
    <x v="1"/>
    <n v="2"/>
    <n v="3"/>
    <s v="Medical"/>
    <n v="1"/>
    <n v="1542"/>
    <n v="3"/>
    <x v="1"/>
    <n v="68"/>
    <x v="1"/>
    <n v="1"/>
    <x v="2"/>
    <n v="2"/>
    <x v="1"/>
    <n v="4841"/>
    <n v="24052"/>
    <n v="4"/>
    <s v="Y"/>
    <s v="No"/>
    <n v="14"/>
    <x v="0"/>
    <n v="2"/>
    <n v="80"/>
    <x v="1"/>
    <n v="4"/>
    <x v="1"/>
    <n v="3"/>
    <n v="1"/>
    <n v="0"/>
    <n v="0"/>
    <n v="0"/>
  </r>
  <r>
    <n v="37"/>
    <x v="1"/>
    <n v="0"/>
    <x v="0"/>
    <n v="674"/>
    <x v="1"/>
    <n v="13"/>
    <n v="3"/>
    <s v="Medical"/>
    <n v="1"/>
    <n v="1543"/>
    <n v="1"/>
    <x v="1"/>
    <n v="47"/>
    <x v="0"/>
    <n v="2"/>
    <x v="1"/>
    <n v="4"/>
    <x v="1"/>
    <n v="4285"/>
    <n v="3031"/>
    <n v="1"/>
    <s v="Y"/>
    <s v="No"/>
    <n v="17"/>
    <x v="0"/>
    <n v="1"/>
    <n v="80"/>
    <x v="0"/>
    <n v="10"/>
    <x v="2"/>
    <n v="3"/>
    <n v="10"/>
    <n v="8"/>
    <n v="3"/>
    <n v="7"/>
  </r>
  <r>
    <n v="29"/>
    <x v="1"/>
    <n v="0"/>
    <x v="0"/>
    <n v="441"/>
    <x v="1"/>
    <n v="8"/>
    <n v="1"/>
    <s v="Other"/>
    <n v="1"/>
    <n v="1544"/>
    <n v="3"/>
    <x v="0"/>
    <n v="39"/>
    <x v="3"/>
    <n v="2"/>
    <x v="4"/>
    <n v="1"/>
    <x v="1"/>
    <n v="9715"/>
    <n v="7288"/>
    <n v="3"/>
    <s v="Y"/>
    <s v="No"/>
    <n v="13"/>
    <x v="0"/>
    <n v="3"/>
    <n v="80"/>
    <x v="1"/>
    <n v="9"/>
    <x v="1"/>
    <n v="3"/>
    <n v="7"/>
    <n v="7"/>
    <n v="0"/>
    <n v="7"/>
  </r>
  <r>
    <n v="33"/>
    <x v="1"/>
    <n v="0"/>
    <x v="0"/>
    <n v="575"/>
    <x v="1"/>
    <n v="25"/>
    <n v="3"/>
    <s v="Life Sciences"/>
    <n v="1"/>
    <n v="1545"/>
    <n v="4"/>
    <x v="1"/>
    <n v="44"/>
    <x v="1"/>
    <n v="2"/>
    <x v="3"/>
    <n v="2"/>
    <x v="0"/>
    <n v="4320"/>
    <n v="24152"/>
    <n v="1"/>
    <s v="Y"/>
    <s v="No"/>
    <n v="13"/>
    <x v="0"/>
    <n v="4"/>
    <n v="80"/>
    <x v="0"/>
    <n v="5"/>
    <x v="2"/>
    <n v="3"/>
    <n v="5"/>
    <n v="3"/>
    <n v="0"/>
    <n v="2"/>
  </r>
  <r>
    <n v="45"/>
    <x v="1"/>
    <n v="0"/>
    <x v="0"/>
    <n v="950"/>
    <x v="1"/>
    <n v="28"/>
    <n v="3"/>
    <s v="Technical Degree"/>
    <n v="1"/>
    <n v="1546"/>
    <n v="4"/>
    <x v="1"/>
    <n v="97"/>
    <x v="0"/>
    <n v="1"/>
    <x v="1"/>
    <n v="4"/>
    <x v="1"/>
    <n v="2132"/>
    <n v="4585"/>
    <n v="4"/>
    <s v="Y"/>
    <s v="No"/>
    <n v="20"/>
    <x v="1"/>
    <n v="4"/>
    <n v="80"/>
    <x v="1"/>
    <n v="8"/>
    <x v="1"/>
    <n v="3"/>
    <n v="5"/>
    <n v="4"/>
    <n v="0"/>
    <n v="3"/>
  </r>
  <r>
    <n v="42"/>
    <x v="1"/>
    <n v="0"/>
    <x v="1"/>
    <n v="288"/>
    <x v="1"/>
    <n v="2"/>
    <n v="3"/>
    <s v="Life Sciences"/>
    <n v="1"/>
    <n v="1547"/>
    <n v="4"/>
    <x v="1"/>
    <n v="40"/>
    <x v="0"/>
    <n v="3"/>
    <x v="4"/>
    <n v="4"/>
    <x v="1"/>
    <n v="10124"/>
    <n v="18611"/>
    <n v="2"/>
    <s v="Y"/>
    <s v="Yes"/>
    <n v="14"/>
    <x v="0"/>
    <n v="3"/>
    <n v="80"/>
    <x v="1"/>
    <n v="24"/>
    <x v="1"/>
    <n v="1"/>
    <n v="20"/>
    <n v="8"/>
    <n v="13"/>
    <n v="9"/>
  </r>
  <r>
    <n v="40"/>
    <x v="1"/>
    <n v="0"/>
    <x v="0"/>
    <n v="1342"/>
    <x v="0"/>
    <n v="9"/>
    <n v="2"/>
    <s v="Medical"/>
    <n v="1"/>
    <n v="1548"/>
    <n v="1"/>
    <x v="1"/>
    <n v="47"/>
    <x v="0"/>
    <n v="2"/>
    <x v="0"/>
    <n v="1"/>
    <x v="1"/>
    <n v="5473"/>
    <n v="19345"/>
    <n v="0"/>
    <s v="Y"/>
    <s v="No"/>
    <n v="12"/>
    <x v="0"/>
    <n v="4"/>
    <n v="80"/>
    <x v="0"/>
    <n v="9"/>
    <x v="3"/>
    <n v="4"/>
    <n v="8"/>
    <n v="4"/>
    <n v="7"/>
    <n v="1"/>
  </r>
  <r>
    <n v="33"/>
    <x v="1"/>
    <n v="0"/>
    <x v="0"/>
    <n v="589"/>
    <x v="1"/>
    <n v="28"/>
    <n v="4"/>
    <s v="Life Sciences"/>
    <n v="1"/>
    <n v="1549"/>
    <n v="2"/>
    <x v="1"/>
    <n v="79"/>
    <x v="0"/>
    <n v="2"/>
    <x v="2"/>
    <n v="3"/>
    <x v="1"/>
    <n v="5207"/>
    <n v="22949"/>
    <n v="1"/>
    <s v="Y"/>
    <s v="Yes"/>
    <n v="12"/>
    <x v="0"/>
    <n v="2"/>
    <n v="80"/>
    <x v="1"/>
    <n v="15"/>
    <x v="1"/>
    <n v="3"/>
    <n v="15"/>
    <n v="14"/>
    <n v="5"/>
    <n v="7"/>
  </r>
  <r>
    <n v="40"/>
    <x v="1"/>
    <n v="0"/>
    <x v="0"/>
    <n v="898"/>
    <x v="2"/>
    <n v="6"/>
    <n v="2"/>
    <s v="Medical"/>
    <n v="1"/>
    <n v="1550"/>
    <n v="3"/>
    <x v="1"/>
    <n v="38"/>
    <x v="0"/>
    <n v="4"/>
    <x v="5"/>
    <n v="4"/>
    <x v="0"/>
    <n v="16437"/>
    <n v="17381"/>
    <n v="1"/>
    <s v="Y"/>
    <s v="Yes"/>
    <n v="21"/>
    <x v="1"/>
    <n v="4"/>
    <n v="80"/>
    <x v="0"/>
    <n v="21"/>
    <x v="2"/>
    <n v="3"/>
    <n v="21"/>
    <n v="7"/>
    <n v="7"/>
    <n v="7"/>
  </r>
  <r>
    <n v="24"/>
    <x v="1"/>
    <n v="0"/>
    <x v="0"/>
    <n v="350"/>
    <x v="1"/>
    <n v="21"/>
    <n v="2"/>
    <s v="Technical Degree"/>
    <n v="1"/>
    <n v="1551"/>
    <n v="3"/>
    <x v="1"/>
    <n v="57"/>
    <x v="1"/>
    <n v="1"/>
    <x v="2"/>
    <n v="1"/>
    <x v="2"/>
    <n v="2296"/>
    <n v="10036"/>
    <n v="0"/>
    <s v="Y"/>
    <s v="No"/>
    <n v="14"/>
    <x v="0"/>
    <n v="2"/>
    <n v="80"/>
    <x v="2"/>
    <n v="2"/>
    <x v="1"/>
    <n v="3"/>
    <n v="1"/>
    <n v="1"/>
    <n v="0"/>
    <n v="0"/>
  </r>
  <r>
    <n v="40"/>
    <x v="1"/>
    <n v="0"/>
    <x v="2"/>
    <n v="1142"/>
    <x v="1"/>
    <n v="8"/>
    <n v="2"/>
    <s v="Life Sciences"/>
    <n v="1"/>
    <n v="1552"/>
    <n v="4"/>
    <x v="1"/>
    <n v="72"/>
    <x v="0"/>
    <n v="2"/>
    <x v="4"/>
    <n v="4"/>
    <x v="2"/>
    <n v="4069"/>
    <n v="8841"/>
    <n v="3"/>
    <s v="Y"/>
    <s v="Yes"/>
    <n v="18"/>
    <x v="0"/>
    <n v="3"/>
    <n v="80"/>
    <x v="0"/>
    <n v="8"/>
    <x v="2"/>
    <n v="3"/>
    <n v="2"/>
    <n v="2"/>
    <n v="2"/>
    <n v="2"/>
  </r>
  <r>
    <n v="45"/>
    <x v="1"/>
    <n v="0"/>
    <x v="0"/>
    <n v="538"/>
    <x v="1"/>
    <n v="1"/>
    <n v="4"/>
    <s v="Technical Degree"/>
    <n v="1"/>
    <n v="1553"/>
    <n v="1"/>
    <x v="1"/>
    <n v="66"/>
    <x v="0"/>
    <n v="3"/>
    <x v="4"/>
    <n v="2"/>
    <x v="2"/>
    <n v="7441"/>
    <n v="20933"/>
    <n v="1"/>
    <s v="Y"/>
    <s v="No"/>
    <n v="12"/>
    <x v="0"/>
    <n v="1"/>
    <n v="80"/>
    <x v="2"/>
    <n v="10"/>
    <x v="5"/>
    <n v="3"/>
    <n v="10"/>
    <n v="8"/>
    <n v="7"/>
    <n v="7"/>
  </r>
  <r>
    <n v="35"/>
    <x v="1"/>
    <n v="0"/>
    <x v="0"/>
    <n v="1402"/>
    <x v="0"/>
    <n v="28"/>
    <n v="4"/>
    <s v="Life Sciences"/>
    <n v="1"/>
    <n v="1554"/>
    <n v="2"/>
    <x v="0"/>
    <n v="98"/>
    <x v="1"/>
    <n v="1"/>
    <x v="6"/>
    <n v="3"/>
    <x v="1"/>
    <n v="2430"/>
    <n v="26204"/>
    <n v="0"/>
    <s v="Y"/>
    <s v="No"/>
    <n v="23"/>
    <x v="1"/>
    <n v="1"/>
    <n v="80"/>
    <x v="3"/>
    <n v="6"/>
    <x v="3"/>
    <n v="3"/>
    <n v="5"/>
    <n v="3"/>
    <n v="4"/>
    <n v="2"/>
  </r>
  <r>
    <n v="32"/>
    <x v="1"/>
    <n v="0"/>
    <x v="0"/>
    <n v="824"/>
    <x v="1"/>
    <n v="5"/>
    <n v="2"/>
    <s v="Life Sciences"/>
    <n v="1"/>
    <n v="1555"/>
    <n v="4"/>
    <x v="0"/>
    <n v="67"/>
    <x v="1"/>
    <n v="2"/>
    <x v="1"/>
    <n v="2"/>
    <x v="1"/>
    <n v="5878"/>
    <n v="15624"/>
    <n v="3"/>
    <s v="Y"/>
    <s v="No"/>
    <n v="12"/>
    <x v="0"/>
    <n v="1"/>
    <n v="80"/>
    <x v="1"/>
    <n v="12"/>
    <x v="2"/>
    <n v="3"/>
    <n v="7"/>
    <n v="1"/>
    <n v="2"/>
    <n v="5"/>
  </r>
  <r>
    <n v="36"/>
    <x v="1"/>
    <n v="0"/>
    <x v="0"/>
    <n v="1157"/>
    <x v="0"/>
    <n v="2"/>
    <n v="4"/>
    <s v="Life Sciences"/>
    <n v="1"/>
    <n v="1556"/>
    <n v="3"/>
    <x v="1"/>
    <n v="70"/>
    <x v="0"/>
    <n v="1"/>
    <x v="6"/>
    <n v="4"/>
    <x v="0"/>
    <n v="2644"/>
    <n v="17001"/>
    <n v="3"/>
    <s v="Y"/>
    <s v="Yes"/>
    <n v="21"/>
    <x v="1"/>
    <n v="4"/>
    <n v="80"/>
    <x v="0"/>
    <n v="7"/>
    <x v="1"/>
    <n v="2"/>
    <n v="3"/>
    <n v="2"/>
    <n v="1"/>
    <n v="2"/>
  </r>
  <r>
    <n v="48"/>
    <x v="1"/>
    <n v="0"/>
    <x v="0"/>
    <n v="492"/>
    <x v="0"/>
    <n v="16"/>
    <n v="4"/>
    <s v="Life Sciences"/>
    <n v="1"/>
    <n v="1557"/>
    <n v="3"/>
    <x v="0"/>
    <n v="96"/>
    <x v="0"/>
    <n v="2"/>
    <x v="0"/>
    <n v="3"/>
    <x v="2"/>
    <n v="6439"/>
    <n v="13693"/>
    <n v="8"/>
    <s v="Y"/>
    <s v="No"/>
    <n v="14"/>
    <x v="0"/>
    <n v="3"/>
    <n v="80"/>
    <x v="1"/>
    <n v="18"/>
    <x v="2"/>
    <n v="3"/>
    <n v="8"/>
    <n v="7"/>
    <n v="7"/>
    <n v="7"/>
  </r>
  <r>
    <n v="29"/>
    <x v="1"/>
    <n v="0"/>
    <x v="0"/>
    <n v="598"/>
    <x v="1"/>
    <n v="9"/>
    <n v="3"/>
    <s v="Life Sciences"/>
    <n v="1"/>
    <n v="1558"/>
    <n v="3"/>
    <x v="1"/>
    <n v="91"/>
    <x v="2"/>
    <n v="1"/>
    <x v="1"/>
    <n v="3"/>
    <x v="1"/>
    <n v="2451"/>
    <n v="22376"/>
    <n v="6"/>
    <s v="Y"/>
    <s v="No"/>
    <n v="18"/>
    <x v="0"/>
    <n v="1"/>
    <n v="80"/>
    <x v="3"/>
    <n v="5"/>
    <x v="2"/>
    <n v="2"/>
    <n v="1"/>
    <n v="0"/>
    <n v="0"/>
    <n v="0"/>
  </r>
  <r>
    <n v="33"/>
    <x v="1"/>
    <n v="0"/>
    <x v="0"/>
    <n v="1242"/>
    <x v="0"/>
    <n v="8"/>
    <n v="4"/>
    <s v="Life Sciences"/>
    <n v="1"/>
    <n v="1560"/>
    <n v="1"/>
    <x v="1"/>
    <n v="46"/>
    <x v="0"/>
    <n v="2"/>
    <x v="0"/>
    <n v="1"/>
    <x v="1"/>
    <n v="6392"/>
    <n v="10589"/>
    <n v="2"/>
    <s v="Y"/>
    <s v="No"/>
    <n v="13"/>
    <x v="0"/>
    <n v="4"/>
    <n v="80"/>
    <x v="1"/>
    <n v="8"/>
    <x v="6"/>
    <n v="1"/>
    <n v="2"/>
    <n v="2"/>
    <n v="2"/>
    <n v="2"/>
  </r>
  <r>
    <n v="30"/>
    <x v="0"/>
    <n v="1"/>
    <x v="0"/>
    <n v="740"/>
    <x v="0"/>
    <n v="1"/>
    <n v="3"/>
    <s v="Life Sciences"/>
    <n v="1"/>
    <n v="1562"/>
    <n v="2"/>
    <x v="1"/>
    <n v="64"/>
    <x v="1"/>
    <n v="2"/>
    <x v="0"/>
    <n v="1"/>
    <x v="1"/>
    <n v="9714"/>
    <n v="5323"/>
    <n v="1"/>
    <s v="Y"/>
    <s v="No"/>
    <n v="11"/>
    <x v="0"/>
    <n v="4"/>
    <n v="80"/>
    <x v="1"/>
    <n v="10"/>
    <x v="5"/>
    <n v="3"/>
    <n v="10"/>
    <n v="8"/>
    <n v="6"/>
    <n v="7"/>
  </r>
  <r>
    <n v="38"/>
    <x v="1"/>
    <n v="0"/>
    <x v="1"/>
    <n v="888"/>
    <x v="2"/>
    <n v="10"/>
    <n v="4"/>
    <s v="Human Resources"/>
    <n v="1"/>
    <n v="1563"/>
    <n v="3"/>
    <x v="1"/>
    <n v="71"/>
    <x v="0"/>
    <n v="2"/>
    <x v="8"/>
    <n v="3"/>
    <x v="1"/>
    <n v="6077"/>
    <n v="14814"/>
    <n v="3"/>
    <s v="Y"/>
    <s v="No"/>
    <n v="11"/>
    <x v="0"/>
    <n v="3"/>
    <n v="80"/>
    <x v="0"/>
    <n v="10"/>
    <x v="2"/>
    <n v="3"/>
    <n v="6"/>
    <n v="3"/>
    <n v="1"/>
    <n v="2"/>
  </r>
  <r>
    <n v="35"/>
    <x v="1"/>
    <n v="0"/>
    <x v="0"/>
    <n v="992"/>
    <x v="1"/>
    <n v="1"/>
    <n v="3"/>
    <s v="Medical"/>
    <n v="1"/>
    <n v="1564"/>
    <n v="4"/>
    <x v="1"/>
    <n v="68"/>
    <x v="1"/>
    <n v="1"/>
    <x v="2"/>
    <n v="1"/>
    <x v="0"/>
    <n v="2450"/>
    <n v="21731"/>
    <n v="1"/>
    <s v="Y"/>
    <s v="No"/>
    <n v="19"/>
    <x v="0"/>
    <n v="2"/>
    <n v="80"/>
    <x v="0"/>
    <n v="3"/>
    <x v="1"/>
    <n v="3"/>
    <n v="3"/>
    <n v="0"/>
    <n v="1"/>
    <n v="2"/>
  </r>
  <r>
    <n v="30"/>
    <x v="1"/>
    <n v="0"/>
    <x v="0"/>
    <n v="1288"/>
    <x v="0"/>
    <n v="29"/>
    <n v="4"/>
    <s v="Technical Degree"/>
    <n v="1"/>
    <n v="1568"/>
    <n v="3"/>
    <x v="1"/>
    <n v="33"/>
    <x v="0"/>
    <n v="3"/>
    <x v="0"/>
    <n v="2"/>
    <x v="1"/>
    <n v="9250"/>
    <n v="17799"/>
    <n v="3"/>
    <s v="Y"/>
    <s v="No"/>
    <n v="12"/>
    <x v="0"/>
    <n v="2"/>
    <n v="80"/>
    <x v="1"/>
    <n v="9"/>
    <x v="1"/>
    <n v="3"/>
    <n v="4"/>
    <n v="2"/>
    <n v="1"/>
    <n v="3"/>
  </r>
  <r>
    <n v="35"/>
    <x v="0"/>
    <n v="1"/>
    <x v="0"/>
    <n v="104"/>
    <x v="1"/>
    <n v="2"/>
    <n v="3"/>
    <s v="Life Sciences"/>
    <n v="1"/>
    <n v="1569"/>
    <n v="1"/>
    <x v="0"/>
    <n v="69"/>
    <x v="0"/>
    <n v="1"/>
    <x v="2"/>
    <n v="1"/>
    <x v="2"/>
    <n v="2074"/>
    <n v="26619"/>
    <n v="1"/>
    <s v="Y"/>
    <s v="Yes"/>
    <n v="12"/>
    <x v="0"/>
    <n v="4"/>
    <n v="80"/>
    <x v="1"/>
    <n v="1"/>
    <x v="2"/>
    <n v="3"/>
    <n v="1"/>
    <n v="0"/>
    <n v="0"/>
    <n v="0"/>
  </r>
  <r>
    <n v="53"/>
    <x v="0"/>
    <n v="1"/>
    <x v="0"/>
    <n v="607"/>
    <x v="1"/>
    <n v="2"/>
    <n v="5"/>
    <s v="Technical Degree"/>
    <n v="1"/>
    <n v="1572"/>
    <n v="3"/>
    <x v="0"/>
    <n v="78"/>
    <x v="1"/>
    <n v="3"/>
    <x v="3"/>
    <n v="4"/>
    <x v="1"/>
    <n v="10169"/>
    <n v="14618"/>
    <n v="0"/>
    <s v="Y"/>
    <s v="No"/>
    <n v="16"/>
    <x v="0"/>
    <n v="2"/>
    <n v="80"/>
    <x v="1"/>
    <n v="34"/>
    <x v="5"/>
    <n v="3"/>
    <n v="33"/>
    <n v="7"/>
    <n v="1"/>
    <n v="9"/>
  </r>
  <r>
    <n v="38"/>
    <x v="0"/>
    <n v="1"/>
    <x v="0"/>
    <n v="903"/>
    <x v="1"/>
    <n v="2"/>
    <n v="3"/>
    <s v="Medical"/>
    <n v="1"/>
    <n v="1573"/>
    <n v="3"/>
    <x v="1"/>
    <n v="81"/>
    <x v="0"/>
    <n v="2"/>
    <x v="3"/>
    <n v="2"/>
    <x v="1"/>
    <n v="4855"/>
    <n v="7653"/>
    <n v="4"/>
    <s v="Y"/>
    <s v="No"/>
    <n v="11"/>
    <x v="0"/>
    <n v="1"/>
    <n v="80"/>
    <x v="3"/>
    <n v="7"/>
    <x v="2"/>
    <n v="3"/>
    <n v="5"/>
    <n v="2"/>
    <n v="1"/>
    <n v="4"/>
  </r>
  <r>
    <n v="32"/>
    <x v="1"/>
    <n v="0"/>
    <x v="2"/>
    <n v="1200"/>
    <x v="1"/>
    <n v="1"/>
    <n v="4"/>
    <s v="Technical Degree"/>
    <n v="1"/>
    <n v="1574"/>
    <n v="4"/>
    <x v="1"/>
    <n v="62"/>
    <x v="0"/>
    <n v="2"/>
    <x v="1"/>
    <n v="1"/>
    <x v="1"/>
    <n v="4087"/>
    <n v="25174"/>
    <n v="4"/>
    <s v="Y"/>
    <s v="No"/>
    <n v="14"/>
    <x v="0"/>
    <n v="2"/>
    <n v="80"/>
    <x v="1"/>
    <n v="9"/>
    <x v="1"/>
    <n v="2"/>
    <n v="6"/>
    <n v="5"/>
    <n v="1"/>
    <n v="2"/>
  </r>
  <r>
    <n v="48"/>
    <x v="1"/>
    <n v="0"/>
    <x v="0"/>
    <n v="1108"/>
    <x v="1"/>
    <n v="15"/>
    <n v="4"/>
    <s v="Other"/>
    <n v="1"/>
    <n v="1576"/>
    <n v="3"/>
    <x v="0"/>
    <n v="65"/>
    <x v="0"/>
    <n v="1"/>
    <x v="1"/>
    <n v="1"/>
    <x v="1"/>
    <n v="2367"/>
    <n v="16530"/>
    <n v="8"/>
    <s v="Y"/>
    <s v="No"/>
    <n v="12"/>
    <x v="0"/>
    <n v="4"/>
    <n v="80"/>
    <x v="1"/>
    <n v="10"/>
    <x v="1"/>
    <n v="2"/>
    <n v="8"/>
    <n v="2"/>
    <n v="7"/>
    <n v="6"/>
  </r>
  <r>
    <n v="34"/>
    <x v="1"/>
    <n v="0"/>
    <x v="0"/>
    <n v="479"/>
    <x v="1"/>
    <n v="7"/>
    <n v="4"/>
    <s v="Medical"/>
    <n v="1"/>
    <n v="1577"/>
    <n v="1"/>
    <x v="1"/>
    <n v="35"/>
    <x v="0"/>
    <n v="1"/>
    <x v="1"/>
    <n v="4"/>
    <x v="0"/>
    <n v="2972"/>
    <n v="22061"/>
    <n v="1"/>
    <s v="Y"/>
    <s v="No"/>
    <n v="13"/>
    <x v="0"/>
    <n v="3"/>
    <n v="80"/>
    <x v="0"/>
    <n v="1"/>
    <x v="5"/>
    <n v="1"/>
    <n v="1"/>
    <n v="0"/>
    <n v="0"/>
    <n v="0"/>
  </r>
  <r>
    <n v="55"/>
    <x v="1"/>
    <n v="0"/>
    <x v="0"/>
    <n v="685"/>
    <x v="0"/>
    <n v="26"/>
    <n v="5"/>
    <s v="Marketing"/>
    <n v="1"/>
    <n v="1578"/>
    <n v="3"/>
    <x v="1"/>
    <n v="60"/>
    <x v="1"/>
    <n v="5"/>
    <x v="5"/>
    <n v="4"/>
    <x v="1"/>
    <n v="19586"/>
    <n v="23037"/>
    <n v="1"/>
    <s v="Y"/>
    <s v="No"/>
    <n v="21"/>
    <x v="1"/>
    <n v="3"/>
    <n v="80"/>
    <x v="1"/>
    <n v="36"/>
    <x v="1"/>
    <n v="3"/>
    <n v="36"/>
    <n v="6"/>
    <n v="2"/>
    <n v="13"/>
  </r>
  <r>
    <n v="34"/>
    <x v="1"/>
    <n v="0"/>
    <x v="0"/>
    <n v="1351"/>
    <x v="1"/>
    <n v="1"/>
    <n v="4"/>
    <s v="Life Sciences"/>
    <n v="1"/>
    <n v="1580"/>
    <n v="2"/>
    <x v="1"/>
    <n v="45"/>
    <x v="0"/>
    <n v="2"/>
    <x v="1"/>
    <n v="4"/>
    <x v="1"/>
    <n v="5484"/>
    <n v="13008"/>
    <n v="9"/>
    <s v="Y"/>
    <s v="No"/>
    <n v="17"/>
    <x v="0"/>
    <n v="2"/>
    <n v="80"/>
    <x v="1"/>
    <n v="9"/>
    <x v="1"/>
    <n v="2"/>
    <n v="2"/>
    <n v="2"/>
    <n v="2"/>
    <n v="1"/>
  </r>
  <r>
    <n v="26"/>
    <x v="1"/>
    <n v="0"/>
    <x v="0"/>
    <n v="474"/>
    <x v="1"/>
    <n v="3"/>
    <n v="3"/>
    <s v="Life Sciences"/>
    <n v="1"/>
    <n v="1581"/>
    <n v="1"/>
    <x v="0"/>
    <n v="89"/>
    <x v="0"/>
    <n v="1"/>
    <x v="1"/>
    <n v="4"/>
    <x v="1"/>
    <n v="2061"/>
    <n v="11133"/>
    <n v="1"/>
    <s v="Y"/>
    <s v="No"/>
    <n v="21"/>
    <x v="1"/>
    <n v="1"/>
    <n v="80"/>
    <x v="0"/>
    <n v="1"/>
    <x v="3"/>
    <n v="3"/>
    <n v="1"/>
    <n v="0"/>
    <n v="0"/>
    <n v="0"/>
  </r>
  <r>
    <n v="38"/>
    <x v="1"/>
    <n v="0"/>
    <x v="0"/>
    <n v="1245"/>
    <x v="0"/>
    <n v="14"/>
    <n v="3"/>
    <s v="Life Sciences"/>
    <n v="1"/>
    <n v="1582"/>
    <n v="3"/>
    <x v="1"/>
    <n v="80"/>
    <x v="0"/>
    <n v="2"/>
    <x v="0"/>
    <n v="2"/>
    <x v="1"/>
    <n v="9924"/>
    <n v="12355"/>
    <n v="0"/>
    <s v="Y"/>
    <s v="No"/>
    <n v="11"/>
    <x v="0"/>
    <n v="4"/>
    <n v="80"/>
    <x v="1"/>
    <n v="10"/>
    <x v="1"/>
    <n v="3"/>
    <n v="9"/>
    <n v="8"/>
    <n v="7"/>
    <n v="7"/>
  </r>
  <r>
    <n v="38"/>
    <x v="1"/>
    <n v="0"/>
    <x v="0"/>
    <n v="437"/>
    <x v="0"/>
    <n v="16"/>
    <n v="3"/>
    <s v="Life Sciences"/>
    <n v="1"/>
    <n v="1583"/>
    <n v="2"/>
    <x v="0"/>
    <n v="90"/>
    <x v="0"/>
    <n v="2"/>
    <x v="0"/>
    <n v="2"/>
    <x v="0"/>
    <n v="4198"/>
    <n v="16379"/>
    <n v="2"/>
    <s v="Y"/>
    <s v="No"/>
    <n v="12"/>
    <x v="0"/>
    <n v="2"/>
    <n v="80"/>
    <x v="0"/>
    <n v="8"/>
    <x v="3"/>
    <n v="4"/>
    <n v="3"/>
    <n v="2"/>
    <n v="1"/>
    <n v="2"/>
  </r>
  <r>
    <n v="36"/>
    <x v="1"/>
    <n v="0"/>
    <x v="0"/>
    <n v="884"/>
    <x v="0"/>
    <n v="1"/>
    <n v="4"/>
    <s v="Life Sciences"/>
    <n v="1"/>
    <n v="1585"/>
    <n v="2"/>
    <x v="0"/>
    <n v="73"/>
    <x v="0"/>
    <n v="2"/>
    <x v="0"/>
    <n v="3"/>
    <x v="0"/>
    <n v="6815"/>
    <n v="21447"/>
    <n v="6"/>
    <s v="Y"/>
    <s v="No"/>
    <n v="13"/>
    <x v="0"/>
    <n v="1"/>
    <n v="80"/>
    <x v="0"/>
    <n v="15"/>
    <x v="3"/>
    <n v="3"/>
    <n v="1"/>
    <n v="0"/>
    <n v="0"/>
    <n v="0"/>
  </r>
  <r>
    <n v="29"/>
    <x v="1"/>
    <n v="0"/>
    <x v="0"/>
    <n v="1370"/>
    <x v="1"/>
    <n v="3"/>
    <n v="1"/>
    <s v="Medical"/>
    <n v="1"/>
    <n v="1586"/>
    <n v="2"/>
    <x v="1"/>
    <n v="87"/>
    <x v="0"/>
    <n v="1"/>
    <x v="2"/>
    <n v="1"/>
    <x v="0"/>
    <n v="4723"/>
    <n v="16213"/>
    <n v="1"/>
    <s v="Y"/>
    <s v="Yes"/>
    <n v="18"/>
    <x v="0"/>
    <n v="4"/>
    <n v="80"/>
    <x v="0"/>
    <n v="10"/>
    <x v="1"/>
    <n v="3"/>
    <n v="10"/>
    <n v="9"/>
    <n v="1"/>
    <n v="5"/>
  </r>
  <r>
    <n v="35"/>
    <x v="1"/>
    <n v="0"/>
    <x v="0"/>
    <n v="670"/>
    <x v="1"/>
    <n v="10"/>
    <n v="4"/>
    <s v="Medical"/>
    <n v="1"/>
    <n v="1587"/>
    <n v="1"/>
    <x v="0"/>
    <n v="51"/>
    <x v="0"/>
    <n v="2"/>
    <x v="4"/>
    <n v="3"/>
    <x v="0"/>
    <n v="6142"/>
    <n v="4223"/>
    <n v="3"/>
    <s v="Y"/>
    <s v="Yes"/>
    <n v="16"/>
    <x v="0"/>
    <n v="3"/>
    <n v="80"/>
    <x v="0"/>
    <n v="10"/>
    <x v="5"/>
    <n v="3"/>
    <n v="5"/>
    <n v="2"/>
    <n v="0"/>
    <n v="4"/>
  </r>
  <r>
    <n v="39"/>
    <x v="1"/>
    <n v="0"/>
    <x v="0"/>
    <n v="1462"/>
    <x v="0"/>
    <n v="6"/>
    <n v="3"/>
    <s v="Medical"/>
    <n v="1"/>
    <n v="1588"/>
    <n v="4"/>
    <x v="1"/>
    <n v="38"/>
    <x v="2"/>
    <n v="3"/>
    <x v="0"/>
    <n v="3"/>
    <x v="1"/>
    <n v="8237"/>
    <n v="4658"/>
    <n v="2"/>
    <s v="Y"/>
    <s v="No"/>
    <n v="11"/>
    <x v="0"/>
    <n v="1"/>
    <n v="80"/>
    <x v="1"/>
    <n v="11"/>
    <x v="1"/>
    <n v="3"/>
    <n v="7"/>
    <n v="6"/>
    <n v="7"/>
    <n v="6"/>
  </r>
  <r>
    <n v="29"/>
    <x v="1"/>
    <n v="0"/>
    <x v="1"/>
    <n v="995"/>
    <x v="1"/>
    <n v="2"/>
    <n v="1"/>
    <s v="Life Sciences"/>
    <n v="1"/>
    <n v="1590"/>
    <n v="1"/>
    <x v="1"/>
    <n v="87"/>
    <x v="0"/>
    <n v="2"/>
    <x v="4"/>
    <n v="4"/>
    <x v="2"/>
    <n v="8853"/>
    <n v="24483"/>
    <n v="1"/>
    <s v="Y"/>
    <s v="No"/>
    <n v="19"/>
    <x v="0"/>
    <n v="4"/>
    <n v="80"/>
    <x v="1"/>
    <n v="6"/>
    <x v="0"/>
    <n v="4"/>
    <n v="6"/>
    <n v="4"/>
    <n v="1"/>
    <n v="3"/>
  </r>
  <r>
    <n v="50"/>
    <x v="1"/>
    <n v="0"/>
    <x v="0"/>
    <n v="264"/>
    <x v="0"/>
    <n v="9"/>
    <n v="3"/>
    <s v="Marketing"/>
    <n v="1"/>
    <n v="1591"/>
    <n v="3"/>
    <x v="1"/>
    <n v="59"/>
    <x v="0"/>
    <n v="5"/>
    <x v="5"/>
    <n v="3"/>
    <x v="1"/>
    <n v="19331"/>
    <n v="19519"/>
    <n v="4"/>
    <s v="Y"/>
    <s v="Yes"/>
    <n v="16"/>
    <x v="0"/>
    <n v="3"/>
    <n v="80"/>
    <x v="1"/>
    <n v="27"/>
    <x v="2"/>
    <n v="3"/>
    <n v="1"/>
    <n v="0"/>
    <n v="0"/>
    <n v="0"/>
  </r>
  <r>
    <n v="23"/>
    <x v="1"/>
    <n v="0"/>
    <x v="0"/>
    <n v="977"/>
    <x v="1"/>
    <n v="10"/>
    <n v="3"/>
    <s v="Technical Degree"/>
    <n v="1"/>
    <n v="1592"/>
    <n v="4"/>
    <x v="1"/>
    <n v="45"/>
    <x v="2"/>
    <n v="1"/>
    <x v="1"/>
    <n v="3"/>
    <x v="1"/>
    <n v="2073"/>
    <n v="12826"/>
    <n v="2"/>
    <s v="Y"/>
    <s v="No"/>
    <n v="16"/>
    <x v="0"/>
    <n v="4"/>
    <n v="80"/>
    <x v="1"/>
    <n v="4"/>
    <x v="2"/>
    <n v="3"/>
    <n v="2"/>
    <n v="2"/>
    <n v="2"/>
    <n v="2"/>
  </r>
  <r>
    <n v="36"/>
    <x v="1"/>
    <n v="0"/>
    <x v="1"/>
    <n v="1302"/>
    <x v="1"/>
    <n v="6"/>
    <n v="4"/>
    <s v="Life Sciences"/>
    <n v="1"/>
    <n v="1594"/>
    <n v="1"/>
    <x v="1"/>
    <n v="80"/>
    <x v="2"/>
    <n v="2"/>
    <x v="2"/>
    <n v="1"/>
    <x v="1"/>
    <n v="5562"/>
    <n v="19711"/>
    <n v="3"/>
    <s v="Y"/>
    <s v="Yes"/>
    <n v="13"/>
    <x v="0"/>
    <n v="4"/>
    <n v="80"/>
    <x v="1"/>
    <n v="9"/>
    <x v="1"/>
    <n v="3"/>
    <n v="3"/>
    <n v="2"/>
    <n v="0"/>
    <n v="2"/>
  </r>
  <r>
    <n v="42"/>
    <x v="1"/>
    <n v="0"/>
    <x v="0"/>
    <n v="1059"/>
    <x v="1"/>
    <n v="9"/>
    <n v="2"/>
    <s v="Other"/>
    <n v="1"/>
    <n v="1595"/>
    <n v="4"/>
    <x v="1"/>
    <n v="93"/>
    <x v="1"/>
    <n v="5"/>
    <x v="5"/>
    <n v="4"/>
    <x v="0"/>
    <n v="19613"/>
    <n v="26362"/>
    <n v="8"/>
    <s v="Y"/>
    <s v="No"/>
    <n v="22"/>
    <x v="1"/>
    <n v="4"/>
    <n v="80"/>
    <x v="0"/>
    <n v="24"/>
    <x v="2"/>
    <n v="3"/>
    <n v="1"/>
    <n v="0"/>
    <n v="0"/>
    <n v="1"/>
  </r>
  <r>
    <n v="35"/>
    <x v="1"/>
    <n v="0"/>
    <x v="0"/>
    <n v="750"/>
    <x v="1"/>
    <n v="28"/>
    <n v="3"/>
    <s v="Life Sciences"/>
    <n v="1"/>
    <n v="1596"/>
    <n v="2"/>
    <x v="1"/>
    <n v="46"/>
    <x v="2"/>
    <n v="2"/>
    <x v="2"/>
    <n v="3"/>
    <x v="1"/>
    <n v="3407"/>
    <n v="25348"/>
    <n v="1"/>
    <s v="Y"/>
    <s v="No"/>
    <n v="17"/>
    <x v="0"/>
    <n v="4"/>
    <n v="80"/>
    <x v="3"/>
    <n v="10"/>
    <x v="1"/>
    <n v="2"/>
    <n v="10"/>
    <n v="9"/>
    <n v="6"/>
    <n v="8"/>
  </r>
  <r>
    <n v="34"/>
    <x v="1"/>
    <n v="0"/>
    <x v="1"/>
    <n v="653"/>
    <x v="1"/>
    <n v="10"/>
    <n v="4"/>
    <s v="Technical Degree"/>
    <n v="1"/>
    <n v="1597"/>
    <n v="4"/>
    <x v="1"/>
    <n v="92"/>
    <x v="1"/>
    <n v="2"/>
    <x v="4"/>
    <n v="3"/>
    <x v="1"/>
    <n v="5063"/>
    <n v="15332"/>
    <n v="1"/>
    <s v="Y"/>
    <s v="No"/>
    <n v="14"/>
    <x v="0"/>
    <n v="2"/>
    <n v="80"/>
    <x v="1"/>
    <n v="8"/>
    <x v="1"/>
    <n v="2"/>
    <n v="8"/>
    <n v="2"/>
    <n v="7"/>
    <n v="7"/>
  </r>
  <r>
    <n v="40"/>
    <x v="1"/>
    <n v="0"/>
    <x v="0"/>
    <n v="118"/>
    <x v="0"/>
    <n v="14"/>
    <n v="2"/>
    <s v="Life Sciences"/>
    <n v="1"/>
    <n v="1598"/>
    <n v="4"/>
    <x v="0"/>
    <n v="84"/>
    <x v="0"/>
    <n v="2"/>
    <x v="0"/>
    <n v="1"/>
    <x v="1"/>
    <n v="4639"/>
    <n v="11262"/>
    <n v="1"/>
    <s v="Y"/>
    <s v="No"/>
    <n v="15"/>
    <x v="0"/>
    <n v="3"/>
    <n v="80"/>
    <x v="1"/>
    <n v="5"/>
    <x v="2"/>
    <n v="3"/>
    <n v="5"/>
    <n v="4"/>
    <n v="1"/>
    <n v="2"/>
  </r>
  <r>
    <n v="43"/>
    <x v="1"/>
    <n v="0"/>
    <x v="0"/>
    <n v="990"/>
    <x v="1"/>
    <n v="27"/>
    <n v="3"/>
    <s v="Technical Degree"/>
    <n v="1"/>
    <n v="1599"/>
    <n v="4"/>
    <x v="1"/>
    <n v="87"/>
    <x v="2"/>
    <n v="1"/>
    <x v="2"/>
    <n v="2"/>
    <x v="2"/>
    <n v="4876"/>
    <n v="5855"/>
    <n v="5"/>
    <s v="Y"/>
    <s v="No"/>
    <n v="12"/>
    <x v="0"/>
    <n v="3"/>
    <n v="80"/>
    <x v="1"/>
    <n v="8"/>
    <x v="0"/>
    <n v="3"/>
    <n v="6"/>
    <n v="4"/>
    <n v="0"/>
    <n v="2"/>
  </r>
  <r>
    <n v="35"/>
    <x v="1"/>
    <n v="0"/>
    <x v="0"/>
    <n v="1349"/>
    <x v="1"/>
    <n v="7"/>
    <n v="2"/>
    <s v="Life Sciences"/>
    <n v="1"/>
    <n v="1601"/>
    <n v="3"/>
    <x v="1"/>
    <n v="63"/>
    <x v="1"/>
    <n v="1"/>
    <x v="2"/>
    <n v="4"/>
    <x v="1"/>
    <n v="2690"/>
    <n v="7713"/>
    <n v="1"/>
    <s v="Y"/>
    <s v="No"/>
    <n v="18"/>
    <x v="0"/>
    <n v="4"/>
    <n v="80"/>
    <x v="1"/>
    <n v="1"/>
    <x v="3"/>
    <n v="2"/>
    <n v="1"/>
    <n v="0"/>
    <n v="0"/>
    <n v="1"/>
  </r>
  <r>
    <n v="46"/>
    <x v="1"/>
    <n v="0"/>
    <x v="0"/>
    <n v="563"/>
    <x v="0"/>
    <n v="1"/>
    <n v="4"/>
    <s v="Life Sciences"/>
    <n v="1"/>
    <n v="1602"/>
    <n v="4"/>
    <x v="1"/>
    <n v="56"/>
    <x v="2"/>
    <n v="4"/>
    <x v="5"/>
    <n v="1"/>
    <x v="0"/>
    <n v="17567"/>
    <n v="3156"/>
    <n v="1"/>
    <s v="Y"/>
    <s v="No"/>
    <n v="15"/>
    <x v="0"/>
    <n v="2"/>
    <n v="80"/>
    <x v="0"/>
    <n v="27"/>
    <x v="3"/>
    <n v="1"/>
    <n v="26"/>
    <n v="0"/>
    <n v="0"/>
    <n v="12"/>
  </r>
  <r>
    <n v="28"/>
    <x v="0"/>
    <n v="1"/>
    <x v="0"/>
    <n v="329"/>
    <x v="1"/>
    <n v="24"/>
    <n v="3"/>
    <s v="Medical"/>
    <n v="1"/>
    <n v="1604"/>
    <n v="3"/>
    <x v="1"/>
    <n v="51"/>
    <x v="0"/>
    <n v="1"/>
    <x v="2"/>
    <n v="2"/>
    <x v="1"/>
    <n v="2408"/>
    <n v="7324"/>
    <n v="1"/>
    <s v="Y"/>
    <s v="Yes"/>
    <n v="17"/>
    <x v="0"/>
    <n v="3"/>
    <n v="80"/>
    <x v="2"/>
    <n v="1"/>
    <x v="1"/>
    <n v="3"/>
    <n v="1"/>
    <n v="1"/>
    <n v="0"/>
    <n v="0"/>
  </r>
  <r>
    <n v="22"/>
    <x v="1"/>
    <n v="0"/>
    <x v="2"/>
    <n v="457"/>
    <x v="1"/>
    <n v="26"/>
    <n v="2"/>
    <s v="Other"/>
    <n v="1"/>
    <n v="1605"/>
    <n v="2"/>
    <x v="0"/>
    <n v="85"/>
    <x v="1"/>
    <n v="1"/>
    <x v="1"/>
    <n v="3"/>
    <x v="1"/>
    <n v="2814"/>
    <n v="10293"/>
    <n v="1"/>
    <s v="Y"/>
    <s v="Yes"/>
    <n v="14"/>
    <x v="0"/>
    <n v="2"/>
    <n v="80"/>
    <x v="0"/>
    <n v="4"/>
    <x v="2"/>
    <n v="2"/>
    <n v="4"/>
    <n v="2"/>
    <n v="1"/>
    <n v="3"/>
  </r>
  <r>
    <n v="50"/>
    <x v="1"/>
    <n v="0"/>
    <x v="1"/>
    <n v="1234"/>
    <x v="1"/>
    <n v="20"/>
    <n v="5"/>
    <s v="Medical"/>
    <n v="1"/>
    <n v="1606"/>
    <n v="2"/>
    <x v="1"/>
    <n v="41"/>
    <x v="0"/>
    <n v="4"/>
    <x v="4"/>
    <n v="3"/>
    <x v="1"/>
    <n v="11245"/>
    <n v="20689"/>
    <n v="2"/>
    <s v="Y"/>
    <s v="Yes"/>
    <n v="15"/>
    <x v="0"/>
    <n v="3"/>
    <n v="80"/>
    <x v="1"/>
    <n v="32"/>
    <x v="1"/>
    <n v="3"/>
    <n v="30"/>
    <n v="8"/>
    <n v="12"/>
    <n v="13"/>
  </r>
  <r>
    <n v="32"/>
    <x v="1"/>
    <n v="0"/>
    <x v="0"/>
    <n v="634"/>
    <x v="1"/>
    <n v="5"/>
    <n v="4"/>
    <s v="Other"/>
    <n v="1"/>
    <n v="1607"/>
    <n v="2"/>
    <x v="0"/>
    <n v="35"/>
    <x v="2"/>
    <n v="1"/>
    <x v="1"/>
    <n v="4"/>
    <x v="1"/>
    <n v="3312"/>
    <n v="18783"/>
    <n v="3"/>
    <s v="Y"/>
    <s v="No"/>
    <n v="17"/>
    <x v="0"/>
    <n v="4"/>
    <n v="80"/>
    <x v="3"/>
    <n v="6"/>
    <x v="1"/>
    <n v="3"/>
    <n v="3"/>
    <n v="2"/>
    <n v="0"/>
    <n v="2"/>
  </r>
  <r>
    <n v="44"/>
    <x v="1"/>
    <n v="0"/>
    <x v="0"/>
    <n v="1313"/>
    <x v="1"/>
    <n v="7"/>
    <n v="3"/>
    <s v="Medical"/>
    <n v="1"/>
    <n v="1608"/>
    <n v="2"/>
    <x v="0"/>
    <n v="31"/>
    <x v="0"/>
    <n v="5"/>
    <x v="7"/>
    <n v="4"/>
    <x v="2"/>
    <n v="19049"/>
    <n v="3549"/>
    <n v="0"/>
    <s v="Y"/>
    <s v="Yes"/>
    <n v="14"/>
    <x v="0"/>
    <n v="4"/>
    <n v="80"/>
    <x v="1"/>
    <n v="23"/>
    <x v="5"/>
    <n v="2"/>
    <n v="22"/>
    <n v="7"/>
    <n v="1"/>
    <n v="10"/>
  </r>
  <r>
    <n v="30"/>
    <x v="1"/>
    <n v="0"/>
    <x v="0"/>
    <n v="241"/>
    <x v="1"/>
    <n v="7"/>
    <n v="3"/>
    <s v="Medical"/>
    <n v="1"/>
    <n v="1609"/>
    <n v="2"/>
    <x v="1"/>
    <n v="48"/>
    <x v="1"/>
    <n v="1"/>
    <x v="1"/>
    <n v="2"/>
    <x v="1"/>
    <n v="2141"/>
    <n v="5348"/>
    <n v="1"/>
    <s v="Y"/>
    <s v="No"/>
    <n v="12"/>
    <x v="0"/>
    <n v="2"/>
    <n v="80"/>
    <x v="1"/>
    <n v="6"/>
    <x v="1"/>
    <n v="2"/>
    <n v="6"/>
    <n v="4"/>
    <n v="1"/>
    <n v="1"/>
  </r>
  <r>
    <n v="45"/>
    <x v="1"/>
    <n v="0"/>
    <x v="0"/>
    <n v="1015"/>
    <x v="1"/>
    <n v="5"/>
    <n v="5"/>
    <s v="Medical"/>
    <n v="1"/>
    <n v="1611"/>
    <n v="3"/>
    <x v="0"/>
    <n v="50"/>
    <x v="3"/>
    <n v="2"/>
    <x v="2"/>
    <n v="1"/>
    <x v="0"/>
    <n v="5769"/>
    <n v="23447"/>
    <n v="1"/>
    <s v="Y"/>
    <s v="Yes"/>
    <n v="14"/>
    <x v="0"/>
    <n v="1"/>
    <n v="80"/>
    <x v="0"/>
    <n v="10"/>
    <x v="1"/>
    <n v="3"/>
    <n v="10"/>
    <n v="7"/>
    <n v="1"/>
    <n v="4"/>
  </r>
  <r>
    <n v="45"/>
    <x v="1"/>
    <n v="0"/>
    <x v="2"/>
    <n v="336"/>
    <x v="0"/>
    <n v="26"/>
    <n v="3"/>
    <s v="Marketing"/>
    <n v="1"/>
    <n v="1612"/>
    <n v="1"/>
    <x v="1"/>
    <n v="52"/>
    <x v="1"/>
    <n v="2"/>
    <x v="0"/>
    <n v="1"/>
    <x v="1"/>
    <n v="4385"/>
    <n v="24162"/>
    <n v="1"/>
    <s v="Y"/>
    <s v="No"/>
    <n v="15"/>
    <x v="0"/>
    <n v="1"/>
    <n v="80"/>
    <x v="1"/>
    <n v="10"/>
    <x v="2"/>
    <n v="3"/>
    <n v="10"/>
    <n v="7"/>
    <n v="4"/>
    <n v="5"/>
  </r>
  <r>
    <n v="31"/>
    <x v="1"/>
    <n v="0"/>
    <x v="1"/>
    <n v="715"/>
    <x v="0"/>
    <n v="2"/>
    <n v="4"/>
    <s v="Other"/>
    <n v="1"/>
    <n v="1613"/>
    <n v="4"/>
    <x v="1"/>
    <n v="54"/>
    <x v="0"/>
    <n v="2"/>
    <x v="0"/>
    <n v="1"/>
    <x v="0"/>
    <n v="5332"/>
    <n v="21602"/>
    <n v="7"/>
    <s v="Y"/>
    <s v="No"/>
    <n v="13"/>
    <x v="0"/>
    <n v="4"/>
    <n v="80"/>
    <x v="0"/>
    <n v="10"/>
    <x v="1"/>
    <n v="3"/>
    <n v="5"/>
    <n v="2"/>
    <n v="0"/>
    <n v="3"/>
  </r>
  <r>
    <n v="36"/>
    <x v="1"/>
    <n v="0"/>
    <x v="0"/>
    <n v="559"/>
    <x v="1"/>
    <n v="12"/>
    <n v="4"/>
    <s v="Life Sciences"/>
    <n v="1"/>
    <n v="1614"/>
    <n v="3"/>
    <x v="0"/>
    <n v="76"/>
    <x v="0"/>
    <n v="2"/>
    <x v="3"/>
    <n v="3"/>
    <x v="1"/>
    <n v="4663"/>
    <n v="12421"/>
    <n v="9"/>
    <s v="Y"/>
    <s v="Yes"/>
    <n v="12"/>
    <x v="0"/>
    <n v="2"/>
    <n v="80"/>
    <x v="3"/>
    <n v="7"/>
    <x v="2"/>
    <n v="3"/>
    <n v="3"/>
    <n v="2"/>
    <n v="1"/>
    <n v="1"/>
  </r>
  <r>
    <n v="34"/>
    <x v="1"/>
    <n v="0"/>
    <x v="1"/>
    <n v="426"/>
    <x v="1"/>
    <n v="10"/>
    <n v="4"/>
    <s v="Life Sciences"/>
    <n v="1"/>
    <n v="1615"/>
    <n v="3"/>
    <x v="1"/>
    <n v="42"/>
    <x v="2"/>
    <n v="2"/>
    <x v="3"/>
    <n v="4"/>
    <x v="2"/>
    <n v="4724"/>
    <n v="17000"/>
    <n v="1"/>
    <s v="Y"/>
    <s v="No"/>
    <n v="13"/>
    <x v="0"/>
    <n v="1"/>
    <n v="80"/>
    <x v="1"/>
    <n v="9"/>
    <x v="1"/>
    <n v="3"/>
    <n v="9"/>
    <n v="7"/>
    <n v="7"/>
    <n v="2"/>
  </r>
  <r>
    <n v="49"/>
    <x v="1"/>
    <n v="0"/>
    <x v="0"/>
    <n v="722"/>
    <x v="1"/>
    <n v="25"/>
    <n v="4"/>
    <s v="Life Sciences"/>
    <n v="1"/>
    <n v="1617"/>
    <n v="3"/>
    <x v="0"/>
    <n v="84"/>
    <x v="0"/>
    <n v="1"/>
    <x v="2"/>
    <n v="1"/>
    <x v="1"/>
    <n v="3211"/>
    <n v="22102"/>
    <n v="1"/>
    <s v="Y"/>
    <s v="No"/>
    <n v="14"/>
    <x v="0"/>
    <n v="4"/>
    <n v="80"/>
    <x v="1"/>
    <n v="10"/>
    <x v="1"/>
    <n v="2"/>
    <n v="9"/>
    <n v="6"/>
    <n v="1"/>
    <n v="4"/>
  </r>
  <r>
    <n v="39"/>
    <x v="1"/>
    <n v="0"/>
    <x v="0"/>
    <n v="1387"/>
    <x v="1"/>
    <n v="10"/>
    <n v="5"/>
    <s v="Medical"/>
    <n v="1"/>
    <n v="1618"/>
    <n v="2"/>
    <x v="1"/>
    <n v="76"/>
    <x v="0"/>
    <n v="2"/>
    <x v="3"/>
    <n v="1"/>
    <x v="1"/>
    <n v="5377"/>
    <n v="3835"/>
    <n v="2"/>
    <s v="Y"/>
    <s v="No"/>
    <n v="13"/>
    <x v="0"/>
    <n v="4"/>
    <n v="80"/>
    <x v="2"/>
    <n v="10"/>
    <x v="1"/>
    <n v="3"/>
    <n v="7"/>
    <n v="7"/>
    <n v="7"/>
    <n v="7"/>
  </r>
  <r>
    <n v="27"/>
    <x v="1"/>
    <n v="0"/>
    <x v="0"/>
    <n v="1302"/>
    <x v="1"/>
    <n v="19"/>
    <n v="3"/>
    <s v="Other"/>
    <n v="1"/>
    <n v="1619"/>
    <n v="4"/>
    <x v="1"/>
    <n v="67"/>
    <x v="1"/>
    <n v="1"/>
    <x v="2"/>
    <n v="1"/>
    <x v="2"/>
    <n v="4066"/>
    <n v="16290"/>
    <n v="1"/>
    <s v="Y"/>
    <s v="No"/>
    <n v="11"/>
    <x v="0"/>
    <n v="1"/>
    <n v="80"/>
    <x v="3"/>
    <n v="7"/>
    <x v="1"/>
    <n v="3"/>
    <n v="7"/>
    <n v="7"/>
    <n v="0"/>
    <n v="7"/>
  </r>
  <r>
    <n v="35"/>
    <x v="1"/>
    <n v="0"/>
    <x v="0"/>
    <n v="819"/>
    <x v="1"/>
    <n v="18"/>
    <n v="5"/>
    <s v="Life Sciences"/>
    <n v="1"/>
    <n v="1621"/>
    <n v="2"/>
    <x v="1"/>
    <n v="48"/>
    <x v="2"/>
    <n v="2"/>
    <x v="1"/>
    <n v="1"/>
    <x v="1"/>
    <n v="5208"/>
    <n v="26312"/>
    <n v="1"/>
    <s v="Y"/>
    <s v="No"/>
    <n v="11"/>
    <x v="0"/>
    <n v="4"/>
    <n v="80"/>
    <x v="0"/>
    <n v="16"/>
    <x v="2"/>
    <n v="3"/>
    <n v="16"/>
    <n v="15"/>
    <n v="1"/>
    <n v="10"/>
  </r>
  <r>
    <n v="28"/>
    <x v="1"/>
    <n v="0"/>
    <x v="0"/>
    <n v="580"/>
    <x v="1"/>
    <n v="27"/>
    <n v="3"/>
    <s v="Medical"/>
    <n v="1"/>
    <n v="1622"/>
    <n v="2"/>
    <x v="0"/>
    <n v="39"/>
    <x v="3"/>
    <n v="2"/>
    <x v="3"/>
    <n v="1"/>
    <x v="2"/>
    <n v="4877"/>
    <n v="20460"/>
    <n v="0"/>
    <s v="Y"/>
    <s v="No"/>
    <n v="21"/>
    <x v="1"/>
    <n v="2"/>
    <n v="80"/>
    <x v="1"/>
    <n v="6"/>
    <x v="3"/>
    <n v="2"/>
    <n v="5"/>
    <n v="3"/>
    <n v="0"/>
    <n v="0"/>
  </r>
  <r>
    <n v="21"/>
    <x v="1"/>
    <n v="0"/>
    <x v="0"/>
    <n v="546"/>
    <x v="1"/>
    <n v="5"/>
    <n v="1"/>
    <s v="Medical"/>
    <n v="1"/>
    <n v="1623"/>
    <n v="3"/>
    <x v="1"/>
    <n v="97"/>
    <x v="0"/>
    <n v="1"/>
    <x v="1"/>
    <n v="4"/>
    <x v="0"/>
    <n v="3117"/>
    <n v="26009"/>
    <n v="1"/>
    <s v="Y"/>
    <s v="No"/>
    <n v="18"/>
    <x v="0"/>
    <n v="3"/>
    <n v="80"/>
    <x v="0"/>
    <n v="3"/>
    <x v="2"/>
    <n v="3"/>
    <n v="2"/>
    <n v="2"/>
    <n v="2"/>
    <n v="2"/>
  </r>
  <r>
    <n v="18"/>
    <x v="0"/>
    <n v="1"/>
    <x v="1"/>
    <n v="544"/>
    <x v="0"/>
    <n v="3"/>
    <n v="2"/>
    <s v="Medical"/>
    <n v="1"/>
    <n v="1624"/>
    <n v="2"/>
    <x v="0"/>
    <n v="70"/>
    <x v="0"/>
    <n v="1"/>
    <x v="6"/>
    <n v="4"/>
    <x v="0"/>
    <n v="1569"/>
    <n v="18420"/>
    <n v="1"/>
    <s v="Y"/>
    <s v="Yes"/>
    <n v="12"/>
    <x v="0"/>
    <n v="3"/>
    <n v="80"/>
    <x v="0"/>
    <n v="0"/>
    <x v="2"/>
    <n v="4"/>
    <n v="0"/>
    <n v="0"/>
    <n v="0"/>
    <n v="0"/>
  </r>
  <r>
    <n v="47"/>
    <x v="1"/>
    <n v="0"/>
    <x v="0"/>
    <n v="1176"/>
    <x v="2"/>
    <n v="26"/>
    <n v="4"/>
    <s v="Life Sciences"/>
    <n v="1"/>
    <n v="1625"/>
    <n v="4"/>
    <x v="0"/>
    <n v="98"/>
    <x v="0"/>
    <n v="5"/>
    <x v="5"/>
    <n v="3"/>
    <x v="1"/>
    <n v="19658"/>
    <n v="5220"/>
    <n v="3"/>
    <s v="Y"/>
    <s v="No"/>
    <n v="11"/>
    <x v="0"/>
    <n v="3"/>
    <n v="80"/>
    <x v="1"/>
    <n v="27"/>
    <x v="2"/>
    <n v="3"/>
    <n v="5"/>
    <n v="2"/>
    <n v="1"/>
    <n v="0"/>
  </r>
  <r>
    <n v="39"/>
    <x v="1"/>
    <n v="0"/>
    <x v="0"/>
    <n v="170"/>
    <x v="1"/>
    <n v="3"/>
    <n v="2"/>
    <s v="Medical"/>
    <n v="1"/>
    <n v="1627"/>
    <n v="3"/>
    <x v="1"/>
    <n v="76"/>
    <x v="1"/>
    <n v="2"/>
    <x v="2"/>
    <n v="3"/>
    <x v="2"/>
    <n v="3069"/>
    <n v="10302"/>
    <n v="0"/>
    <s v="Y"/>
    <s v="No"/>
    <n v="15"/>
    <x v="0"/>
    <n v="4"/>
    <n v="80"/>
    <x v="1"/>
    <n v="11"/>
    <x v="1"/>
    <n v="3"/>
    <n v="10"/>
    <n v="8"/>
    <n v="0"/>
    <n v="7"/>
  </r>
  <r>
    <n v="40"/>
    <x v="1"/>
    <n v="0"/>
    <x v="0"/>
    <n v="884"/>
    <x v="1"/>
    <n v="15"/>
    <n v="3"/>
    <s v="Life Sciences"/>
    <n v="1"/>
    <n v="1628"/>
    <n v="1"/>
    <x v="0"/>
    <n v="80"/>
    <x v="1"/>
    <n v="3"/>
    <x v="3"/>
    <n v="3"/>
    <x v="1"/>
    <n v="10435"/>
    <n v="25800"/>
    <n v="1"/>
    <s v="Y"/>
    <s v="No"/>
    <n v="13"/>
    <x v="0"/>
    <n v="4"/>
    <n v="80"/>
    <x v="3"/>
    <n v="18"/>
    <x v="2"/>
    <n v="3"/>
    <n v="18"/>
    <n v="15"/>
    <n v="14"/>
    <n v="12"/>
  </r>
  <r>
    <n v="35"/>
    <x v="1"/>
    <n v="0"/>
    <x v="2"/>
    <n v="208"/>
    <x v="1"/>
    <n v="8"/>
    <n v="4"/>
    <s v="Life Sciences"/>
    <n v="1"/>
    <n v="1630"/>
    <n v="3"/>
    <x v="0"/>
    <n v="52"/>
    <x v="0"/>
    <n v="2"/>
    <x v="4"/>
    <n v="3"/>
    <x v="1"/>
    <n v="4148"/>
    <n v="12250"/>
    <n v="1"/>
    <s v="Y"/>
    <s v="No"/>
    <n v="12"/>
    <x v="0"/>
    <n v="4"/>
    <n v="80"/>
    <x v="1"/>
    <n v="15"/>
    <x v="3"/>
    <n v="3"/>
    <n v="14"/>
    <n v="11"/>
    <n v="2"/>
    <n v="9"/>
  </r>
  <r>
    <n v="37"/>
    <x v="1"/>
    <n v="0"/>
    <x v="0"/>
    <n v="671"/>
    <x v="1"/>
    <n v="19"/>
    <n v="3"/>
    <s v="Life Sciences"/>
    <n v="1"/>
    <n v="1631"/>
    <n v="3"/>
    <x v="1"/>
    <n v="85"/>
    <x v="0"/>
    <n v="2"/>
    <x v="3"/>
    <n v="3"/>
    <x v="1"/>
    <n v="5768"/>
    <n v="26493"/>
    <n v="3"/>
    <s v="Y"/>
    <s v="No"/>
    <n v="17"/>
    <x v="0"/>
    <n v="1"/>
    <n v="80"/>
    <x v="2"/>
    <n v="9"/>
    <x v="2"/>
    <n v="2"/>
    <n v="4"/>
    <n v="3"/>
    <n v="0"/>
    <n v="2"/>
  </r>
  <r>
    <n v="39"/>
    <x v="1"/>
    <n v="0"/>
    <x v="1"/>
    <n v="711"/>
    <x v="1"/>
    <n v="4"/>
    <n v="3"/>
    <s v="Medical"/>
    <n v="1"/>
    <n v="1633"/>
    <n v="1"/>
    <x v="0"/>
    <n v="81"/>
    <x v="0"/>
    <n v="2"/>
    <x v="3"/>
    <n v="3"/>
    <x v="0"/>
    <n v="5042"/>
    <n v="3140"/>
    <n v="0"/>
    <s v="Y"/>
    <s v="No"/>
    <n v="13"/>
    <x v="0"/>
    <n v="4"/>
    <n v="80"/>
    <x v="0"/>
    <n v="10"/>
    <x v="2"/>
    <n v="1"/>
    <n v="9"/>
    <n v="2"/>
    <n v="3"/>
    <n v="8"/>
  </r>
  <r>
    <n v="45"/>
    <x v="1"/>
    <n v="0"/>
    <x v="0"/>
    <n v="1329"/>
    <x v="1"/>
    <n v="2"/>
    <n v="2"/>
    <s v="Other"/>
    <n v="1"/>
    <n v="1635"/>
    <n v="4"/>
    <x v="0"/>
    <n v="59"/>
    <x v="1"/>
    <n v="2"/>
    <x v="3"/>
    <n v="4"/>
    <x v="2"/>
    <n v="5770"/>
    <n v="5388"/>
    <n v="1"/>
    <s v="Y"/>
    <s v="No"/>
    <n v="19"/>
    <x v="0"/>
    <n v="1"/>
    <n v="80"/>
    <x v="3"/>
    <n v="10"/>
    <x v="1"/>
    <n v="3"/>
    <n v="10"/>
    <n v="7"/>
    <n v="3"/>
    <n v="9"/>
  </r>
  <r>
    <n v="38"/>
    <x v="1"/>
    <n v="0"/>
    <x v="0"/>
    <n v="397"/>
    <x v="1"/>
    <n v="2"/>
    <n v="2"/>
    <s v="Medical"/>
    <n v="1"/>
    <n v="1638"/>
    <n v="4"/>
    <x v="0"/>
    <n v="54"/>
    <x v="1"/>
    <n v="3"/>
    <x v="3"/>
    <n v="3"/>
    <x v="1"/>
    <n v="7756"/>
    <n v="14199"/>
    <n v="3"/>
    <s v="Y"/>
    <s v="Yes"/>
    <n v="19"/>
    <x v="0"/>
    <n v="4"/>
    <n v="80"/>
    <x v="1"/>
    <n v="10"/>
    <x v="6"/>
    <n v="4"/>
    <n v="5"/>
    <n v="4"/>
    <n v="0"/>
    <n v="2"/>
  </r>
  <r>
    <n v="35"/>
    <x v="0"/>
    <n v="1"/>
    <x v="0"/>
    <n v="737"/>
    <x v="0"/>
    <n v="10"/>
    <n v="3"/>
    <s v="Medical"/>
    <n v="1"/>
    <n v="1639"/>
    <n v="4"/>
    <x v="1"/>
    <n v="55"/>
    <x v="1"/>
    <n v="3"/>
    <x v="0"/>
    <n v="1"/>
    <x v="1"/>
    <n v="10306"/>
    <n v="21530"/>
    <n v="9"/>
    <s v="Y"/>
    <s v="No"/>
    <n v="17"/>
    <x v="0"/>
    <n v="3"/>
    <n v="80"/>
    <x v="0"/>
    <n v="15"/>
    <x v="1"/>
    <n v="3"/>
    <n v="13"/>
    <n v="12"/>
    <n v="6"/>
    <n v="0"/>
  </r>
  <r>
    <n v="37"/>
    <x v="1"/>
    <n v="0"/>
    <x v="0"/>
    <n v="1470"/>
    <x v="1"/>
    <n v="10"/>
    <n v="3"/>
    <s v="Medical"/>
    <n v="1"/>
    <n v="1640"/>
    <n v="2"/>
    <x v="0"/>
    <n v="71"/>
    <x v="0"/>
    <n v="1"/>
    <x v="1"/>
    <n v="2"/>
    <x v="1"/>
    <n v="3936"/>
    <n v="9953"/>
    <n v="1"/>
    <s v="Y"/>
    <s v="No"/>
    <n v="11"/>
    <x v="0"/>
    <n v="1"/>
    <n v="80"/>
    <x v="1"/>
    <n v="8"/>
    <x v="2"/>
    <n v="1"/>
    <n v="8"/>
    <n v="4"/>
    <n v="7"/>
    <n v="7"/>
  </r>
  <r>
    <n v="40"/>
    <x v="1"/>
    <n v="0"/>
    <x v="0"/>
    <n v="448"/>
    <x v="1"/>
    <n v="16"/>
    <n v="3"/>
    <s v="Life Sciences"/>
    <n v="1"/>
    <n v="1641"/>
    <n v="3"/>
    <x v="0"/>
    <n v="84"/>
    <x v="0"/>
    <n v="3"/>
    <x v="3"/>
    <n v="4"/>
    <x v="0"/>
    <n v="7945"/>
    <n v="19948"/>
    <n v="6"/>
    <s v="Y"/>
    <s v="Yes"/>
    <n v="15"/>
    <x v="0"/>
    <n v="4"/>
    <n v="80"/>
    <x v="0"/>
    <n v="18"/>
    <x v="2"/>
    <n v="2"/>
    <n v="4"/>
    <n v="2"/>
    <n v="3"/>
    <n v="3"/>
  </r>
  <r>
    <n v="44"/>
    <x v="1"/>
    <n v="0"/>
    <x v="1"/>
    <n v="602"/>
    <x v="2"/>
    <n v="1"/>
    <n v="5"/>
    <s v="Human Resources"/>
    <n v="1"/>
    <n v="1642"/>
    <n v="1"/>
    <x v="1"/>
    <n v="37"/>
    <x v="0"/>
    <n v="2"/>
    <x v="8"/>
    <n v="4"/>
    <x v="1"/>
    <n v="5743"/>
    <n v="10503"/>
    <n v="4"/>
    <s v="Y"/>
    <s v="Yes"/>
    <n v="11"/>
    <x v="0"/>
    <n v="3"/>
    <n v="80"/>
    <x v="0"/>
    <n v="14"/>
    <x v="1"/>
    <n v="3"/>
    <n v="10"/>
    <n v="7"/>
    <n v="0"/>
    <n v="2"/>
  </r>
  <r>
    <n v="48"/>
    <x v="1"/>
    <n v="0"/>
    <x v="1"/>
    <n v="365"/>
    <x v="1"/>
    <n v="4"/>
    <n v="5"/>
    <s v="Medical"/>
    <n v="1"/>
    <n v="1644"/>
    <n v="3"/>
    <x v="1"/>
    <n v="89"/>
    <x v="1"/>
    <n v="4"/>
    <x v="5"/>
    <n v="4"/>
    <x v="1"/>
    <n v="15202"/>
    <n v="5602"/>
    <n v="2"/>
    <s v="Y"/>
    <s v="No"/>
    <n v="25"/>
    <x v="1"/>
    <n v="2"/>
    <n v="80"/>
    <x v="1"/>
    <n v="23"/>
    <x v="1"/>
    <n v="3"/>
    <n v="2"/>
    <n v="2"/>
    <n v="2"/>
    <n v="2"/>
  </r>
  <r>
    <n v="35"/>
    <x v="0"/>
    <n v="1"/>
    <x v="0"/>
    <n v="763"/>
    <x v="0"/>
    <n v="15"/>
    <n v="2"/>
    <s v="Medical"/>
    <n v="1"/>
    <n v="1645"/>
    <n v="1"/>
    <x v="1"/>
    <n v="59"/>
    <x v="3"/>
    <n v="2"/>
    <x v="0"/>
    <n v="4"/>
    <x v="2"/>
    <n v="5440"/>
    <n v="22098"/>
    <n v="6"/>
    <s v="Y"/>
    <s v="Yes"/>
    <n v="14"/>
    <x v="0"/>
    <n v="4"/>
    <n v="80"/>
    <x v="3"/>
    <n v="7"/>
    <x v="2"/>
    <n v="2"/>
    <n v="2"/>
    <n v="2"/>
    <n v="2"/>
    <n v="2"/>
  </r>
  <r>
    <n v="24"/>
    <x v="1"/>
    <n v="0"/>
    <x v="1"/>
    <n v="567"/>
    <x v="1"/>
    <n v="2"/>
    <n v="1"/>
    <s v="Technical Degree"/>
    <n v="1"/>
    <n v="1646"/>
    <n v="1"/>
    <x v="0"/>
    <n v="32"/>
    <x v="0"/>
    <n v="1"/>
    <x v="1"/>
    <n v="4"/>
    <x v="0"/>
    <n v="3760"/>
    <n v="17218"/>
    <n v="1"/>
    <s v="Y"/>
    <s v="Yes"/>
    <n v="13"/>
    <x v="0"/>
    <n v="3"/>
    <n v="80"/>
    <x v="0"/>
    <n v="6"/>
    <x v="2"/>
    <n v="3"/>
    <n v="6"/>
    <n v="3"/>
    <n v="1"/>
    <n v="3"/>
  </r>
  <r>
    <n v="27"/>
    <x v="1"/>
    <n v="0"/>
    <x v="0"/>
    <n v="486"/>
    <x v="1"/>
    <n v="8"/>
    <n v="3"/>
    <s v="Medical"/>
    <n v="1"/>
    <n v="1647"/>
    <n v="2"/>
    <x v="0"/>
    <n v="86"/>
    <x v="2"/>
    <n v="1"/>
    <x v="1"/>
    <n v="3"/>
    <x v="1"/>
    <n v="3517"/>
    <n v="22490"/>
    <n v="7"/>
    <s v="Y"/>
    <s v="No"/>
    <n v="17"/>
    <x v="0"/>
    <n v="1"/>
    <n v="80"/>
    <x v="0"/>
    <n v="5"/>
    <x v="0"/>
    <n v="3"/>
    <n v="3"/>
    <n v="2"/>
    <n v="0"/>
    <n v="2"/>
  </r>
  <r>
    <n v="27"/>
    <x v="1"/>
    <n v="0"/>
    <x v="1"/>
    <n v="591"/>
    <x v="1"/>
    <n v="2"/>
    <n v="3"/>
    <s v="Medical"/>
    <n v="1"/>
    <n v="1648"/>
    <n v="4"/>
    <x v="1"/>
    <n v="87"/>
    <x v="0"/>
    <n v="1"/>
    <x v="1"/>
    <n v="4"/>
    <x v="0"/>
    <n v="2580"/>
    <n v="6297"/>
    <n v="2"/>
    <s v="Y"/>
    <s v="No"/>
    <n v="13"/>
    <x v="0"/>
    <n v="3"/>
    <n v="80"/>
    <x v="0"/>
    <n v="6"/>
    <x v="0"/>
    <n v="2"/>
    <n v="4"/>
    <n v="2"/>
    <n v="1"/>
    <n v="2"/>
  </r>
  <r>
    <n v="40"/>
    <x v="0"/>
    <n v="1"/>
    <x v="0"/>
    <n v="1329"/>
    <x v="1"/>
    <n v="7"/>
    <n v="3"/>
    <s v="Life Sciences"/>
    <n v="1"/>
    <n v="1649"/>
    <n v="1"/>
    <x v="1"/>
    <n v="73"/>
    <x v="0"/>
    <n v="1"/>
    <x v="2"/>
    <n v="1"/>
    <x v="0"/>
    <n v="2166"/>
    <n v="3339"/>
    <n v="3"/>
    <s v="Y"/>
    <s v="Yes"/>
    <n v="14"/>
    <x v="0"/>
    <n v="2"/>
    <n v="80"/>
    <x v="0"/>
    <n v="10"/>
    <x v="1"/>
    <n v="1"/>
    <n v="4"/>
    <n v="2"/>
    <n v="0"/>
    <n v="3"/>
  </r>
  <r>
    <n v="29"/>
    <x v="1"/>
    <n v="0"/>
    <x v="0"/>
    <n v="469"/>
    <x v="0"/>
    <n v="10"/>
    <n v="3"/>
    <s v="Medical"/>
    <n v="1"/>
    <n v="1650"/>
    <n v="3"/>
    <x v="1"/>
    <n v="42"/>
    <x v="1"/>
    <n v="2"/>
    <x v="0"/>
    <n v="3"/>
    <x v="0"/>
    <n v="5869"/>
    <n v="23413"/>
    <n v="9"/>
    <s v="Y"/>
    <s v="No"/>
    <n v="11"/>
    <x v="0"/>
    <n v="3"/>
    <n v="80"/>
    <x v="0"/>
    <n v="8"/>
    <x v="2"/>
    <n v="3"/>
    <n v="5"/>
    <n v="2"/>
    <n v="1"/>
    <n v="4"/>
  </r>
  <r>
    <n v="36"/>
    <x v="1"/>
    <n v="0"/>
    <x v="0"/>
    <n v="711"/>
    <x v="1"/>
    <n v="5"/>
    <n v="4"/>
    <s v="Life Sciences"/>
    <n v="1"/>
    <n v="1651"/>
    <n v="2"/>
    <x v="0"/>
    <n v="42"/>
    <x v="0"/>
    <n v="3"/>
    <x v="4"/>
    <n v="1"/>
    <x v="1"/>
    <n v="8008"/>
    <n v="22792"/>
    <n v="4"/>
    <s v="Y"/>
    <s v="No"/>
    <n v="12"/>
    <x v="0"/>
    <n v="3"/>
    <n v="80"/>
    <x v="3"/>
    <n v="9"/>
    <x v="6"/>
    <n v="3"/>
    <n v="3"/>
    <n v="2"/>
    <n v="0"/>
    <n v="2"/>
  </r>
  <r>
    <n v="25"/>
    <x v="1"/>
    <n v="0"/>
    <x v="1"/>
    <n v="772"/>
    <x v="1"/>
    <n v="2"/>
    <n v="1"/>
    <s v="Life Sciences"/>
    <n v="1"/>
    <n v="1653"/>
    <n v="4"/>
    <x v="1"/>
    <n v="77"/>
    <x v="2"/>
    <n v="2"/>
    <x v="3"/>
    <n v="3"/>
    <x v="2"/>
    <n v="5206"/>
    <n v="4973"/>
    <n v="1"/>
    <s v="Y"/>
    <s v="No"/>
    <n v="17"/>
    <x v="0"/>
    <n v="3"/>
    <n v="80"/>
    <x v="3"/>
    <n v="7"/>
    <x v="6"/>
    <n v="3"/>
    <n v="7"/>
    <n v="7"/>
    <n v="0"/>
    <n v="7"/>
  </r>
  <r>
    <n v="39"/>
    <x v="1"/>
    <n v="0"/>
    <x v="0"/>
    <n v="492"/>
    <x v="1"/>
    <n v="12"/>
    <n v="3"/>
    <s v="Medical"/>
    <n v="1"/>
    <n v="1654"/>
    <n v="4"/>
    <x v="1"/>
    <n v="66"/>
    <x v="0"/>
    <n v="2"/>
    <x v="3"/>
    <n v="2"/>
    <x v="1"/>
    <n v="5295"/>
    <n v="7693"/>
    <n v="4"/>
    <s v="Y"/>
    <s v="No"/>
    <n v="21"/>
    <x v="1"/>
    <n v="3"/>
    <n v="80"/>
    <x v="0"/>
    <n v="7"/>
    <x v="1"/>
    <n v="3"/>
    <n v="5"/>
    <n v="4"/>
    <n v="1"/>
    <n v="0"/>
  </r>
  <r>
    <n v="49"/>
    <x v="1"/>
    <n v="0"/>
    <x v="0"/>
    <n v="301"/>
    <x v="1"/>
    <n v="22"/>
    <n v="4"/>
    <s v="Other"/>
    <n v="1"/>
    <n v="1655"/>
    <n v="1"/>
    <x v="0"/>
    <n v="72"/>
    <x v="0"/>
    <n v="4"/>
    <x v="7"/>
    <n v="2"/>
    <x v="1"/>
    <n v="16413"/>
    <n v="3498"/>
    <n v="3"/>
    <s v="Y"/>
    <s v="No"/>
    <n v="16"/>
    <x v="0"/>
    <n v="2"/>
    <n v="80"/>
    <x v="3"/>
    <n v="27"/>
    <x v="2"/>
    <n v="3"/>
    <n v="4"/>
    <n v="2"/>
    <n v="1"/>
    <n v="2"/>
  </r>
  <r>
    <n v="50"/>
    <x v="1"/>
    <n v="0"/>
    <x v="0"/>
    <n v="813"/>
    <x v="1"/>
    <n v="17"/>
    <n v="5"/>
    <s v="Life Sciences"/>
    <n v="1"/>
    <n v="1656"/>
    <n v="4"/>
    <x v="0"/>
    <n v="50"/>
    <x v="1"/>
    <n v="3"/>
    <x v="7"/>
    <n v="1"/>
    <x v="2"/>
    <n v="13269"/>
    <n v="21981"/>
    <n v="5"/>
    <s v="Y"/>
    <s v="No"/>
    <n v="15"/>
    <x v="0"/>
    <n v="3"/>
    <n v="80"/>
    <x v="2"/>
    <n v="19"/>
    <x v="1"/>
    <n v="3"/>
    <n v="14"/>
    <n v="11"/>
    <n v="1"/>
    <n v="11"/>
  </r>
  <r>
    <n v="20"/>
    <x v="1"/>
    <n v="0"/>
    <x v="0"/>
    <n v="1141"/>
    <x v="0"/>
    <n v="2"/>
    <n v="3"/>
    <s v="Medical"/>
    <n v="1"/>
    <n v="1657"/>
    <n v="3"/>
    <x v="0"/>
    <n v="31"/>
    <x v="0"/>
    <n v="1"/>
    <x v="6"/>
    <n v="3"/>
    <x v="0"/>
    <n v="2783"/>
    <n v="13251"/>
    <n v="1"/>
    <s v="Y"/>
    <s v="No"/>
    <n v="19"/>
    <x v="0"/>
    <n v="1"/>
    <n v="80"/>
    <x v="0"/>
    <n v="2"/>
    <x v="1"/>
    <n v="3"/>
    <n v="2"/>
    <n v="2"/>
    <n v="2"/>
    <n v="2"/>
  </r>
  <r>
    <n v="34"/>
    <x v="1"/>
    <n v="0"/>
    <x v="0"/>
    <n v="1130"/>
    <x v="1"/>
    <n v="3"/>
    <n v="3"/>
    <s v="Life Sciences"/>
    <n v="1"/>
    <n v="1658"/>
    <n v="4"/>
    <x v="0"/>
    <n v="66"/>
    <x v="0"/>
    <n v="2"/>
    <x v="1"/>
    <n v="2"/>
    <x v="2"/>
    <n v="5433"/>
    <n v="19332"/>
    <n v="1"/>
    <s v="Y"/>
    <s v="No"/>
    <n v="12"/>
    <x v="0"/>
    <n v="3"/>
    <n v="80"/>
    <x v="1"/>
    <n v="11"/>
    <x v="2"/>
    <n v="3"/>
    <n v="11"/>
    <n v="8"/>
    <n v="7"/>
    <n v="9"/>
  </r>
  <r>
    <n v="36"/>
    <x v="1"/>
    <n v="0"/>
    <x v="0"/>
    <n v="311"/>
    <x v="1"/>
    <n v="7"/>
    <n v="3"/>
    <s v="Life Sciences"/>
    <n v="1"/>
    <n v="1659"/>
    <n v="1"/>
    <x v="1"/>
    <n v="77"/>
    <x v="0"/>
    <n v="1"/>
    <x v="2"/>
    <n v="2"/>
    <x v="0"/>
    <n v="2013"/>
    <n v="10950"/>
    <n v="2"/>
    <s v="Y"/>
    <s v="No"/>
    <n v="11"/>
    <x v="0"/>
    <n v="3"/>
    <n v="80"/>
    <x v="0"/>
    <n v="15"/>
    <x v="5"/>
    <n v="3"/>
    <n v="4"/>
    <n v="3"/>
    <n v="1"/>
    <n v="3"/>
  </r>
  <r>
    <n v="49"/>
    <x v="1"/>
    <n v="0"/>
    <x v="0"/>
    <n v="465"/>
    <x v="1"/>
    <n v="6"/>
    <n v="1"/>
    <s v="Life Sciences"/>
    <n v="1"/>
    <n v="1661"/>
    <n v="3"/>
    <x v="0"/>
    <n v="41"/>
    <x v="1"/>
    <n v="4"/>
    <x v="4"/>
    <n v="3"/>
    <x v="1"/>
    <n v="13966"/>
    <n v="11652"/>
    <n v="2"/>
    <s v="Y"/>
    <s v="Yes"/>
    <n v="19"/>
    <x v="0"/>
    <n v="2"/>
    <n v="80"/>
    <x v="1"/>
    <n v="30"/>
    <x v="1"/>
    <n v="3"/>
    <n v="15"/>
    <n v="11"/>
    <n v="2"/>
    <n v="12"/>
  </r>
  <r>
    <n v="36"/>
    <x v="1"/>
    <n v="0"/>
    <x v="2"/>
    <n v="894"/>
    <x v="1"/>
    <n v="1"/>
    <n v="4"/>
    <s v="Medical"/>
    <n v="1"/>
    <n v="1662"/>
    <n v="4"/>
    <x v="0"/>
    <n v="33"/>
    <x v="1"/>
    <n v="2"/>
    <x v="3"/>
    <n v="3"/>
    <x v="1"/>
    <n v="4374"/>
    <n v="15411"/>
    <n v="0"/>
    <s v="Y"/>
    <s v="No"/>
    <n v="15"/>
    <x v="0"/>
    <n v="3"/>
    <n v="80"/>
    <x v="0"/>
    <n v="4"/>
    <x v="6"/>
    <n v="3"/>
    <n v="3"/>
    <n v="2"/>
    <n v="1"/>
    <n v="2"/>
  </r>
  <r>
    <n v="36"/>
    <x v="1"/>
    <n v="0"/>
    <x v="0"/>
    <n v="1040"/>
    <x v="1"/>
    <n v="3"/>
    <n v="2"/>
    <s v="Life Sciences"/>
    <n v="1"/>
    <n v="1664"/>
    <n v="4"/>
    <x v="1"/>
    <n v="79"/>
    <x v="2"/>
    <n v="2"/>
    <x v="4"/>
    <n v="1"/>
    <x v="2"/>
    <n v="6842"/>
    <n v="26308"/>
    <n v="6"/>
    <s v="Y"/>
    <s v="No"/>
    <n v="20"/>
    <x v="1"/>
    <n v="1"/>
    <n v="80"/>
    <x v="1"/>
    <n v="13"/>
    <x v="1"/>
    <n v="3"/>
    <n v="5"/>
    <n v="4"/>
    <n v="0"/>
    <n v="4"/>
  </r>
  <r>
    <n v="54"/>
    <x v="1"/>
    <n v="0"/>
    <x v="0"/>
    <n v="584"/>
    <x v="1"/>
    <n v="22"/>
    <n v="5"/>
    <s v="Medical"/>
    <n v="1"/>
    <n v="1665"/>
    <n v="2"/>
    <x v="0"/>
    <n v="91"/>
    <x v="0"/>
    <n v="4"/>
    <x v="5"/>
    <n v="3"/>
    <x v="1"/>
    <n v="17426"/>
    <n v="18685"/>
    <n v="3"/>
    <s v="Y"/>
    <s v="No"/>
    <n v="25"/>
    <x v="1"/>
    <n v="3"/>
    <n v="80"/>
    <x v="1"/>
    <n v="36"/>
    <x v="6"/>
    <n v="3"/>
    <n v="10"/>
    <n v="8"/>
    <n v="4"/>
    <n v="7"/>
  </r>
  <r>
    <n v="43"/>
    <x v="1"/>
    <n v="0"/>
    <x v="0"/>
    <n v="1291"/>
    <x v="1"/>
    <n v="15"/>
    <n v="2"/>
    <s v="Life Sciences"/>
    <n v="1"/>
    <n v="1666"/>
    <n v="3"/>
    <x v="1"/>
    <n v="65"/>
    <x v="1"/>
    <n v="4"/>
    <x v="7"/>
    <n v="3"/>
    <x v="1"/>
    <n v="17603"/>
    <n v="3525"/>
    <n v="1"/>
    <s v="Y"/>
    <s v="No"/>
    <n v="24"/>
    <x v="1"/>
    <n v="1"/>
    <n v="80"/>
    <x v="1"/>
    <n v="14"/>
    <x v="1"/>
    <n v="3"/>
    <n v="14"/>
    <n v="10"/>
    <n v="6"/>
    <n v="11"/>
  </r>
  <r>
    <n v="35"/>
    <x v="0"/>
    <n v="1"/>
    <x v="1"/>
    <n v="880"/>
    <x v="0"/>
    <n v="12"/>
    <n v="4"/>
    <s v="Other"/>
    <n v="1"/>
    <n v="1667"/>
    <n v="4"/>
    <x v="1"/>
    <n v="36"/>
    <x v="0"/>
    <n v="2"/>
    <x v="0"/>
    <n v="4"/>
    <x v="0"/>
    <n v="4581"/>
    <n v="10414"/>
    <n v="3"/>
    <s v="Y"/>
    <s v="Yes"/>
    <n v="24"/>
    <x v="1"/>
    <n v="1"/>
    <n v="80"/>
    <x v="0"/>
    <n v="13"/>
    <x v="2"/>
    <n v="4"/>
    <n v="11"/>
    <n v="9"/>
    <n v="6"/>
    <n v="7"/>
  </r>
  <r>
    <n v="38"/>
    <x v="1"/>
    <n v="0"/>
    <x v="1"/>
    <n v="1189"/>
    <x v="1"/>
    <n v="1"/>
    <n v="3"/>
    <s v="Life Sciences"/>
    <n v="1"/>
    <n v="1668"/>
    <n v="4"/>
    <x v="1"/>
    <n v="90"/>
    <x v="0"/>
    <n v="2"/>
    <x v="1"/>
    <n v="4"/>
    <x v="1"/>
    <n v="4735"/>
    <n v="9867"/>
    <n v="7"/>
    <s v="Y"/>
    <s v="No"/>
    <n v="15"/>
    <x v="0"/>
    <n v="4"/>
    <n v="80"/>
    <x v="3"/>
    <n v="19"/>
    <x v="5"/>
    <n v="4"/>
    <n v="13"/>
    <n v="11"/>
    <n v="2"/>
    <n v="9"/>
  </r>
  <r>
    <n v="29"/>
    <x v="1"/>
    <n v="0"/>
    <x v="0"/>
    <n v="991"/>
    <x v="0"/>
    <n v="5"/>
    <n v="3"/>
    <s v="Medical"/>
    <n v="1"/>
    <n v="1669"/>
    <n v="1"/>
    <x v="1"/>
    <n v="43"/>
    <x v="1"/>
    <n v="2"/>
    <x v="0"/>
    <n v="2"/>
    <x v="2"/>
    <n v="4187"/>
    <n v="3356"/>
    <n v="1"/>
    <s v="Y"/>
    <s v="Yes"/>
    <n v="13"/>
    <x v="0"/>
    <n v="2"/>
    <n v="80"/>
    <x v="1"/>
    <n v="10"/>
    <x v="1"/>
    <n v="2"/>
    <n v="10"/>
    <n v="0"/>
    <n v="0"/>
    <n v="9"/>
  </r>
  <r>
    <n v="33"/>
    <x v="1"/>
    <n v="0"/>
    <x v="0"/>
    <n v="392"/>
    <x v="0"/>
    <n v="2"/>
    <n v="4"/>
    <s v="Medical"/>
    <n v="1"/>
    <n v="1670"/>
    <n v="4"/>
    <x v="1"/>
    <n v="93"/>
    <x v="0"/>
    <n v="2"/>
    <x v="0"/>
    <n v="4"/>
    <x v="2"/>
    <n v="5505"/>
    <n v="3921"/>
    <n v="1"/>
    <s v="Y"/>
    <s v="No"/>
    <n v="14"/>
    <x v="0"/>
    <n v="3"/>
    <n v="80"/>
    <x v="3"/>
    <n v="6"/>
    <x v="3"/>
    <n v="3"/>
    <n v="6"/>
    <n v="2"/>
    <n v="0"/>
    <n v="4"/>
  </r>
  <r>
    <n v="32"/>
    <x v="1"/>
    <n v="0"/>
    <x v="0"/>
    <n v="977"/>
    <x v="1"/>
    <n v="2"/>
    <n v="3"/>
    <s v="Medical"/>
    <n v="1"/>
    <n v="1671"/>
    <n v="4"/>
    <x v="1"/>
    <n v="45"/>
    <x v="0"/>
    <n v="2"/>
    <x v="1"/>
    <n v="2"/>
    <x v="2"/>
    <n v="5470"/>
    <n v="25518"/>
    <n v="0"/>
    <s v="Y"/>
    <s v="No"/>
    <n v="13"/>
    <x v="0"/>
    <n v="3"/>
    <n v="80"/>
    <x v="3"/>
    <n v="10"/>
    <x v="5"/>
    <n v="2"/>
    <n v="9"/>
    <n v="5"/>
    <n v="1"/>
    <n v="6"/>
  </r>
  <r>
    <n v="31"/>
    <x v="1"/>
    <n v="0"/>
    <x v="0"/>
    <n v="1112"/>
    <x v="0"/>
    <n v="5"/>
    <n v="4"/>
    <s v="Life Sciences"/>
    <n v="1"/>
    <n v="1673"/>
    <n v="1"/>
    <x v="0"/>
    <n v="67"/>
    <x v="0"/>
    <n v="2"/>
    <x v="0"/>
    <n v="4"/>
    <x v="1"/>
    <n v="5476"/>
    <n v="22589"/>
    <n v="1"/>
    <s v="Y"/>
    <s v="No"/>
    <n v="11"/>
    <x v="0"/>
    <n v="1"/>
    <n v="80"/>
    <x v="3"/>
    <n v="10"/>
    <x v="2"/>
    <n v="3"/>
    <n v="10"/>
    <n v="0"/>
    <n v="0"/>
    <n v="2"/>
  </r>
  <r>
    <n v="49"/>
    <x v="1"/>
    <n v="0"/>
    <x v="0"/>
    <n v="464"/>
    <x v="1"/>
    <n v="16"/>
    <n v="3"/>
    <s v="Medical"/>
    <n v="1"/>
    <n v="1674"/>
    <n v="4"/>
    <x v="0"/>
    <n v="74"/>
    <x v="0"/>
    <n v="1"/>
    <x v="2"/>
    <n v="1"/>
    <x v="2"/>
    <n v="2587"/>
    <n v="24941"/>
    <n v="4"/>
    <s v="Y"/>
    <s v="Yes"/>
    <n v="16"/>
    <x v="0"/>
    <n v="2"/>
    <n v="80"/>
    <x v="1"/>
    <n v="17"/>
    <x v="2"/>
    <n v="2"/>
    <n v="2"/>
    <n v="2"/>
    <n v="2"/>
    <n v="2"/>
  </r>
  <r>
    <n v="38"/>
    <x v="1"/>
    <n v="0"/>
    <x v="1"/>
    <n v="148"/>
    <x v="1"/>
    <n v="2"/>
    <n v="3"/>
    <s v="Medical"/>
    <n v="1"/>
    <n v="1675"/>
    <n v="4"/>
    <x v="0"/>
    <n v="42"/>
    <x v="1"/>
    <n v="1"/>
    <x v="2"/>
    <n v="2"/>
    <x v="0"/>
    <n v="2440"/>
    <n v="23826"/>
    <n v="1"/>
    <s v="Y"/>
    <s v="No"/>
    <n v="22"/>
    <x v="1"/>
    <n v="2"/>
    <n v="80"/>
    <x v="0"/>
    <n v="4"/>
    <x v="1"/>
    <n v="3"/>
    <n v="4"/>
    <n v="3"/>
    <n v="3"/>
    <n v="3"/>
  </r>
  <r>
    <n v="47"/>
    <x v="1"/>
    <n v="0"/>
    <x v="0"/>
    <n v="1225"/>
    <x v="0"/>
    <n v="2"/>
    <n v="4"/>
    <s v="Life Sciences"/>
    <n v="1"/>
    <n v="1676"/>
    <n v="2"/>
    <x v="0"/>
    <n v="47"/>
    <x v="2"/>
    <n v="4"/>
    <x v="5"/>
    <n v="2"/>
    <x v="2"/>
    <n v="15972"/>
    <n v="21086"/>
    <n v="6"/>
    <s v="Y"/>
    <s v="No"/>
    <n v="14"/>
    <x v="0"/>
    <n v="3"/>
    <n v="80"/>
    <x v="2"/>
    <n v="29"/>
    <x v="2"/>
    <n v="3"/>
    <n v="3"/>
    <n v="2"/>
    <n v="1"/>
    <n v="2"/>
  </r>
  <r>
    <n v="49"/>
    <x v="1"/>
    <n v="0"/>
    <x v="0"/>
    <n v="809"/>
    <x v="1"/>
    <n v="1"/>
    <n v="3"/>
    <s v="Life Sciences"/>
    <n v="1"/>
    <n v="1677"/>
    <n v="3"/>
    <x v="1"/>
    <n v="36"/>
    <x v="0"/>
    <n v="4"/>
    <x v="5"/>
    <n v="3"/>
    <x v="0"/>
    <n v="15379"/>
    <n v="22384"/>
    <n v="4"/>
    <s v="Y"/>
    <s v="No"/>
    <n v="14"/>
    <x v="0"/>
    <n v="1"/>
    <n v="80"/>
    <x v="0"/>
    <n v="23"/>
    <x v="2"/>
    <n v="3"/>
    <n v="8"/>
    <n v="7"/>
    <n v="0"/>
    <n v="0"/>
  </r>
  <r>
    <n v="41"/>
    <x v="1"/>
    <n v="0"/>
    <x v="0"/>
    <n v="1206"/>
    <x v="0"/>
    <n v="23"/>
    <n v="2"/>
    <s v="Life Sciences"/>
    <n v="1"/>
    <n v="1678"/>
    <n v="4"/>
    <x v="1"/>
    <n v="80"/>
    <x v="0"/>
    <n v="3"/>
    <x v="0"/>
    <n v="3"/>
    <x v="0"/>
    <n v="7082"/>
    <n v="11591"/>
    <n v="3"/>
    <s v="Y"/>
    <s v="Yes"/>
    <n v="16"/>
    <x v="0"/>
    <n v="4"/>
    <n v="80"/>
    <x v="0"/>
    <n v="21"/>
    <x v="2"/>
    <n v="3"/>
    <n v="2"/>
    <n v="0"/>
    <n v="0"/>
    <n v="2"/>
  </r>
  <r>
    <n v="20"/>
    <x v="1"/>
    <n v="0"/>
    <x v="0"/>
    <n v="727"/>
    <x v="0"/>
    <n v="9"/>
    <n v="1"/>
    <s v="Life Sciences"/>
    <n v="1"/>
    <n v="1680"/>
    <n v="4"/>
    <x v="1"/>
    <n v="54"/>
    <x v="0"/>
    <n v="1"/>
    <x v="6"/>
    <n v="1"/>
    <x v="0"/>
    <n v="2728"/>
    <n v="21082"/>
    <n v="1"/>
    <s v="Y"/>
    <s v="No"/>
    <n v="11"/>
    <x v="0"/>
    <n v="1"/>
    <n v="80"/>
    <x v="0"/>
    <n v="2"/>
    <x v="1"/>
    <n v="3"/>
    <n v="2"/>
    <n v="2"/>
    <n v="0"/>
    <n v="2"/>
  </r>
  <r>
    <n v="33"/>
    <x v="1"/>
    <n v="0"/>
    <x v="2"/>
    <n v="530"/>
    <x v="0"/>
    <n v="16"/>
    <n v="3"/>
    <s v="Life Sciences"/>
    <n v="1"/>
    <n v="1681"/>
    <n v="3"/>
    <x v="0"/>
    <n v="36"/>
    <x v="0"/>
    <n v="2"/>
    <x v="0"/>
    <n v="4"/>
    <x v="2"/>
    <n v="5368"/>
    <n v="16130"/>
    <n v="1"/>
    <s v="Y"/>
    <s v="Yes"/>
    <n v="25"/>
    <x v="1"/>
    <n v="3"/>
    <n v="80"/>
    <x v="1"/>
    <n v="7"/>
    <x v="2"/>
    <n v="3"/>
    <n v="6"/>
    <n v="5"/>
    <n v="1"/>
    <n v="2"/>
  </r>
  <r>
    <n v="36"/>
    <x v="1"/>
    <n v="0"/>
    <x v="0"/>
    <n v="1351"/>
    <x v="1"/>
    <n v="26"/>
    <n v="4"/>
    <s v="Life Sciences"/>
    <n v="1"/>
    <n v="1682"/>
    <n v="1"/>
    <x v="1"/>
    <n v="80"/>
    <x v="0"/>
    <n v="2"/>
    <x v="4"/>
    <n v="3"/>
    <x v="1"/>
    <n v="5347"/>
    <n v="7419"/>
    <n v="6"/>
    <s v="Y"/>
    <s v="No"/>
    <n v="14"/>
    <x v="0"/>
    <n v="2"/>
    <n v="80"/>
    <x v="3"/>
    <n v="10"/>
    <x v="2"/>
    <n v="2"/>
    <n v="3"/>
    <n v="2"/>
    <n v="0"/>
    <n v="2"/>
  </r>
  <r>
    <n v="44"/>
    <x v="1"/>
    <n v="0"/>
    <x v="0"/>
    <n v="528"/>
    <x v="2"/>
    <n v="1"/>
    <n v="3"/>
    <s v="Life Sciences"/>
    <n v="1"/>
    <n v="1683"/>
    <n v="3"/>
    <x v="0"/>
    <n v="44"/>
    <x v="0"/>
    <n v="1"/>
    <x v="8"/>
    <n v="4"/>
    <x v="2"/>
    <n v="3195"/>
    <n v="4167"/>
    <n v="4"/>
    <s v="Y"/>
    <s v="Yes"/>
    <n v="18"/>
    <x v="0"/>
    <n v="1"/>
    <n v="80"/>
    <x v="2"/>
    <n v="8"/>
    <x v="2"/>
    <n v="3"/>
    <n v="2"/>
    <n v="2"/>
    <n v="2"/>
    <n v="2"/>
  </r>
  <r>
    <n v="23"/>
    <x v="0"/>
    <n v="1"/>
    <x v="0"/>
    <n v="1320"/>
    <x v="1"/>
    <n v="8"/>
    <n v="1"/>
    <s v="Medical"/>
    <n v="1"/>
    <n v="1684"/>
    <n v="4"/>
    <x v="1"/>
    <n v="93"/>
    <x v="1"/>
    <n v="1"/>
    <x v="2"/>
    <n v="3"/>
    <x v="0"/>
    <n v="3989"/>
    <n v="20586"/>
    <n v="1"/>
    <s v="Y"/>
    <s v="Yes"/>
    <n v="11"/>
    <x v="0"/>
    <n v="1"/>
    <n v="80"/>
    <x v="0"/>
    <n v="5"/>
    <x v="2"/>
    <n v="3"/>
    <n v="5"/>
    <n v="4"/>
    <n v="1"/>
    <n v="2"/>
  </r>
  <r>
    <n v="38"/>
    <x v="1"/>
    <n v="0"/>
    <x v="0"/>
    <n v="1495"/>
    <x v="1"/>
    <n v="4"/>
    <n v="2"/>
    <s v="Medical"/>
    <n v="1"/>
    <n v="1687"/>
    <n v="4"/>
    <x v="0"/>
    <n v="87"/>
    <x v="0"/>
    <n v="1"/>
    <x v="2"/>
    <n v="3"/>
    <x v="1"/>
    <n v="3306"/>
    <n v="26176"/>
    <n v="7"/>
    <s v="Y"/>
    <s v="No"/>
    <n v="19"/>
    <x v="0"/>
    <n v="4"/>
    <n v="80"/>
    <x v="1"/>
    <n v="7"/>
    <x v="3"/>
    <n v="2"/>
    <n v="0"/>
    <n v="0"/>
    <n v="0"/>
    <n v="0"/>
  </r>
  <r>
    <n v="53"/>
    <x v="1"/>
    <n v="0"/>
    <x v="0"/>
    <n v="1395"/>
    <x v="1"/>
    <n v="24"/>
    <n v="4"/>
    <s v="Medical"/>
    <n v="1"/>
    <n v="1689"/>
    <n v="2"/>
    <x v="1"/>
    <n v="48"/>
    <x v="2"/>
    <n v="3"/>
    <x v="4"/>
    <n v="4"/>
    <x v="1"/>
    <n v="7005"/>
    <n v="3458"/>
    <n v="3"/>
    <s v="Y"/>
    <s v="No"/>
    <n v="15"/>
    <x v="0"/>
    <n v="3"/>
    <n v="80"/>
    <x v="0"/>
    <n v="11"/>
    <x v="2"/>
    <n v="3"/>
    <n v="4"/>
    <n v="3"/>
    <n v="1"/>
    <n v="2"/>
  </r>
  <r>
    <n v="48"/>
    <x v="0"/>
    <n v="1"/>
    <x v="1"/>
    <n v="708"/>
    <x v="0"/>
    <n v="7"/>
    <n v="2"/>
    <s v="Medical"/>
    <n v="1"/>
    <n v="1691"/>
    <n v="4"/>
    <x v="0"/>
    <n v="95"/>
    <x v="0"/>
    <n v="1"/>
    <x v="6"/>
    <n v="3"/>
    <x v="1"/>
    <n v="2655"/>
    <n v="11740"/>
    <n v="2"/>
    <s v="Y"/>
    <s v="Yes"/>
    <n v="11"/>
    <x v="0"/>
    <n v="3"/>
    <n v="80"/>
    <x v="3"/>
    <n v="19"/>
    <x v="1"/>
    <n v="3"/>
    <n v="9"/>
    <n v="7"/>
    <n v="7"/>
    <n v="7"/>
  </r>
  <r>
    <n v="32"/>
    <x v="0"/>
    <n v="1"/>
    <x v="0"/>
    <n v="1259"/>
    <x v="1"/>
    <n v="2"/>
    <n v="4"/>
    <s v="Life Sciences"/>
    <n v="1"/>
    <n v="1692"/>
    <n v="4"/>
    <x v="1"/>
    <n v="95"/>
    <x v="0"/>
    <n v="1"/>
    <x v="2"/>
    <n v="2"/>
    <x v="0"/>
    <n v="1393"/>
    <n v="24852"/>
    <n v="1"/>
    <s v="Y"/>
    <s v="No"/>
    <n v="12"/>
    <x v="0"/>
    <n v="1"/>
    <n v="80"/>
    <x v="0"/>
    <n v="1"/>
    <x v="2"/>
    <n v="3"/>
    <n v="1"/>
    <n v="0"/>
    <n v="0"/>
    <n v="0"/>
  </r>
  <r>
    <n v="26"/>
    <x v="1"/>
    <n v="0"/>
    <x v="2"/>
    <n v="786"/>
    <x v="1"/>
    <n v="7"/>
    <n v="3"/>
    <s v="Medical"/>
    <n v="1"/>
    <n v="1693"/>
    <n v="4"/>
    <x v="1"/>
    <n v="76"/>
    <x v="0"/>
    <n v="1"/>
    <x v="2"/>
    <n v="4"/>
    <x v="0"/>
    <n v="2570"/>
    <n v="11925"/>
    <n v="1"/>
    <s v="Y"/>
    <s v="No"/>
    <n v="20"/>
    <x v="1"/>
    <n v="3"/>
    <n v="80"/>
    <x v="0"/>
    <n v="7"/>
    <x v="3"/>
    <n v="3"/>
    <n v="7"/>
    <n v="7"/>
    <n v="5"/>
    <n v="7"/>
  </r>
  <r>
    <n v="55"/>
    <x v="1"/>
    <n v="0"/>
    <x v="0"/>
    <n v="1441"/>
    <x v="1"/>
    <n v="22"/>
    <n v="3"/>
    <s v="Technical Degree"/>
    <n v="1"/>
    <n v="1694"/>
    <n v="1"/>
    <x v="1"/>
    <n v="94"/>
    <x v="1"/>
    <n v="1"/>
    <x v="1"/>
    <n v="2"/>
    <x v="2"/>
    <n v="3537"/>
    <n v="23737"/>
    <n v="5"/>
    <s v="Y"/>
    <s v="No"/>
    <n v="12"/>
    <x v="0"/>
    <n v="4"/>
    <n v="80"/>
    <x v="1"/>
    <n v="8"/>
    <x v="4"/>
    <n v="3"/>
    <n v="4"/>
    <n v="2"/>
    <n v="1"/>
    <n v="2"/>
  </r>
  <r>
    <n v="34"/>
    <x v="1"/>
    <n v="0"/>
    <x v="0"/>
    <n v="1157"/>
    <x v="1"/>
    <n v="5"/>
    <n v="2"/>
    <s v="Medical"/>
    <n v="1"/>
    <n v="1696"/>
    <n v="2"/>
    <x v="1"/>
    <n v="57"/>
    <x v="1"/>
    <n v="2"/>
    <x v="2"/>
    <n v="4"/>
    <x v="1"/>
    <n v="3986"/>
    <n v="11912"/>
    <n v="1"/>
    <s v="Y"/>
    <s v="No"/>
    <n v="14"/>
    <x v="0"/>
    <n v="3"/>
    <n v="80"/>
    <x v="1"/>
    <n v="15"/>
    <x v="1"/>
    <n v="4"/>
    <n v="15"/>
    <n v="10"/>
    <n v="4"/>
    <n v="13"/>
  </r>
  <r>
    <n v="60"/>
    <x v="1"/>
    <n v="0"/>
    <x v="0"/>
    <n v="370"/>
    <x v="1"/>
    <n v="1"/>
    <n v="4"/>
    <s v="Medical"/>
    <n v="1"/>
    <n v="1697"/>
    <n v="3"/>
    <x v="1"/>
    <n v="92"/>
    <x v="3"/>
    <n v="3"/>
    <x v="4"/>
    <n v="4"/>
    <x v="2"/>
    <n v="10883"/>
    <n v="20467"/>
    <n v="3"/>
    <s v="Y"/>
    <s v="No"/>
    <n v="20"/>
    <x v="1"/>
    <n v="3"/>
    <n v="80"/>
    <x v="1"/>
    <n v="19"/>
    <x v="2"/>
    <n v="4"/>
    <n v="1"/>
    <n v="0"/>
    <n v="0"/>
    <n v="0"/>
  </r>
  <r>
    <n v="33"/>
    <x v="1"/>
    <n v="0"/>
    <x v="0"/>
    <n v="267"/>
    <x v="1"/>
    <n v="21"/>
    <n v="3"/>
    <s v="Medical"/>
    <n v="1"/>
    <n v="1698"/>
    <n v="2"/>
    <x v="1"/>
    <n v="79"/>
    <x v="2"/>
    <n v="1"/>
    <x v="2"/>
    <n v="2"/>
    <x v="1"/>
    <n v="2028"/>
    <n v="13637"/>
    <n v="1"/>
    <s v="Y"/>
    <s v="No"/>
    <n v="18"/>
    <x v="0"/>
    <n v="4"/>
    <n v="80"/>
    <x v="2"/>
    <n v="14"/>
    <x v="6"/>
    <n v="3"/>
    <n v="14"/>
    <n v="11"/>
    <n v="2"/>
    <n v="13"/>
  </r>
  <r>
    <n v="37"/>
    <x v="1"/>
    <n v="0"/>
    <x v="1"/>
    <n v="1278"/>
    <x v="0"/>
    <n v="1"/>
    <n v="4"/>
    <s v="Medical"/>
    <n v="1"/>
    <n v="1700"/>
    <n v="3"/>
    <x v="1"/>
    <n v="31"/>
    <x v="3"/>
    <n v="2"/>
    <x v="0"/>
    <n v="4"/>
    <x v="2"/>
    <n v="9525"/>
    <n v="7677"/>
    <n v="1"/>
    <s v="Y"/>
    <s v="No"/>
    <n v="14"/>
    <x v="0"/>
    <n v="3"/>
    <n v="80"/>
    <x v="3"/>
    <n v="6"/>
    <x v="2"/>
    <n v="2"/>
    <n v="6"/>
    <n v="3"/>
    <n v="1"/>
    <n v="3"/>
  </r>
  <r>
    <n v="34"/>
    <x v="1"/>
    <n v="0"/>
    <x v="0"/>
    <n v="678"/>
    <x v="1"/>
    <n v="19"/>
    <n v="3"/>
    <s v="Life Sciences"/>
    <n v="1"/>
    <n v="1701"/>
    <n v="2"/>
    <x v="0"/>
    <n v="35"/>
    <x v="1"/>
    <n v="1"/>
    <x v="1"/>
    <n v="4"/>
    <x v="1"/>
    <n v="2929"/>
    <n v="20338"/>
    <n v="1"/>
    <s v="Y"/>
    <s v="No"/>
    <n v="12"/>
    <x v="0"/>
    <n v="2"/>
    <n v="80"/>
    <x v="0"/>
    <n v="10"/>
    <x v="1"/>
    <n v="3"/>
    <n v="10"/>
    <n v="9"/>
    <n v="8"/>
    <n v="7"/>
  </r>
  <r>
    <n v="23"/>
    <x v="0"/>
    <n v="1"/>
    <x v="0"/>
    <n v="427"/>
    <x v="0"/>
    <n v="7"/>
    <n v="3"/>
    <s v="Life Sciences"/>
    <n v="1"/>
    <n v="1702"/>
    <n v="3"/>
    <x v="1"/>
    <n v="99"/>
    <x v="0"/>
    <n v="1"/>
    <x v="6"/>
    <n v="4"/>
    <x v="2"/>
    <n v="2275"/>
    <n v="25103"/>
    <n v="1"/>
    <s v="Y"/>
    <s v="Yes"/>
    <n v="21"/>
    <x v="1"/>
    <n v="2"/>
    <n v="80"/>
    <x v="1"/>
    <n v="3"/>
    <x v="2"/>
    <n v="3"/>
    <n v="3"/>
    <n v="2"/>
    <n v="0"/>
    <n v="2"/>
  </r>
  <r>
    <n v="44"/>
    <x v="1"/>
    <n v="0"/>
    <x v="0"/>
    <n v="921"/>
    <x v="1"/>
    <n v="2"/>
    <n v="3"/>
    <s v="Life Sciences"/>
    <n v="1"/>
    <n v="1703"/>
    <n v="3"/>
    <x v="0"/>
    <n v="96"/>
    <x v="2"/>
    <n v="3"/>
    <x v="4"/>
    <n v="4"/>
    <x v="1"/>
    <n v="7879"/>
    <n v="14810"/>
    <n v="1"/>
    <s v="Y"/>
    <s v="Yes"/>
    <n v="19"/>
    <x v="0"/>
    <n v="2"/>
    <n v="80"/>
    <x v="1"/>
    <n v="9"/>
    <x v="2"/>
    <n v="3"/>
    <n v="8"/>
    <n v="7"/>
    <n v="6"/>
    <n v="7"/>
  </r>
  <r>
    <n v="35"/>
    <x v="1"/>
    <n v="0"/>
    <x v="1"/>
    <n v="146"/>
    <x v="1"/>
    <n v="2"/>
    <n v="4"/>
    <s v="Medical"/>
    <n v="1"/>
    <n v="1704"/>
    <n v="1"/>
    <x v="1"/>
    <n v="79"/>
    <x v="1"/>
    <n v="1"/>
    <x v="1"/>
    <n v="4"/>
    <x v="0"/>
    <n v="4930"/>
    <n v="13970"/>
    <n v="0"/>
    <s v="Y"/>
    <s v="Yes"/>
    <n v="14"/>
    <x v="0"/>
    <n v="3"/>
    <n v="80"/>
    <x v="0"/>
    <n v="6"/>
    <x v="2"/>
    <n v="4"/>
    <n v="5"/>
    <n v="4"/>
    <n v="1"/>
    <n v="4"/>
  </r>
  <r>
    <n v="43"/>
    <x v="1"/>
    <n v="0"/>
    <x v="0"/>
    <n v="1179"/>
    <x v="0"/>
    <n v="2"/>
    <n v="3"/>
    <s v="Medical"/>
    <n v="1"/>
    <n v="1706"/>
    <n v="4"/>
    <x v="1"/>
    <n v="73"/>
    <x v="0"/>
    <n v="2"/>
    <x v="0"/>
    <n v="4"/>
    <x v="1"/>
    <n v="7847"/>
    <n v="6069"/>
    <n v="1"/>
    <s v="Y"/>
    <s v="Yes"/>
    <n v="17"/>
    <x v="0"/>
    <n v="1"/>
    <n v="80"/>
    <x v="1"/>
    <n v="10"/>
    <x v="1"/>
    <n v="3"/>
    <n v="10"/>
    <n v="9"/>
    <n v="8"/>
    <n v="8"/>
  </r>
  <r>
    <n v="24"/>
    <x v="1"/>
    <n v="0"/>
    <x v="0"/>
    <n v="581"/>
    <x v="1"/>
    <n v="9"/>
    <n v="3"/>
    <s v="Medical"/>
    <n v="1"/>
    <n v="1707"/>
    <n v="3"/>
    <x v="1"/>
    <n v="62"/>
    <x v="2"/>
    <n v="1"/>
    <x v="1"/>
    <n v="3"/>
    <x v="1"/>
    <n v="4401"/>
    <n v="17616"/>
    <n v="1"/>
    <s v="Y"/>
    <s v="No"/>
    <n v="16"/>
    <x v="0"/>
    <n v="4"/>
    <n v="80"/>
    <x v="1"/>
    <n v="5"/>
    <x v="4"/>
    <n v="3"/>
    <n v="5"/>
    <n v="3"/>
    <n v="0"/>
    <n v="4"/>
  </r>
  <r>
    <n v="41"/>
    <x v="1"/>
    <n v="0"/>
    <x v="0"/>
    <n v="918"/>
    <x v="0"/>
    <n v="6"/>
    <n v="3"/>
    <s v="Marketing"/>
    <n v="1"/>
    <n v="1708"/>
    <n v="4"/>
    <x v="1"/>
    <n v="35"/>
    <x v="0"/>
    <n v="3"/>
    <x v="0"/>
    <n v="3"/>
    <x v="0"/>
    <n v="9241"/>
    <n v="15869"/>
    <n v="1"/>
    <s v="Y"/>
    <s v="No"/>
    <n v="12"/>
    <x v="0"/>
    <n v="2"/>
    <n v="80"/>
    <x v="0"/>
    <n v="10"/>
    <x v="1"/>
    <n v="3"/>
    <n v="10"/>
    <n v="8"/>
    <n v="8"/>
    <n v="7"/>
  </r>
  <r>
    <n v="29"/>
    <x v="1"/>
    <n v="0"/>
    <x v="0"/>
    <n v="1082"/>
    <x v="1"/>
    <n v="9"/>
    <n v="4"/>
    <s v="Medical"/>
    <n v="1"/>
    <n v="1709"/>
    <n v="4"/>
    <x v="0"/>
    <n v="43"/>
    <x v="0"/>
    <n v="1"/>
    <x v="2"/>
    <n v="3"/>
    <x v="1"/>
    <n v="2974"/>
    <n v="25412"/>
    <n v="9"/>
    <s v="Y"/>
    <s v="No"/>
    <n v="17"/>
    <x v="0"/>
    <n v="3"/>
    <n v="80"/>
    <x v="1"/>
    <n v="9"/>
    <x v="2"/>
    <n v="3"/>
    <n v="5"/>
    <n v="3"/>
    <n v="1"/>
    <n v="2"/>
  </r>
  <r>
    <n v="36"/>
    <x v="1"/>
    <n v="0"/>
    <x v="0"/>
    <n v="530"/>
    <x v="0"/>
    <n v="2"/>
    <n v="4"/>
    <s v="Life Sciences"/>
    <n v="1"/>
    <n v="1710"/>
    <n v="3"/>
    <x v="0"/>
    <n v="51"/>
    <x v="0"/>
    <n v="2"/>
    <x v="6"/>
    <n v="4"/>
    <x v="0"/>
    <n v="4502"/>
    <n v="7439"/>
    <n v="3"/>
    <s v="Y"/>
    <s v="No"/>
    <n v="15"/>
    <x v="0"/>
    <n v="3"/>
    <n v="80"/>
    <x v="0"/>
    <n v="17"/>
    <x v="2"/>
    <n v="2"/>
    <n v="13"/>
    <n v="7"/>
    <n v="6"/>
    <n v="7"/>
  </r>
  <r>
    <n v="45"/>
    <x v="1"/>
    <n v="0"/>
    <x v="2"/>
    <n v="1238"/>
    <x v="1"/>
    <n v="1"/>
    <n v="1"/>
    <s v="Life Sciences"/>
    <n v="1"/>
    <n v="1712"/>
    <n v="3"/>
    <x v="1"/>
    <n v="74"/>
    <x v="1"/>
    <n v="3"/>
    <x v="4"/>
    <n v="3"/>
    <x v="1"/>
    <n v="10748"/>
    <n v="3395"/>
    <n v="3"/>
    <s v="Y"/>
    <s v="No"/>
    <n v="23"/>
    <x v="1"/>
    <n v="4"/>
    <n v="80"/>
    <x v="1"/>
    <n v="25"/>
    <x v="1"/>
    <n v="2"/>
    <n v="23"/>
    <n v="15"/>
    <n v="14"/>
    <n v="4"/>
  </r>
  <r>
    <n v="24"/>
    <x v="0"/>
    <n v="1"/>
    <x v="0"/>
    <n v="240"/>
    <x v="2"/>
    <n v="22"/>
    <n v="1"/>
    <s v="Human Resources"/>
    <n v="1"/>
    <n v="1714"/>
    <n v="4"/>
    <x v="1"/>
    <n v="58"/>
    <x v="3"/>
    <n v="1"/>
    <x v="8"/>
    <n v="3"/>
    <x v="1"/>
    <n v="1555"/>
    <n v="11585"/>
    <n v="1"/>
    <s v="Y"/>
    <s v="No"/>
    <n v="11"/>
    <x v="0"/>
    <n v="3"/>
    <n v="80"/>
    <x v="1"/>
    <n v="1"/>
    <x v="2"/>
    <n v="3"/>
    <n v="1"/>
    <n v="0"/>
    <n v="0"/>
    <n v="0"/>
  </r>
  <r>
    <n v="47"/>
    <x v="0"/>
    <n v="1"/>
    <x v="1"/>
    <n v="1093"/>
    <x v="0"/>
    <n v="9"/>
    <n v="3"/>
    <s v="Life Sciences"/>
    <n v="1"/>
    <n v="1716"/>
    <n v="3"/>
    <x v="1"/>
    <n v="82"/>
    <x v="3"/>
    <n v="4"/>
    <x v="0"/>
    <n v="3"/>
    <x v="1"/>
    <n v="12936"/>
    <n v="24164"/>
    <n v="7"/>
    <s v="Y"/>
    <s v="No"/>
    <n v="11"/>
    <x v="0"/>
    <n v="3"/>
    <n v="80"/>
    <x v="0"/>
    <n v="25"/>
    <x v="1"/>
    <n v="1"/>
    <n v="23"/>
    <n v="5"/>
    <n v="14"/>
    <n v="10"/>
  </r>
  <r>
    <n v="26"/>
    <x v="1"/>
    <n v="0"/>
    <x v="0"/>
    <n v="390"/>
    <x v="1"/>
    <n v="17"/>
    <n v="4"/>
    <s v="Medical"/>
    <n v="1"/>
    <n v="1718"/>
    <n v="4"/>
    <x v="1"/>
    <n v="62"/>
    <x v="3"/>
    <n v="1"/>
    <x v="2"/>
    <n v="3"/>
    <x v="1"/>
    <n v="2305"/>
    <n v="6217"/>
    <n v="1"/>
    <s v="Y"/>
    <s v="No"/>
    <n v="15"/>
    <x v="0"/>
    <n v="3"/>
    <n v="80"/>
    <x v="2"/>
    <n v="3"/>
    <x v="1"/>
    <n v="4"/>
    <n v="3"/>
    <n v="2"/>
    <n v="0"/>
    <n v="2"/>
  </r>
  <r>
    <n v="45"/>
    <x v="1"/>
    <n v="0"/>
    <x v="0"/>
    <n v="1005"/>
    <x v="1"/>
    <n v="28"/>
    <n v="2"/>
    <s v="Technical Degree"/>
    <n v="1"/>
    <n v="1719"/>
    <n v="4"/>
    <x v="0"/>
    <n v="48"/>
    <x v="1"/>
    <n v="4"/>
    <x v="7"/>
    <n v="2"/>
    <x v="0"/>
    <n v="16704"/>
    <n v="17119"/>
    <n v="1"/>
    <s v="Y"/>
    <s v="No"/>
    <n v="11"/>
    <x v="0"/>
    <n v="3"/>
    <n v="80"/>
    <x v="0"/>
    <n v="21"/>
    <x v="2"/>
    <n v="3"/>
    <n v="21"/>
    <n v="6"/>
    <n v="8"/>
    <n v="6"/>
  </r>
  <r>
    <n v="32"/>
    <x v="1"/>
    <n v="0"/>
    <x v="1"/>
    <n v="585"/>
    <x v="1"/>
    <n v="10"/>
    <n v="3"/>
    <s v="Life Sciences"/>
    <n v="1"/>
    <n v="1720"/>
    <n v="1"/>
    <x v="1"/>
    <n v="56"/>
    <x v="0"/>
    <n v="1"/>
    <x v="1"/>
    <n v="3"/>
    <x v="1"/>
    <n v="3433"/>
    <n v="17360"/>
    <n v="6"/>
    <s v="Y"/>
    <s v="No"/>
    <n v="13"/>
    <x v="0"/>
    <n v="1"/>
    <n v="80"/>
    <x v="1"/>
    <n v="10"/>
    <x v="1"/>
    <n v="2"/>
    <n v="5"/>
    <n v="2"/>
    <n v="1"/>
    <n v="3"/>
  </r>
  <r>
    <n v="31"/>
    <x v="1"/>
    <n v="0"/>
    <x v="0"/>
    <n v="741"/>
    <x v="1"/>
    <n v="2"/>
    <n v="4"/>
    <s v="Life Sciences"/>
    <n v="1"/>
    <n v="1721"/>
    <n v="2"/>
    <x v="1"/>
    <n v="69"/>
    <x v="0"/>
    <n v="1"/>
    <x v="2"/>
    <n v="3"/>
    <x v="1"/>
    <n v="3477"/>
    <n v="18103"/>
    <n v="1"/>
    <s v="Y"/>
    <s v="No"/>
    <n v="14"/>
    <x v="0"/>
    <n v="4"/>
    <n v="80"/>
    <x v="1"/>
    <n v="6"/>
    <x v="2"/>
    <n v="4"/>
    <n v="5"/>
    <n v="2"/>
    <n v="0"/>
    <n v="3"/>
  </r>
  <r>
    <n v="41"/>
    <x v="1"/>
    <n v="0"/>
    <x v="2"/>
    <n v="552"/>
    <x v="2"/>
    <n v="4"/>
    <n v="3"/>
    <s v="Human Resources"/>
    <n v="1"/>
    <n v="1722"/>
    <n v="3"/>
    <x v="1"/>
    <n v="60"/>
    <x v="3"/>
    <n v="2"/>
    <x v="8"/>
    <n v="2"/>
    <x v="1"/>
    <n v="6430"/>
    <n v="20794"/>
    <n v="6"/>
    <s v="Y"/>
    <s v="No"/>
    <n v="19"/>
    <x v="0"/>
    <n v="2"/>
    <n v="80"/>
    <x v="1"/>
    <n v="10"/>
    <x v="5"/>
    <n v="3"/>
    <n v="3"/>
    <n v="2"/>
    <n v="1"/>
    <n v="2"/>
  </r>
  <r>
    <n v="40"/>
    <x v="1"/>
    <n v="0"/>
    <x v="0"/>
    <n v="369"/>
    <x v="1"/>
    <n v="8"/>
    <n v="2"/>
    <s v="Life Sciences"/>
    <n v="1"/>
    <n v="1724"/>
    <n v="2"/>
    <x v="0"/>
    <n v="92"/>
    <x v="0"/>
    <n v="2"/>
    <x v="3"/>
    <n v="1"/>
    <x v="1"/>
    <n v="6516"/>
    <n v="5041"/>
    <n v="2"/>
    <s v="Y"/>
    <s v="Yes"/>
    <n v="16"/>
    <x v="0"/>
    <n v="2"/>
    <n v="80"/>
    <x v="1"/>
    <n v="18"/>
    <x v="1"/>
    <n v="3"/>
    <n v="1"/>
    <n v="0"/>
    <n v="0"/>
    <n v="0"/>
  </r>
  <r>
    <n v="24"/>
    <x v="1"/>
    <n v="0"/>
    <x v="0"/>
    <n v="506"/>
    <x v="1"/>
    <n v="29"/>
    <n v="1"/>
    <s v="Medical"/>
    <n v="1"/>
    <n v="1725"/>
    <n v="2"/>
    <x v="1"/>
    <n v="91"/>
    <x v="0"/>
    <n v="1"/>
    <x v="2"/>
    <n v="1"/>
    <x v="2"/>
    <n v="3907"/>
    <n v="3622"/>
    <n v="1"/>
    <s v="Y"/>
    <s v="No"/>
    <n v="13"/>
    <x v="0"/>
    <n v="2"/>
    <n v="80"/>
    <x v="2"/>
    <n v="6"/>
    <x v="2"/>
    <n v="4"/>
    <n v="6"/>
    <n v="2"/>
    <n v="1"/>
    <n v="2"/>
  </r>
  <r>
    <n v="46"/>
    <x v="1"/>
    <n v="0"/>
    <x v="0"/>
    <n v="717"/>
    <x v="1"/>
    <n v="13"/>
    <n v="4"/>
    <s v="Life Sciences"/>
    <n v="1"/>
    <n v="1727"/>
    <n v="3"/>
    <x v="1"/>
    <n v="34"/>
    <x v="0"/>
    <n v="2"/>
    <x v="4"/>
    <n v="2"/>
    <x v="0"/>
    <n v="5562"/>
    <n v="9697"/>
    <n v="6"/>
    <s v="Y"/>
    <s v="No"/>
    <n v="14"/>
    <x v="0"/>
    <n v="4"/>
    <n v="80"/>
    <x v="0"/>
    <n v="19"/>
    <x v="1"/>
    <n v="3"/>
    <n v="10"/>
    <n v="7"/>
    <n v="0"/>
    <n v="9"/>
  </r>
  <r>
    <n v="35"/>
    <x v="1"/>
    <n v="0"/>
    <x v="0"/>
    <n v="1370"/>
    <x v="1"/>
    <n v="27"/>
    <n v="4"/>
    <s v="Life Sciences"/>
    <n v="1"/>
    <n v="1728"/>
    <n v="4"/>
    <x v="1"/>
    <n v="49"/>
    <x v="0"/>
    <n v="2"/>
    <x v="3"/>
    <n v="3"/>
    <x v="1"/>
    <n v="6883"/>
    <n v="5151"/>
    <n v="2"/>
    <s v="Y"/>
    <s v="No"/>
    <n v="16"/>
    <x v="0"/>
    <n v="2"/>
    <n v="80"/>
    <x v="1"/>
    <n v="17"/>
    <x v="1"/>
    <n v="3"/>
    <n v="7"/>
    <n v="7"/>
    <n v="0"/>
    <n v="7"/>
  </r>
  <r>
    <n v="30"/>
    <x v="1"/>
    <n v="0"/>
    <x v="0"/>
    <n v="793"/>
    <x v="1"/>
    <n v="16"/>
    <n v="1"/>
    <s v="Life Sciences"/>
    <n v="1"/>
    <n v="1729"/>
    <n v="2"/>
    <x v="1"/>
    <n v="33"/>
    <x v="0"/>
    <n v="1"/>
    <x v="1"/>
    <n v="4"/>
    <x v="1"/>
    <n v="2862"/>
    <n v="3811"/>
    <n v="1"/>
    <s v="Y"/>
    <s v="No"/>
    <n v="12"/>
    <x v="0"/>
    <n v="2"/>
    <n v="80"/>
    <x v="1"/>
    <n v="10"/>
    <x v="2"/>
    <n v="2"/>
    <n v="10"/>
    <n v="0"/>
    <n v="0"/>
    <n v="8"/>
  </r>
  <r>
    <n v="47"/>
    <x v="1"/>
    <n v="0"/>
    <x v="2"/>
    <n v="543"/>
    <x v="0"/>
    <n v="2"/>
    <n v="4"/>
    <s v="Marketing"/>
    <n v="1"/>
    <n v="1731"/>
    <n v="3"/>
    <x v="1"/>
    <n v="87"/>
    <x v="0"/>
    <n v="2"/>
    <x v="0"/>
    <n v="2"/>
    <x v="1"/>
    <n v="4978"/>
    <n v="3536"/>
    <n v="7"/>
    <s v="Y"/>
    <s v="No"/>
    <n v="11"/>
    <x v="0"/>
    <n v="4"/>
    <n v="80"/>
    <x v="1"/>
    <n v="4"/>
    <x v="1"/>
    <n v="1"/>
    <n v="1"/>
    <n v="0"/>
    <n v="0"/>
    <n v="0"/>
  </r>
  <r>
    <n v="46"/>
    <x v="1"/>
    <n v="0"/>
    <x v="0"/>
    <n v="1277"/>
    <x v="0"/>
    <n v="2"/>
    <n v="3"/>
    <s v="Life Sciences"/>
    <n v="1"/>
    <n v="1732"/>
    <n v="3"/>
    <x v="1"/>
    <n v="74"/>
    <x v="0"/>
    <n v="3"/>
    <x v="0"/>
    <n v="4"/>
    <x v="2"/>
    <n v="10368"/>
    <n v="5596"/>
    <n v="4"/>
    <s v="Y"/>
    <s v="Yes"/>
    <n v="12"/>
    <x v="0"/>
    <n v="2"/>
    <n v="80"/>
    <x v="1"/>
    <n v="13"/>
    <x v="3"/>
    <n v="2"/>
    <n v="10"/>
    <n v="6"/>
    <n v="0"/>
    <n v="3"/>
  </r>
  <r>
    <n v="36"/>
    <x v="0"/>
    <n v="1"/>
    <x v="0"/>
    <n v="1456"/>
    <x v="0"/>
    <n v="13"/>
    <n v="5"/>
    <s v="Marketing"/>
    <n v="1"/>
    <n v="1733"/>
    <n v="2"/>
    <x v="1"/>
    <n v="96"/>
    <x v="1"/>
    <n v="2"/>
    <x v="0"/>
    <n v="1"/>
    <x v="2"/>
    <n v="6134"/>
    <n v="8658"/>
    <n v="5"/>
    <s v="Y"/>
    <s v="Yes"/>
    <n v="13"/>
    <x v="0"/>
    <n v="2"/>
    <n v="80"/>
    <x v="2"/>
    <n v="16"/>
    <x v="1"/>
    <n v="3"/>
    <n v="2"/>
    <n v="2"/>
    <n v="2"/>
    <n v="2"/>
  </r>
  <r>
    <n v="32"/>
    <x v="0"/>
    <n v="1"/>
    <x v="0"/>
    <n v="964"/>
    <x v="0"/>
    <n v="1"/>
    <n v="2"/>
    <s v="Life Sciences"/>
    <n v="1"/>
    <n v="1734"/>
    <n v="1"/>
    <x v="1"/>
    <n v="34"/>
    <x v="3"/>
    <n v="2"/>
    <x v="0"/>
    <n v="2"/>
    <x v="0"/>
    <n v="6735"/>
    <n v="12147"/>
    <n v="6"/>
    <s v="Y"/>
    <s v="No"/>
    <n v="15"/>
    <x v="0"/>
    <n v="2"/>
    <n v="80"/>
    <x v="0"/>
    <n v="10"/>
    <x v="2"/>
    <n v="3"/>
    <n v="0"/>
    <n v="0"/>
    <n v="0"/>
    <n v="0"/>
  </r>
  <r>
    <n v="23"/>
    <x v="1"/>
    <n v="0"/>
    <x v="0"/>
    <n v="160"/>
    <x v="1"/>
    <n v="4"/>
    <n v="1"/>
    <s v="Medical"/>
    <n v="1"/>
    <n v="1735"/>
    <n v="3"/>
    <x v="0"/>
    <n v="51"/>
    <x v="0"/>
    <n v="1"/>
    <x v="2"/>
    <n v="2"/>
    <x v="0"/>
    <n v="3295"/>
    <n v="12862"/>
    <n v="1"/>
    <s v="Y"/>
    <s v="No"/>
    <n v="13"/>
    <x v="0"/>
    <n v="3"/>
    <n v="80"/>
    <x v="0"/>
    <n v="3"/>
    <x v="1"/>
    <n v="1"/>
    <n v="3"/>
    <n v="2"/>
    <n v="1"/>
    <n v="2"/>
  </r>
  <r>
    <n v="31"/>
    <x v="1"/>
    <n v="0"/>
    <x v="1"/>
    <n v="163"/>
    <x v="1"/>
    <n v="24"/>
    <n v="1"/>
    <s v="Technical Degree"/>
    <n v="1"/>
    <n v="1736"/>
    <n v="4"/>
    <x v="0"/>
    <n v="30"/>
    <x v="0"/>
    <n v="2"/>
    <x v="3"/>
    <n v="4"/>
    <x v="0"/>
    <n v="5238"/>
    <n v="6670"/>
    <n v="2"/>
    <s v="Y"/>
    <s v="No"/>
    <n v="20"/>
    <x v="1"/>
    <n v="4"/>
    <n v="80"/>
    <x v="0"/>
    <n v="9"/>
    <x v="1"/>
    <n v="2"/>
    <n v="5"/>
    <n v="4"/>
    <n v="1"/>
    <n v="4"/>
  </r>
  <r>
    <n v="39"/>
    <x v="1"/>
    <n v="0"/>
    <x v="2"/>
    <n v="792"/>
    <x v="1"/>
    <n v="1"/>
    <n v="3"/>
    <s v="Life Sciences"/>
    <n v="1"/>
    <n v="1737"/>
    <n v="4"/>
    <x v="1"/>
    <n v="77"/>
    <x v="0"/>
    <n v="2"/>
    <x v="2"/>
    <n v="4"/>
    <x v="1"/>
    <n v="6472"/>
    <n v="8989"/>
    <n v="1"/>
    <s v="Y"/>
    <s v="Yes"/>
    <n v="15"/>
    <x v="0"/>
    <n v="4"/>
    <n v="80"/>
    <x v="1"/>
    <n v="9"/>
    <x v="2"/>
    <n v="3"/>
    <n v="9"/>
    <n v="8"/>
    <n v="5"/>
    <n v="8"/>
  </r>
  <r>
    <n v="32"/>
    <x v="1"/>
    <n v="0"/>
    <x v="0"/>
    <n v="371"/>
    <x v="0"/>
    <n v="19"/>
    <n v="3"/>
    <s v="Life Sciences"/>
    <n v="1"/>
    <n v="1739"/>
    <n v="4"/>
    <x v="1"/>
    <n v="80"/>
    <x v="3"/>
    <n v="3"/>
    <x v="0"/>
    <n v="3"/>
    <x v="1"/>
    <n v="9610"/>
    <n v="3840"/>
    <n v="3"/>
    <s v="Y"/>
    <s v="No"/>
    <n v="13"/>
    <x v="0"/>
    <n v="3"/>
    <n v="80"/>
    <x v="1"/>
    <n v="10"/>
    <x v="2"/>
    <n v="1"/>
    <n v="4"/>
    <n v="3"/>
    <n v="0"/>
    <n v="2"/>
  </r>
  <r>
    <n v="40"/>
    <x v="1"/>
    <n v="0"/>
    <x v="0"/>
    <n v="611"/>
    <x v="0"/>
    <n v="7"/>
    <n v="4"/>
    <s v="Medical"/>
    <n v="1"/>
    <n v="1740"/>
    <n v="2"/>
    <x v="1"/>
    <n v="88"/>
    <x v="0"/>
    <n v="5"/>
    <x v="5"/>
    <n v="2"/>
    <x v="0"/>
    <n v="19833"/>
    <n v="4349"/>
    <n v="1"/>
    <s v="Y"/>
    <s v="No"/>
    <n v="14"/>
    <x v="0"/>
    <n v="2"/>
    <n v="80"/>
    <x v="0"/>
    <n v="21"/>
    <x v="1"/>
    <n v="2"/>
    <n v="21"/>
    <n v="8"/>
    <n v="12"/>
    <n v="8"/>
  </r>
  <r>
    <n v="45"/>
    <x v="1"/>
    <n v="0"/>
    <x v="0"/>
    <n v="176"/>
    <x v="2"/>
    <n v="4"/>
    <n v="3"/>
    <s v="Life Sciences"/>
    <n v="1"/>
    <n v="1744"/>
    <n v="3"/>
    <x v="0"/>
    <n v="56"/>
    <x v="3"/>
    <n v="3"/>
    <x v="8"/>
    <n v="3"/>
    <x v="1"/>
    <n v="9756"/>
    <n v="6595"/>
    <n v="4"/>
    <s v="Y"/>
    <s v="No"/>
    <n v="21"/>
    <x v="1"/>
    <n v="3"/>
    <n v="80"/>
    <x v="3"/>
    <n v="9"/>
    <x v="2"/>
    <n v="4"/>
    <n v="5"/>
    <n v="0"/>
    <n v="0"/>
    <n v="3"/>
  </r>
  <r>
    <n v="30"/>
    <x v="1"/>
    <n v="0"/>
    <x v="1"/>
    <n v="1312"/>
    <x v="1"/>
    <n v="2"/>
    <n v="4"/>
    <s v="Technical Degree"/>
    <n v="1"/>
    <n v="1745"/>
    <n v="4"/>
    <x v="0"/>
    <n v="78"/>
    <x v="1"/>
    <n v="1"/>
    <x v="1"/>
    <n v="1"/>
    <x v="0"/>
    <n v="4968"/>
    <n v="26427"/>
    <n v="0"/>
    <s v="Y"/>
    <s v="No"/>
    <n v="16"/>
    <x v="0"/>
    <n v="4"/>
    <n v="80"/>
    <x v="0"/>
    <n v="10"/>
    <x v="2"/>
    <n v="3"/>
    <n v="9"/>
    <n v="7"/>
    <n v="0"/>
    <n v="7"/>
  </r>
  <r>
    <n v="24"/>
    <x v="1"/>
    <n v="0"/>
    <x v="1"/>
    <n v="897"/>
    <x v="2"/>
    <n v="10"/>
    <n v="3"/>
    <s v="Medical"/>
    <n v="1"/>
    <n v="1746"/>
    <n v="1"/>
    <x v="1"/>
    <n v="59"/>
    <x v="0"/>
    <n v="1"/>
    <x v="8"/>
    <n v="4"/>
    <x v="1"/>
    <n v="2145"/>
    <n v="2097"/>
    <n v="0"/>
    <s v="Y"/>
    <s v="No"/>
    <n v="14"/>
    <x v="0"/>
    <n v="4"/>
    <n v="80"/>
    <x v="1"/>
    <n v="3"/>
    <x v="2"/>
    <n v="3"/>
    <n v="2"/>
    <n v="2"/>
    <n v="2"/>
    <n v="1"/>
  </r>
  <r>
    <n v="30"/>
    <x v="0"/>
    <n v="1"/>
    <x v="1"/>
    <n v="600"/>
    <x v="2"/>
    <n v="8"/>
    <n v="3"/>
    <s v="Human Resources"/>
    <n v="1"/>
    <n v="1747"/>
    <n v="3"/>
    <x v="0"/>
    <n v="66"/>
    <x v="1"/>
    <n v="1"/>
    <x v="8"/>
    <n v="4"/>
    <x v="2"/>
    <n v="2180"/>
    <n v="9732"/>
    <n v="6"/>
    <s v="Y"/>
    <s v="No"/>
    <n v="11"/>
    <x v="0"/>
    <n v="3"/>
    <n v="80"/>
    <x v="1"/>
    <n v="6"/>
    <x v="0"/>
    <n v="2"/>
    <n v="4"/>
    <n v="2"/>
    <n v="1"/>
    <n v="2"/>
  </r>
  <r>
    <n v="31"/>
    <x v="1"/>
    <n v="0"/>
    <x v="0"/>
    <n v="1003"/>
    <x v="0"/>
    <n v="5"/>
    <n v="3"/>
    <s v="Technical Degree"/>
    <n v="1"/>
    <n v="1749"/>
    <n v="1"/>
    <x v="1"/>
    <n v="51"/>
    <x v="0"/>
    <n v="2"/>
    <x v="0"/>
    <n v="3"/>
    <x v="1"/>
    <n v="8346"/>
    <n v="20943"/>
    <n v="1"/>
    <s v="Y"/>
    <s v="No"/>
    <n v="19"/>
    <x v="0"/>
    <n v="3"/>
    <n v="80"/>
    <x v="1"/>
    <n v="6"/>
    <x v="1"/>
    <n v="3"/>
    <n v="5"/>
    <n v="2"/>
    <n v="0"/>
    <n v="2"/>
  </r>
  <r>
    <n v="27"/>
    <x v="1"/>
    <n v="0"/>
    <x v="0"/>
    <n v="1054"/>
    <x v="1"/>
    <n v="8"/>
    <n v="3"/>
    <s v="Medical"/>
    <n v="1"/>
    <n v="1751"/>
    <n v="3"/>
    <x v="0"/>
    <n v="67"/>
    <x v="0"/>
    <n v="1"/>
    <x v="1"/>
    <n v="4"/>
    <x v="0"/>
    <n v="3445"/>
    <n v="6152"/>
    <n v="1"/>
    <s v="Y"/>
    <s v="No"/>
    <n v="11"/>
    <x v="0"/>
    <n v="3"/>
    <n v="80"/>
    <x v="0"/>
    <n v="6"/>
    <x v="3"/>
    <n v="2"/>
    <n v="6"/>
    <n v="2"/>
    <n v="1"/>
    <n v="4"/>
  </r>
  <r>
    <n v="29"/>
    <x v="0"/>
    <n v="1"/>
    <x v="0"/>
    <n v="428"/>
    <x v="0"/>
    <n v="9"/>
    <n v="3"/>
    <s v="Marketing"/>
    <n v="1"/>
    <n v="1752"/>
    <n v="2"/>
    <x v="0"/>
    <n v="52"/>
    <x v="3"/>
    <n v="1"/>
    <x v="6"/>
    <n v="2"/>
    <x v="0"/>
    <n v="2760"/>
    <n v="14630"/>
    <n v="1"/>
    <s v="Y"/>
    <s v="No"/>
    <n v="13"/>
    <x v="0"/>
    <n v="3"/>
    <n v="80"/>
    <x v="0"/>
    <n v="2"/>
    <x v="1"/>
    <n v="3"/>
    <n v="2"/>
    <n v="2"/>
    <n v="2"/>
    <n v="2"/>
  </r>
  <r>
    <n v="29"/>
    <x v="1"/>
    <n v="0"/>
    <x v="1"/>
    <n v="461"/>
    <x v="1"/>
    <n v="1"/>
    <n v="3"/>
    <s v="Life Sciences"/>
    <n v="1"/>
    <n v="1753"/>
    <n v="4"/>
    <x v="1"/>
    <n v="70"/>
    <x v="2"/>
    <n v="2"/>
    <x v="4"/>
    <n v="3"/>
    <x v="0"/>
    <n v="6294"/>
    <n v="23060"/>
    <n v="8"/>
    <s v="Y"/>
    <s v="Yes"/>
    <n v="12"/>
    <x v="0"/>
    <n v="4"/>
    <n v="80"/>
    <x v="0"/>
    <n v="10"/>
    <x v="3"/>
    <n v="4"/>
    <n v="3"/>
    <n v="2"/>
    <n v="0"/>
    <n v="2"/>
  </r>
  <r>
    <n v="30"/>
    <x v="1"/>
    <n v="0"/>
    <x v="0"/>
    <n v="979"/>
    <x v="0"/>
    <n v="15"/>
    <n v="2"/>
    <s v="Marketing"/>
    <n v="1"/>
    <n v="1754"/>
    <n v="3"/>
    <x v="1"/>
    <n v="94"/>
    <x v="1"/>
    <n v="3"/>
    <x v="0"/>
    <n v="1"/>
    <x v="2"/>
    <n v="7140"/>
    <n v="3088"/>
    <n v="2"/>
    <s v="Y"/>
    <s v="No"/>
    <n v="11"/>
    <x v="0"/>
    <n v="1"/>
    <n v="80"/>
    <x v="1"/>
    <n v="12"/>
    <x v="2"/>
    <n v="3"/>
    <n v="7"/>
    <n v="7"/>
    <n v="1"/>
    <n v="7"/>
  </r>
  <r>
    <n v="34"/>
    <x v="1"/>
    <n v="0"/>
    <x v="0"/>
    <n v="181"/>
    <x v="1"/>
    <n v="2"/>
    <n v="4"/>
    <s v="Medical"/>
    <n v="1"/>
    <n v="1755"/>
    <n v="4"/>
    <x v="1"/>
    <n v="97"/>
    <x v="2"/>
    <n v="1"/>
    <x v="1"/>
    <n v="4"/>
    <x v="1"/>
    <n v="2932"/>
    <n v="5586"/>
    <n v="0"/>
    <s v="Y"/>
    <s v="Yes"/>
    <n v="14"/>
    <x v="0"/>
    <n v="1"/>
    <n v="80"/>
    <x v="2"/>
    <n v="6"/>
    <x v="1"/>
    <n v="3"/>
    <n v="5"/>
    <n v="0"/>
    <n v="1"/>
    <n v="2"/>
  </r>
  <r>
    <n v="33"/>
    <x v="1"/>
    <n v="0"/>
    <x v="2"/>
    <n v="1283"/>
    <x v="0"/>
    <n v="2"/>
    <n v="3"/>
    <s v="Marketing"/>
    <n v="1"/>
    <n v="1756"/>
    <n v="4"/>
    <x v="0"/>
    <n v="62"/>
    <x v="0"/>
    <n v="2"/>
    <x v="0"/>
    <n v="2"/>
    <x v="0"/>
    <n v="5147"/>
    <n v="10697"/>
    <n v="8"/>
    <s v="Y"/>
    <s v="No"/>
    <n v="15"/>
    <x v="0"/>
    <n v="4"/>
    <n v="80"/>
    <x v="0"/>
    <n v="13"/>
    <x v="2"/>
    <n v="2"/>
    <n v="11"/>
    <n v="7"/>
    <n v="1"/>
    <n v="7"/>
  </r>
  <r>
    <n v="49"/>
    <x v="1"/>
    <n v="0"/>
    <x v="0"/>
    <n v="1313"/>
    <x v="0"/>
    <n v="11"/>
    <n v="4"/>
    <s v="Marketing"/>
    <n v="1"/>
    <n v="1757"/>
    <n v="4"/>
    <x v="0"/>
    <n v="80"/>
    <x v="0"/>
    <n v="2"/>
    <x v="0"/>
    <n v="4"/>
    <x v="0"/>
    <n v="4507"/>
    <n v="8191"/>
    <n v="3"/>
    <s v="Y"/>
    <s v="No"/>
    <n v="12"/>
    <x v="0"/>
    <n v="3"/>
    <n v="80"/>
    <x v="0"/>
    <n v="8"/>
    <x v="4"/>
    <n v="4"/>
    <n v="5"/>
    <n v="1"/>
    <n v="0"/>
    <n v="4"/>
  </r>
  <r>
    <n v="33"/>
    <x v="0"/>
    <n v="1"/>
    <x v="0"/>
    <n v="211"/>
    <x v="0"/>
    <n v="16"/>
    <n v="3"/>
    <s v="Life Sciences"/>
    <n v="1"/>
    <n v="1758"/>
    <n v="1"/>
    <x v="0"/>
    <n v="74"/>
    <x v="0"/>
    <n v="3"/>
    <x v="0"/>
    <n v="1"/>
    <x v="0"/>
    <n v="8564"/>
    <n v="10092"/>
    <n v="2"/>
    <s v="Y"/>
    <s v="Yes"/>
    <n v="20"/>
    <x v="1"/>
    <n v="3"/>
    <n v="80"/>
    <x v="0"/>
    <n v="11"/>
    <x v="2"/>
    <n v="2"/>
    <n v="0"/>
    <n v="0"/>
    <n v="0"/>
    <n v="0"/>
  </r>
  <r>
    <n v="38"/>
    <x v="1"/>
    <n v="0"/>
    <x v="1"/>
    <n v="594"/>
    <x v="1"/>
    <n v="2"/>
    <n v="2"/>
    <s v="Medical"/>
    <n v="1"/>
    <n v="1760"/>
    <n v="3"/>
    <x v="0"/>
    <n v="75"/>
    <x v="1"/>
    <n v="1"/>
    <x v="2"/>
    <n v="2"/>
    <x v="1"/>
    <n v="2468"/>
    <n v="15963"/>
    <n v="4"/>
    <s v="Y"/>
    <s v="No"/>
    <n v="14"/>
    <x v="0"/>
    <n v="2"/>
    <n v="80"/>
    <x v="1"/>
    <n v="9"/>
    <x v="5"/>
    <n v="2"/>
    <n v="6"/>
    <n v="1"/>
    <n v="0"/>
    <n v="5"/>
  </r>
  <r>
    <n v="31"/>
    <x v="0"/>
    <n v="1"/>
    <x v="0"/>
    <n v="1079"/>
    <x v="0"/>
    <n v="16"/>
    <n v="4"/>
    <s v="Marketing"/>
    <n v="1"/>
    <n v="1761"/>
    <n v="1"/>
    <x v="1"/>
    <n v="70"/>
    <x v="0"/>
    <n v="3"/>
    <x v="0"/>
    <n v="3"/>
    <x v="1"/>
    <n v="8161"/>
    <n v="19002"/>
    <n v="2"/>
    <s v="Y"/>
    <s v="No"/>
    <n v="13"/>
    <x v="0"/>
    <n v="1"/>
    <n v="80"/>
    <x v="2"/>
    <n v="10"/>
    <x v="2"/>
    <n v="3"/>
    <n v="1"/>
    <n v="0"/>
    <n v="0"/>
    <n v="0"/>
  </r>
  <r>
    <n v="29"/>
    <x v="1"/>
    <n v="0"/>
    <x v="0"/>
    <n v="590"/>
    <x v="1"/>
    <n v="4"/>
    <n v="3"/>
    <s v="Technical Degree"/>
    <n v="1"/>
    <n v="1762"/>
    <n v="4"/>
    <x v="0"/>
    <n v="91"/>
    <x v="1"/>
    <n v="1"/>
    <x v="1"/>
    <n v="1"/>
    <x v="2"/>
    <n v="2109"/>
    <n v="10007"/>
    <n v="1"/>
    <s v="Y"/>
    <s v="No"/>
    <n v="13"/>
    <x v="0"/>
    <n v="3"/>
    <n v="80"/>
    <x v="1"/>
    <n v="1"/>
    <x v="2"/>
    <n v="3"/>
    <n v="1"/>
    <n v="0"/>
    <n v="0"/>
    <n v="0"/>
  </r>
  <r>
    <n v="30"/>
    <x v="1"/>
    <n v="0"/>
    <x v="0"/>
    <n v="305"/>
    <x v="1"/>
    <n v="16"/>
    <n v="3"/>
    <s v="Life Sciences"/>
    <n v="1"/>
    <n v="1763"/>
    <n v="3"/>
    <x v="1"/>
    <n v="58"/>
    <x v="2"/>
    <n v="2"/>
    <x v="4"/>
    <n v="3"/>
    <x v="1"/>
    <n v="5294"/>
    <n v="9128"/>
    <n v="3"/>
    <s v="Y"/>
    <s v="No"/>
    <n v="16"/>
    <x v="0"/>
    <n v="3"/>
    <n v="80"/>
    <x v="1"/>
    <n v="10"/>
    <x v="1"/>
    <n v="3"/>
    <n v="7"/>
    <n v="0"/>
    <n v="1"/>
    <n v="7"/>
  </r>
  <r>
    <n v="32"/>
    <x v="1"/>
    <n v="0"/>
    <x v="2"/>
    <n v="953"/>
    <x v="1"/>
    <n v="5"/>
    <n v="4"/>
    <s v="Technical Degree"/>
    <n v="1"/>
    <n v="1764"/>
    <n v="2"/>
    <x v="1"/>
    <n v="65"/>
    <x v="0"/>
    <n v="1"/>
    <x v="1"/>
    <n v="2"/>
    <x v="0"/>
    <n v="2718"/>
    <n v="17674"/>
    <n v="2"/>
    <s v="Y"/>
    <s v="No"/>
    <n v="14"/>
    <x v="0"/>
    <n v="2"/>
    <n v="80"/>
    <x v="0"/>
    <n v="12"/>
    <x v="1"/>
    <n v="3"/>
    <n v="7"/>
    <n v="7"/>
    <n v="0"/>
    <n v="7"/>
  </r>
  <r>
    <n v="38"/>
    <x v="1"/>
    <n v="0"/>
    <x v="0"/>
    <n v="833"/>
    <x v="1"/>
    <n v="18"/>
    <n v="3"/>
    <s v="Medical"/>
    <n v="1"/>
    <n v="1766"/>
    <n v="2"/>
    <x v="1"/>
    <n v="60"/>
    <x v="3"/>
    <n v="2"/>
    <x v="4"/>
    <n v="4"/>
    <x v="1"/>
    <n v="5811"/>
    <n v="24539"/>
    <n v="3"/>
    <s v="Y"/>
    <s v="Yes"/>
    <n v="16"/>
    <x v="0"/>
    <n v="3"/>
    <n v="80"/>
    <x v="1"/>
    <n v="15"/>
    <x v="2"/>
    <n v="3"/>
    <n v="1"/>
    <n v="0"/>
    <n v="1"/>
    <n v="0"/>
  </r>
  <r>
    <n v="43"/>
    <x v="0"/>
    <n v="1"/>
    <x v="1"/>
    <n v="807"/>
    <x v="1"/>
    <n v="17"/>
    <n v="3"/>
    <s v="Technical Degree"/>
    <n v="1"/>
    <n v="1767"/>
    <n v="3"/>
    <x v="1"/>
    <n v="38"/>
    <x v="1"/>
    <n v="1"/>
    <x v="1"/>
    <n v="3"/>
    <x v="1"/>
    <n v="2437"/>
    <n v="15587"/>
    <n v="9"/>
    <s v="Y"/>
    <s v="Yes"/>
    <n v="16"/>
    <x v="0"/>
    <n v="4"/>
    <n v="80"/>
    <x v="1"/>
    <n v="6"/>
    <x v="5"/>
    <n v="3"/>
    <n v="1"/>
    <n v="0"/>
    <n v="0"/>
    <n v="0"/>
  </r>
  <r>
    <n v="42"/>
    <x v="1"/>
    <n v="0"/>
    <x v="0"/>
    <n v="855"/>
    <x v="1"/>
    <n v="12"/>
    <n v="3"/>
    <s v="Medical"/>
    <n v="1"/>
    <n v="1768"/>
    <n v="2"/>
    <x v="1"/>
    <n v="57"/>
    <x v="0"/>
    <n v="1"/>
    <x v="2"/>
    <n v="2"/>
    <x v="2"/>
    <n v="2766"/>
    <n v="8952"/>
    <n v="8"/>
    <s v="Y"/>
    <s v="No"/>
    <n v="22"/>
    <x v="1"/>
    <n v="2"/>
    <n v="80"/>
    <x v="2"/>
    <n v="7"/>
    <x v="6"/>
    <n v="2"/>
    <n v="5"/>
    <n v="3"/>
    <n v="0"/>
    <n v="4"/>
  </r>
  <r>
    <n v="55"/>
    <x v="1"/>
    <n v="0"/>
    <x v="0"/>
    <n v="478"/>
    <x v="1"/>
    <n v="2"/>
    <n v="3"/>
    <s v="Medical"/>
    <n v="1"/>
    <n v="1770"/>
    <n v="3"/>
    <x v="1"/>
    <n v="60"/>
    <x v="1"/>
    <n v="5"/>
    <x v="7"/>
    <n v="1"/>
    <x v="1"/>
    <n v="19038"/>
    <n v="19805"/>
    <n v="8"/>
    <s v="Y"/>
    <s v="No"/>
    <n v="12"/>
    <x v="0"/>
    <n v="2"/>
    <n v="80"/>
    <x v="2"/>
    <n v="34"/>
    <x v="2"/>
    <n v="3"/>
    <n v="1"/>
    <n v="0"/>
    <n v="0"/>
    <n v="0"/>
  </r>
  <r>
    <n v="33"/>
    <x v="1"/>
    <n v="0"/>
    <x v="2"/>
    <n v="775"/>
    <x v="1"/>
    <n v="4"/>
    <n v="3"/>
    <s v="Technical Degree"/>
    <n v="1"/>
    <n v="1771"/>
    <n v="4"/>
    <x v="1"/>
    <n v="90"/>
    <x v="0"/>
    <n v="2"/>
    <x v="1"/>
    <n v="2"/>
    <x v="2"/>
    <n v="3055"/>
    <n v="6194"/>
    <n v="5"/>
    <s v="Y"/>
    <s v="No"/>
    <n v="15"/>
    <x v="0"/>
    <n v="4"/>
    <n v="80"/>
    <x v="3"/>
    <n v="11"/>
    <x v="2"/>
    <n v="2"/>
    <n v="9"/>
    <n v="8"/>
    <n v="1"/>
    <n v="7"/>
  </r>
  <r>
    <n v="41"/>
    <x v="1"/>
    <n v="0"/>
    <x v="0"/>
    <n v="548"/>
    <x v="1"/>
    <n v="9"/>
    <n v="4"/>
    <s v="Life Sciences"/>
    <n v="1"/>
    <n v="1772"/>
    <n v="3"/>
    <x v="1"/>
    <n v="94"/>
    <x v="0"/>
    <n v="1"/>
    <x v="2"/>
    <n v="1"/>
    <x v="2"/>
    <n v="2289"/>
    <n v="20520"/>
    <n v="1"/>
    <s v="Y"/>
    <s v="No"/>
    <n v="20"/>
    <x v="1"/>
    <n v="2"/>
    <n v="80"/>
    <x v="3"/>
    <n v="5"/>
    <x v="2"/>
    <n v="3"/>
    <n v="5"/>
    <n v="3"/>
    <n v="0"/>
    <n v="4"/>
  </r>
  <r>
    <n v="34"/>
    <x v="1"/>
    <n v="0"/>
    <x v="2"/>
    <n v="1375"/>
    <x v="0"/>
    <n v="10"/>
    <n v="3"/>
    <s v="Life Sciences"/>
    <n v="1"/>
    <n v="1774"/>
    <n v="4"/>
    <x v="1"/>
    <n v="87"/>
    <x v="0"/>
    <n v="2"/>
    <x v="0"/>
    <n v="3"/>
    <x v="2"/>
    <n v="4001"/>
    <n v="12313"/>
    <n v="1"/>
    <s v="Y"/>
    <s v="Yes"/>
    <n v="14"/>
    <x v="0"/>
    <n v="3"/>
    <n v="80"/>
    <x v="1"/>
    <n v="15"/>
    <x v="1"/>
    <n v="3"/>
    <n v="15"/>
    <n v="14"/>
    <n v="0"/>
    <n v="7"/>
  </r>
  <r>
    <n v="53"/>
    <x v="1"/>
    <n v="0"/>
    <x v="2"/>
    <n v="661"/>
    <x v="1"/>
    <n v="1"/>
    <n v="4"/>
    <s v="Medical"/>
    <n v="1"/>
    <n v="1775"/>
    <n v="1"/>
    <x v="0"/>
    <n v="60"/>
    <x v="1"/>
    <n v="4"/>
    <x v="3"/>
    <n v="3"/>
    <x v="1"/>
    <n v="12965"/>
    <n v="22308"/>
    <n v="4"/>
    <s v="Y"/>
    <s v="Yes"/>
    <n v="20"/>
    <x v="1"/>
    <n v="4"/>
    <n v="80"/>
    <x v="2"/>
    <n v="27"/>
    <x v="2"/>
    <n v="2"/>
    <n v="3"/>
    <n v="2"/>
    <n v="0"/>
    <n v="2"/>
  </r>
  <r>
    <n v="43"/>
    <x v="1"/>
    <n v="0"/>
    <x v="0"/>
    <n v="244"/>
    <x v="2"/>
    <n v="2"/>
    <n v="3"/>
    <s v="Life Sciences"/>
    <n v="1"/>
    <n v="1778"/>
    <n v="2"/>
    <x v="1"/>
    <n v="97"/>
    <x v="0"/>
    <n v="1"/>
    <x v="8"/>
    <n v="4"/>
    <x v="0"/>
    <n v="3539"/>
    <n v="5033"/>
    <n v="0"/>
    <s v="Y"/>
    <s v="No"/>
    <n v="13"/>
    <x v="0"/>
    <n v="2"/>
    <n v="80"/>
    <x v="0"/>
    <n v="10"/>
    <x v="3"/>
    <n v="3"/>
    <n v="9"/>
    <n v="7"/>
    <n v="1"/>
    <n v="8"/>
  </r>
  <r>
    <n v="34"/>
    <x v="1"/>
    <n v="0"/>
    <x v="0"/>
    <n v="511"/>
    <x v="0"/>
    <n v="3"/>
    <n v="2"/>
    <s v="Life Sciences"/>
    <n v="1"/>
    <n v="1779"/>
    <n v="4"/>
    <x v="0"/>
    <n v="32"/>
    <x v="3"/>
    <n v="2"/>
    <x v="0"/>
    <n v="4"/>
    <x v="0"/>
    <n v="6029"/>
    <n v="25353"/>
    <n v="5"/>
    <s v="Y"/>
    <s v="No"/>
    <n v="12"/>
    <x v="0"/>
    <n v="1"/>
    <n v="80"/>
    <x v="0"/>
    <n v="6"/>
    <x v="1"/>
    <n v="3"/>
    <n v="2"/>
    <n v="2"/>
    <n v="2"/>
    <n v="2"/>
  </r>
  <r>
    <n v="21"/>
    <x v="0"/>
    <n v="1"/>
    <x v="0"/>
    <n v="337"/>
    <x v="0"/>
    <n v="7"/>
    <n v="1"/>
    <s v="Marketing"/>
    <n v="1"/>
    <n v="1780"/>
    <n v="2"/>
    <x v="1"/>
    <n v="31"/>
    <x v="0"/>
    <n v="1"/>
    <x v="6"/>
    <n v="2"/>
    <x v="0"/>
    <n v="2679"/>
    <n v="4567"/>
    <n v="1"/>
    <s v="Y"/>
    <s v="No"/>
    <n v="13"/>
    <x v="0"/>
    <n v="2"/>
    <n v="80"/>
    <x v="0"/>
    <n v="1"/>
    <x v="1"/>
    <n v="3"/>
    <n v="1"/>
    <n v="0"/>
    <n v="1"/>
    <n v="0"/>
  </r>
  <r>
    <n v="38"/>
    <x v="1"/>
    <n v="0"/>
    <x v="0"/>
    <n v="1153"/>
    <x v="1"/>
    <n v="6"/>
    <n v="2"/>
    <s v="Other"/>
    <n v="1"/>
    <n v="1782"/>
    <n v="4"/>
    <x v="0"/>
    <n v="40"/>
    <x v="1"/>
    <n v="1"/>
    <x v="2"/>
    <n v="3"/>
    <x v="1"/>
    <n v="3702"/>
    <n v="16376"/>
    <n v="1"/>
    <s v="Y"/>
    <s v="No"/>
    <n v="11"/>
    <x v="0"/>
    <n v="2"/>
    <n v="80"/>
    <x v="1"/>
    <n v="5"/>
    <x v="1"/>
    <n v="3"/>
    <n v="5"/>
    <n v="4"/>
    <n v="0"/>
    <n v="4"/>
  </r>
  <r>
    <n v="22"/>
    <x v="0"/>
    <n v="1"/>
    <x v="0"/>
    <n v="1294"/>
    <x v="1"/>
    <n v="8"/>
    <n v="1"/>
    <s v="Medical"/>
    <n v="1"/>
    <n v="1783"/>
    <n v="3"/>
    <x v="0"/>
    <n v="79"/>
    <x v="0"/>
    <n v="1"/>
    <x v="2"/>
    <n v="1"/>
    <x v="1"/>
    <n v="2398"/>
    <n v="15999"/>
    <n v="1"/>
    <s v="Y"/>
    <s v="Yes"/>
    <n v="17"/>
    <x v="0"/>
    <n v="3"/>
    <n v="80"/>
    <x v="0"/>
    <n v="1"/>
    <x v="6"/>
    <n v="3"/>
    <n v="1"/>
    <n v="0"/>
    <n v="0"/>
    <n v="0"/>
  </r>
  <r>
    <n v="31"/>
    <x v="1"/>
    <n v="0"/>
    <x v="0"/>
    <n v="196"/>
    <x v="0"/>
    <n v="29"/>
    <n v="4"/>
    <s v="Marketing"/>
    <n v="1"/>
    <n v="1784"/>
    <n v="1"/>
    <x v="0"/>
    <n v="91"/>
    <x v="1"/>
    <n v="2"/>
    <x v="0"/>
    <n v="4"/>
    <x v="1"/>
    <n v="5468"/>
    <n v="13402"/>
    <n v="1"/>
    <s v="Y"/>
    <s v="No"/>
    <n v="14"/>
    <x v="0"/>
    <n v="1"/>
    <n v="80"/>
    <x v="3"/>
    <n v="13"/>
    <x v="1"/>
    <n v="3"/>
    <n v="12"/>
    <n v="7"/>
    <n v="5"/>
    <n v="7"/>
  </r>
  <r>
    <n v="51"/>
    <x v="1"/>
    <n v="0"/>
    <x v="0"/>
    <n v="942"/>
    <x v="1"/>
    <n v="3"/>
    <n v="3"/>
    <s v="Technical Degree"/>
    <n v="1"/>
    <n v="1786"/>
    <n v="1"/>
    <x v="0"/>
    <n v="53"/>
    <x v="0"/>
    <n v="3"/>
    <x v="5"/>
    <n v="3"/>
    <x v="1"/>
    <n v="13116"/>
    <n v="22984"/>
    <n v="2"/>
    <s v="Y"/>
    <s v="No"/>
    <n v="11"/>
    <x v="0"/>
    <n v="4"/>
    <n v="80"/>
    <x v="0"/>
    <n v="15"/>
    <x v="2"/>
    <n v="3"/>
    <n v="2"/>
    <n v="2"/>
    <n v="2"/>
    <n v="2"/>
  </r>
  <r>
    <n v="37"/>
    <x v="1"/>
    <n v="0"/>
    <x v="0"/>
    <n v="589"/>
    <x v="0"/>
    <n v="9"/>
    <n v="2"/>
    <s v="Marketing"/>
    <n v="1"/>
    <n v="1787"/>
    <n v="2"/>
    <x v="1"/>
    <n v="46"/>
    <x v="1"/>
    <n v="2"/>
    <x v="0"/>
    <n v="2"/>
    <x v="1"/>
    <n v="4189"/>
    <n v="8800"/>
    <n v="1"/>
    <s v="Y"/>
    <s v="No"/>
    <n v="14"/>
    <x v="0"/>
    <n v="1"/>
    <n v="80"/>
    <x v="3"/>
    <n v="5"/>
    <x v="2"/>
    <n v="3"/>
    <n v="5"/>
    <n v="2"/>
    <n v="0"/>
    <n v="3"/>
  </r>
  <r>
    <n v="46"/>
    <x v="1"/>
    <n v="0"/>
    <x v="0"/>
    <n v="734"/>
    <x v="1"/>
    <n v="2"/>
    <n v="4"/>
    <s v="Medical"/>
    <n v="1"/>
    <n v="1789"/>
    <n v="3"/>
    <x v="1"/>
    <n v="46"/>
    <x v="0"/>
    <n v="5"/>
    <x v="7"/>
    <n v="4"/>
    <x v="2"/>
    <n v="19328"/>
    <n v="14218"/>
    <n v="7"/>
    <s v="Y"/>
    <s v="Yes"/>
    <n v="17"/>
    <x v="0"/>
    <n v="3"/>
    <n v="80"/>
    <x v="1"/>
    <n v="24"/>
    <x v="1"/>
    <n v="3"/>
    <n v="2"/>
    <n v="1"/>
    <n v="2"/>
    <n v="2"/>
  </r>
  <r>
    <n v="36"/>
    <x v="1"/>
    <n v="0"/>
    <x v="0"/>
    <n v="1383"/>
    <x v="1"/>
    <n v="10"/>
    <n v="3"/>
    <s v="Life Sciences"/>
    <n v="1"/>
    <n v="1790"/>
    <n v="4"/>
    <x v="1"/>
    <n v="90"/>
    <x v="0"/>
    <n v="3"/>
    <x v="4"/>
    <n v="1"/>
    <x v="1"/>
    <n v="8321"/>
    <n v="25949"/>
    <n v="7"/>
    <s v="Y"/>
    <s v="Yes"/>
    <n v="13"/>
    <x v="0"/>
    <n v="4"/>
    <n v="80"/>
    <x v="1"/>
    <n v="15"/>
    <x v="4"/>
    <n v="3"/>
    <n v="12"/>
    <n v="8"/>
    <n v="5"/>
    <n v="7"/>
  </r>
  <r>
    <n v="44"/>
    <x v="0"/>
    <n v="1"/>
    <x v="1"/>
    <n v="429"/>
    <x v="1"/>
    <n v="1"/>
    <n v="2"/>
    <s v="Medical"/>
    <n v="1"/>
    <n v="1792"/>
    <n v="3"/>
    <x v="1"/>
    <n v="99"/>
    <x v="0"/>
    <n v="1"/>
    <x v="1"/>
    <n v="2"/>
    <x v="2"/>
    <n v="2342"/>
    <n v="11092"/>
    <n v="1"/>
    <s v="Y"/>
    <s v="Yes"/>
    <n v="12"/>
    <x v="0"/>
    <n v="3"/>
    <n v="80"/>
    <x v="2"/>
    <n v="6"/>
    <x v="2"/>
    <n v="2"/>
    <n v="5"/>
    <n v="3"/>
    <n v="2"/>
    <n v="3"/>
  </r>
  <r>
    <n v="37"/>
    <x v="1"/>
    <n v="0"/>
    <x v="0"/>
    <n v="1239"/>
    <x v="2"/>
    <n v="8"/>
    <n v="2"/>
    <s v="Other"/>
    <n v="1"/>
    <n v="1794"/>
    <n v="3"/>
    <x v="1"/>
    <n v="89"/>
    <x v="0"/>
    <n v="2"/>
    <x v="8"/>
    <n v="2"/>
    <x v="2"/>
    <n v="4071"/>
    <n v="12832"/>
    <n v="2"/>
    <s v="Y"/>
    <s v="No"/>
    <n v="13"/>
    <x v="0"/>
    <n v="3"/>
    <n v="80"/>
    <x v="0"/>
    <n v="19"/>
    <x v="5"/>
    <n v="2"/>
    <n v="10"/>
    <n v="0"/>
    <n v="4"/>
    <n v="7"/>
  </r>
  <r>
    <n v="35"/>
    <x v="0"/>
    <n v="1"/>
    <x v="0"/>
    <n v="303"/>
    <x v="0"/>
    <n v="27"/>
    <n v="3"/>
    <s v="Life Sciences"/>
    <n v="1"/>
    <n v="1797"/>
    <n v="3"/>
    <x v="1"/>
    <n v="84"/>
    <x v="0"/>
    <n v="2"/>
    <x v="0"/>
    <n v="4"/>
    <x v="0"/>
    <n v="5813"/>
    <n v="13492"/>
    <n v="1"/>
    <s v="Y"/>
    <s v="Yes"/>
    <n v="18"/>
    <x v="0"/>
    <n v="4"/>
    <n v="80"/>
    <x v="0"/>
    <n v="10"/>
    <x v="2"/>
    <n v="3"/>
    <n v="10"/>
    <n v="7"/>
    <n v="7"/>
    <n v="7"/>
  </r>
  <r>
    <n v="33"/>
    <x v="1"/>
    <n v="0"/>
    <x v="0"/>
    <n v="867"/>
    <x v="1"/>
    <n v="8"/>
    <n v="4"/>
    <s v="Life Sciences"/>
    <n v="1"/>
    <n v="1798"/>
    <n v="4"/>
    <x v="1"/>
    <n v="90"/>
    <x v="2"/>
    <n v="1"/>
    <x v="1"/>
    <n v="1"/>
    <x v="1"/>
    <n v="3143"/>
    <n v="6076"/>
    <n v="6"/>
    <s v="Y"/>
    <s v="No"/>
    <n v="19"/>
    <x v="0"/>
    <n v="2"/>
    <n v="80"/>
    <x v="1"/>
    <n v="14"/>
    <x v="4"/>
    <n v="3"/>
    <n v="10"/>
    <n v="8"/>
    <n v="7"/>
    <n v="6"/>
  </r>
  <r>
    <n v="28"/>
    <x v="1"/>
    <n v="0"/>
    <x v="0"/>
    <n v="1181"/>
    <x v="1"/>
    <n v="1"/>
    <n v="3"/>
    <s v="Life Sciences"/>
    <n v="1"/>
    <n v="1799"/>
    <n v="3"/>
    <x v="1"/>
    <n v="82"/>
    <x v="0"/>
    <n v="1"/>
    <x v="1"/>
    <n v="4"/>
    <x v="1"/>
    <n v="2044"/>
    <n v="5531"/>
    <n v="1"/>
    <s v="Y"/>
    <s v="No"/>
    <n v="11"/>
    <x v="0"/>
    <n v="3"/>
    <n v="80"/>
    <x v="1"/>
    <n v="5"/>
    <x v="6"/>
    <n v="4"/>
    <n v="5"/>
    <n v="3"/>
    <n v="0"/>
    <n v="3"/>
  </r>
  <r>
    <n v="39"/>
    <x v="1"/>
    <n v="0"/>
    <x v="0"/>
    <n v="1253"/>
    <x v="1"/>
    <n v="10"/>
    <n v="1"/>
    <s v="Medical"/>
    <n v="1"/>
    <n v="1800"/>
    <n v="3"/>
    <x v="1"/>
    <n v="65"/>
    <x v="0"/>
    <n v="3"/>
    <x v="7"/>
    <n v="3"/>
    <x v="0"/>
    <n v="13464"/>
    <n v="7914"/>
    <n v="7"/>
    <s v="Y"/>
    <s v="No"/>
    <n v="21"/>
    <x v="1"/>
    <n v="3"/>
    <n v="80"/>
    <x v="0"/>
    <n v="9"/>
    <x v="1"/>
    <n v="3"/>
    <n v="4"/>
    <n v="3"/>
    <n v="2"/>
    <n v="2"/>
  </r>
  <r>
    <n v="46"/>
    <x v="1"/>
    <n v="0"/>
    <x v="2"/>
    <n v="849"/>
    <x v="0"/>
    <n v="26"/>
    <n v="2"/>
    <s v="Life Sciences"/>
    <n v="1"/>
    <n v="1801"/>
    <n v="2"/>
    <x v="1"/>
    <n v="98"/>
    <x v="1"/>
    <n v="2"/>
    <x v="0"/>
    <n v="2"/>
    <x v="0"/>
    <n v="7991"/>
    <n v="25166"/>
    <n v="8"/>
    <s v="Y"/>
    <s v="No"/>
    <n v="15"/>
    <x v="0"/>
    <n v="3"/>
    <n v="80"/>
    <x v="0"/>
    <n v="6"/>
    <x v="1"/>
    <n v="3"/>
    <n v="2"/>
    <n v="2"/>
    <n v="2"/>
    <n v="2"/>
  </r>
  <r>
    <n v="40"/>
    <x v="1"/>
    <n v="0"/>
    <x v="0"/>
    <n v="616"/>
    <x v="1"/>
    <n v="2"/>
    <n v="2"/>
    <s v="Life Sciences"/>
    <n v="1"/>
    <n v="1802"/>
    <n v="3"/>
    <x v="0"/>
    <n v="99"/>
    <x v="0"/>
    <n v="1"/>
    <x v="2"/>
    <n v="1"/>
    <x v="1"/>
    <n v="3377"/>
    <n v="25605"/>
    <n v="4"/>
    <s v="Y"/>
    <s v="No"/>
    <n v="17"/>
    <x v="0"/>
    <n v="4"/>
    <n v="80"/>
    <x v="1"/>
    <n v="7"/>
    <x v="3"/>
    <n v="2"/>
    <n v="4"/>
    <n v="3"/>
    <n v="0"/>
    <n v="2"/>
  </r>
  <r>
    <n v="42"/>
    <x v="1"/>
    <n v="0"/>
    <x v="0"/>
    <n v="1128"/>
    <x v="1"/>
    <n v="13"/>
    <n v="3"/>
    <s v="Medical"/>
    <n v="1"/>
    <n v="1803"/>
    <n v="2"/>
    <x v="1"/>
    <n v="95"/>
    <x v="2"/>
    <n v="2"/>
    <x v="4"/>
    <n v="1"/>
    <x v="1"/>
    <n v="5538"/>
    <n v="5696"/>
    <n v="5"/>
    <s v="Y"/>
    <s v="No"/>
    <n v="18"/>
    <x v="0"/>
    <n v="3"/>
    <n v="80"/>
    <x v="3"/>
    <n v="10"/>
    <x v="2"/>
    <n v="2"/>
    <n v="0"/>
    <n v="0"/>
    <n v="0"/>
    <n v="0"/>
  </r>
  <r>
    <n v="35"/>
    <x v="1"/>
    <n v="0"/>
    <x v="2"/>
    <n v="1180"/>
    <x v="1"/>
    <n v="2"/>
    <n v="2"/>
    <s v="Medical"/>
    <n v="1"/>
    <n v="1804"/>
    <n v="2"/>
    <x v="1"/>
    <n v="90"/>
    <x v="0"/>
    <n v="2"/>
    <x v="3"/>
    <n v="4"/>
    <x v="2"/>
    <n v="5762"/>
    <n v="24442"/>
    <n v="2"/>
    <s v="Y"/>
    <s v="No"/>
    <n v="14"/>
    <x v="0"/>
    <n v="3"/>
    <n v="80"/>
    <x v="1"/>
    <n v="15"/>
    <x v="6"/>
    <n v="3"/>
    <n v="7"/>
    <n v="7"/>
    <n v="1"/>
    <n v="7"/>
  </r>
  <r>
    <n v="38"/>
    <x v="1"/>
    <n v="0"/>
    <x v="2"/>
    <n v="1336"/>
    <x v="2"/>
    <n v="2"/>
    <n v="3"/>
    <s v="Human Resources"/>
    <n v="1"/>
    <n v="1805"/>
    <n v="1"/>
    <x v="1"/>
    <n v="100"/>
    <x v="0"/>
    <n v="1"/>
    <x v="8"/>
    <n v="2"/>
    <x v="2"/>
    <n v="2592"/>
    <n v="7129"/>
    <n v="5"/>
    <s v="Y"/>
    <s v="No"/>
    <n v="13"/>
    <x v="0"/>
    <n v="4"/>
    <n v="80"/>
    <x v="2"/>
    <n v="13"/>
    <x v="1"/>
    <n v="3"/>
    <n v="11"/>
    <n v="10"/>
    <n v="3"/>
    <n v="8"/>
  </r>
  <r>
    <n v="34"/>
    <x v="0"/>
    <n v="1"/>
    <x v="1"/>
    <n v="234"/>
    <x v="1"/>
    <n v="9"/>
    <n v="4"/>
    <s v="Life Sciences"/>
    <n v="1"/>
    <n v="1807"/>
    <n v="4"/>
    <x v="1"/>
    <n v="93"/>
    <x v="0"/>
    <n v="2"/>
    <x v="2"/>
    <n v="1"/>
    <x v="1"/>
    <n v="5346"/>
    <n v="6208"/>
    <n v="4"/>
    <s v="Y"/>
    <s v="No"/>
    <n v="17"/>
    <x v="0"/>
    <n v="3"/>
    <n v="80"/>
    <x v="1"/>
    <n v="11"/>
    <x v="1"/>
    <n v="2"/>
    <n v="7"/>
    <n v="1"/>
    <n v="0"/>
    <n v="7"/>
  </r>
  <r>
    <n v="37"/>
    <x v="0"/>
    <n v="1"/>
    <x v="0"/>
    <n v="370"/>
    <x v="1"/>
    <n v="10"/>
    <n v="4"/>
    <s v="Medical"/>
    <n v="1"/>
    <n v="1809"/>
    <n v="4"/>
    <x v="1"/>
    <n v="58"/>
    <x v="0"/>
    <n v="2"/>
    <x v="3"/>
    <n v="1"/>
    <x v="0"/>
    <n v="4213"/>
    <n v="4992"/>
    <n v="1"/>
    <s v="Y"/>
    <s v="No"/>
    <n v="15"/>
    <x v="0"/>
    <n v="2"/>
    <n v="80"/>
    <x v="0"/>
    <n v="10"/>
    <x v="5"/>
    <n v="1"/>
    <n v="10"/>
    <n v="3"/>
    <n v="0"/>
    <n v="8"/>
  </r>
  <r>
    <n v="39"/>
    <x v="1"/>
    <n v="0"/>
    <x v="1"/>
    <n v="766"/>
    <x v="0"/>
    <n v="20"/>
    <n v="3"/>
    <s v="Life Sciences"/>
    <n v="1"/>
    <n v="1812"/>
    <n v="3"/>
    <x v="1"/>
    <n v="83"/>
    <x v="0"/>
    <n v="2"/>
    <x v="0"/>
    <n v="4"/>
    <x v="2"/>
    <n v="4127"/>
    <n v="19188"/>
    <n v="2"/>
    <s v="Y"/>
    <s v="No"/>
    <n v="18"/>
    <x v="0"/>
    <n v="4"/>
    <n v="80"/>
    <x v="1"/>
    <n v="7"/>
    <x v="6"/>
    <n v="3"/>
    <n v="2"/>
    <n v="1"/>
    <n v="2"/>
    <n v="2"/>
  </r>
  <r>
    <n v="43"/>
    <x v="1"/>
    <n v="0"/>
    <x v="2"/>
    <n v="343"/>
    <x v="1"/>
    <n v="9"/>
    <n v="3"/>
    <s v="Life Sciences"/>
    <n v="1"/>
    <n v="1813"/>
    <n v="1"/>
    <x v="1"/>
    <n v="52"/>
    <x v="0"/>
    <n v="1"/>
    <x v="1"/>
    <n v="3"/>
    <x v="0"/>
    <n v="2438"/>
    <n v="24978"/>
    <n v="4"/>
    <s v="Y"/>
    <s v="No"/>
    <n v="13"/>
    <x v="0"/>
    <n v="3"/>
    <n v="80"/>
    <x v="0"/>
    <n v="7"/>
    <x v="2"/>
    <n v="2"/>
    <n v="3"/>
    <n v="2"/>
    <n v="1"/>
    <n v="2"/>
  </r>
  <r>
    <n v="41"/>
    <x v="1"/>
    <n v="0"/>
    <x v="0"/>
    <n v="447"/>
    <x v="1"/>
    <n v="5"/>
    <n v="3"/>
    <s v="Life Sciences"/>
    <n v="1"/>
    <n v="1814"/>
    <n v="2"/>
    <x v="1"/>
    <n v="85"/>
    <x v="2"/>
    <n v="2"/>
    <x v="4"/>
    <n v="2"/>
    <x v="0"/>
    <n v="6870"/>
    <n v="15530"/>
    <n v="3"/>
    <s v="Y"/>
    <s v="No"/>
    <n v="12"/>
    <x v="0"/>
    <n v="1"/>
    <n v="80"/>
    <x v="0"/>
    <n v="11"/>
    <x v="1"/>
    <n v="1"/>
    <n v="3"/>
    <n v="2"/>
    <n v="1"/>
    <n v="2"/>
  </r>
  <r>
    <n v="41"/>
    <x v="1"/>
    <n v="0"/>
    <x v="0"/>
    <n v="796"/>
    <x v="0"/>
    <n v="4"/>
    <n v="1"/>
    <s v="Marketing"/>
    <n v="1"/>
    <n v="1815"/>
    <n v="3"/>
    <x v="0"/>
    <n v="81"/>
    <x v="0"/>
    <n v="3"/>
    <x v="0"/>
    <n v="3"/>
    <x v="2"/>
    <n v="10447"/>
    <n v="26458"/>
    <n v="0"/>
    <s v="Y"/>
    <s v="Yes"/>
    <n v="13"/>
    <x v="0"/>
    <n v="4"/>
    <n v="80"/>
    <x v="1"/>
    <n v="23"/>
    <x v="1"/>
    <n v="4"/>
    <n v="22"/>
    <n v="14"/>
    <n v="13"/>
    <n v="5"/>
  </r>
  <r>
    <n v="30"/>
    <x v="1"/>
    <n v="0"/>
    <x v="0"/>
    <n v="1092"/>
    <x v="1"/>
    <n v="10"/>
    <n v="3"/>
    <s v="Medical"/>
    <n v="1"/>
    <n v="1816"/>
    <n v="1"/>
    <x v="0"/>
    <n v="64"/>
    <x v="0"/>
    <n v="3"/>
    <x v="3"/>
    <n v="3"/>
    <x v="0"/>
    <n v="9667"/>
    <n v="2739"/>
    <n v="9"/>
    <s v="Y"/>
    <s v="No"/>
    <n v="14"/>
    <x v="0"/>
    <n v="2"/>
    <n v="80"/>
    <x v="0"/>
    <n v="9"/>
    <x v="1"/>
    <n v="3"/>
    <n v="7"/>
    <n v="7"/>
    <n v="0"/>
    <n v="2"/>
  </r>
  <r>
    <n v="26"/>
    <x v="0"/>
    <n v="1"/>
    <x v="0"/>
    <n v="920"/>
    <x v="2"/>
    <n v="20"/>
    <n v="2"/>
    <s v="Medical"/>
    <n v="1"/>
    <n v="1818"/>
    <n v="4"/>
    <x v="0"/>
    <n v="69"/>
    <x v="0"/>
    <n v="1"/>
    <x v="8"/>
    <n v="2"/>
    <x v="1"/>
    <n v="2148"/>
    <n v="6889"/>
    <n v="0"/>
    <s v="Y"/>
    <s v="Yes"/>
    <n v="11"/>
    <x v="0"/>
    <n v="3"/>
    <n v="80"/>
    <x v="0"/>
    <n v="6"/>
    <x v="1"/>
    <n v="3"/>
    <n v="5"/>
    <n v="1"/>
    <n v="1"/>
    <n v="4"/>
  </r>
  <r>
    <n v="46"/>
    <x v="0"/>
    <n v="1"/>
    <x v="0"/>
    <n v="261"/>
    <x v="1"/>
    <n v="21"/>
    <n v="2"/>
    <s v="Medical"/>
    <n v="1"/>
    <n v="1821"/>
    <n v="4"/>
    <x v="0"/>
    <n v="66"/>
    <x v="0"/>
    <n v="2"/>
    <x v="4"/>
    <n v="2"/>
    <x v="1"/>
    <n v="8926"/>
    <n v="10842"/>
    <n v="4"/>
    <s v="Y"/>
    <s v="No"/>
    <n v="22"/>
    <x v="1"/>
    <n v="4"/>
    <n v="80"/>
    <x v="1"/>
    <n v="13"/>
    <x v="2"/>
    <n v="4"/>
    <n v="9"/>
    <n v="7"/>
    <n v="3"/>
    <n v="7"/>
  </r>
  <r>
    <n v="40"/>
    <x v="1"/>
    <n v="0"/>
    <x v="0"/>
    <n v="1194"/>
    <x v="1"/>
    <n v="1"/>
    <n v="3"/>
    <s v="Life Sciences"/>
    <n v="1"/>
    <n v="1822"/>
    <n v="3"/>
    <x v="0"/>
    <n v="52"/>
    <x v="0"/>
    <n v="2"/>
    <x v="4"/>
    <n v="4"/>
    <x v="2"/>
    <n v="6513"/>
    <n v="9060"/>
    <n v="4"/>
    <s v="Y"/>
    <s v="No"/>
    <n v="17"/>
    <x v="0"/>
    <n v="4"/>
    <n v="80"/>
    <x v="1"/>
    <n v="12"/>
    <x v="1"/>
    <n v="3"/>
    <n v="5"/>
    <n v="3"/>
    <n v="0"/>
    <n v="3"/>
  </r>
  <r>
    <n v="34"/>
    <x v="1"/>
    <n v="0"/>
    <x v="0"/>
    <n v="810"/>
    <x v="0"/>
    <n v="8"/>
    <n v="2"/>
    <s v="Technical Degree"/>
    <n v="1"/>
    <n v="1823"/>
    <n v="2"/>
    <x v="1"/>
    <n v="92"/>
    <x v="2"/>
    <n v="2"/>
    <x v="0"/>
    <n v="3"/>
    <x v="1"/>
    <n v="6799"/>
    <n v="22128"/>
    <n v="1"/>
    <s v="Y"/>
    <s v="No"/>
    <n v="21"/>
    <x v="1"/>
    <n v="3"/>
    <n v="80"/>
    <x v="3"/>
    <n v="10"/>
    <x v="3"/>
    <n v="3"/>
    <n v="10"/>
    <n v="8"/>
    <n v="4"/>
    <n v="8"/>
  </r>
  <r>
    <n v="58"/>
    <x v="1"/>
    <n v="0"/>
    <x v="2"/>
    <n v="350"/>
    <x v="0"/>
    <n v="2"/>
    <n v="3"/>
    <s v="Medical"/>
    <n v="1"/>
    <n v="1824"/>
    <n v="2"/>
    <x v="1"/>
    <n v="52"/>
    <x v="0"/>
    <n v="4"/>
    <x v="5"/>
    <n v="2"/>
    <x v="2"/>
    <n v="16291"/>
    <n v="22577"/>
    <n v="4"/>
    <s v="Y"/>
    <s v="No"/>
    <n v="22"/>
    <x v="1"/>
    <n v="4"/>
    <n v="80"/>
    <x v="1"/>
    <n v="37"/>
    <x v="0"/>
    <n v="2"/>
    <n v="16"/>
    <n v="9"/>
    <n v="14"/>
    <n v="14"/>
  </r>
  <r>
    <n v="35"/>
    <x v="1"/>
    <n v="0"/>
    <x v="0"/>
    <n v="185"/>
    <x v="1"/>
    <n v="23"/>
    <n v="4"/>
    <s v="Medical"/>
    <n v="1"/>
    <n v="1826"/>
    <n v="2"/>
    <x v="1"/>
    <n v="91"/>
    <x v="3"/>
    <n v="1"/>
    <x v="2"/>
    <n v="3"/>
    <x v="1"/>
    <n v="2705"/>
    <n v="9696"/>
    <n v="0"/>
    <s v="Y"/>
    <s v="No"/>
    <n v="16"/>
    <x v="0"/>
    <n v="2"/>
    <n v="80"/>
    <x v="1"/>
    <n v="6"/>
    <x v="2"/>
    <n v="4"/>
    <n v="5"/>
    <n v="4"/>
    <n v="0"/>
    <n v="3"/>
  </r>
  <r>
    <n v="47"/>
    <x v="1"/>
    <n v="0"/>
    <x v="0"/>
    <n v="1001"/>
    <x v="1"/>
    <n v="4"/>
    <n v="3"/>
    <s v="Life Sciences"/>
    <n v="1"/>
    <n v="1827"/>
    <n v="3"/>
    <x v="0"/>
    <n v="92"/>
    <x v="1"/>
    <n v="3"/>
    <x v="3"/>
    <n v="2"/>
    <x v="2"/>
    <n v="10333"/>
    <n v="19271"/>
    <n v="8"/>
    <s v="Y"/>
    <s v="Yes"/>
    <n v="12"/>
    <x v="0"/>
    <n v="3"/>
    <n v="80"/>
    <x v="1"/>
    <n v="28"/>
    <x v="5"/>
    <n v="3"/>
    <n v="22"/>
    <n v="11"/>
    <n v="14"/>
    <n v="10"/>
  </r>
  <r>
    <n v="40"/>
    <x v="1"/>
    <n v="0"/>
    <x v="0"/>
    <n v="750"/>
    <x v="1"/>
    <n v="12"/>
    <n v="3"/>
    <s v="Life Sciences"/>
    <n v="1"/>
    <n v="1829"/>
    <n v="2"/>
    <x v="0"/>
    <n v="47"/>
    <x v="0"/>
    <n v="2"/>
    <x v="4"/>
    <n v="1"/>
    <x v="2"/>
    <n v="4448"/>
    <n v="10748"/>
    <n v="2"/>
    <s v="Y"/>
    <s v="No"/>
    <n v="12"/>
    <x v="0"/>
    <n v="2"/>
    <n v="80"/>
    <x v="1"/>
    <n v="15"/>
    <x v="1"/>
    <n v="3"/>
    <n v="7"/>
    <n v="4"/>
    <n v="7"/>
    <n v="7"/>
  </r>
  <r>
    <n v="54"/>
    <x v="1"/>
    <n v="0"/>
    <x v="0"/>
    <n v="431"/>
    <x v="1"/>
    <n v="7"/>
    <n v="4"/>
    <s v="Medical"/>
    <n v="1"/>
    <n v="1830"/>
    <n v="4"/>
    <x v="0"/>
    <n v="68"/>
    <x v="0"/>
    <n v="2"/>
    <x v="1"/>
    <n v="4"/>
    <x v="1"/>
    <n v="6854"/>
    <n v="15696"/>
    <n v="4"/>
    <s v="Y"/>
    <s v="No"/>
    <n v="15"/>
    <x v="0"/>
    <n v="2"/>
    <n v="80"/>
    <x v="1"/>
    <n v="14"/>
    <x v="2"/>
    <n v="2"/>
    <n v="7"/>
    <n v="1"/>
    <n v="1"/>
    <n v="7"/>
  </r>
  <r>
    <n v="31"/>
    <x v="1"/>
    <n v="0"/>
    <x v="1"/>
    <n v="1125"/>
    <x v="0"/>
    <n v="7"/>
    <n v="4"/>
    <s v="Marketing"/>
    <n v="1"/>
    <n v="1833"/>
    <n v="1"/>
    <x v="0"/>
    <n v="68"/>
    <x v="0"/>
    <n v="3"/>
    <x v="0"/>
    <n v="1"/>
    <x v="1"/>
    <n v="9637"/>
    <n v="8277"/>
    <n v="2"/>
    <s v="Y"/>
    <s v="No"/>
    <n v="14"/>
    <x v="0"/>
    <n v="4"/>
    <n v="80"/>
    <x v="3"/>
    <n v="9"/>
    <x v="1"/>
    <n v="3"/>
    <n v="3"/>
    <n v="2"/>
    <n v="2"/>
    <n v="2"/>
  </r>
  <r>
    <n v="28"/>
    <x v="1"/>
    <n v="0"/>
    <x v="0"/>
    <n v="1217"/>
    <x v="1"/>
    <n v="1"/>
    <n v="3"/>
    <s v="Medical"/>
    <n v="1"/>
    <n v="1834"/>
    <n v="3"/>
    <x v="0"/>
    <n v="67"/>
    <x v="0"/>
    <n v="1"/>
    <x v="1"/>
    <n v="1"/>
    <x v="1"/>
    <n v="3591"/>
    <n v="12719"/>
    <n v="1"/>
    <s v="Y"/>
    <s v="No"/>
    <n v="25"/>
    <x v="1"/>
    <n v="3"/>
    <n v="80"/>
    <x v="1"/>
    <n v="3"/>
    <x v="1"/>
    <n v="3"/>
    <n v="3"/>
    <n v="2"/>
    <n v="1"/>
    <n v="2"/>
  </r>
  <r>
    <n v="38"/>
    <x v="1"/>
    <n v="0"/>
    <x v="0"/>
    <n v="723"/>
    <x v="0"/>
    <n v="2"/>
    <n v="4"/>
    <s v="Marketing"/>
    <n v="1"/>
    <n v="1835"/>
    <n v="2"/>
    <x v="0"/>
    <n v="77"/>
    <x v="3"/>
    <n v="2"/>
    <x v="6"/>
    <n v="4"/>
    <x v="1"/>
    <n v="5405"/>
    <n v="4244"/>
    <n v="2"/>
    <s v="Y"/>
    <s v="Yes"/>
    <n v="20"/>
    <x v="1"/>
    <n v="1"/>
    <n v="80"/>
    <x v="3"/>
    <n v="20"/>
    <x v="5"/>
    <n v="2"/>
    <n v="4"/>
    <n v="2"/>
    <n v="0"/>
    <n v="3"/>
  </r>
  <r>
    <n v="26"/>
    <x v="1"/>
    <n v="0"/>
    <x v="0"/>
    <n v="572"/>
    <x v="0"/>
    <n v="10"/>
    <n v="3"/>
    <s v="Medical"/>
    <n v="1"/>
    <n v="1836"/>
    <n v="3"/>
    <x v="1"/>
    <n v="46"/>
    <x v="0"/>
    <n v="2"/>
    <x v="0"/>
    <n v="4"/>
    <x v="0"/>
    <n v="4684"/>
    <n v="9125"/>
    <n v="1"/>
    <s v="Y"/>
    <s v="No"/>
    <n v="13"/>
    <x v="0"/>
    <n v="1"/>
    <n v="80"/>
    <x v="0"/>
    <n v="5"/>
    <x v="5"/>
    <n v="3"/>
    <n v="5"/>
    <n v="3"/>
    <n v="1"/>
    <n v="2"/>
  </r>
  <r>
    <n v="58"/>
    <x v="1"/>
    <n v="0"/>
    <x v="1"/>
    <n v="1216"/>
    <x v="1"/>
    <n v="15"/>
    <n v="4"/>
    <s v="Life Sciences"/>
    <n v="1"/>
    <n v="1837"/>
    <n v="1"/>
    <x v="1"/>
    <n v="87"/>
    <x v="0"/>
    <n v="4"/>
    <x v="7"/>
    <n v="3"/>
    <x v="1"/>
    <n v="15787"/>
    <n v="21624"/>
    <n v="2"/>
    <s v="Y"/>
    <s v="Yes"/>
    <n v="14"/>
    <x v="0"/>
    <n v="2"/>
    <n v="80"/>
    <x v="0"/>
    <n v="23"/>
    <x v="1"/>
    <n v="3"/>
    <n v="2"/>
    <n v="2"/>
    <n v="2"/>
    <n v="2"/>
  </r>
  <r>
    <n v="18"/>
    <x v="1"/>
    <n v="0"/>
    <x v="2"/>
    <n v="1431"/>
    <x v="1"/>
    <n v="14"/>
    <n v="3"/>
    <s v="Medical"/>
    <n v="1"/>
    <n v="1839"/>
    <n v="2"/>
    <x v="0"/>
    <n v="33"/>
    <x v="0"/>
    <n v="1"/>
    <x v="1"/>
    <n v="3"/>
    <x v="0"/>
    <n v="1514"/>
    <n v="8018"/>
    <n v="1"/>
    <s v="Y"/>
    <s v="No"/>
    <n v="16"/>
    <x v="0"/>
    <n v="3"/>
    <n v="80"/>
    <x v="0"/>
    <n v="0"/>
    <x v="5"/>
    <n v="1"/>
    <n v="0"/>
    <n v="0"/>
    <n v="0"/>
    <n v="0"/>
  </r>
  <r>
    <n v="31"/>
    <x v="0"/>
    <n v="1"/>
    <x v="0"/>
    <n v="359"/>
    <x v="2"/>
    <n v="18"/>
    <n v="5"/>
    <s v="Human Resources"/>
    <n v="1"/>
    <n v="1842"/>
    <n v="4"/>
    <x v="1"/>
    <n v="89"/>
    <x v="2"/>
    <n v="1"/>
    <x v="8"/>
    <n v="1"/>
    <x v="1"/>
    <n v="2956"/>
    <n v="21495"/>
    <n v="0"/>
    <s v="Y"/>
    <s v="No"/>
    <n v="17"/>
    <x v="0"/>
    <n v="3"/>
    <n v="80"/>
    <x v="0"/>
    <n v="2"/>
    <x v="5"/>
    <n v="3"/>
    <n v="1"/>
    <n v="0"/>
    <n v="0"/>
    <n v="0"/>
  </r>
  <r>
    <n v="29"/>
    <x v="0"/>
    <n v="1"/>
    <x v="0"/>
    <n v="350"/>
    <x v="2"/>
    <n v="13"/>
    <n v="3"/>
    <s v="Human Resources"/>
    <n v="1"/>
    <n v="1844"/>
    <n v="1"/>
    <x v="1"/>
    <n v="56"/>
    <x v="1"/>
    <n v="1"/>
    <x v="8"/>
    <n v="1"/>
    <x v="2"/>
    <n v="2335"/>
    <n v="3157"/>
    <n v="4"/>
    <s v="Y"/>
    <s v="Yes"/>
    <n v="15"/>
    <x v="0"/>
    <n v="4"/>
    <n v="80"/>
    <x v="2"/>
    <n v="4"/>
    <x v="1"/>
    <n v="3"/>
    <n v="2"/>
    <n v="2"/>
    <n v="2"/>
    <n v="0"/>
  </r>
  <r>
    <n v="45"/>
    <x v="1"/>
    <n v="0"/>
    <x v="2"/>
    <n v="589"/>
    <x v="0"/>
    <n v="2"/>
    <n v="4"/>
    <s v="Life Sciences"/>
    <n v="1"/>
    <n v="1845"/>
    <n v="3"/>
    <x v="0"/>
    <n v="67"/>
    <x v="0"/>
    <n v="2"/>
    <x v="0"/>
    <n v="3"/>
    <x v="1"/>
    <n v="5154"/>
    <n v="19665"/>
    <n v="4"/>
    <s v="Y"/>
    <s v="No"/>
    <n v="22"/>
    <x v="1"/>
    <n v="2"/>
    <n v="80"/>
    <x v="3"/>
    <n v="10"/>
    <x v="1"/>
    <n v="4"/>
    <n v="8"/>
    <n v="7"/>
    <n v="5"/>
    <n v="7"/>
  </r>
  <r>
    <n v="36"/>
    <x v="1"/>
    <n v="0"/>
    <x v="0"/>
    <n v="430"/>
    <x v="1"/>
    <n v="2"/>
    <n v="4"/>
    <s v="Other"/>
    <n v="1"/>
    <n v="1847"/>
    <n v="4"/>
    <x v="0"/>
    <n v="73"/>
    <x v="0"/>
    <n v="2"/>
    <x v="1"/>
    <n v="2"/>
    <x v="1"/>
    <n v="6962"/>
    <n v="19573"/>
    <n v="4"/>
    <s v="Y"/>
    <s v="Yes"/>
    <n v="22"/>
    <x v="1"/>
    <n v="4"/>
    <n v="80"/>
    <x v="1"/>
    <n v="15"/>
    <x v="2"/>
    <n v="3"/>
    <n v="1"/>
    <n v="0"/>
    <n v="0"/>
    <n v="0"/>
  </r>
  <r>
    <n v="43"/>
    <x v="1"/>
    <n v="0"/>
    <x v="1"/>
    <n v="1422"/>
    <x v="0"/>
    <n v="2"/>
    <n v="4"/>
    <s v="Life Sciences"/>
    <n v="1"/>
    <n v="1849"/>
    <n v="1"/>
    <x v="1"/>
    <n v="92"/>
    <x v="0"/>
    <n v="2"/>
    <x v="0"/>
    <n v="4"/>
    <x v="1"/>
    <n v="5675"/>
    <n v="19246"/>
    <n v="1"/>
    <s v="Y"/>
    <s v="No"/>
    <n v="20"/>
    <x v="1"/>
    <n v="3"/>
    <n v="80"/>
    <x v="1"/>
    <n v="7"/>
    <x v="3"/>
    <n v="3"/>
    <n v="7"/>
    <n v="7"/>
    <n v="7"/>
    <n v="7"/>
  </r>
  <r>
    <n v="27"/>
    <x v="1"/>
    <n v="0"/>
    <x v="1"/>
    <n v="1297"/>
    <x v="1"/>
    <n v="5"/>
    <n v="2"/>
    <s v="Life Sciences"/>
    <n v="1"/>
    <n v="1850"/>
    <n v="4"/>
    <x v="0"/>
    <n v="53"/>
    <x v="0"/>
    <n v="1"/>
    <x v="2"/>
    <n v="4"/>
    <x v="0"/>
    <n v="2379"/>
    <n v="19826"/>
    <n v="0"/>
    <s v="Y"/>
    <s v="Yes"/>
    <n v="14"/>
    <x v="0"/>
    <n v="3"/>
    <n v="80"/>
    <x v="0"/>
    <n v="6"/>
    <x v="1"/>
    <n v="2"/>
    <n v="5"/>
    <n v="4"/>
    <n v="0"/>
    <n v="2"/>
  </r>
  <r>
    <n v="29"/>
    <x v="1"/>
    <n v="0"/>
    <x v="1"/>
    <n v="574"/>
    <x v="1"/>
    <n v="20"/>
    <n v="1"/>
    <s v="Medical"/>
    <n v="1"/>
    <n v="1852"/>
    <n v="4"/>
    <x v="1"/>
    <n v="40"/>
    <x v="0"/>
    <n v="1"/>
    <x v="2"/>
    <n v="4"/>
    <x v="1"/>
    <n v="3812"/>
    <n v="7003"/>
    <n v="1"/>
    <s v="Y"/>
    <s v="No"/>
    <n v="13"/>
    <x v="0"/>
    <n v="2"/>
    <n v="80"/>
    <x v="0"/>
    <n v="11"/>
    <x v="1"/>
    <n v="4"/>
    <n v="11"/>
    <n v="8"/>
    <n v="3"/>
    <n v="10"/>
  </r>
  <r>
    <n v="32"/>
    <x v="1"/>
    <n v="0"/>
    <x v="1"/>
    <n v="1318"/>
    <x v="0"/>
    <n v="10"/>
    <n v="4"/>
    <s v="Marketing"/>
    <n v="1"/>
    <n v="1853"/>
    <n v="4"/>
    <x v="1"/>
    <n v="79"/>
    <x v="0"/>
    <n v="2"/>
    <x v="0"/>
    <n v="4"/>
    <x v="0"/>
    <n v="4648"/>
    <n v="26075"/>
    <n v="8"/>
    <s v="Y"/>
    <s v="No"/>
    <n v="13"/>
    <x v="0"/>
    <n v="3"/>
    <n v="80"/>
    <x v="0"/>
    <n v="4"/>
    <x v="2"/>
    <n v="4"/>
    <n v="0"/>
    <n v="0"/>
    <n v="0"/>
    <n v="0"/>
  </r>
  <r>
    <n v="42"/>
    <x v="1"/>
    <n v="0"/>
    <x v="2"/>
    <n v="355"/>
    <x v="1"/>
    <n v="10"/>
    <n v="4"/>
    <s v="Technical Degree"/>
    <n v="1"/>
    <n v="1854"/>
    <n v="3"/>
    <x v="1"/>
    <n v="38"/>
    <x v="0"/>
    <n v="1"/>
    <x v="1"/>
    <n v="3"/>
    <x v="1"/>
    <n v="2936"/>
    <n v="6161"/>
    <n v="3"/>
    <s v="Y"/>
    <s v="No"/>
    <n v="22"/>
    <x v="1"/>
    <n v="2"/>
    <n v="80"/>
    <x v="3"/>
    <n v="10"/>
    <x v="4"/>
    <n v="2"/>
    <n v="6"/>
    <n v="3"/>
    <n v="3"/>
    <n v="3"/>
  </r>
  <r>
    <n v="47"/>
    <x v="1"/>
    <n v="0"/>
    <x v="0"/>
    <n v="207"/>
    <x v="1"/>
    <n v="9"/>
    <n v="4"/>
    <s v="Life Sciences"/>
    <n v="1"/>
    <n v="1856"/>
    <n v="2"/>
    <x v="0"/>
    <n v="64"/>
    <x v="0"/>
    <n v="1"/>
    <x v="2"/>
    <n v="3"/>
    <x v="0"/>
    <n v="2105"/>
    <n v="5411"/>
    <n v="4"/>
    <s v="Y"/>
    <s v="No"/>
    <n v="12"/>
    <x v="0"/>
    <n v="3"/>
    <n v="80"/>
    <x v="0"/>
    <n v="7"/>
    <x v="2"/>
    <n v="3"/>
    <n v="2"/>
    <n v="2"/>
    <n v="2"/>
    <n v="0"/>
  </r>
  <r>
    <n v="46"/>
    <x v="1"/>
    <n v="0"/>
    <x v="0"/>
    <n v="706"/>
    <x v="1"/>
    <n v="2"/>
    <n v="2"/>
    <s v="Life Sciences"/>
    <n v="1"/>
    <n v="1857"/>
    <n v="4"/>
    <x v="1"/>
    <n v="82"/>
    <x v="0"/>
    <n v="3"/>
    <x v="3"/>
    <n v="4"/>
    <x v="2"/>
    <n v="8578"/>
    <n v="19989"/>
    <n v="3"/>
    <s v="Y"/>
    <s v="No"/>
    <n v="14"/>
    <x v="0"/>
    <n v="3"/>
    <n v="80"/>
    <x v="1"/>
    <n v="12"/>
    <x v="5"/>
    <n v="2"/>
    <n v="9"/>
    <n v="8"/>
    <n v="4"/>
    <n v="7"/>
  </r>
  <r>
    <n v="28"/>
    <x v="1"/>
    <n v="0"/>
    <x v="2"/>
    <n v="280"/>
    <x v="2"/>
    <n v="1"/>
    <n v="2"/>
    <s v="Life Sciences"/>
    <n v="1"/>
    <n v="1858"/>
    <n v="3"/>
    <x v="1"/>
    <n v="43"/>
    <x v="0"/>
    <n v="1"/>
    <x v="8"/>
    <n v="4"/>
    <x v="2"/>
    <n v="2706"/>
    <n v="10494"/>
    <n v="1"/>
    <s v="Y"/>
    <s v="No"/>
    <n v="15"/>
    <x v="0"/>
    <n v="2"/>
    <n v="80"/>
    <x v="1"/>
    <n v="3"/>
    <x v="2"/>
    <n v="3"/>
    <n v="3"/>
    <n v="2"/>
    <n v="2"/>
    <n v="2"/>
  </r>
  <r>
    <n v="29"/>
    <x v="1"/>
    <n v="0"/>
    <x v="0"/>
    <n v="726"/>
    <x v="1"/>
    <n v="29"/>
    <n v="1"/>
    <s v="Life Sciences"/>
    <n v="1"/>
    <n v="1859"/>
    <n v="4"/>
    <x v="1"/>
    <n v="93"/>
    <x v="3"/>
    <n v="2"/>
    <x v="4"/>
    <n v="3"/>
    <x v="2"/>
    <n v="6384"/>
    <n v="21143"/>
    <n v="8"/>
    <s v="Y"/>
    <s v="No"/>
    <n v="17"/>
    <x v="0"/>
    <n v="4"/>
    <n v="80"/>
    <x v="3"/>
    <n v="11"/>
    <x v="1"/>
    <n v="3"/>
    <n v="7"/>
    <n v="0"/>
    <n v="1"/>
    <n v="6"/>
  </r>
  <r>
    <n v="42"/>
    <x v="1"/>
    <n v="0"/>
    <x v="0"/>
    <n v="1142"/>
    <x v="1"/>
    <n v="8"/>
    <n v="3"/>
    <s v="Life Sciences"/>
    <n v="1"/>
    <n v="1860"/>
    <n v="4"/>
    <x v="1"/>
    <n v="81"/>
    <x v="0"/>
    <n v="1"/>
    <x v="2"/>
    <n v="3"/>
    <x v="0"/>
    <n v="3968"/>
    <n v="13624"/>
    <n v="4"/>
    <s v="Y"/>
    <s v="No"/>
    <n v="13"/>
    <x v="0"/>
    <n v="4"/>
    <n v="80"/>
    <x v="0"/>
    <n v="8"/>
    <x v="1"/>
    <n v="3"/>
    <n v="0"/>
    <n v="0"/>
    <n v="0"/>
    <n v="0"/>
  </r>
  <r>
    <n v="32"/>
    <x v="0"/>
    <n v="1"/>
    <x v="0"/>
    <n v="414"/>
    <x v="0"/>
    <n v="2"/>
    <n v="4"/>
    <s v="Marketing"/>
    <n v="1"/>
    <n v="1862"/>
    <n v="3"/>
    <x v="1"/>
    <n v="82"/>
    <x v="1"/>
    <n v="2"/>
    <x v="0"/>
    <n v="2"/>
    <x v="0"/>
    <n v="9907"/>
    <n v="26186"/>
    <n v="7"/>
    <s v="Y"/>
    <s v="Yes"/>
    <n v="12"/>
    <x v="0"/>
    <n v="3"/>
    <n v="80"/>
    <x v="0"/>
    <n v="7"/>
    <x v="1"/>
    <n v="2"/>
    <n v="2"/>
    <n v="2"/>
    <n v="2"/>
    <n v="2"/>
  </r>
  <r>
    <n v="46"/>
    <x v="1"/>
    <n v="0"/>
    <x v="0"/>
    <n v="1319"/>
    <x v="0"/>
    <n v="3"/>
    <n v="3"/>
    <s v="Technical Degree"/>
    <n v="1"/>
    <n v="1863"/>
    <n v="1"/>
    <x v="0"/>
    <n v="45"/>
    <x v="2"/>
    <n v="4"/>
    <x v="0"/>
    <n v="1"/>
    <x v="2"/>
    <n v="13225"/>
    <n v="7739"/>
    <n v="2"/>
    <s v="Y"/>
    <s v="No"/>
    <n v="12"/>
    <x v="0"/>
    <n v="4"/>
    <n v="80"/>
    <x v="1"/>
    <n v="25"/>
    <x v="3"/>
    <n v="3"/>
    <n v="19"/>
    <n v="17"/>
    <n v="2"/>
    <n v="8"/>
  </r>
  <r>
    <n v="27"/>
    <x v="1"/>
    <n v="0"/>
    <x v="0"/>
    <n v="728"/>
    <x v="0"/>
    <n v="23"/>
    <n v="1"/>
    <s v="Medical"/>
    <n v="1"/>
    <n v="1864"/>
    <n v="2"/>
    <x v="0"/>
    <n v="36"/>
    <x v="1"/>
    <n v="2"/>
    <x v="6"/>
    <n v="3"/>
    <x v="1"/>
    <n v="3540"/>
    <n v="7018"/>
    <n v="1"/>
    <s v="Y"/>
    <s v="No"/>
    <n v="21"/>
    <x v="1"/>
    <n v="4"/>
    <n v="80"/>
    <x v="1"/>
    <n v="9"/>
    <x v="3"/>
    <n v="3"/>
    <n v="9"/>
    <n v="8"/>
    <n v="5"/>
    <n v="8"/>
  </r>
  <r>
    <n v="29"/>
    <x v="1"/>
    <n v="0"/>
    <x v="0"/>
    <n v="352"/>
    <x v="2"/>
    <n v="6"/>
    <n v="1"/>
    <s v="Medical"/>
    <n v="1"/>
    <n v="1865"/>
    <n v="4"/>
    <x v="1"/>
    <n v="87"/>
    <x v="1"/>
    <n v="1"/>
    <x v="8"/>
    <n v="2"/>
    <x v="1"/>
    <n v="2804"/>
    <n v="15434"/>
    <n v="1"/>
    <s v="Y"/>
    <s v="No"/>
    <n v="11"/>
    <x v="0"/>
    <n v="4"/>
    <n v="80"/>
    <x v="0"/>
    <n v="1"/>
    <x v="1"/>
    <n v="3"/>
    <n v="1"/>
    <n v="0"/>
    <n v="0"/>
    <n v="0"/>
  </r>
  <r>
    <n v="43"/>
    <x v="1"/>
    <n v="0"/>
    <x v="0"/>
    <n v="823"/>
    <x v="1"/>
    <n v="6"/>
    <n v="3"/>
    <s v="Medical"/>
    <n v="1"/>
    <n v="1866"/>
    <n v="1"/>
    <x v="0"/>
    <n v="81"/>
    <x v="1"/>
    <n v="5"/>
    <x v="5"/>
    <n v="3"/>
    <x v="1"/>
    <n v="19392"/>
    <n v="22539"/>
    <n v="7"/>
    <s v="Y"/>
    <s v="No"/>
    <n v="13"/>
    <x v="0"/>
    <n v="4"/>
    <n v="80"/>
    <x v="0"/>
    <n v="21"/>
    <x v="2"/>
    <n v="3"/>
    <n v="16"/>
    <n v="12"/>
    <n v="6"/>
    <n v="14"/>
  </r>
  <r>
    <n v="48"/>
    <x v="1"/>
    <n v="0"/>
    <x v="0"/>
    <n v="1224"/>
    <x v="1"/>
    <n v="10"/>
    <n v="3"/>
    <s v="Life Sciences"/>
    <n v="1"/>
    <n v="1867"/>
    <n v="4"/>
    <x v="1"/>
    <n v="91"/>
    <x v="1"/>
    <n v="5"/>
    <x v="7"/>
    <n v="2"/>
    <x v="1"/>
    <n v="19665"/>
    <n v="13583"/>
    <n v="4"/>
    <s v="Y"/>
    <s v="No"/>
    <n v="12"/>
    <x v="0"/>
    <n v="4"/>
    <n v="80"/>
    <x v="0"/>
    <n v="29"/>
    <x v="1"/>
    <n v="3"/>
    <n v="22"/>
    <n v="10"/>
    <n v="12"/>
    <n v="9"/>
  </r>
  <r>
    <n v="29"/>
    <x v="0"/>
    <n v="1"/>
    <x v="1"/>
    <n v="459"/>
    <x v="1"/>
    <n v="24"/>
    <n v="2"/>
    <s v="Life Sciences"/>
    <n v="1"/>
    <n v="1868"/>
    <n v="4"/>
    <x v="1"/>
    <n v="73"/>
    <x v="1"/>
    <n v="1"/>
    <x v="1"/>
    <n v="4"/>
    <x v="0"/>
    <n v="2439"/>
    <n v="14753"/>
    <n v="1"/>
    <s v="Y"/>
    <s v="Yes"/>
    <n v="24"/>
    <x v="1"/>
    <n v="2"/>
    <n v="80"/>
    <x v="0"/>
    <n v="1"/>
    <x v="1"/>
    <n v="2"/>
    <n v="1"/>
    <n v="0"/>
    <n v="1"/>
    <n v="0"/>
  </r>
  <r>
    <n v="46"/>
    <x v="0"/>
    <n v="1"/>
    <x v="0"/>
    <n v="1254"/>
    <x v="0"/>
    <n v="10"/>
    <n v="3"/>
    <s v="Life Sciences"/>
    <n v="1"/>
    <n v="1869"/>
    <n v="3"/>
    <x v="0"/>
    <n v="64"/>
    <x v="0"/>
    <n v="3"/>
    <x v="0"/>
    <n v="2"/>
    <x v="1"/>
    <n v="7314"/>
    <n v="14011"/>
    <n v="5"/>
    <s v="Y"/>
    <s v="No"/>
    <n v="21"/>
    <x v="1"/>
    <n v="3"/>
    <n v="80"/>
    <x v="2"/>
    <n v="14"/>
    <x v="2"/>
    <n v="3"/>
    <n v="8"/>
    <n v="7"/>
    <n v="0"/>
    <n v="7"/>
  </r>
  <r>
    <n v="27"/>
    <x v="1"/>
    <n v="0"/>
    <x v="1"/>
    <n v="1131"/>
    <x v="1"/>
    <n v="15"/>
    <n v="3"/>
    <s v="Life Sciences"/>
    <n v="1"/>
    <n v="1870"/>
    <n v="4"/>
    <x v="0"/>
    <n v="77"/>
    <x v="1"/>
    <n v="1"/>
    <x v="1"/>
    <n v="1"/>
    <x v="1"/>
    <n v="4774"/>
    <n v="23844"/>
    <n v="0"/>
    <s v="Y"/>
    <s v="No"/>
    <n v="19"/>
    <x v="0"/>
    <n v="4"/>
    <n v="80"/>
    <x v="1"/>
    <n v="8"/>
    <x v="2"/>
    <n v="2"/>
    <n v="7"/>
    <n v="6"/>
    <n v="7"/>
    <n v="3"/>
  </r>
  <r>
    <n v="39"/>
    <x v="1"/>
    <n v="0"/>
    <x v="0"/>
    <n v="835"/>
    <x v="1"/>
    <n v="19"/>
    <n v="4"/>
    <s v="Other"/>
    <n v="1"/>
    <n v="1871"/>
    <n v="4"/>
    <x v="1"/>
    <n v="41"/>
    <x v="0"/>
    <n v="2"/>
    <x v="1"/>
    <n v="4"/>
    <x v="2"/>
    <n v="3902"/>
    <n v="5141"/>
    <n v="8"/>
    <s v="Y"/>
    <s v="No"/>
    <n v="14"/>
    <x v="0"/>
    <n v="2"/>
    <n v="80"/>
    <x v="2"/>
    <n v="7"/>
    <x v="2"/>
    <n v="3"/>
    <n v="2"/>
    <n v="2"/>
    <n v="2"/>
    <n v="2"/>
  </r>
  <r>
    <n v="55"/>
    <x v="1"/>
    <n v="0"/>
    <x v="0"/>
    <n v="836"/>
    <x v="1"/>
    <n v="2"/>
    <n v="4"/>
    <s v="Technical Degree"/>
    <n v="1"/>
    <n v="1873"/>
    <n v="2"/>
    <x v="1"/>
    <n v="98"/>
    <x v="1"/>
    <n v="1"/>
    <x v="1"/>
    <n v="4"/>
    <x v="1"/>
    <n v="2662"/>
    <n v="7975"/>
    <n v="8"/>
    <s v="Y"/>
    <s v="No"/>
    <n v="20"/>
    <x v="1"/>
    <n v="2"/>
    <n v="80"/>
    <x v="1"/>
    <n v="19"/>
    <x v="2"/>
    <n v="4"/>
    <n v="5"/>
    <n v="2"/>
    <n v="0"/>
    <n v="4"/>
  </r>
  <r>
    <n v="28"/>
    <x v="1"/>
    <n v="0"/>
    <x v="0"/>
    <n v="1172"/>
    <x v="0"/>
    <n v="3"/>
    <n v="3"/>
    <s v="Medical"/>
    <n v="1"/>
    <n v="1875"/>
    <n v="2"/>
    <x v="0"/>
    <n v="78"/>
    <x v="0"/>
    <n v="1"/>
    <x v="6"/>
    <n v="2"/>
    <x v="1"/>
    <n v="2856"/>
    <n v="3692"/>
    <n v="1"/>
    <s v="Y"/>
    <s v="No"/>
    <n v="19"/>
    <x v="0"/>
    <n v="4"/>
    <n v="80"/>
    <x v="1"/>
    <n v="1"/>
    <x v="1"/>
    <n v="3"/>
    <n v="1"/>
    <n v="0"/>
    <n v="0"/>
    <n v="0"/>
  </r>
  <r>
    <n v="30"/>
    <x v="0"/>
    <n v="1"/>
    <x v="0"/>
    <n v="945"/>
    <x v="0"/>
    <n v="9"/>
    <n v="3"/>
    <s v="Medical"/>
    <n v="1"/>
    <n v="1876"/>
    <n v="2"/>
    <x v="1"/>
    <n v="89"/>
    <x v="0"/>
    <n v="1"/>
    <x v="6"/>
    <n v="4"/>
    <x v="0"/>
    <n v="1081"/>
    <n v="16019"/>
    <n v="1"/>
    <s v="Y"/>
    <s v="No"/>
    <n v="13"/>
    <x v="0"/>
    <n v="3"/>
    <n v="80"/>
    <x v="0"/>
    <n v="1"/>
    <x v="1"/>
    <n v="2"/>
    <n v="1"/>
    <n v="0"/>
    <n v="0"/>
    <n v="0"/>
  </r>
  <r>
    <n v="22"/>
    <x v="0"/>
    <n v="1"/>
    <x v="0"/>
    <n v="391"/>
    <x v="1"/>
    <n v="7"/>
    <n v="1"/>
    <s v="Life Sciences"/>
    <n v="1"/>
    <n v="1878"/>
    <n v="4"/>
    <x v="1"/>
    <n v="75"/>
    <x v="0"/>
    <n v="1"/>
    <x v="1"/>
    <n v="2"/>
    <x v="0"/>
    <n v="2472"/>
    <n v="26092"/>
    <n v="1"/>
    <s v="Y"/>
    <s v="Yes"/>
    <n v="23"/>
    <x v="1"/>
    <n v="1"/>
    <n v="80"/>
    <x v="0"/>
    <n v="1"/>
    <x v="2"/>
    <n v="3"/>
    <n v="1"/>
    <n v="0"/>
    <n v="0"/>
    <n v="0"/>
  </r>
  <r>
    <n v="36"/>
    <x v="1"/>
    <n v="0"/>
    <x v="0"/>
    <n v="1266"/>
    <x v="0"/>
    <n v="10"/>
    <n v="4"/>
    <s v="Technical Degree"/>
    <n v="1"/>
    <n v="1880"/>
    <n v="2"/>
    <x v="0"/>
    <n v="63"/>
    <x v="1"/>
    <n v="2"/>
    <x v="0"/>
    <n v="3"/>
    <x v="1"/>
    <n v="5673"/>
    <n v="6060"/>
    <n v="1"/>
    <s v="Y"/>
    <s v="Yes"/>
    <n v="13"/>
    <x v="0"/>
    <n v="1"/>
    <n v="80"/>
    <x v="1"/>
    <n v="10"/>
    <x v="5"/>
    <n v="3"/>
    <n v="10"/>
    <n v="9"/>
    <n v="1"/>
    <n v="7"/>
  </r>
  <r>
    <n v="31"/>
    <x v="1"/>
    <n v="0"/>
    <x v="0"/>
    <n v="311"/>
    <x v="1"/>
    <n v="20"/>
    <n v="3"/>
    <s v="Life Sciences"/>
    <n v="1"/>
    <n v="1881"/>
    <n v="2"/>
    <x v="1"/>
    <n v="89"/>
    <x v="0"/>
    <n v="2"/>
    <x v="2"/>
    <n v="3"/>
    <x v="2"/>
    <n v="4197"/>
    <n v="18624"/>
    <n v="1"/>
    <s v="Y"/>
    <s v="No"/>
    <n v="11"/>
    <x v="0"/>
    <n v="1"/>
    <n v="80"/>
    <x v="1"/>
    <n v="10"/>
    <x v="2"/>
    <n v="3"/>
    <n v="10"/>
    <n v="8"/>
    <n v="0"/>
    <n v="2"/>
  </r>
  <r>
    <n v="34"/>
    <x v="1"/>
    <n v="0"/>
    <x v="0"/>
    <n v="1480"/>
    <x v="0"/>
    <n v="4"/>
    <n v="3"/>
    <s v="Life Sciences"/>
    <n v="1"/>
    <n v="1882"/>
    <n v="3"/>
    <x v="1"/>
    <n v="64"/>
    <x v="0"/>
    <n v="3"/>
    <x v="0"/>
    <n v="4"/>
    <x v="1"/>
    <n v="9713"/>
    <n v="24444"/>
    <n v="2"/>
    <s v="Y"/>
    <s v="Yes"/>
    <n v="13"/>
    <x v="0"/>
    <n v="4"/>
    <n v="80"/>
    <x v="2"/>
    <n v="9"/>
    <x v="1"/>
    <n v="3"/>
    <n v="5"/>
    <n v="3"/>
    <n v="1"/>
    <n v="0"/>
  </r>
  <r>
    <n v="29"/>
    <x v="1"/>
    <n v="0"/>
    <x v="0"/>
    <n v="592"/>
    <x v="1"/>
    <n v="7"/>
    <n v="3"/>
    <s v="Life Sciences"/>
    <n v="1"/>
    <n v="1883"/>
    <n v="4"/>
    <x v="1"/>
    <n v="59"/>
    <x v="0"/>
    <n v="1"/>
    <x v="2"/>
    <n v="1"/>
    <x v="0"/>
    <n v="2062"/>
    <n v="19384"/>
    <n v="3"/>
    <s v="Y"/>
    <s v="No"/>
    <n v="14"/>
    <x v="0"/>
    <n v="2"/>
    <n v="80"/>
    <x v="0"/>
    <n v="11"/>
    <x v="2"/>
    <n v="3"/>
    <n v="3"/>
    <n v="2"/>
    <n v="1"/>
    <n v="2"/>
  </r>
  <r>
    <n v="37"/>
    <x v="1"/>
    <n v="0"/>
    <x v="0"/>
    <n v="783"/>
    <x v="1"/>
    <n v="7"/>
    <n v="4"/>
    <s v="Medical"/>
    <n v="1"/>
    <n v="1885"/>
    <n v="4"/>
    <x v="1"/>
    <n v="78"/>
    <x v="0"/>
    <n v="2"/>
    <x v="1"/>
    <n v="1"/>
    <x v="1"/>
    <n v="4284"/>
    <n v="13588"/>
    <n v="5"/>
    <s v="Y"/>
    <s v="Yes"/>
    <n v="22"/>
    <x v="1"/>
    <n v="3"/>
    <n v="80"/>
    <x v="1"/>
    <n v="16"/>
    <x v="2"/>
    <n v="3"/>
    <n v="5"/>
    <n v="3"/>
    <n v="0"/>
    <n v="4"/>
  </r>
  <r>
    <n v="35"/>
    <x v="1"/>
    <n v="0"/>
    <x v="0"/>
    <n v="219"/>
    <x v="1"/>
    <n v="16"/>
    <n v="2"/>
    <s v="Other"/>
    <n v="1"/>
    <n v="1886"/>
    <n v="4"/>
    <x v="0"/>
    <n v="44"/>
    <x v="1"/>
    <n v="2"/>
    <x v="3"/>
    <n v="2"/>
    <x v="1"/>
    <n v="4788"/>
    <n v="25388"/>
    <n v="0"/>
    <s v="Y"/>
    <s v="Yes"/>
    <n v="11"/>
    <x v="0"/>
    <n v="4"/>
    <n v="80"/>
    <x v="0"/>
    <n v="4"/>
    <x v="2"/>
    <n v="3"/>
    <n v="3"/>
    <n v="2"/>
    <n v="0"/>
    <n v="2"/>
  </r>
  <r>
    <n v="45"/>
    <x v="1"/>
    <n v="0"/>
    <x v="0"/>
    <n v="556"/>
    <x v="1"/>
    <n v="25"/>
    <n v="2"/>
    <s v="Life Sciences"/>
    <n v="1"/>
    <n v="1888"/>
    <n v="2"/>
    <x v="0"/>
    <n v="93"/>
    <x v="1"/>
    <n v="2"/>
    <x v="3"/>
    <n v="4"/>
    <x v="1"/>
    <n v="5906"/>
    <n v="23888"/>
    <n v="0"/>
    <s v="Y"/>
    <s v="No"/>
    <n v="13"/>
    <x v="0"/>
    <n v="4"/>
    <n v="80"/>
    <x v="3"/>
    <n v="10"/>
    <x v="2"/>
    <n v="2"/>
    <n v="9"/>
    <n v="8"/>
    <n v="3"/>
    <n v="8"/>
  </r>
  <r>
    <n v="36"/>
    <x v="1"/>
    <n v="0"/>
    <x v="1"/>
    <n v="1213"/>
    <x v="2"/>
    <n v="2"/>
    <n v="1"/>
    <s v="Human Resources"/>
    <n v="1"/>
    <n v="1890"/>
    <n v="2"/>
    <x v="1"/>
    <n v="94"/>
    <x v="1"/>
    <n v="2"/>
    <x v="8"/>
    <n v="4"/>
    <x v="0"/>
    <n v="3886"/>
    <n v="4223"/>
    <n v="1"/>
    <s v="Y"/>
    <s v="No"/>
    <n v="21"/>
    <x v="1"/>
    <n v="4"/>
    <n v="80"/>
    <x v="0"/>
    <n v="10"/>
    <x v="2"/>
    <n v="2"/>
    <n v="10"/>
    <n v="1"/>
    <n v="0"/>
    <n v="8"/>
  </r>
  <r>
    <n v="40"/>
    <x v="1"/>
    <n v="0"/>
    <x v="0"/>
    <n v="1137"/>
    <x v="1"/>
    <n v="1"/>
    <n v="4"/>
    <s v="Life Sciences"/>
    <n v="1"/>
    <n v="1892"/>
    <n v="1"/>
    <x v="1"/>
    <n v="98"/>
    <x v="0"/>
    <n v="4"/>
    <x v="5"/>
    <n v="1"/>
    <x v="2"/>
    <n v="16823"/>
    <n v="18991"/>
    <n v="2"/>
    <s v="Y"/>
    <s v="No"/>
    <n v="11"/>
    <x v="0"/>
    <n v="1"/>
    <n v="80"/>
    <x v="1"/>
    <n v="22"/>
    <x v="1"/>
    <n v="3"/>
    <n v="19"/>
    <n v="7"/>
    <n v="11"/>
    <n v="16"/>
  </r>
  <r>
    <n v="26"/>
    <x v="1"/>
    <n v="0"/>
    <x v="0"/>
    <n v="482"/>
    <x v="1"/>
    <n v="1"/>
    <n v="2"/>
    <s v="Life Sciences"/>
    <n v="1"/>
    <n v="1893"/>
    <n v="2"/>
    <x v="0"/>
    <n v="90"/>
    <x v="1"/>
    <n v="1"/>
    <x v="1"/>
    <n v="3"/>
    <x v="1"/>
    <n v="2933"/>
    <n v="14908"/>
    <n v="1"/>
    <s v="Y"/>
    <s v="Yes"/>
    <n v="13"/>
    <x v="0"/>
    <n v="3"/>
    <n v="80"/>
    <x v="1"/>
    <n v="1"/>
    <x v="1"/>
    <n v="2"/>
    <n v="1"/>
    <n v="0"/>
    <n v="1"/>
    <n v="0"/>
  </r>
  <r>
    <n v="27"/>
    <x v="1"/>
    <n v="0"/>
    <x v="0"/>
    <n v="511"/>
    <x v="0"/>
    <n v="2"/>
    <n v="2"/>
    <s v="Medical"/>
    <n v="1"/>
    <n v="1898"/>
    <n v="1"/>
    <x v="0"/>
    <n v="89"/>
    <x v="2"/>
    <n v="2"/>
    <x v="0"/>
    <n v="3"/>
    <x v="0"/>
    <n v="6500"/>
    <n v="26997"/>
    <n v="0"/>
    <s v="Y"/>
    <s v="No"/>
    <n v="14"/>
    <x v="0"/>
    <n v="2"/>
    <n v="80"/>
    <x v="0"/>
    <n v="9"/>
    <x v="3"/>
    <n v="2"/>
    <n v="8"/>
    <n v="7"/>
    <n v="0"/>
    <n v="7"/>
  </r>
  <r>
    <n v="48"/>
    <x v="1"/>
    <n v="0"/>
    <x v="1"/>
    <n v="117"/>
    <x v="1"/>
    <n v="22"/>
    <n v="3"/>
    <s v="Medical"/>
    <n v="1"/>
    <n v="1900"/>
    <n v="4"/>
    <x v="0"/>
    <n v="58"/>
    <x v="0"/>
    <n v="4"/>
    <x v="5"/>
    <n v="4"/>
    <x v="2"/>
    <n v="17174"/>
    <n v="2437"/>
    <n v="3"/>
    <s v="Y"/>
    <s v="No"/>
    <n v="11"/>
    <x v="0"/>
    <n v="2"/>
    <n v="80"/>
    <x v="1"/>
    <n v="24"/>
    <x v="1"/>
    <n v="3"/>
    <n v="22"/>
    <n v="17"/>
    <n v="4"/>
    <n v="7"/>
  </r>
  <r>
    <n v="44"/>
    <x v="1"/>
    <n v="0"/>
    <x v="0"/>
    <n v="170"/>
    <x v="1"/>
    <n v="1"/>
    <n v="4"/>
    <s v="Life Sciences"/>
    <n v="1"/>
    <n v="1903"/>
    <n v="2"/>
    <x v="1"/>
    <n v="78"/>
    <x v="2"/>
    <n v="2"/>
    <x v="4"/>
    <n v="1"/>
    <x v="1"/>
    <n v="5033"/>
    <n v="9364"/>
    <n v="2"/>
    <s v="Y"/>
    <s v="No"/>
    <n v="15"/>
    <x v="0"/>
    <n v="4"/>
    <n v="80"/>
    <x v="1"/>
    <n v="10"/>
    <x v="3"/>
    <n v="3"/>
    <n v="2"/>
    <n v="0"/>
    <n v="2"/>
    <n v="2"/>
  </r>
  <r>
    <n v="34"/>
    <x v="0"/>
    <n v="1"/>
    <x v="2"/>
    <n v="967"/>
    <x v="1"/>
    <n v="16"/>
    <n v="4"/>
    <s v="Technical Degree"/>
    <n v="1"/>
    <n v="1905"/>
    <n v="4"/>
    <x v="1"/>
    <n v="85"/>
    <x v="3"/>
    <n v="1"/>
    <x v="1"/>
    <n v="1"/>
    <x v="1"/>
    <n v="2307"/>
    <n v="14460"/>
    <n v="1"/>
    <s v="Y"/>
    <s v="Yes"/>
    <n v="23"/>
    <x v="1"/>
    <n v="2"/>
    <n v="80"/>
    <x v="1"/>
    <n v="5"/>
    <x v="2"/>
    <n v="3"/>
    <n v="5"/>
    <n v="2"/>
    <n v="3"/>
    <n v="0"/>
  </r>
  <r>
    <n v="56"/>
    <x v="0"/>
    <n v="1"/>
    <x v="0"/>
    <n v="1162"/>
    <x v="1"/>
    <n v="24"/>
    <n v="2"/>
    <s v="Life Sciences"/>
    <n v="1"/>
    <n v="1907"/>
    <n v="1"/>
    <x v="1"/>
    <n v="97"/>
    <x v="0"/>
    <n v="1"/>
    <x v="2"/>
    <n v="4"/>
    <x v="0"/>
    <n v="2587"/>
    <n v="10261"/>
    <n v="1"/>
    <s v="Y"/>
    <s v="No"/>
    <n v="16"/>
    <x v="0"/>
    <n v="4"/>
    <n v="80"/>
    <x v="0"/>
    <n v="5"/>
    <x v="1"/>
    <n v="3"/>
    <n v="4"/>
    <n v="2"/>
    <n v="1"/>
    <n v="0"/>
  </r>
  <r>
    <n v="36"/>
    <x v="1"/>
    <n v="0"/>
    <x v="0"/>
    <n v="335"/>
    <x v="0"/>
    <n v="17"/>
    <n v="2"/>
    <s v="Marketing"/>
    <n v="1"/>
    <n v="1908"/>
    <n v="3"/>
    <x v="1"/>
    <n v="33"/>
    <x v="1"/>
    <n v="2"/>
    <x v="0"/>
    <n v="2"/>
    <x v="1"/>
    <n v="5507"/>
    <n v="16822"/>
    <n v="2"/>
    <s v="Y"/>
    <s v="No"/>
    <n v="16"/>
    <x v="0"/>
    <n v="3"/>
    <n v="80"/>
    <x v="3"/>
    <n v="12"/>
    <x v="4"/>
    <n v="1"/>
    <n v="4"/>
    <n v="2"/>
    <n v="1"/>
    <n v="3"/>
  </r>
  <r>
    <n v="41"/>
    <x v="1"/>
    <n v="0"/>
    <x v="0"/>
    <n v="337"/>
    <x v="0"/>
    <n v="8"/>
    <n v="3"/>
    <s v="Marketing"/>
    <n v="1"/>
    <n v="1909"/>
    <n v="3"/>
    <x v="0"/>
    <n v="54"/>
    <x v="0"/>
    <n v="2"/>
    <x v="0"/>
    <n v="2"/>
    <x v="1"/>
    <n v="4393"/>
    <n v="26841"/>
    <n v="5"/>
    <s v="Y"/>
    <s v="No"/>
    <n v="21"/>
    <x v="1"/>
    <n v="3"/>
    <n v="80"/>
    <x v="1"/>
    <n v="14"/>
    <x v="1"/>
    <n v="3"/>
    <n v="5"/>
    <n v="4"/>
    <n v="1"/>
    <n v="4"/>
  </r>
  <r>
    <n v="42"/>
    <x v="1"/>
    <n v="0"/>
    <x v="0"/>
    <n v="1396"/>
    <x v="1"/>
    <n v="6"/>
    <n v="3"/>
    <s v="Medical"/>
    <n v="1"/>
    <n v="1911"/>
    <n v="3"/>
    <x v="1"/>
    <n v="83"/>
    <x v="0"/>
    <n v="3"/>
    <x v="7"/>
    <n v="1"/>
    <x v="1"/>
    <n v="13348"/>
    <n v="14842"/>
    <n v="9"/>
    <s v="Y"/>
    <s v="No"/>
    <n v="13"/>
    <x v="0"/>
    <n v="2"/>
    <n v="80"/>
    <x v="1"/>
    <n v="18"/>
    <x v="1"/>
    <n v="4"/>
    <n v="13"/>
    <n v="7"/>
    <n v="5"/>
    <n v="7"/>
  </r>
  <r>
    <n v="31"/>
    <x v="1"/>
    <n v="0"/>
    <x v="0"/>
    <n v="1079"/>
    <x v="0"/>
    <n v="10"/>
    <n v="2"/>
    <s v="Medical"/>
    <n v="1"/>
    <n v="1912"/>
    <n v="3"/>
    <x v="0"/>
    <n v="86"/>
    <x v="0"/>
    <n v="2"/>
    <x v="0"/>
    <n v="4"/>
    <x v="2"/>
    <n v="6583"/>
    <n v="20115"/>
    <n v="2"/>
    <s v="Y"/>
    <s v="Yes"/>
    <n v="11"/>
    <x v="0"/>
    <n v="4"/>
    <n v="80"/>
    <x v="1"/>
    <n v="8"/>
    <x v="2"/>
    <n v="3"/>
    <n v="5"/>
    <n v="2"/>
    <n v="1"/>
    <n v="4"/>
  </r>
  <r>
    <n v="34"/>
    <x v="1"/>
    <n v="0"/>
    <x v="0"/>
    <n v="735"/>
    <x v="0"/>
    <n v="3"/>
    <n v="1"/>
    <s v="Medical"/>
    <n v="1"/>
    <n v="1915"/>
    <n v="4"/>
    <x v="0"/>
    <n v="75"/>
    <x v="1"/>
    <n v="2"/>
    <x v="0"/>
    <n v="4"/>
    <x v="1"/>
    <n v="8103"/>
    <n v="16495"/>
    <n v="3"/>
    <s v="Y"/>
    <s v="Yes"/>
    <n v="12"/>
    <x v="0"/>
    <n v="3"/>
    <n v="80"/>
    <x v="0"/>
    <n v="9"/>
    <x v="1"/>
    <n v="2"/>
    <n v="4"/>
    <n v="2"/>
    <n v="0"/>
    <n v="1"/>
  </r>
  <r>
    <n v="31"/>
    <x v="1"/>
    <n v="0"/>
    <x v="0"/>
    <n v="471"/>
    <x v="1"/>
    <n v="4"/>
    <n v="3"/>
    <s v="Medical"/>
    <n v="1"/>
    <n v="1916"/>
    <n v="1"/>
    <x v="0"/>
    <n v="62"/>
    <x v="2"/>
    <n v="1"/>
    <x v="2"/>
    <n v="3"/>
    <x v="2"/>
    <n v="3978"/>
    <n v="16031"/>
    <n v="8"/>
    <s v="Y"/>
    <s v="No"/>
    <n v="12"/>
    <x v="0"/>
    <n v="2"/>
    <n v="80"/>
    <x v="1"/>
    <n v="4"/>
    <x v="0"/>
    <n v="2"/>
    <n v="2"/>
    <n v="2"/>
    <n v="2"/>
    <n v="2"/>
  </r>
  <r>
    <n v="26"/>
    <x v="1"/>
    <n v="0"/>
    <x v="1"/>
    <n v="1096"/>
    <x v="1"/>
    <n v="6"/>
    <n v="3"/>
    <s v="Other"/>
    <n v="1"/>
    <n v="1918"/>
    <n v="3"/>
    <x v="1"/>
    <n v="61"/>
    <x v="2"/>
    <n v="1"/>
    <x v="2"/>
    <n v="4"/>
    <x v="1"/>
    <n v="2544"/>
    <n v="7102"/>
    <n v="0"/>
    <s v="Y"/>
    <s v="No"/>
    <n v="18"/>
    <x v="0"/>
    <n v="1"/>
    <n v="80"/>
    <x v="1"/>
    <n v="8"/>
    <x v="1"/>
    <n v="3"/>
    <n v="7"/>
    <n v="7"/>
    <n v="7"/>
    <n v="7"/>
  </r>
  <r>
    <n v="45"/>
    <x v="1"/>
    <n v="0"/>
    <x v="1"/>
    <n v="1297"/>
    <x v="1"/>
    <n v="1"/>
    <n v="4"/>
    <s v="Medical"/>
    <n v="1"/>
    <n v="1922"/>
    <n v="2"/>
    <x v="1"/>
    <n v="44"/>
    <x v="0"/>
    <n v="2"/>
    <x v="4"/>
    <n v="3"/>
    <x v="0"/>
    <n v="5399"/>
    <n v="14511"/>
    <n v="4"/>
    <s v="Y"/>
    <s v="No"/>
    <n v="12"/>
    <x v="0"/>
    <n v="3"/>
    <n v="80"/>
    <x v="0"/>
    <n v="12"/>
    <x v="1"/>
    <n v="3"/>
    <n v="4"/>
    <n v="2"/>
    <n v="0"/>
    <n v="3"/>
  </r>
  <r>
    <n v="33"/>
    <x v="1"/>
    <n v="0"/>
    <x v="0"/>
    <n v="217"/>
    <x v="0"/>
    <n v="10"/>
    <n v="4"/>
    <s v="Marketing"/>
    <n v="1"/>
    <n v="1924"/>
    <n v="2"/>
    <x v="1"/>
    <n v="43"/>
    <x v="0"/>
    <n v="2"/>
    <x v="0"/>
    <n v="3"/>
    <x v="0"/>
    <n v="5487"/>
    <n v="10410"/>
    <n v="1"/>
    <s v="Y"/>
    <s v="No"/>
    <n v="14"/>
    <x v="0"/>
    <n v="2"/>
    <n v="80"/>
    <x v="0"/>
    <n v="10"/>
    <x v="2"/>
    <n v="2"/>
    <n v="10"/>
    <n v="4"/>
    <n v="0"/>
    <n v="9"/>
  </r>
  <r>
    <n v="28"/>
    <x v="1"/>
    <n v="0"/>
    <x v="1"/>
    <n v="783"/>
    <x v="0"/>
    <n v="1"/>
    <n v="2"/>
    <s v="Life Sciences"/>
    <n v="1"/>
    <n v="1927"/>
    <n v="3"/>
    <x v="1"/>
    <n v="42"/>
    <x v="1"/>
    <n v="2"/>
    <x v="0"/>
    <n v="4"/>
    <x v="1"/>
    <n v="6834"/>
    <n v="19255"/>
    <n v="1"/>
    <s v="Y"/>
    <s v="Yes"/>
    <n v="12"/>
    <x v="0"/>
    <n v="3"/>
    <n v="80"/>
    <x v="1"/>
    <n v="7"/>
    <x v="2"/>
    <n v="3"/>
    <n v="7"/>
    <n v="7"/>
    <n v="0"/>
    <n v="7"/>
  </r>
  <r>
    <n v="29"/>
    <x v="0"/>
    <n v="1"/>
    <x v="1"/>
    <n v="746"/>
    <x v="0"/>
    <n v="24"/>
    <n v="3"/>
    <s v="Technical Degree"/>
    <n v="1"/>
    <n v="1928"/>
    <n v="3"/>
    <x v="1"/>
    <n v="45"/>
    <x v="2"/>
    <n v="1"/>
    <x v="6"/>
    <n v="1"/>
    <x v="0"/>
    <n v="1091"/>
    <n v="10642"/>
    <n v="1"/>
    <s v="Y"/>
    <s v="No"/>
    <n v="17"/>
    <x v="0"/>
    <n v="4"/>
    <n v="80"/>
    <x v="0"/>
    <n v="1"/>
    <x v="1"/>
    <n v="3"/>
    <n v="1"/>
    <n v="0"/>
    <n v="0"/>
    <n v="0"/>
  </r>
  <r>
    <n v="39"/>
    <x v="1"/>
    <n v="0"/>
    <x v="2"/>
    <n v="1251"/>
    <x v="0"/>
    <n v="21"/>
    <n v="4"/>
    <s v="Life Sciences"/>
    <n v="1"/>
    <n v="1929"/>
    <n v="1"/>
    <x v="0"/>
    <n v="32"/>
    <x v="3"/>
    <n v="2"/>
    <x v="0"/>
    <n v="3"/>
    <x v="1"/>
    <n v="5736"/>
    <n v="3987"/>
    <n v="6"/>
    <s v="Y"/>
    <s v="No"/>
    <n v="19"/>
    <x v="0"/>
    <n v="3"/>
    <n v="80"/>
    <x v="1"/>
    <n v="10"/>
    <x v="4"/>
    <n v="3"/>
    <n v="3"/>
    <n v="2"/>
    <n v="1"/>
    <n v="2"/>
  </r>
  <r>
    <n v="27"/>
    <x v="1"/>
    <n v="0"/>
    <x v="0"/>
    <n v="1354"/>
    <x v="1"/>
    <n v="2"/>
    <n v="4"/>
    <s v="Technical Degree"/>
    <n v="1"/>
    <n v="1931"/>
    <n v="2"/>
    <x v="1"/>
    <n v="41"/>
    <x v="0"/>
    <n v="1"/>
    <x v="1"/>
    <n v="2"/>
    <x v="1"/>
    <n v="2226"/>
    <n v="6073"/>
    <n v="1"/>
    <s v="Y"/>
    <s v="No"/>
    <n v="11"/>
    <x v="0"/>
    <n v="3"/>
    <n v="80"/>
    <x v="1"/>
    <n v="6"/>
    <x v="1"/>
    <n v="2"/>
    <n v="5"/>
    <n v="3"/>
    <n v="1"/>
    <n v="2"/>
  </r>
  <r>
    <n v="34"/>
    <x v="1"/>
    <n v="0"/>
    <x v="1"/>
    <n v="735"/>
    <x v="1"/>
    <n v="22"/>
    <n v="4"/>
    <s v="Other"/>
    <n v="1"/>
    <n v="1932"/>
    <n v="3"/>
    <x v="1"/>
    <n v="86"/>
    <x v="1"/>
    <n v="2"/>
    <x v="1"/>
    <n v="4"/>
    <x v="1"/>
    <n v="5747"/>
    <n v="26496"/>
    <n v="1"/>
    <s v="Y"/>
    <s v="Yes"/>
    <n v="15"/>
    <x v="0"/>
    <n v="2"/>
    <n v="80"/>
    <x v="0"/>
    <n v="16"/>
    <x v="1"/>
    <n v="3"/>
    <n v="15"/>
    <n v="10"/>
    <n v="6"/>
    <n v="11"/>
  </r>
  <r>
    <n v="28"/>
    <x v="0"/>
    <n v="1"/>
    <x v="0"/>
    <n v="1475"/>
    <x v="0"/>
    <n v="13"/>
    <n v="2"/>
    <s v="Marketing"/>
    <n v="1"/>
    <n v="1933"/>
    <n v="4"/>
    <x v="0"/>
    <n v="84"/>
    <x v="0"/>
    <n v="2"/>
    <x v="0"/>
    <n v="3"/>
    <x v="0"/>
    <n v="9854"/>
    <n v="23352"/>
    <n v="3"/>
    <s v="Y"/>
    <s v="Yes"/>
    <n v="11"/>
    <x v="0"/>
    <n v="4"/>
    <n v="80"/>
    <x v="0"/>
    <n v="6"/>
    <x v="0"/>
    <n v="3"/>
    <n v="2"/>
    <n v="0"/>
    <n v="2"/>
    <n v="2"/>
  </r>
  <r>
    <n v="47"/>
    <x v="1"/>
    <n v="0"/>
    <x v="2"/>
    <n v="1169"/>
    <x v="1"/>
    <n v="14"/>
    <n v="4"/>
    <s v="Technical Degree"/>
    <n v="1"/>
    <n v="1934"/>
    <n v="3"/>
    <x v="1"/>
    <n v="64"/>
    <x v="0"/>
    <n v="2"/>
    <x v="1"/>
    <n v="2"/>
    <x v="1"/>
    <n v="5467"/>
    <n v="2125"/>
    <n v="8"/>
    <s v="Y"/>
    <s v="No"/>
    <n v="18"/>
    <x v="0"/>
    <n v="3"/>
    <n v="80"/>
    <x v="1"/>
    <n v="16"/>
    <x v="5"/>
    <n v="4"/>
    <n v="8"/>
    <n v="7"/>
    <n v="1"/>
    <n v="7"/>
  </r>
  <r>
    <n v="56"/>
    <x v="1"/>
    <n v="0"/>
    <x v="0"/>
    <n v="1443"/>
    <x v="0"/>
    <n v="11"/>
    <n v="5"/>
    <s v="Marketing"/>
    <n v="1"/>
    <n v="1935"/>
    <n v="4"/>
    <x v="0"/>
    <n v="89"/>
    <x v="1"/>
    <n v="2"/>
    <x v="0"/>
    <n v="1"/>
    <x v="1"/>
    <n v="5380"/>
    <n v="20328"/>
    <n v="4"/>
    <s v="Y"/>
    <s v="No"/>
    <n v="16"/>
    <x v="0"/>
    <n v="3"/>
    <n v="80"/>
    <x v="1"/>
    <n v="6"/>
    <x v="1"/>
    <n v="3"/>
    <n v="0"/>
    <n v="0"/>
    <n v="0"/>
    <n v="0"/>
  </r>
  <r>
    <n v="39"/>
    <x v="1"/>
    <n v="0"/>
    <x v="0"/>
    <n v="867"/>
    <x v="1"/>
    <n v="9"/>
    <n v="2"/>
    <s v="Medical"/>
    <n v="1"/>
    <n v="1936"/>
    <n v="1"/>
    <x v="1"/>
    <n v="87"/>
    <x v="0"/>
    <n v="2"/>
    <x v="3"/>
    <n v="1"/>
    <x v="1"/>
    <n v="5151"/>
    <n v="12315"/>
    <n v="1"/>
    <s v="Y"/>
    <s v="No"/>
    <n v="25"/>
    <x v="1"/>
    <n v="4"/>
    <n v="80"/>
    <x v="1"/>
    <n v="10"/>
    <x v="1"/>
    <n v="3"/>
    <n v="10"/>
    <n v="0"/>
    <n v="7"/>
    <n v="9"/>
  </r>
  <r>
    <n v="38"/>
    <x v="1"/>
    <n v="0"/>
    <x v="1"/>
    <n v="1394"/>
    <x v="1"/>
    <n v="8"/>
    <n v="3"/>
    <s v="Medical"/>
    <n v="1"/>
    <n v="1937"/>
    <n v="4"/>
    <x v="0"/>
    <n v="58"/>
    <x v="1"/>
    <n v="2"/>
    <x v="1"/>
    <n v="2"/>
    <x v="2"/>
    <n v="2133"/>
    <n v="18115"/>
    <n v="1"/>
    <s v="Y"/>
    <s v="Yes"/>
    <n v="16"/>
    <x v="0"/>
    <n v="3"/>
    <n v="80"/>
    <x v="1"/>
    <n v="20"/>
    <x v="1"/>
    <n v="3"/>
    <n v="20"/>
    <n v="11"/>
    <n v="0"/>
    <n v="7"/>
  </r>
  <r>
    <n v="58"/>
    <x v="1"/>
    <n v="0"/>
    <x v="0"/>
    <n v="605"/>
    <x v="0"/>
    <n v="21"/>
    <n v="3"/>
    <s v="Life Sciences"/>
    <n v="1"/>
    <n v="1938"/>
    <n v="4"/>
    <x v="0"/>
    <n v="72"/>
    <x v="0"/>
    <n v="4"/>
    <x v="5"/>
    <n v="4"/>
    <x v="1"/>
    <n v="17875"/>
    <n v="11761"/>
    <n v="4"/>
    <s v="Y"/>
    <s v="Yes"/>
    <n v="13"/>
    <x v="0"/>
    <n v="3"/>
    <n v="80"/>
    <x v="1"/>
    <n v="29"/>
    <x v="2"/>
    <n v="2"/>
    <n v="1"/>
    <n v="0"/>
    <n v="0"/>
    <n v="0"/>
  </r>
  <r>
    <n v="32"/>
    <x v="0"/>
    <n v="1"/>
    <x v="1"/>
    <n v="238"/>
    <x v="1"/>
    <n v="5"/>
    <n v="2"/>
    <s v="Life Sciences"/>
    <n v="1"/>
    <n v="1939"/>
    <n v="1"/>
    <x v="0"/>
    <n v="47"/>
    <x v="2"/>
    <n v="1"/>
    <x v="1"/>
    <n v="3"/>
    <x v="0"/>
    <n v="2432"/>
    <n v="15318"/>
    <n v="3"/>
    <s v="Y"/>
    <s v="Yes"/>
    <n v="14"/>
    <x v="0"/>
    <n v="1"/>
    <n v="80"/>
    <x v="0"/>
    <n v="8"/>
    <x v="2"/>
    <n v="3"/>
    <n v="4"/>
    <n v="1"/>
    <n v="0"/>
    <n v="3"/>
  </r>
  <r>
    <n v="38"/>
    <x v="1"/>
    <n v="0"/>
    <x v="0"/>
    <n v="1206"/>
    <x v="1"/>
    <n v="9"/>
    <n v="2"/>
    <s v="Life Sciences"/>
    <n v="1"/>
    <n v="1940"/>
    <n v="2"/>
    <x v="1"/>
    <n v="71"/>
    <x v="0"/>
    <n v="1"/>
    <x v="1"/>
    <n v="4"/>
    <x v="2"/>
    <n v="4771"/>
    <n v="14293"/>
    <n v="2"/>
    <s v="Y"/>
    <s v="No"/>
    <n v="19"/>
    <x v="0"/>
    <n v="4"/>
    <n v="80"/>
    <x v="3"/>
    <n v="10"/>
    <x v="0"/>
    <n v="4"/>
    <n v="5"/>
    <n v="2"/>
    <n v="0"/>
    <n v="3"/>
  </r>
  <r>
    <n v="49"/>
    <x v="1"/>
    <n v="0"/>
    <x v="1"/>
    <n v="1064"/>
    <x v="1"/>
    <n v="2"/>
    <n v="1"/>
    <s v="Life Sciences"/>
    <n v="1"/>
    <n v="1941"/>
    <n v="2"/>
    <x v="1"/>
    <n v="42"/>
    <x v="0"/>
    <n v="5"/>
    <x v="7"/>
    <n v="4"/>
    <x v="1"/>
    <n v="19161"/>
    <n v="13738"/>
    <n v="3"/>
    <s v="Y"/>
    <s v="No"/>
    <n v="15"/>
    <x v="0"/>
    <n v="4"/>
    <n v="80"/>
    <x v="0"/>
    <n v="28"/>
    <x v="1"/>
    <n v="3"/>
    <n v="5"/>
    <n v="4"/>
    <n v="4"/>
    <n v="3"/>
  </r>
  <r>
    <n v="42"/>
    <x v="1"/>
    <n v="0"/>
    <x v="0"/>
    <n v="419"/>
    <x v="0"/>
    <n v="12"/>
    <n v="4"/>
    <s v="Marketing"/>
    <n v="1"/>
    <n v="1943"/>
    <n v="2"/>
    <x v="1"/>
    <n v="77"/>
    <x v="0"/>
    <n v="2"/>
    <x v="0"/>
    <n v="4"/>
    <x v="2"/>
    <n v="5087"/>
    <n v="2900"/>
    <n v="3"/>
    <s v="Y"/>
    <s v="Yes"/>
    <n v="12"/>
    <x v="0"/>
    <n v="3"/>
    <n v="80"/>
    <x v="3"/>
    <n v="14"/>
    <x v="5"/>
    <n v="3"/>
    <n v="0"/>
    <n v="0"/>
    <n v="0"/>
    <n v="0"/>
  </r>
  <r>
    <n v="27"/>
    <x v="0"/>
    <n v="1"/>
    <x v="1"/>
    <n v="1337"/>
    <x v="2"/>
    <n v="22"/>
    <n v="3"/>
    <s v="Human Resources"/>
    <n v="1"/>
    <n v="1944"/>
    <n v="1"/>
    <x v="0"/>
    <n v="58"/>
    <x v="1"/>
    <n v="1"/>
    <x v="8"/>
    <n v="2"/>
    <x v="1"/>
    <n v="2863"/>
    <n v="19555"/>
    <n v="1"/>
    <s v="Y"/>
    <s v="No"/>
    <n v="12"/>
    <x v="0"/>
    <n v="1"/>
    <n v="80"/>
    <x v="0"/>
    <n v="1"/>
    <x v="2"/>
    <n v="3"/>
    <n v="1"/>
    <n v="0"/>
    <n v="0"/>
    <n v="0"/>
  </r>
  <r>
    <n v="35"/>
    <x v="1"/>
    <n v="0"/>
    <x v="0"/>
    <n v="682"/>
    <x v="0"/>
    <n v="18"/>
    <n v="4"/>
    <s v="Medical"/>
    <n v="1"/>
    <n v="1945"/>
    <n v="2"/>
    <x v="1"/>
    <n v="71"/>
    <x v="0"/>
    <n v="2"/>
    <x v="0"/>
    <n v="1"/>
    <x v="1"/>
    <n v="5561"/>
    <n v="15975"/>
    <n v="0"/>
    <s v="Y"/>
    <s v="No"/>
    <n v="16"/>
    <x v="0"/>
    <n v="4"/>
    <n v="80"/>
    <x v="1"/>
    <n v="6"/>
    <x v="2"/>
    <n v="1"/>
    <n v="5"/>
    <n v="3"/>
    <n v="0"/>
    <n v="4"/>
  </r>
  <r>
    <n v="28"/>
    <x v="1"/>
    <n v="0"/>
    <x v="2"/>
    <n v="1103"/>
    <x v="1"/>
    <n v="16"/>
    <n v="3"/>
    <s v="Medical"/>
    <n v="1"/>
    <n v="1947"/>
    <n v="3"/>
    <x v="1"/>
    <n v="49"/>
    <x v="0"/>
    <n v="1"/>
    <x v="1"/>
    <n v="3"/>
    <x v="0"/>
    <n v="2144"/>
    <n v="2122"/>
    <n v="1"/>
    <s v="Y"/>
    <s v="No"/>
    <n v="14"/>
    <x v="0"/>
    <n v="3"/>
    <n v="80"/>
    <x v="0"/>
    <n v="5"/>
    <x v="1"/>
    <n v="2"/>
    <n v="5"/>
    <n v="3"/>
    <n v="1"/>
    <n v="4"/>
  </r>
  <r>
    <n v="31"/>
    <x v="1"/>
    <n v="0"/>
    <x v="2"/>
    <n v="976"/>
    <x v="1"/>
    <n v="3"/>
    <n v="2"/>
    <s v="Medical"/>
    <n v="1"/>
    <n v="1948"/>
    <n v="3"/>
    <x v="1"/>
    <n v="48"/>
    <x v="0"/>
    <n v="1"/>
    <x v="1"/>
    <n v="1"/>
    <x v="2"/>
    <n v="3065"/>
    <n v="3995"/>
    <n v="1"/>
    <s v="Y"/>
    <s v="Yes"/>
    <n v="13"/>
    <x v="0"/>
    <n v="4"/>
    <n v="80"/>
    <x v="1"/>
    <n v="4"/>
    <x v="1"/>
    <n v="4"/>
    <n v="4"/>
    <n v="2"/>
    <n v="2"/>
    <n v="3"/>
  </r>
  <r>
    <n v="36"/>
    <x v="1"/>
    <n v="0"/>
    <x v="2"/>
    <n v="1351"/>
    <x v="1"/>
    <n v="9"/>
    <n v="4"/>
    <s v="Life Sciences"/>
    <n v="1"/>
    <n v="1949"/>
    <n v="1"/>
    <x v="1"/>
    <n v="66"/>
    <x v="2"/>
    <n v="1"/>
    <x v="2"/>
    <n v="2"/>
    <x v="1"/>
    <n v="2810"/>
    <n v="9238"/>
    <n v="1"/>
    <s v="Y"/>
    <s v="No"/>
    <n v="22"/>
    <x v="1"/>
    <n v="2"/>
    <n v="80"/>
    <x v="0"/>
    <n v="5"/>
    <x v="1"/>
    <n v="3"/>
    <n v="5"/>
    <n v="4"/>
    <n v="0"/>
    <n v="2"/>
  </r>
  <r>
    <n v="34"/>
    <x v="1"/>
    <n v="0"/>
    <x v="0"/>
    <n v="937"/>
    <x v="0"/>
    <n v="1"/>
    <n v="3"/>
    <s v="Marketing"/>
    <n v="1"/>
    <n v="1950"/>
    <n v="1"/>
    <x v="1"/>
    <n v="32"/>
    <x v="0"/>
    <n v="3"/>
    <x v="0"/>
    <n v="4"/>
    <x v="0"/>
    <n v="9888"/>
    <n v="6770"/>
    <n v="1"/>
    <s v="Y"/>
    <s v="No"/>
    <n v="21"/>
    <x v="1"/>
    <n v="1"/>
    <n v="80"/>
    <x v="0"/>
    <n v="14"/>
    <x v="1"/>
    <n v="2"/>
    <n v="14"/>
    <n v="8"/>
    <n v="2"/>
    <n v="1"/>
  </r>
  <r>
    <n v="34"/>
    <x v="1"/>
    <n v="0"/>
    <x v="0"/>
    <n v="1239"/>
    <x v="0"/>
    <n v="13"/>
    <n v="4"/>
    <s v="Medical"/>
    <n v="1"/>
    <n v="1951"/>
    <n v="4"/>
    <x v="1"/>
    <n v="39"/>
    <x v="0"/>
    <n v="3"/>
    <x v="0"/>
    <n v="3"/>
    <x v="2"/>
    <n v="8628"/>
    <n v="22914"/>
    <n v="1"/>
    <s v="Y"/>
    <s v="No"/>
    <n v="18"/>
    <x v="0"/>
    <n v="3"/>
    <n v="80"/>
    <x v="1"/>
    <n v="9"/>
    <x v="2"/>
    <n v="2"/>
    <n v="8"/>
    <n v="7"/>
    <n v="1"/>
    <n v="1"/>
  </r>
  <r>
    <n v="26"/>
    <x v="1"/>
    <n v="0"/>
    <x v="0"/>
    <n v="157"/>
    <x v="1"/>
    <n v="1"/>
    <n v="3"/>
    <s v="Medical"/>
    <n v="1"/>
    <n v="1952"/>
    <n v="3"/>
    <x v="1"/>
    <n v="95"/>
    <x v="0"/>
    <n v="1"/>
    <x v="2"/>
    <n v="1"/>
    <x v="0"/>
    <n v="2867"/>
    <n v="20006"/>
    <n v="0"/>
    <s v="Y"/>
    <s v="No"/>
    <n v="13"/>
    <x v="0"/>
    <n v="4"/>
    <n v="80"/>
    <x v="0"/>
    <n v="8"/>
    <x v="6"/>
    <n v="2"/>
    <n v="7"/>
    <n v="7"/>
    <n v="7"/>
    <n v="6"/>
  </r>
  <r>
    <n v="29"/>
    <x v="1"/>
    <n v="0"/>
    <x v="0"/>
    <n v="136"/>
    <x v="1"/>
    <n v="1"/>
    <n v="3"/>
    <s v="Life Sciences"/>
    <n v="1"/>
    <n v="1954"/>
    <n v="1"/>
    <x v="1"/>
    <n v="89"/>
    <x v="0"/>
    <n v="2"/>
    <x v="4"/>
    <n v="1"/>
    <x v="1"/>
    <n v="5373"/>
    <n v="6225"/>
    <n v="0"/>
    <s v="Y"/>
    <s v="No"/>
    <n v="12"/>
    <x v="0"/>
    <n v="1"/>
    <n v="80"/>
    <x v="1"/>
    <n v="6"/>
    <x v="3"/>
    <n v="2"/>
    <n v="5"/>
    <n v="3"/>
    <n v="0"/>
    <n v="2"/>
  </r>
  <r>
    <n v="32"/>
    <x v="1"/>
    <n v="0"/>
    <x v="2"/>
    <n v="1146"/>
    <x v="1"/>
    <n v="15"/>
    <n v="4"/>
    <s v="Medical"/>
    <n v="1"/>
    <n v="1955"/>
    <n v="3"/>
    <x v="0"/>
    <n v="34"/>
    <x v="0"/>
    <n v="2"/>
    <x v="4"/>
    <n v="4"/>
    <x v="2"/>
    <n v="6667"/>
    <n v="16542"/>
    <n v="5"/>
    <s v="Y"/>
    <s v="No"/>
    <n v="18"/>
    <x v="0"/>
    <n v="2"/>
    <n v="80"/>
    <x v="1"/>
    <n v="9"/>
    <x v="6"/>
    <n v="3"/>
    <n v="5"/>
    <n v="1"/>
    <n v="1"/>
    <n v="2"/>
  </r>
  <r>
    <n v="31"/>
    <x v="1"/>
    <n v="0"/>
    <x v="1"/>
    <n v="1125"/>
    <x v="1"/>
    <n v="1"/>
    <n v="3"/>
    <s v="Life Sciences"/>
    <n v="1"/>
    <n v="1956"/>
    <n v="4"/>
    <x v="1"/>
    <n v="48"/>
    <x v="3"/>
    <n v="2"/>
    <x v="1"/>
    <n v="1"/>
    <x v="1"/>
    <n v="5003"/>
    <n v="5771"/>
    <n v="1"/>
    <s v="Y"/>
    <s v="No"/>
    <n v="21"/>
    <x v="1"/>
    <n v="2"/>
    <n v="80"/>
    <x v="0"/>
    <n v="10"/>
    <x v="6"/>
    <n v="3"/>
    <n v="10"/>
    <n v="8"/>
    <n v="8"/>
    <n v="7"/>
  </r>
  <r>
    <n v="28"/>
    <x v="0"/>
    <n v="1"/>
    <x v="0"/>
    <n v="1404"/>
    <x v="1"/>
    <n v="17"/>
    <n v="3"/>
    <s v="Technical Degree"/>
    <n v="1"/>
    <n v="1960"/>
    <n v="3"/>
    <x v="1"/>
    <n v="32"/>
    <x v="1"/>
    <n v="1"/>
    <x v="2"/>
    <n v="4"/>
    <x v="2"/>
    <n v="2367"/>
    <n v="18779"/>
    <n v="5"/>
    <s v="Y"/>
    <s v="No"/>
    <n v="12"/>
    <x v="0"/>
    <n v="1"/>
    <n v="80"/>
    <x v="1"/>
    <n v="6"/>
    <x v="2"/>
    <n v="2"/>
    <n v="4"/>
    <n v="1"/>
    <n v="0"/>
    <n v="3"/>
  </r>
  <r>
    <n v="38"/>
    <x v="1"/>
    <n v="0"/>
    <x v="0"/>
    <n v="1404"/>
    <x v="0"/>
    <n v="1"/>
    <n v="3"/>
    <s v="Life Sciences"/>
    <n v="1"/>
    <n v="1961"/>
    <n v="1"/>
    <x v="1"/>
    <n v="59"/>
    <x v="1"/>
    <n v="1"/>
    <x v="6"/>
    <n v="1"/>
    <x v="0"/>
    <n v="2858"/>
    <n v="11473"/>
    <n v="4"/>
    <s v="Y"/>
    <s v="No"/>
    <n v="14"/>
    <x v="0"/>
    <n v="1"/>
    <n v="80"/>
    <x v="0"/>
    <n v="20"/>
    <x v="1"/>
    <n v="2"/>
    <n v="1"/>
    <n v="0"/>
    <n v="0"/>
    <n v="0"/>
  </r>
  <r>
    <n v="35"/>
    <x v="1"/>
    <n v="0"/>
    <x v="0"/>
    <n v="1224"/>
    <x v="0"/>
    <n v="7"/>
    <n v="4"/>
    <s v="Life Sciences"/>
    <n v="1"/>
    <n v="1962"/>
    <n v="3"/>
    <x v="0"/>
    <n v="55"/>
    <x v="0"/>
    <n v="2"/>
    <x v="0"/>
    <n v="4"/>
    <x v="1"/>
    <n v="5204"/>
    <n v="13586"/>
    <n v="1"/>
    <s v="Y"/>
    <s v="Yes"/>
    <n v="11"/>
    <x v="0"/>
    <n v="4"/>
    <n v="80"/>
    <x v="0"/>
    <n v="10"/>
    <x v="2"/>
    <n v="3"/>
    <n v="10"/>
    <n v="8"/>
    <n v="0"/>
    <n v="9"/>
  </r>
  <r>
    <n v="27"/>
    <x v="1"/>
    <n v="0"/>
    <x v="0"/>
    <n v="954"/>
    <x v="0"/>
    <n v="9"/>
    <n v="3"/>
    <s v="Marketing"/>
    <n v="1"/>
    <n v="1965"/>
    <n v="4"/>
    <x v="1"/>
    <n v="44"/>
    <x v="0"/>
    <n v="2"/>
    <x v="0"/>
    <n v="4"/>
    <x v="0"/>
    <n v="4105"/>
    <n v="5099"/>
    <n v="1"/>
    <s v="Y"/>
    <s v="No"/>
    <n v="14"/>
    <x v="0"/>
    <n v="1"/>
    <n v="80"/>
    <x v="0"/>
    <n v="7"/>
    <x v="3"/>
    <n v="3"/>
    <n v="7"/>
    <n v="7"/>
    <n v="0"/>
    <n v="7"/>
  </r>
  <r>
    <n v="32"/>
    <x v="1"/>
    <n v="0"/>
    <x v="0"/>
    <n v="1373"/>
    <x v="1"/>
    <n v="5"/>
    <n v="4"/>
    <s v="Life Sciences"/>
    <n v="1"/>
    <n v="1966"/>
    <n v="4"/>
    <x v="1"/>
    <n v="56"/>
    <x v="1"/>
    <n v="2"/>
    <x v="3"/>
    <n v="4"/>
    <x v="0"/>
    <n v="9679"/>
    <n v="10138"/>
    <n v="8"/>
    <s v="Y"/>
    <s v="No"/>
    <n v="24"/>
    <x v="1"/>
    <n v="2"/>
    <n v="80"/>
    <x v="0"/>
    <n v="8"/>
    <x v="4"/>
    <n v="3"/>
    <n v="1"/>
    <n v="0"/>
    <n v="0"/>
    <n v="0"/>
  </r>
  <r>
    <n v="31"/>
    <x v="0"/>
    <n v="1"/>
    <x v="1"/>
    <n v="754"/>
    <x v="0"/>
    <n v="26"/>
    <n v="4"/>
    <s v="Marketing"/>
    <n v="1"/>
    <n v="1967"/>
    <n v="1"/>
    <x v="1"/>
    <n v="63"/>
    <x v="0"/>
    <n v="2"/>
    <x v="0"/>
    <n v="4"/>
    <x v="1"/>
    <n v="5617"/>
    <n v="21075"/>
    <n v="1"/>
    <s v="Y"/>
    <s v="Yes"/>
    <n v="11"/>
    <x v="0"/>
    <n v="3"/>
    <n v="80"/>
    <x v="0"/>
    <n v="10"/>
    <x v="5"/>
    <n v="3"/>
    <n v="10"/>
    <n v="7"/>
    <n v="0"/>
    <n v="8"/>
  </r>
  <r>
    <n v="53"/>
    <x v="0"/>
    <n v="1"/>
    <x v="0"/>
    <n v="1168"/>
    <x v="0"/>
    <n v="24"/>
    <n v="4"/>
    <s v="Life Sciences"/>
    <n v="1"/>
    <n v="1968"/>
    <n v="1"/>
    <x v="1"/>
    <n v="66"/>
    <x v="0"/>
    <n v="3"/>
    <x v="0"/>
    <n v="1"/>
    <x v="0"/>
    <n v="10448"/>
    <n v="5843"/>
    <n v="6"/>
    <s v="Y"/>
    <s v="Yes"/>
    <n v="13"/>
    <x v="0"/>
    <n v="2"/>
    <n v="80"/>
    <x v="0"/>
    <n v="15"/>
    <x v="2"/>
    <n v="2"/>
    <n v="2"/>
    <n v="2"/>
    <n v="2"/>
    <n v="2"/>
  </r>
  <r>
    <n v="54"/>
    <x v="1"/>
    <n v="0"/>
    <x v="0"/>
    <n v="155"/>
    <x v="1"/>
    <n v="9"/>
    <n v="2"/>
    <s v="Life Sciences"/>
    <n v="1"/>
    <n v="1969"/>
    <n v="1"/>
    <x v="0"/>
    <n v="67"/>
    <x v="0"/>
    <n v="2"/>
    <x v="1"/>
    <n v="3"/>
    <x v="1"/>
    <n v="2897"/>
    <n v="22474"/>
    <n v="3"/>
    <s v="Y"/>
    <s v="No"/>
    <n v="11"/>
    <x v="0"/>
    <n v="3"/>
    <n v="80"/>
    <x v="3"/>
    <n v="9"/>
    <x v="6"/>
    <n v="2"/>
    <n v="4"/>
    <n v="3"/>
    <n v="2"/>
    <n v="3"/>
  </r>
  <r>
    <n v="33"/>
    <x v="1"/>
    <n v="0"/>
    <x v="1"/>
    <n v="1303"/>
    <x v="1"/>
    <n v="7"/>
    <n v="2"/>
    <s v="Life Sciences"/>
    <n v="1"/>
    <n v="1970"/>
    <n v="4"/>
    <x v="1"/>
    <n v="36"/>
    <x v="0"/>
    <n v="2"/>
    <x v="4"/>
    <n v="3"/>
    <x v="2"/>
    <n v="5968"/>
    <n v="18079"/>
    <n v="1"/>
    <s v="Y"/>
    <s v="No"/>
    <n v="20"/>
    <x v="1"/>
    <n v="3"/>
    <n v="80"/>
    <x v="2"/>
    <n v="9"/>
    <x v="2"/>
    <n v="3"/>
    <n v="9"/>
    <n v="7"/>
    <n v="2"/>
    <n v="8"/>
  </r>
  <r>
    <n v="43"/>
    <x v="1"/>
    <n v="0"/>
    <x v="0"/>
    <n v="574"/>
    <x v="1"/>
    <n v="11"/>
    <n v="3"/>
    <s v="Life Sciences"/>
    <n v="1"/>
    <n v="1971"/>
    <n v="1"/>
    <x v="1"/>
    <n v="30"/>
    <x v="0"/>
    <n v="3"/>
    <x v="4"/>
    <n v="3"/>
    <x v="1"/>
    <n v="7510"/>
    <n v="16873"/>
    <n v="1"/>
    <s v="Y"/>
    <s v="No"/>
    <n v="17"/>
    <x v="0"/>
    <n v="2"/>
    <n v="80"/>
    <x v="1"/>
    <n v="10"/>
    <x v="4"/>
    <n v="3"/>
    <n v="10"/>
    <n v="9"/>
    <n v="0"/>
    <n v="9"/>
  </r>
  <r>
    <n v="38"/>
    <x v="1"/>
    <n v="0"/>
    <x v="1"/>
    <n v="1444"/>
    <x v="2"/>
    <n v="1"/>
    <n v="4"/>
    <s v="Other"/>
    <n v="1"/>
    <n v="1972"/>
    <n v="4"/>
    <x v="1"/>
    <n v="88"/>
    <x v="0"/>
    <n v="1"/>
    <x v="8"/>
    <n v="2"/>
    <x v="1"/>
    <n v="2991"/>
    <n v="5224"/>
    <n v="0"/>
    <s v="Y"/>
    <s v="Yes"/>
    <n v="11"/>
    <x v="0"/>
    <n v="2"/>
    <n v="80"/>
    <x v="1"/>
    <n v="7"/>
    <x v="2"/>
    <n v="3"/>
    <n v="6"/>
    <n v="2"/>
    <n v="1"/>
    <n v="2"/>
  </r>
  <r>
    <n v="55"/>
    <x v="1"/>
    <n v="0"/>
    <x v="0"/>
    <n v="189"/>
    <x v="2"/>
    <n v="26"/>
    <n v="4"/>
    <s v="Human Resources"/>
    <n v="1"/>
    <n v="1973"/>
    <n v="3"/>
    <x v="1"/>
    <n v="71"/>
    <x v="2"/>
    <n v="5"/>
    <x v="5"/>
    <n v="2"/>
    <x v="1"/>
    <n v="19636"/>
    <n v="25811"/>
    <n v="4"/>
    <s v="Y"/>
    <s v="Yes"/>
    <n v="18"/>
    <x v="0"/>
    <n v="1"/>
    <n v="80"/>
    <x v="1"/>
    <n v="35"/>
    <x v="0"/>
    <n v="3"/>
    <n v="10"/>
    <n v="9"/>
    <n v="1"/>
    <n v="4"/>
  </r>
  <r>
    <n v="31"/>
    <x v="1"/>
    <n v="0"/>
    <x v="0"/>
    <n v="1276"/>
    <x v="1"/>
    <n v="2"/>
    <n v="1"/>
    <s v="Medical"/>
    <n v="1"/>
    <n v="1974"/>
    <n v="4"/>
    <x v="0"/>
    <n v="59"/>
    <x v="3"/>
    <n v="1"/>
    <x v="2"/>
    <n v="4"/>
    <x v="2"/>
    <n v="1129"/>
    <n v="17536"/>
    <n v="1"/>
    <s v="Y"/>
    <s v="Yes"/>
    <n v="11"/>
    <x v="0"/>
    <n v="3"/>
    <n v="80"/>
    <x v="2"/>
    <n v="1"/>
    <x v="5"/>
    <n v="3"/>
    <n v="1"/>
    <n v="0"/>
    <n v="0"/>
    <n v="0"/>
  </r>
  <r>
    <n v="39"/>
    <x v="1"/>
    <n v="0"/>
    <x v="0"/>
    <n v="119"/>
    <x v="0"/>
    <n v="15"/>
    <n v="4"/>
    <s v="Marketing"/>
    <n v="1"/>
    <n v="1975"/>
    <n v="2"/>
    <x v="1"/>
    <n v="77"/>
    <x v="0"/>
    <n v="4"/>
    <x v="0"/>
    <n v="1"/>
    <x v="0"/>
    <n v="13341"/>
    <n v="25098"/>
    <n v="0"/>
    <s v="Y"/>
    <s v="No"/>
    <n v="12"/>
    <x v="0"/>
    <n v="1"/>
    <n v="80"/>
    <x v="0"/>
    <n v="21"/>
    <x v="1"/>
    <n v="3"/>
    <n v="20"/>
    <n v="8"/>
    <n v="11"/>
    <n v="10"/>
  </r>
  <r>
    <n v="42"/>
    <x v="1"/>
    <n v="0"/>
    <x v="2"/>
    <n v="335"/>
    <x v="1"/>
    <n v="23"/>
    <n v="2"/>
    <s v="Life Sciences"/>
    <n v="1"/>
    <n v="1976"/>
    <n v="4"/>
    <x v="1"/>
    <n v="37"/>
    <x v="1"/>
    <n v="2"/>
    <x v="1"/>
    <n v="3"/>
    <x v="0"/>
    <n v="4332"/>
    <n v="14811"/>
    <n v="1"/>
    <s v="Y"/>
    <s v="No"/>
    <n v="12"/>
    <x v="0"/>
    <n v="4"/>
    <n v="80"/>
    <x v="0"/>
    <n v="20"/>
    <x v="2"/>
    <n v="3"/>
    <n v="20"/>
    <n v="9"/>
    <n v="3"/>
    <n v="7"/>
  </r>
  <r>
    <n v="31"/>
    <x v="1"/>
    <n v="0"/>
    <x v="2"/>
    <n v="697"/>
    <x v="1"/>
    <n v="10"/>
    <n v="3"/>
    <s v="Medical"/>
    <n v="1"/>
    <n v="1979"/>
    <n v="3"/>
    <x v="0"/>
    <n v="40"/>
    <x v="0"/>
    <n v="3"/>
    <x v="7"/>
    <n v="3"/>
    <x v="1"/>
    <n v="11031"/>
    <n v="26862"/>
    <n v="4"/>
    <s v="Y"/>
    <s v="No"/>
    <n v="20"/>
    <x v="1"/>
    <n v="3"/>
    <n v="80"/>
    <x v="1"/>
    <n v="13"/>
    <x v="2"/>
    <n v="4"/>
    <n v="11"/>
    <n v="7"/>
    <n v="4"/>
    <n v="8"/>
  </r>
  <r>
    <n v="54"/>
    <x v="1"/>
    <n v="0"/>
    <x v="0"/>
    <n v="157"/>
    <x v="1"/>
    <n v="10"/>
    <n v="3"/>
    <s v="Medical"/>
    <n v="1"/>
    <n v="1980"/>
    <n v="3"/>
    <x v="0"/>
    <n v="77"/>
    <x v="0"/>
    <n v="2"/>
    <x v="3"/>
    <n v="1"/>
    <x v="0"/>
    <n v="4440"/>
    <n v="25198"/>
    <n v="6"/>
    <s v="Y"/>
    <s v="Yes"/>
    <n v="19"/>
    <x v="0"/>
    <n v="4"/>
    <n v="80"/>
    <x v="0"/>
    <n v="9"/>
    <x v="1"/>
    <n v="3"/>
    <n v="5"/>
    <n v="2"/>
    <n v="1"/>
    <n v="4"/>
  </r>
  <r>
    <n v="24"/>
    <x v="1"/>
    <n v="0"/>
    <x v="0"/>
    <n v="771"/>
    <x v="1"/>
    <n v="1"/>
    <n v="2"/>
    <s v="Life Sciences"/>
    <n v="1"/>
    <n v="1981"/>
    <n v="2"/>
    <x v="1"/>
    <n v="45"/>
    <x v="1"/>
    <n v="2"/>
    <x v="4"/>
    <n v="3"/>
    <x v="0"/>
    <n v="4617"/>
    <n v="14120"/>
    <n v="1"/>
    <s v="Y"/>
    <s v="No"/>
    <n v="12"/>
    <x v="0"/>
    <n v="2"/>
    <n v="80"/>
    <x v="0"/>
    <n v="4"/>
    <x v="2"/>
    <n v="2"/>
    <n v="4"/>
    <n v="3"/>
    <n v="1"/>
    <n v="2"/>
  </r>
  <r>
    <n v="23"/>
    <x v="1"/>
    <n v="0"/>
    <x v="0"/>
    <n v="571"/>
    <x v="1"/>
    <n v="12"/>
    <n v="2"/>
    <s v="Other"/>
    <n v="1"/>
    <n v="1982"/>
    <n v="4"/>
    <x v="1"/>
    <n v="78"/>
    <x v="0"/>
    <n v="1"/>
    <x v="2"/>
    <n v="4"/>
    <x v="0"/>
    <n v="2647"/>
    <n v="13672"/>
    <n v="1"/>
    <s v="Y"/>
    <s v="No"/>
    <n v="13"/>
    <x v="0"/>
    <n v="3"/>
    <n v="80"/>
    <x v="0"/>
    <n v="5"/>
    <x v="6"/>
    <n v="4"/>
    <n v="5"/>
    <n v="2"/>
    <n v="1"/>
    <n v="4"/>
  </r>
  <r>
    <n v="40"/>
    <x v="1"/>
    <n v="0"/>
    <x v="1"/>
    <n v="692"/>
    <x v="1"/>
    <n v="11"/>
    <n v="3"/>
    <s v="Technical Degree"/>
    <n v="1"/>
    <n v="1985"/>
    <n v="4"/>
    <x v="0"/>
    <n v="73"/>
    <x v="0"/>
    <n v="2"/>
    <x v="2"/>
    <n v="3"/>
    <x v="1"/>
    <n v="6323"/>
    <n v="26849"/>
    <n v="1"/>
    <s v="Y"/>
    <s v="No"/>
    <n v="11"/>
    <x v="0"/>
    <n v="1"/>
    <n v="80"/>
    <x v="1"/>
    <n v="10"/>
    <x v="2"/>
    <n v="4"/>
    <n v="10"/>
    <n v="9"/>
    <n v="9"/>
    <n v="4"/>
  </r>
  <r>
    <n v="40"/>
    <x v="1"/>
    <n v="0"/>
    <x v="0"/>
    <n v="444"/>
    <x v="0"/>
    <n v="2"/>
    <n v="2"/>
    <s v="Marketing"/>
    <n v="1"/>
    <n v="1986"/>
    <n v="2"/>
    <x v="0"/>
    <n v="92"/>
    <x v="0"/>
    <n v="2"/>
    <x v="0"/>
    <n v="2"/>
    <x v="1"/>
    <n v="5677"/>
    <n v="4258"/>
    <n v="3"/>
    <s v="Y"/>
    <s v="No"/>
    <n v="14"/>
    <x v="0"/>
    <n v="3"/>
    <n v="80"/>
    <x v="1"/>
    <n v="15"/>
    <x v="5"/>
    <n v="3"/>
    <n v="11"/>
    <n v="8"/>
    <n v="5"/>
    <n v="10"/>
  </r>
  <r>
    <n v="25"/>
    <x v="1"/>
    <n v="0"/>
    <x v="0"/>
    <n v="309"/>
    <x v="2"/>
    <n v="2"/>
    <n v="3"/>
    <s v="Human Resources"/>
    <n v="1"/>
    <n v="1987"/>
    <n v="3"/>
    <x v="0"/>
    <n v="82"/>
    <x v="0"/>
    <n v="1"/>
    <x v="8"/>
    <n v="2"/>
    <x v="1"/>
    <n v="2187"/>
    <n v="19655"/>
    <n v="4"/>
    <s v="Y"/>
    <s v="No"/>
    <n v="14"/>
    <x v="0"/>
    <n v="3"/>
    <n v="80"/>
    <x v="0"/>
    <n v="6"/>
    <x v="1"/>
    <n v="3"/>
    <n v="2"/>
    <n v="0"/>
    <n v="1"/>
    <n v="2"/>
  </r>
  <r>
    <n v="30"/>
    <x v="1"/>
    <n v="0"/>
    <x v="0"/>
    <n v="911"/>
    <x v="1"/>
    <n v="1"/>
    <n v="2"/>
    <s v="Medical"/>
    <n v="1"/>
    <n v="1989"/>
    <n v="4"/>
    <x v="1"/>
    <n v="76"/>
    <x v="0"/>
    <n v="1"/>
    <x v="2"/>
    <n v="2"/>
    <x v="1"/>
    <n v="3748"/>
    <n v="4077"/>
    <n v="1"/>
    <s v="Y"/>
    <s v="No"/>
    <n v="13"/>
    <x v="0"/>
    <n v="3"/>
    <n v="80"/>
    <x v="0"/>
    <n v="12"/>
    <x v="6"/>
    <n v="2"/>
    <n v="12"/>
    <n v="8"/>
    <n v="1"/>
    <n v="7"/>
  </r>
  <r>
    <n v="25"/>
    <x v="1"/>
    <n v="0"/>
    <x v="0"/>
    <n v="977"/>
    <x v="1"/>
    <n v="2"/>
    <n v="1"/>
    <s v="Other"/>
    <n v="1"/>
    <n v="1992"/>
    <n v="4"/>
    <x v="1"/>
    <n v="57"/>
    <x v="0"/>
    <n v="1"/>
    <x v="2"/>
    <n v="3"/>
    <x v="2"/>
    <n v="3977"/>
    <n v="7298"/>
    <n v="6"/>
    <s v="Y"/>
    <s v="Yes"/>
    <n v="19"/>
    <x v="0"/>
    <n v="3"/>
    <n v="80"/>
    <x v="1"/>
    <n v="7"/>
    <x v="2"/>
    <n v="2"/>
    <n v="2"/>
    <n v="2"/>
    <n v="0"/>
    <n v="2"/>
  </r>
  <r>
    <n v="47"/>
    <x v="1"/>
    <n v="0"/>
    <x v="0"/>
    <n v="1180"/>
    <x v="1"/>
    <n v="25"/>
    <n v="3"/>
    <s v="Medical"/>
    <n v="1"/>
    <n v="1993"/>
    <n v="1"/>
    <x v="1"/>
    <n v="84"/>
    <x v="0"/>
    <n v="3"/>
    <x v="4"/>
    <n v="3"/>
    <x v="0"/>
    <n v="8633"/>
    <n v="13084"/>
    <n v="2"/>
    <s v="Y"/>
    <s v="No"/>
    <n v="23"/>
    <x v="1"/>
    <n v="2"/>
    <n v="80"/>
    <x v="0"/>
    <n v="25"/>
    <x v="1"/>
    <n v="3"/>
    <n v="17"/>
    <n v="14"/>
    <n v="12"/>
    <n v="11"/>
  </r>
  <r>
    <n v="33"/>
    <x v="1"/>
    <n v="0"/>
    <x v="2"/>
    <n v="1313"/>
    <x v="1"/>
    <n v="1"/>
    <n v="2"/>
    <s v="Medical"/>
    <n v="1"/>
    <n v="1994"/>
    <n v="2"/>
    <x v="1"/>
    <n v="59"/>
    <x v="1"/>
    <n v="1"/>
    <x v="2"/>
    <n v="3"/>
    <x v="2"/>
    <n v="2008"/>
    <n v="20439"/>
    <n v="1"/>
    <s v="Y"/>
    <s v="No"/>
    <n v="12"/>
    <x v="0"/>
    <n v="3"/>
    <n v="80"/>
    <x v="2"/>
    <n v="1"/>
    <x v="2"/>
    <n v="2"/>
    <n v="1"/>
    <n v="1"/>
    <n v="0"/>
    <n v="0"/>
  </r>
  <r>
    <n v="38"/>
    <x v="1"/>
    <n v="0"/>
    <x v="0"/>
    <n v="1321"/>
    <x v="0"/>
    <n v="1"/>
    <n v="4"/>
    <s v="Life Sciences"/>
    <n v="1"/>
    <n v="1995"/>
    <n v="4"/>
    <x v="1"/>
    <n v="86"/>
    <x v="0"/>
    <n v="2"/>
    <x v="0"/>
    <n v="2"/>
    <x v="1"/>
    <n v="4440"/>
    <n v="7636"/>
    <n v="0"/>
    <s v="Y"/>
    <s v="No"/>
    <n v="15"/>
    <x v="0"/>
    <n v="1"/>
    <n v="80"/>
    <x v="3"/>
    <n v="16"/>
    <x v="1"/>
    <n v="3"/>
    <n v="15"/>
    <n v="13"/>
    <n v="5"/>
    <n v="8"/>
  </r>
  <r>
    <n v="31"/>
    <x v="1"/>
    <n v="0"/>
    <x v="0"/>
    <n v="1154"/>
    <x v="0"/>
    <n v="2"/>
    <n v="2"/>
    <s v="Life Sciences"/>
    <n v="1"/>
    <n v="1996"/>
    <n v="1"/>
    <x v="1"/>
    <n v="54"/>
    <x v="0"/>
    <n v="1"/>
    <x v="6"/>
    <n v="3"/>
    <x v="1"/>
    <n v="3067"/>
    <n v="6393"/>
    <n v="0"/>
    <s v="Y"/>
    <s v="No"/>
    <n v="19"/>
    <x v="0"/>
    <n v="3"/>
    <n v="80"/>
    <x v="1"/>
    <n v="3"/>
    <x v="4"/>
    <n v="3"/>
    <n v="2"/>
    <n v="2"/>
    <n v="1"/>
    <n v="2"/>
  </r>
  <r>
    <n v="38"/>
    <x v="1"/>
    <n v="0"/>
    <x v="1"/>
    <n v="508"/>
    <x v="1"/>
    <n v="6"/>
    <n v="4"/>
    <s v="Life Sciences"/>
    <n v="1"/>
    <n v="1997"/>
    <n v="1"/>
    <x v="1"/>
    <n v="72"/>
    <x v="1"/>
    <n v="2"/>
    <x v="3"/>
    <n v="3"/>
    <x v="1"/>
    <n v="5321"/>
    <n v="14284"/>
    <n v="2"/>
    <s v="Y"/>
    <s v="No"/>
    <n v="11"/>
    <x v="0"/>
    <n v="4"/>
    <n v="80"/>
    <x v="1"/>
    <n v="10"/>
    <x v="4"/>
    <n v="3"/>
    <n v="8"/>
    <n v="3"/>
    <n v="7"/>
    <n v="7"/>
  </r>
  <r>
    <n v="42"/>
    <x v="1"/>
    <n v="0"/>
    <x v="0"/>
    <n v="557"/>
    <x v="1"/>
    <n v="18"/>
    <n v="4"/>
    <s v="Life Sciences"/>
    <n v="1"/>
    <n v="1998"/>
    <n v="4"/>
    <x v="1"/>
    <n v="35"/>
    <x v="0"/>
    <n v="2"/>
    <x v="1"/>
    <n v="1"/>
    <x v="2"/>
    <n v="5410"/>
    <n v="11189"/>
    <n v="6"/>
    <s v="Y"/>
    <s v="Yes"/>
    <n v="17"/>
    <x v="0"/>
    <n v="3"/>
    <n v="80"/>
    <x v="1"/>
    <n v="9"/>
    <x v="1"/>
    <n v="2"/>
    <n v="4"/>
    <n v="3"/>
    <n v="1"/>
    <n v="2"/>
  </r>
  <r>
    <n v="41"/>
    <x v="1"/>
    <n v="0"/>
    <x v="0"/>
    <n v="642"/>
    <x v="1"/>
    <n v="1"/>
    <n v="3"/>
    <s v="Life Sciences"/>
    <n v="1"/>
    <n v="1999"/>
    <n v="4"/>
    <x v="1"/>
    <n v="76"/>
    <x v="0"/>
    <n v="1"/>
    <x v="1"/>
    <n v="4"/>
    <x v="1"/>
    <n v="2782"/>
    <n v="21412"/>
    <n v="3"/>
    <s v="Y"/>
    <s v="No"/>
    <n v="22"/>
    <x v="1"/>
    <n v="1"/>
    <n v="80"/>
    <x v="1"/>
    <n v="12"/>
    <x v="1"/>
    <n v="3"/>
    <n v="5"/>
    <n v="3"/>
    <n v="1"/>
    <n v="0"/>
  </r>
  <r>
    <n v="47"/>
    <x v="1"/>
    <n v="0"/>
    <x v="2"/>
    <n v="1162"/>
    <x v="1"/>
    <n v="1"/>
    <n v="1"/>
    <s v="Medical"/>
    <n v="1"/>
    <n v="2000"/>
    <n v="3"/>
    <x v="0"/>
    <n v="98"/>
    <x v="0"/>
    <n v="3"/>
    <x v="7"/>
    <n v="2"/>
    <x v="1"/>
    <n v="11957"/>
    <n v="17231"/>
    <n v="0"/>
    <s v="Y"/>
    <s v="No"/>
    <n v="18"/>
    <x v="0"/>
    <n v="1"/>
    <n v="80"/>
    <x v="3"/>
    <n v="14"/>
    <x v="1"/>
    <n v="1"/>
    <n v="13"/>
    <n v="8"/>
    <n v="5"/>
    <n v="12"/>
  </r>
  <r>
    <n v="35"/>
    <x v="1"/>
    <n v="0"/>
    <x v="0"/>
    <n v="1490"/>
    <x v="1"/>
    <n v="11"/>
    <n v="4"/>
    <s v="Medical"/>
    <n v="1"/>
    <n v="2003"/>
    <n v="4"/>
    <x v="1"/>
    <n v="43"/>
    <x v="0"/>
    <n v="1"/>
    <x v="2"/>
    <n v="3"/>
    <x v="1"/>
    <n v="2660"/>
    <n v="20232"/>
    <n v="7"/>
    <s v="Y"/>
    <s v="Yes"/>
    <n v="11"/>
    <x v="0"/>
    <n v="3"/>
    <n v="80"/>
    <x v="1"/>
    <n v="5"/>
    <x v="1"/>
    <n v="3"/>
    <n v="2"/>
    <n v="2"/>
    <n v="2"/>
    <n v="2"/>
  </r>
  <r>
    <n v="22"/>
    <x v="1"/>
    <n v="0"/>
    <x v="0"/>
    <n v="581"/>
    <x v="1"/>
    <n v="1"/>
    <n v="2"/>
    <s v="Life Sciences"/>
    <n v="1"/>
    <n v="2007"/>
    <n v="4"/>
    <x v="1"/>
    <n v="63"/>
    <x v="0"/>
    <n v="1"/>
    <x v="1"/>
    <n v="3"/>
    <x v="0"/>
    <n v="3375"/>
    <n v="17624"/>
    <n v="0"/>
    <s v="Y"/>
    <s v="No"/>
    <n v="12"/>
    <x v="0"/>
    <n v="4"/>
    <n v="80"/>
    <x v="0"/>
    <n v="4"/>
    <x v="2"/>
    <n v="4"/>
    <n v="3"/>
    <n v="2"/>
    <n v="1"/>
    <n v="2"/>
  </r>
  <r>
    <n v="35"/>
    <x v="1"/>
    <n v="0"/>
    <x v="0"/>
    <n v="1395"/>
    <x v="1"/>
    <n v="9"/>
    <n v="4"/>
    <s v="Medical"/>
    <n v="1"/>
    <n v="2008"/>
    <n v="2"/>
    <x v="1"/>
    <n v="48"/>
    <x v="0"/>
    <n v="2"/>
    <x v="1"/>
    <n v="3"/>
    <x v="0"/>
    <n v="5098"/>
    <n v="18698"/>
    <n v="1"/>
    <s v="Y"/>
    <s v="No"/>
    <n v="19"/>
    <x v="0"/>
    <n v="2"/>
    <n v="80"/>
    <x v="0"/>
    <n v="10"/>
    <x v="3"/>
    <n v="3"/>
    <n v="10"/>
    <n v="7"/>
    <n v="0"/>
    <n v="8"/>
  </r>
  <r>
    <n v="33"/>
    <x v="1"/>
    <n v="0"/>
    <x v="0"/>
    <n v="501"/>
    <x v="1"/>
    <n v="15"/>
    <n v="2"/>
    <s v="Medical"/>
    <n v="1"/>
    <n v="2009"/>
    <n v="2"/>
    <x v="0"/>
    <n v="95"/>
    <x v="0"/>
    <n v="2"/>
    <x v="4"/>
    <n v="4"/>
    <x v="1"/>
    <n v="4878"/>
    <n v="21653"/>
    <n v="0"/>
    <s v="Y"/>
    <s v="Yes"/>
    <n v="13"/>
    <x v="0"/>
    <n v="1"/>
    <n v="80"/>
    <x v="1"/>
    <n v="10"/>
    <x v="6"/>
    <n v="3"/>
    <n v="9"/>
    <n v="7"/>
    <n v="8"/>
    <n v="1"/>
  </r>
  <r>
    <n v="32"/>
    <x v="1"/>
    <n v="0"/>
    <x v="0"/>
    <n v="267"/>
    <x v="1"/>
    <n v="29"/>
    <n v="4"/>
    <s v="Life Sciences"/>
    <n v="1"/>
    <n v="2010"/>
    <n v="3"/>
    <x v="0"/>
    <n v="49"/>
    <x v="1"/>
    <n v="1"/>
    <x v="2"/>
    <n v="2"/>
    <x v="0"/>
    <n v="2837"/>
    <n v="15919"/>
    <n v="1"/>
    <s v="Y"/>
    <s v="No"/>
    <n v="13"/>
    <x v="0"/>
    <n v="3"/>
    <n v="80"/>
    <x v="0"/>
    <n v="6"/>
    <x v="1"/>
    <n v="3"/>
    <n v="6"/>
    <n v="2"/>
    <n v="4"/>
    <n v="1"/>
  </r>
  <r>
    <n v="40"/>
    <x v="1"/>
    <n v="0"/>
    <x v="0"/>
    <n v="543"/>
    <x v="1"/>
    <n v="1"/>
    <n v="4"/>
    <s v="Life Sciences"/>
    <n v="1"/>
    <n v="2012"/>
    <n v="1"/>
    <x v="1"/>
    <n v="83"/>
    <x v="0"/>
    <n v="1"/>
    <x v="2"/>
    <n v="4"/>
    <x v="1"/>
    <n v="2406"/>
    <n v="4060"/>
    <n v="8"/>
    <s v="Y"/>
    <s v="No"/>
    <n v="19"/>
    <x v="0"/>
    <n v="3"/>
    <n v="80"/>
    <x v="3"/>
    <n v="8"/>
    <x v="1"/>
    <n v="2"/>
    <n v="1"/>
    <n v="0"/>
    <n v="0"/>
    <n v="0"/>
  </r>
  <r>
    <n v="32"/>
    <x v="1"/>
    <n v="0"/>
    <x v="0"/>
    <n v="234"/>
    <x v="0"/>
    <n v="1"/>
    <n v="4"/>
    <s v="Medical"/>
    <n v="1"/>
    <n v="2013"/>
    <n v="2"/>
    <x v="1"/>
    <n v="68"/>
    <x v="1"/>
    <n v="1"/>
    <x v="6"/>
    <n v="2"/>
    <x v="1"/>
    <n v="2269"/>
    <n v="18024"/>
    <n v="0"/>
    <s v="Y"/>
    <s v="No"/>
    <n v="14"/>
    <x v="0"/>
    <n v="2"/>
    <n v="80"/>
    <x v="1"/>
    <n v="3"/>
    <x v="2"/>
    <n v="3"/>
    <n v="2"/>
    <n v="2"/>
    <n v="2"/>
    <n v="2"/>
  </r>
  <r>
    <n v="39"/>
    <x v="1"/>
    <n v="0"/>
    <x v="0"/>
    <n v="116"/>
    <x v="1"/>
    <n v="24"/>
    <n v="1"/>
    <s v="Life Sciences"/>
    <n v="1"/>
    <n v="2014"/>
    <n v="1"/>
    <x v="1"/>
    <n v="52"/>
    <x v="0"/>
    <n v="2"/>
    <x v="1"/>
    <n v="4"/>
    <x v="0"/>
    <n v="4108"/>
    <n v="5340"/>
    <n v="7"/>
    <s v="Y"/>
    <s v="No"/>
    <n v="13"/>
    <x v="0"/>
    <n v="1"/>
    <n v="80"/>
    <x v="0"/>
    <n v="18"/>
    <x v="2"/>
    <n v="3"/>
    <n v="7"/>
    <n v="7"/>
    <n v="1"/>
    <n v="7"/>
  </r>
  <r>
    <n v="38"/>
    <x v="1"/>
    <n v="0"/>
    <x v="0"/>
    <n v="201"/>
    <x v="1"/>
    <n v="10"/>
    <n v="3"/>
    <s v="Medical"/>
    <n v="1"/>
    <n v="2015"/>
    <n v="2"/>
    <x v="0"/>
    <n v="99"/>
    <x v="3"/>
    <n v="3"/>
    <x v="7"/>
    <n v="3"/>
    <x v="1"/>
    <n v="13206"/>
    <n v="3376"/>
    <n v="3"/>
    <s v="Y"/>
    <s v="No"/>
    <n v="12"/>
    <x v="0"/>
    <n v="1"/>
    <n v="80"/>
    <x v="1"/>
    <n v="20"/>
    <x v="1"/>
    <n v="3"/>
    <n v="18"/>
    <n v="16"/>
    <n v="1"/>
    <n v="11"/>
  </r>
  <r>
    <n v="32"/>
    <x v="1"/>
    <n v="0"/>
    <x v="0"/>
    <n v="801"/>
    <x v="0"/>
    <n v="1"/>
    <n v="4"/>
    <s v="Marketing"/>
    <n v="1"/>
    <n v="2016"/>
    <n v="3"/>
    <x v="0"/>
    <n v="48"/>
    <x v="0"/>
    <n v="3"/>
    <x v="0"/>
    <n v="4"/>
    <x v="1"/>
    <n v="10422"/>
    <n v="24032"/>
    <n v="1"/>
    <s v="Y"/>
    <s v="No"/>
    <n v="19"/>
    <x v="0"/>
    <n v="3"/>
    <n v="80"/>
    <x v="3"/>
    <n v="14"/>
    <x v="1"/>
    <n v="3"/>
    <n v="14"/>
    <n v="10"/>
    <n v="5"/>
    <n v="7"/>
  </r>
  <r>
    <n v="37"/>
    <x v="1"/>
    <n v="0"/>
    <x v="0"/>
    <n v="161"/>
    <x v="1"/>
    <n v="10"/>
    <n v="3"/>
    <s v="Life Sciences"/>
    <n v="1"/>
    <n v="2017"/>
    <n v="3"/>
    <x v="0"/>
    <n v="42"/>
    <x v="2"/>
    <n v="3"/>
    <x v="7"/>
    <n v="4"/>
    <x v="1"/>
    <n v="13744"/>
    <n v="15471"/>
    <n v="1"/>
    <s v="Y"/>
    <s v="Yes"/>
    <n v="25"/>
    <x v="1"/>
    <n v="1"/>
    <n v="80"/>
    <x v="1"/>
    <n v="16"/>
    <x v="2"/>
    <n v="3"/>
    <n v="16"/>
    <n v="11"/>
    <n v="6"/>
    <n v="8"/>
  </r>
  <r>
    <n v="25"/>
    <x v="1"/>
    <n v="0"/>
    <x v="0"/>
    <n v="1382"/>
    <x v="0"/>
    <n v="8"/>
    <n v="2"/>
    <s v="Other"/>
    <n v="1"/>
    <n v="2018"/>
    <n v="1"/>
    <x v="0"/>
    <n v="85"/>
    <x v="0"/>
    <n v="2"/>
    <x v="0"/>
    <n v="3"/>
    <x v="2"/>
    <n v="4907"/>
    <n v="13684"/>
    <n v="0"/>
    <s v="Y"/>
    <s v="Yes"/>
    <n v="22"/>
    <x v="1"/>
    <n v="2"/>
    <n v="80"/>
    <x v="1"/>
    <n v="6"/>
    <x v="1"/>
    <n v="2"/>
    <n v="5"/>
    <n v="3"/>
    <n v="0"/>
    <n v="4"/>
  </r>
  <r>
    <n v="52"/>
    <x v="1"/>
    <n v="0"/>
    <x v="2"/>
    <n v="585"/>
    <x v="0"/>
    <n v="29"/>
    <n v="4"/>
    <s v="Life Sciences"/>
    <n v="1"/>
    <n v="2019"/>
    <n v="1"/>
    <x v="1"/>
    <n v="40"/>
    <x v="0"/>
    <n v="1"/>
    <x v="6"/>
    <n v="4"/>
    <x v="2"/>
    <n v="3482"/>
    <n v="19788"/>
    <n v="2"/>
    <s v="Y"/>
    <s v="No"/>
    <n v="15"/>
    <x v="0"/>
    <n v="2"/>
    <n v="80"/>
    <x v="3"/>
    <n v="16"/>
    <x v="1"/>
    <n v="2"/>
    <n v="9"/>
    <n v="8"/>
    <n v="0"/>
    <n v="0"/>
  </r>
  <r>
    <n v="44"/>
    <x v="1"/>
    <n v="0"/>
    <x v="0"/>
    <n v="1037"/>
    <x v="1"/>
    <n v="1"/>
    <n v="3"/>
    <s v="Medical"/>
    <n v="1"/>
    <n v="2020"/>
    <n v="2"/>
    <x v="1"/>
    <n v="42"/>
    <x v="0"/>
    <n v="1"/>
    <x v="1"/>
    <n v="4"/>
    <x v="0"/>
    <n v="2436"/>
    <n v="13422"/>
    <n v="6"/>
    <s v="Y"/>
    <s v="Yes"/>
    <n v="12"/>
    <x v="0"/>
    <n v="3"/>
    <n v="80"/>
    <x v="0"/>
    <n v="6"/>
    <x v="2"/>
    <n v="3"/>
    <n v="4"/>
    <n v="3"/>
    <n v="1"/>
    <n v="2"/>
  </r>
  <r>
    <n v="21"/>
    <x v="1"/>
    <n v="0"/>
    <x v="0"/>
    <n v="501"/>
    <x v="0"/>
    <n v="5"/>
    <n v="1"/>
    <s v="Medical"/>
    <n v="1"/>
    <n v="2021"/>
    <n v="3"/>
    <x v="1"/>
    <n v="58"/>
    <x v="0"/>
    <n v="1"/>
    <x v="6"/>
    <n v="1"/>
    <x v="0"/>
    <n v="2380"/>
    <n v="25479"/>
    <n v="1"/>
    <s v="Y"/>
    <s v="Yes"/>
    <n v="11"/>
    <x v="0"/>
    <n v="4"/>
    <n v="80"/>
    <x v="0"/>
    <n v="2"/>
    <x v="6"/>
    <n v="3"/>
    <n v="2"/>
    <n v="2"/>
    <n v="1"/>
    <n v="2"/>
  </r>
  <r>
    <n v="39"/>
    <x v="1"/>
    <n v="0"/>
    <x v="2"/>
    <n v="105"/>
    <x v="1"/>
    <n v="9"/>
    <n v="3"/>
    <s v="Life Sciences"/>
    <n v="1"/>
    <n v="2022"/>
    <n v="4"/>
    <x v="1"/>
    <n v="87"/>
    <x v="0"/>
    <n v="5"/>
    <x v="5"/>
    <n v="4"/>
    <x v="0"/>
    <n v="19431"/>
    <n v="15302"/>
    <n v="2"/>
    <s v="Y"/>
    <s v="No"/>
    <n v="13"/>
    <x v="0"/>
    <n v="3"/>
    <n v="80"/>
    <x v="0"/>
    <n v="21"/>
    <x v="1"/>
    <n v="2"/>
    <n v="6"/>
    <n v="0"/>
    <n v="1"/>
    <n v="3"/>
  </r>
  <r>
    <n v="23"/>
    <x v="0"/>
    <n v="1"/>
    <x v="1"/>
    <n v="638"/>
    <x v="0"/>
    <n v="9"/>
    <n v="3"/>
    <s v="Marketing"/>
    <n v="1"/>
    <n v="2023"/>
    <n v="4"/>
    <x v="1"/>
    <n v="33"/>
    <x v="0"/>
    <n v="1"/>
    <x v="6"/>
    <n v="1"/>
    <x v="1"/>
    <n v="1790"/>
    <n v="26956"/>
    <n v="1"/>
    <s v="Y"/>
    <s v="No"/>
    <n v="19"/>
    <x v="0"/>
    <n v="1"/>
    <n v="80"/>
    <x v="1"/>
    <n v="1"/>
    <x v="1"/>
    <n v="2"/>
    <n v="1"/>
    <n v="0"/>
    <n v="1"/>
    <n v="0"/>
  </r>
  <r>
    <n v="36"/>
    <x v="1"/>
    <n v="0"/>
    <x v="0"/>
    <n v="557"/>
    <x v="0"/>
    <n v="3"/>
    <n v="3"/>
    <s v="Medical"/>
    <n v="1"/>
    <n v="2024"/>
    <n v="1"/>
    <x v="0"/>
    <n v="94"/>
    <x v="1"/>
    <n v="3"/>
    <x v="0"/>
    <n v="4"/>
    <x v="1"/>
    <n v="7644"/>
    <n v="12695"/>
    <n v="0"/>
    <s v="Y"/>
    <s v="No"/>
    <n v="19"/>
    <x v="0"/>
    <n v="3"/>
    <n v="80"/>
    <x v="3"/>
    <n v="10"/>
    <x v="2"/>
    <n v="3"/>
    <n v="9"/>
    <n v="7"/>
    <n v="3"/>
    <n v="4"/>
  </r>
  <r>
    <n v="36"/>
    <x v="1"/>
    <n v="0"/>
    <x v="1"/>
    <n v="688"/>
    <x v="1"/>
    <n v="4"/>
    <n v="2"/>
    <s v="Life Sciences"/>
    <n v="1"/>
    <n v="2025"/>
    <n v="4"/>
    <x v="0"/>
    <n v="97"/>
    <x v="0"/>
    <n v="2"/>
    <x v="3"/>
    <n v="2"/>
    <x v="2"/>
    <n v="5131"/>
    <n v="9192"/>
    <n v="7"/>
    <s v="Y"/>
    <s v="No"/>
    <n v="13"/>
    <x v="0"/>
    <n v="2"/>
    <n v="80"/>
    <x v="2"/>
    <n v="18"/>
    <x v="1"/>
    <n v="3"/>
    <n v="4"/>
    <n v="2"/>
    <n v="0"/>
    <n v="2"/>
  </r>
  <r>
    <n v="56"/>
    <x v="1"/>
    <n v="0"/>
    <x v="2"/>
    <n v="667"/>
    <x v="1"/>
    <n v="1"/>
    <n v="4"/>
    <s v="Life Sciences"/>
    <n v="1"/>
    <n v="2026"/>
    <n v="3"/>
    <x v="1"/>
    <n v="57"/>
    <x v="0"/>
    <n v="2"/>
    <x v="4"/>
    <n v="3"/>
    <x v="2"/>
    <n v="6306"/>
    <n v="26236"/>
    <n v="1"/>
    <s v="Y"/>
    <s v="No"/>
    <n v="21"/>
    <x v="1"/>
    <n v="1"/>
    <n v="80"/>
    <x v="1"/>
    <n v="13"/>
    <x v="2"/>
    <n v="2"/>
    <n v="13"/>
    <n v="12"/>
    <n v="1"/>
    <n v="9"/>
  </r>
  <r>
    <n v="29"/>
    <x v="0"/>
    <n v="1"/>
    <x v="0"/>
    <n v="1092"/>
    <x v="1"/>
    <n v="1"/>
    <n v="4"/>
    <s v="Medical"/>
    <n v="1"/>
    <n v="2027"/>
    <n v="1"/>
    <x v="1"/>
    <n v="36"/>
    <x v="0"/>
    <n v="1"/>
    <x v="1"/>
    <n v="4"/>
    <x v="1"/>
    <n v="4787"/>
    <n v="26124"/>
    <n v="9"/>
    <s v="Y"/>
    <s v="Yes"/>
    <n v="14"/>
    <x v="0"/>
    <n v="2"/>
    <n v="80"/>
    <x v="2"/>
    <n v="4"/>
    <x v="1"/>
    <n v="4"/>
    <n v="2"/>
    <n v="2"/>
    <n v="2"/>
    <n v="2"/>
  </r>
  <r>
    <n v="42"/>
    <x v="1"/>
    <n v="0"/>
    <x v="0"/>
    <n v="300"/>
    <x v="1"/>
    <n v="2"/>
    <n v="3"/>
    <s v="Life Sciences"/>
    <n v="1"/>
    <n v="2031"/>
    <n v="1"/>
    <x v="1"/>
    <n v="56"/>
    <x v="0"/>
    <n v="5"/>
    <x v="5"/>
    <n v="3"/>
    <x v="1"/>
    <n v="18880"/>
    <n v="17312"/>
    <n v="5"/>
    <s v="Y"/>
    <s v="No"/>
    <n v="11"/>
    <x v="0"/>
    <n v="1"/>
    <n v="80"/>
    <x v="0"/>
    <n v="24"/>
    <x v="2"/>
    <n v="2"/>
    <n v="22"/>
    <n v="6"/>
    <n v="4"/>
    <n v="14"/>
  </r>
  <r>
    <n v="56"/>
    <x v="0"/>
    <n v="1"/>
    <x v="0"/>
    <n v="310"/>
    <x v="1"/>
    <n v="7"/>
    <n v="2"/>
    <s v="Technical Degree"/>
    <n v="1"/>
    <n v="2032"/>
    <n v="4"/>
    <x v="1"/>
    <n v="72"/>
    <x v="0"/>
    <n v="1"/>
    <x v="2"/>
    <n v="3"/>
    <x v="1"/>
    <n v="2339"/>
    <n v="3666"/>
    <n v="8"/>
    <s v="Y"/>
    <s v="No"/>
    <n v="11"/>
    <x v="0"/>
    <n v="4"/>
    <n v="80"/>
    <x v="1"/>
    <n v="14"/>
    <x v="5"/>
    <n v="1"/>
    <n v="10"/>
    <n v="9"/>
    <n v="9"/>
    <n v="8"/>
  </r>
  <r>
    <n v="41"/>
    <x v="1"/>
    <n v="0"/>
    <x v="0"/>
    <n v="582"/>
    <x v="1"/>
    <n v="28"/>
    <n v="4"/>
    <s v="Life Sciences"/>
    <n v="1"/>
    <n v="2034"/>
    <n v="1"/>
    <x v="0"/>
    <n v="60"/>
    <x v="1"/>
    <n v="4"/>
    <x v="3"/>
    <n v="2"/>
    <x v="1"/>
    <n v="13570"/>
    <n v="5640"/>
    <n v="0"/>
    <s v="Y"/>
    <s v="No"/>
    <n v="23"/>
    <x v="1"/>
    <n v="3"/>
    <n v="80"/>
    <x v="1"/>
    <n v="21"/>
    <x v="1"/>
    <n v="3"/>
    <n v="20"/>
    <n v="7"/>
    <n v="0"/>
    <n v="10"/>
  </r>
  <r>
    <n v="34"/>
    <x v="1"/>
    <n v="0"/>
    <x v="0"/>
    <n v="704"/>
    <x v="0"/>
    <n v="28"/>
    <n v="3"/>
    <s v="Marketing"/>
    <n v="1"/>
    <n v="2035"/>
    <n v="4"/>
    <x v="0"/>
    <n v="95"/>
    <x v="1"/>
    <n v="2"/>
    <x v="0"/>
    <n v="3"/>
    <x v="1"/>
    <n v="6712"/>
    <n v="8978"/>
    <n v="1"/>
    <s v="Y"/>
    <s v="No"/>
    <n v="21"/>
    <x v="1"/>
    <n v="4"/>
    <n v="80"/>
    <x v="3"/>
    <n v="8"/>
    <x v="2"/>
    <n v="3"/>
    <n v="8"/>
    <n v="7"/>
    <n v="1"/>
    <n v="7"/>
  </r>
  <r>
    <n v="36"/>
    <x v="1"/>
    <n v="0"/>
    <x v="2"/>
    <n v="301"/>
    <x v="0"/>
    <n v="15"/>
    <n v="4"/>
    <s v="Marketing"/>
    <n v="1"/>
    <n v="2036"/>
    <n v="4"/>
    <x v="1"/>
    <n v="88"/>
    <x v="3"/>
    <n v="2"/>
    <x v="0"/>
    <n v="4"/>
    <x v="2"/>
    <n v="5406"/>
    <n v="10436"/>
    <n v="1"/>
    <s v="Y"/>
    <s v="No"/>
    <n v="24"/>
    <x v="1"/>
    <n v="1"/>
    <n v="80"/>
    <x v="1"/>
    <n v="15"/>
    <x v="5"/>
    <n v="2"/>
    <n v="15"/>
    <n v="12"/>
    <n v="11"/>
    <n v="11"/>
  </r>
  <r>
    <n v="41"/>
    <x v="1"/>
    <n v="0"/>
    <x v="0"/>
    <n v="930"/>
    <x v="0"/>
    <n v="3"/>
    <n v="3"/>
    <s v="Life Sciences"/>
    <n v="1"/>
    <n v="2037"/>
    <n v="3"/>
    <x v="1"/>
    <n v="57"/>
    <x v="1"/>
    <n v="2"/>
    <x v="0"/>
    <n v="2"/>
    <x v="2"/>
    <n v="8938"/>
    <n v="12227"/>
    <n v="2"/>
    <s v="Y"/>
    <s v="No"/>
    <n v="11"/>
    <x v="0"/>
    <n v="3"/>
    <n v="80"/>
    <x v="1"/>
    <n v="14"/>
    <x v="3"/>
    <n v="3"/>
    <n v="5"/>
    <n v="4"/>
    <n v="0"/>
    <n v="4"/>
  </r>
  <r>
    <n v="32"/>
    <x v="1"/>
    <n v="0"/>
    <x v="0"/>
    <n v="529"/>
    <x v="1"/>
    <n v="2"/>
    <n v="3"/>
    <s v="Technical Degree"/>
    <n v="1"/>
    <n v="2038"/>
    <n v="4"/>
    <x v="1"/>
    <n v="78"/>
    <x v="0"/>
    <n v="1"/>
    <x v="1"/>
    <n v="1"/>
    <x v="0"/>
    <n v="2439"/>
    <n v="11288"/>
    <n v="1"/>
    <s v="Y"/>
    <s v="No"/>
    <n v="14"/>
    <x v="0"/>
    <n v="4"/>
    <n v="80"/>
    <x v="0"/>
    <n v="4"/>
    <x v="5"/>
    <n v="3"/>
    <n v="4"/>
    <n v="2"/>
    <n v="1"/>
    <n v="2"/>
  </r>
  <r>
    <n v="35"/>
    <x v="1"/>
    <n v="0"/>
    <x v="0"/>
    <n v="1146"/>
    <x v="2"/>
    <n v="26"/>
    <n v="4"/>
    <s v="Life Sciences"/>
    <n v="1"/>
    <n v="2040"/>
    <n v="3"/>
    <x v="0"/>
    <n v="31"/>
    <x v="0"/>
    <n v="3"/>
    <x v="8"/>
    <n v="4"/>
    <x v="0"/>
    <n v="8837"/>
    <n v="16642"/>
    <n v="1"/>
    <s v="Y"/>
    <s v="Yes"/>
    <n v="16"/>
    <x v="0"/>
    <n v="3"/>
    <n v="80"/>
    <x v="0"/>
    <n v="9"/>
    <x v="2"/>
    <n v="3"/>
    <n v="9"/>
    <n v="0"/>
    <n v="1"/>
    <n v="7"/>
  </r>
  <r>
    <n v="38"/>
    <x v="1"/>
    <n v="0"/>
    <x v="0"/>
    <n v="345"/>
    <x v="0"/>
    <n v="10"/>
    <n v="2"/>
    <s v="Life Sciences"/>
    <n v="1"/>
    <n v="2041"/>
    <n v="1"/>
    <x v="0"/>
    <n v="100"/>
    <x v="0"/>
    <n v="2"/>
    <x v="0"/>
    <n v="4"/>
    <x v="1"/>
    <n v="5343"/>
    <n v="5982"/>
    <n v="1"/>
    <s v="Y"/>
    <s v="No"/>
    <n v="11"/>
    <x v="0"/>
    <n v="3"/>
    <n v="80"/>
    <x v="1"/>
    <n v="10"/>
    <x v="4"/>
    <n v="3"/>
    <n v="10"/>
    <n v="7"/>
    <n v="1"/>
    <n v="9"/>
  </r>
  <r>
    <n v="50"/>
    <x v="0"/>
    <n v="1"/>
    <x v="1"/>
    <n v="878"/>
    <x v="0"/>
    <n v="1"/>
    <n v="4"/>
    <s v="Life Sciences"/>
    <n v="1"/>
    <n v="2044"/>
    <n v="2"/>
    <x v="1"/>
    <n v="94"/>
    <x v="0"/>
    <n v="2"/>
    <x v="0"/>
    <n v="3"/>
    <x v="2"/>
    <n v="6728"/>
    <n v="14255"/>
    <n v="7"/>
    <s v="Y"/>
    <s v="No"/>
    <n v="12"/>
    <x v="0"/>
    <n v="4"/>
    <n v="80"/>
    <x v="3"/>
    <n v="12"/>
    <x v="1"/>
    <n v="3"/>
    <n v="6"/>
    <n v="3"/>
    <n v="0"/>
    <n v="1"/>
  </r>
  <r>
    <n v="36"/>
    <x v="1"/>
    <n v="0"/>
    <x v="0"/>
    <n v="1120"/>
    <x v="0"/>
    <n v="11"/>
    <n v="4"/>
    <s v="Marketing"/>
    <n v="1"/>
    <n v="2045"/>
    <n v="2"/>
    <x v="0"/>
    <n v="100"/>
    <x v="1"/>
    <n v="2"/>
    <x v="0"/>
    <n v="4"/>
    <x v="1"/>
    <n v="6652"/>
    <n v="14369"/>
    <n v="4"/>
    <s v="Y"/>
    <s v="No"/>
    <n v="13"/>
    <x v="0"/>
    <n v="1"/>
    <n v="80"/>
    <x v="1"/>
    <n v="8"/>
    <x v="2"/>
    <n v="2"/>
    <n v="6"/>
    <n v="3"/>
    <n v="0"/>
    <n v="0"/>
  </r>
  <r>
    <n v="45"/>
    <x v="1"/>
    <n v="0"/>
    <x v="0"/>
    <n v="374"/>
    <x v="0"/>
    <n v="20"/>
    <n v="3"/>
    <s v="Life Sciences"/>
    <n v="1"/>
    <n v="2046"/>
    <n v="4"/>
    <x v="0"/>
    <n v="50"/>
    <x v="0"/>
    <n v="2"/>
    <x v="0"/>
    <n v="3"/>
    <x v="0"/>
    <n v="4850"/>
    <n v="23333"/>
    <n v="8"/>
    <s v="Y"/>
    <s v="No"/>
    <n v="15"/>
    <x v="0"/>
    <n v="3"/>
    <n v="80"/>
    <x v="0"/>
    <n v="8"/>
    <x v="1"/>
    <n v="3"/>
    <n v="5"/>
    <n v="3"/>
    <n v="0"/>
    <n v="1"/>
  </r>
  <r>
    <n v="40"/>
    <x v="1"/>
    <n v="0"/>
    <x v="0"/>
    <n v="1322"/>
    <x v="1"/>
    <n v="2"/>
    <n v="4"/>
    <s v="Life Sciences"/>
    <n v="1"/>
    <n v="2048"/>
    <n v="3"/>
    <x v="1"/>
    <n v="52"/>
    <x v="1"/>
    <n v="1"/>
    <x v="1"/>
    <n v="3"/>
    <x v="0"/>
    <n v="2809"/>
    <n v="2725"/>
    <n v="2"/>
    <s v="Y"/>
    <s v="No"/>
    <n v="14"/>
    <x v="0"/>
    <n v="4"/>
    <n v="80"/>
    <x v="0"/>
    <n v="8"/>
    <x v="2"/>
    <n v="3"/>
    <n v="2"/>
    <n v="2"/>
    <n v="2"/>
    <n v="2"/>
  </r>
  <r>
    <n v="35"/>
    <x v="1"/>
    <n v="0"/>
    <x v="1"/>
    <n v="1199"/>
    <x v="1"/>
    <n v="18"/>
    <n v="4"/>
    <s v="Life Sciences"/>
    <n v="1"/>
    <n v="2049"/>
    <n v="3"/>
    <x v="1"/>
    <n v="80"/>
    <x v="0"/>
    <n v="2"/>
    <x v="4"/>
    <n v="3"/>
    <x v="1"/>
    <n v="5689"/>
    <n v="24594"/>
    <n v="1"/>
    <s v="Y"/>
    <s v="Yes"/>
    <n v="14"/>
    <x v="0"/>
    <n v="4"/>
    <n v="80"/>
    <x v="3"/>
    <n v="10"/>
    <x v="2"/>
    <n v="4"/>
    <n v="10"/>
    <n v="2"/>
    <n v="0"/>
    <n v="2"/>
  </r>
  <r>
    <n v="40"/>
    <x v="1"/>
    <n v="0"/>
    <x v="0"/>
    <n v="1194"/>
    <x v="1"/>
    <n v="2"/>
    <n v="4"/>
    <s v="Medical"/>
    <n v="1"/>
    <n v="2051"/>
    <n v="3"/>
    <x v="0"/>
    <n v="98"/>
    <x v="0"/>
    <n v="1"/>
    <x v="1"/>
    <n v="3"/>
    <x v="1"/>
    <n v="2001"/>
    <n v="12549"/>
    <n v="2"/>
    <s v="Y"/>
    <s v="No"/>
    <n v="14"/>
    <x v="0"/>
    <n v="2"/>
    <n v="80"/>
    <x v="2"/>
    <n v="20"/>
    <x v="2"/>
    <n v="3"/>
    <n v="5"/>
    <n v="3"/>
    <n v="0"/>
    <n v="2"/>
  </r>
  <r>
    <n v="35"/>
    <x v="1"/>
    <n v="0"/>
    <x v="0"/>
    <n v="287"/>
    <x v="1"/>
    <n v="1"/>
    <n v="4"/>
    <s v="Life Sciences"/>
    <n v="1"/>
    <n v="2052"/>
    <n v="3"/>
    <x v="0"/>
    <n v="62"/>
    <x v="3"/>
    <n v="1"/>
    <x v="1"/>
    <n v="4"/>
    <x v="1"/>
    <n v="2977"/>
    <n v="8952"/>
    <n v="1"/>
    <s v="Y"/>
    <s v="No"/>
    <n v="12"/>
    <x v="0"/>
    <n v="4"/>
    <n v="80"/>
    <x v="1"/>
    <n v="4"/>
    <x v="3"/>
    <n v="3"/>
    <n v="4"/>
    <n v="3"/>
    <n v="1"/>
    <n v="1"/>
  </r>
  <r>
    <n v="29"/>
    <x v="1"/>
    <n v="0"/>
    <x v="0"/>
    <n v="1378"/>
    <x v="1"/>
    <n v="13"/>
    <n v="2"/>
    <s v="Other"/>
    <n v="1"/>
    <n v="2053"/>
    <n v="4"/>
    <x v="1"/>
    <n v="46"/>
    <x v="1"/>
    <n v="2"/>
    <x v="2"/>
    <n v="2"/>
    <x v="1"/>
    <n v="4025"/>
    <n v="23679"/>
    <n v="4"/>
    <s v="Y"/>
    <s v="Yes"/>
    <n v="13"/>
    <x v="0"/>
    <n v="1"/>
    <n v="80"/>
    <x v="1"/>
    <n v="10"/>
    <x v="2"/>
    <n v="3"/>
    <n v="4"/>
    <n v="3"/>
    <n v="0"/>
    <n v="3"/>
  </r>
  <r>
    <n v="29"/>
    <x v="1"/>
    <n v="0"/>
    <x v="0"/>
    <n v="468"/>
    <x v="1"/>
    <n v="28"/>
    <n v="4"/>
    <s v="Medical"/>
    <n v="1"/>
    <n v="2054"/>
    <n v="4"/>
    <x v="0"/>
    <n v="73"/>
    <x v="1"/>
    <n v="1"/>
    <x v="1"/>
    <n v="1"/>
    <x v="0"/>
    <n v="3785"/>
    <n v="8489"/>
    <n v="1"/>
    <s v="Y"/>
    <s v="No"/>
    <n v="14"/>
    <x v="0"/>
    <n v="2"/>
    <n v="80"/>
    <x v="0"/>
    <n v="5"/>
    <x v="1"/>
    <n v="1"/>
    <n v="5"/>
    <n v="4"/>
    <n v="0"/>
    <n v="4"/>
  </r>
  <r>
    <n v="50"/>
    <x v="0"/>
    <n v="1"/>
    <x v="0"/>
    <n v="410"/>
    <x v="0"/>
    <n v="28"/>
    <n v="3"/>
    <s v="Marketing"/>
    <n v="1"/>
    <n v="2055"/>
    <n v="4"/>
    <x v="1"/>
    <n v="39"/>
    <x v="1"/>
    <n v="3"/>
    <x v="0"/>
    <n v="1"/>
    <x v="2"/>
    <n v="10854"/>
    <n v="16586"/>
    <n v="4"/>
    <s v="Y"/>
    <s v="Yes"/>
    <n v="13"/>
    <x v="0"/>
    <n v="2"/>
    <n v="80"/>
    <x v="1"/>
    <n v="20"/>
    <x v="1"/>
    <n v="3"/>
    <n v="3"/>
    <n v="2"/>
    <n v="2"/>
    <n v="0"/>
  </r>
  <r>
    <n v="39"/>
    <x v="1"/>
    <n v="0"/>
    <x v="0"/>
    <n v="722"/>
    <x v="0"/>
    <n v="24"/>
    <n v="1"/>
    <s v="Marketing"/>
    <n v="1"/>
    <n v="2056"/>
    <n v="2"/>
    <x v="0"/>
    <n v="60"/>
    <x v="1"/>
    <n v="4"/>
    <x v="0"/>
    <n v="4"/>
    <x v="1"/>
    <n v="12031"/>
    <n v="8828"/>
    <n v="0"/>
    <s v="Y"/>
    <s v="No"/>
    <n v="11"/>
    <x v="0"/>
    <n v="1"/>
    <n v="80"/>
    <x v="1"/>
    <n v="21"/>
    <x v="2"/>
    <n v="2"/>
    <n v="20"/>
    <n v="9"/>
    <n v="9"/>
    <n v="6"/>
  </r>
  <r>
    <n v="31"/>
    <x v="1"/>
    <n v="0"/>
    <x v="2"/>
    <n v="325"/>
    <x v="1"/>
    <n v="5"/>
    <n v="3"/>
    <s v="Medical"/>
    <n v="1"/>
    <n v="2057"/>
    <n v="2"/>
    <x v="1"/>
    <n v="74"/>
    <x v="0"/>
    <n v="2"/>
    <x v="3"/>
    <n v="1"/>
    <x v="0"/>
    <n v="9936"/>
    <n v="3787"/>
    <n v="0"/>
    <s v="Y"/>
    <s v="No"/>
    <n v="19"/>
    <x v="0"/>
    <n v="2"/>
    <n v="80"/>
    <x v="0"/>
    <n v="10"/>
    <x v="2"/>
    <n v="3"/>
    <n v="9"/>
    <n v="4"/>
    <n v="1"/>
    <n v="7"/>
  </r>
  <r>
    <n v="26"/>
    <x v="1"/>
    <n v="0"/>
    <x v="0"/>
    <n v="1167"/>
    <x v="0"/>
    <n v="5"/>
    <n v="3"/>
    <s v="Other"/>
    <n v="1"/>
    <n v="2060"/>
    <n v="4"/>
    <x v="0"/>
    <n v="30"/>
    <x v="1"/>
    <n v="1"/>
    <x v="6"/>
    <n v="3"/>
    <x v="0"/>
    <n v="2966"/>
    <n v="21378"/>
    <n v="0"/>
    <s v="Y"/>
    <s v="No"/>
    <n v="18"/>
    <x v="0"/>
    <n v="4"/>
    <n v="80"/>
    <x v="0"/>
    <n v="5"/>
    <x v="2"/>
    <n v="3"/>
    <n v="4"/>
    <n v="2"/>
    <n v="0"/>
    <n v="0"/>
  </r>
  <r>
    <n v="36"/>
    <x v="1"/>
    <n v="0"/>
    <x v="1"/>
    <n v="884"/>
    <x v="1"/>
    <n v="23"/>
    <n v="2"/>
    <s v="Medical"/>
    <n v="1"/>
    <n v="2061"/>
    <n v="3"/>
    <x v="1"/>
    <n v="41"/>
    <x v="2"/>
    <n v="2"/>
    <x v="2"/>
    <n v="4"/>
    <x v="1"/>
    <n v="2571"/>
    <n v="12290"/>
    <n v="4"/>
    <s v="Y"/>
    <s v="No"/>
    <n v="17"/>
    <x v="0"/>
    <n v="3"/>
    <n v="80"/>
    <x v="1"/>
    <n v="17"/>
    <x v="1"/>
    <n v="3"/>
    <n v="5"/>
    <n v="2"/>
    <n v="0"/>
    <n v="3"/>
  </r>
  <r>
    <n v="39"/>
    <x v="1"/>
    <n v="0"/>
    <x v="0"/>
    <n v="613"/>
    <x v="1"/>
    <n v="6"/>
    <n v="1"/>
    <s v="Medical"/>
    <n v="1"/>
    <n v="2062"/>
    <n v="4"/>
    <x v="1"/>
    <n v="42"/>
    <x v="1"/>
    <n v="3"/>
    <x v="4"/>
    <n v="1"/>
    <x v="1"/>
    <n v="9991"/>
    <n v="21457"/>
    <n v="4"/>
    <s v="Y"/>
    <s v="No"/>
    <n v="15"/>
    <x v="0"/>
    <n v="1"/>
    <n v="80"/>
    <x v="1"/>
    <n v="9"/>
    <x v="3"/>
    <n v="3"/>
    <n v="7"/>
    <n v="7"/>
    <n v="1"/>
    <n v="7"/>
  </r>
  <r>
    <n v="27"/>
    <x v="1"/>
    <n v="0"/>
    <x v="0"/>
    <n v="155"/>
    <x v="1"/>
    <n v="4"/>
    <n v="3"/>
    <s v="Life Sciences"/>
    <n v="1"/>
    <n v="2064"/>
    <n v="2"/>
    <x v="1"/>
    <n v="87"/>
    <x v="2"/>
    <n v="2"/>
    <x v="3"/>
    <n v="2"/>
    <x v="1"/>
    <n v="6142"/>
    <n v="5174"/>
    <n v="1"/>
    <s v="Y"/>
    <s v="Yes"/>
    <n v="20"/>
    <x v="1"/>
    <n v="2"/>
    <n v="80"/>
    <x v="1"/>
    <n v="6"/>
    <x v="0"/>
    <n v="3"/>
    <n v="6"/>
    <n v="2"/>
    <n v="0"/>
    <n v="3"/>
  </r>
  <r>
    <n v="49"/>
    <x v="1"/>
    <n v="0"/>
    <x v="1"/>
    <n v="1023"/>
    <x v="0"/>
    <n v="2"/>
    <n v="3"/>
    <s v="Medical"/>
    <n v="1"/>
    <n v="2065"/>
    <n v="4"/>
    <x v="1"/>
    <n v="63"/>
    <x v="1"/>
    <n v="2"/>
    <x v="0"/>
    <n v="2"/>
    <x v="1"/>
    <n v="5390"/>
    <n v="13243"/>
    <n v="2"/>
    <s v="Y"/>
    <s v="No"/>
    <n v="14"/>
    <x v="0"/>
    <n v="4"/>
    <n v="80"/>
    <x v="0"/>
    <n v="17"/>
    <x v="1"/>
    <n v="2"/>
    <n v="9"/>
    <n v="6"/>
    <n v="0"/>
    <n v="8"/>
  </r>
  <r>
    <n v="34"/>
    <x v="1"/>
    <n v="0"/>
    <x v="0"/>
    <n v="628"/>
    <x v="1"/>
    <n v="8"/>
    <n v="3"/>
    <s v="Medical"/>
    <n v="1"/>
    <n v="2068"/>
    <n v="2"/>
    <x v="1"/>
    <n v="82"/>
    <x v="2"/>
    <n v="2"/>
    <x v="2"/>
    <n v="3"/>
    <x v="1"/>
    <n v="4404"/>
    <n v="10228"/>
    <n v="2"/>
    <s v="Y"/>
    <s v="No"/>
    <n v="12"/>
    <x v="0"/>
    <n v="1"/>
    <n v="80"/>
    <x v="0"/>
    <n v="6"/>
    <x v="1"/>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BFB9B8-669F-4DEE-98EF-141D4A71CE11}" name="PivotTable50" cacheId="598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R3:R4" firstHeaderRow="1" firstDataRow="1" firstDataCol="0"/>
  <pivotFields count="1">
    <pivotField dataField="1" subtotalTop="0" showAll="0" defaultSubtotal="0"/>
  </pivotFields>
  <rowItems count="1">
    <i/>
  </rowItems>
  <colItems count="1">
    <i/>
  </colItems>
  <dataFields count="1">
    <dataField name="AVG AGE" fld="0" subtotal="average" baseField="0" baseItem="0" numFmtId="166"/>
  </dataFields>
  <formats count="9">
    <format dxfId="49">
      <pivotArea type="all" dataOnly="0" outline="0" fieldPosition="0"/>
    </format>
    <format dxfId="50">
      <pivotArea outline="0" collapsedLevelsAreSubtotals="1" fieldPosition="0"/>
    </format>
    <format dxfId="51">
      <pivotArea dataOnly="0" labelOnly="1" outline="0" axis="axisValues" fieldPosition="0"/>
    </format>
    <format dxfId="52">
      <pivotArea outline="0" collapsedLevelsAreSubtotals="1" fieldPosition="0"/>
    </format>
    <format dxfId="53">
      <pivotArea type="all" dataOnly="0" outline="0" fieldPosition="0"/>
    </format>
    <format dxfId="54">
      <pivotArea outline="0" collapsedLevelsAreSubtotals="1" fieldPosition="0"/>
    </format>
    <format dxfId="55">
      <pivotArea dataOnly="0" labelOnly="1" outline="0" axis="axisValues" fieldPosition="0"/>
    </format>
    <format dxfId="38">
      <pivotArea outline="0" collapsedLevelsAreSubtotals="1" fieldPosition="0"/>
    </format>
    <format dxfId="28">
      <pivotArea outline="0" collapsedLevelsAreSubtotals="1"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caption="AVG AG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4E0A3D-E0AF-49FD-B353-763BF6745CAC}" name="PivotTable48" cacheId="596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Overtime">
  <location ref="S20:T2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Avg. Satisfaction" fld="1" subtotal="average" baseField="0" baseItem="0"/>
  </dataFields>
  <formats count="3">
    <format dxfId="1598">
      <pivotArea outline="0" collapsedLevelsAreSubtotals="1" fieldPosition="0"/>
    </format>
    <format dxfId="27">
      <pivotArea outline="0" collapsedLevelsAreSubtotals="1" fieldPosition="0"/>
    </format>
    <format dxfId="26">
      <pivotArea dataOnly="0" labelOnly="1" fieldPosition="0">
        <references count="1">
          <reference field="0" count="0"/>
        </references>
      </pivotArea>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597A04-11D6-427F-88EF-E3D04F60E728}" name="PivotTable47" cacheId="596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Business Travel">
  <location ref="S41:T44" firstHeaderRow="1" firstDataRow="1" firstDataCol="1"/>
  <pivotFields count="4">
    <pivotField allDrilled="1" subtotalTop="0" showAll="0" defaultSubtotal="0" defaultAttributeDrillState="1">
      <items count="3">
        <item s="1" x="2"/>
        <item s="1" x="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dataFields count="1">
    <dataField name="Avg. Satisfaction" fld="2" subtotal="average" baseField="1" baseItem="0"/>
  </dataFields>
  <formats count="3">
    <format dxfId="1597">
      <pivotArea outline="0" collapsedLevelsAreSubtotals="1" fieldPosition="0"/>
    </format>
    <format dxfId="25">
      <pivotArea outline="0" collapsedLevelsAreSubtotals="1" fieldPosition="0"/>
    </format>
    <format dxfId="24">
      <pivotArea dataOnly="0" labelOnly="1" fieldPosition="0">
        <references count="1">
          <reference field="1" count="0"/>
        </references>
      </pivotArea>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963B01-92D5-45D9-A7ED-6E29ED3BD5EE}" name="PivotTable44" cacheId="595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Department">
  <location ref="S9:T12" firstHeaderRow="1" firstDataRow="1" firstDataCol="1"/>
  <pivotFields count="3">
    <pivotField axis="axisRow" allDrilled="1" subtotalTop="0" showAll="0" defaultSubtotal="0" defaultAttributeDrillState="1">
      <items count="3">
        <item x="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g. Satisfaction" fld="1" subtotal="average" baseField="0" baseItem="0" numFmtId="2"/>
  </dataFields>
  <formats count="3">
    <format dxfId="1602">
      <pivotArea outline="0" collapsedLevelsAreSubtotals="1" fieldPosition="0"/>
    </format>
    <format dxfId="23">
      <pivotArea outline="0" collapsedLevelsAreSubtotals="1" fieldPosition="0"/>
    </format>
    <format dxfId="22">
      <pivotArea dataOnly="0" labelOnly="1" fieldPosition="0">
        <references count="1">
          <reference field="0" count="0"/>
        </references>
      </pivotArea>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00DE5-7C0E-4637-90F8-64D36A846E01}" name="PivotTable43" cacheId="595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Department">
  <location ref="P9:Q12" firstHeaderRow="1" firstDataRow="1" firstDataCol="1" rowPageCount="1" colPageCount="1"/>
  <pivotFields count="4">
    <pivotField axis="axisRow" allDrilled="1" subtotalTop="0" showAll="0" defaultSubtotal="0" defaultAttributeDrillState="1">
      <items count="3">
        <item x="2"/>
        <item x="1"/>
        <item x="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pageFields count="1">
    <pageField fld="2" hier="1" name="[Table1].[Attrition].&amp;[Yes]" cap="Yes"/>
  </pageFields>
  <dataFields count="1">
    <dataField name="Leavers" fld="1" subtotal="count" baseField="0" baseItem="0"/>
  </dataFields>
  <formats count="3">
    <format dxfId="1603">
      <pivotArea dataOnly="0" labelOnly="1" outline="0" axis="axisValues" fieldPosition="0"/>
    </format>
    <format dxfId="21">
      <pivotArea outline="0" collapsedLevelsAreSubtotals="1" fieldPosition="0"/>
    </format>
    <format dxfId="20">
      <pivotArea dataOnly="0" labelOnly="1" fieldPosition="0">
        <references count="1">
          <reference field="0" count="0"/>
        </references>
      </pivotArea>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8CF0FD-629A-46D9-A208-A81E6213F246}" name="PivotTable42" cacheId="595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rowHeaderCaption="Department">
  <location ref="N9:O12" firstHeaderRow="1" firstDataRow="1" firstDataCol="1"/>
  <pivotFields count="3">
    <pivotField dataField="1" subtotalTop="0" showAll="0" defaultSubtotal="0"/>
    <pivotField axis="axisRow" allDrilled="1" subtotalTop="0" showAll="0" defaultSubtotal="0" defaultAttributeDrillState="1">
      <items count="3">
        <item x="2"/>
        <item x="0"/>
        <item x="1"/>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Employees" fld="0" baseField="1" baseItem="0"/>
  </dataFields>
  <formats count="3">
    <format dxfId="1604">
      <pivotArea dataOnly="0" labelOnly="1" outline="0" axis="axisValues" fieldPosition="0"/>
    </format>
    <format dxfId="19">
      <pivotArea outline="0" collapsedLevelsAreSubtotals="1" fieldPosition="0"/>
    </format>
    <format dxfId="18">
      <pivotArea dataOnly="0" labelOnly="1" fieldPosition="0">
        <references count="1">
          <reference field="1" count="0"/>
        </references>
      </pivotArea>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2"/>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8A4D3A-E3A2-4A38-A04D-824911F17B95}" name="PivotTable41" cacheId="594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Overtime">
  <location ref="P20:Q22"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pageFields count="1">
    <pageField fld="2" hier="1" name="[Table1].[Attrition].&amp;[Yes]" cap="Yes"/>
  </pageFields>
  <dataFields count="1">
    <dataField name="Leavers" fld="1" subtotal="count" baseField="0" baseItem="0"/>
  </dataFields>
  <formats count="3">
    <format dxfId="1605">
      <pivotArea outline="0" collapsedLevelsAreSubtotals="1" fieldPosition="0"/>
    </format>
    <format dxfId="17">
      <pivotArea outline="0" collapsedLevelsAreSubtotals="1" fieldPosition="0"/>
    </format>
    <format dxfId="16">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multipleItemSelectionAllowed="1" dragToData="1">
      <members count="1" level="1">
        <member name="[Table1].[Attrition].&amp;[Yes]"/>
      </members>
    </pivotHierarchy>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3DF15B-A10C-4277-9954-C0861F0EB795}" name="PivotTable40" cacheId="594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Overtime">
  <location ref="N20:O2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Employees" fld="1" baseField="0" baseItem="0" numFmtId="1"/>
  </dataFields>
  <formats count="3">
    <format dxfId="1606">
      <pivotArea outline="0" collapsedLevelsAreSubtotals="1" fieldPosition="0"/>
    </format>
    <format dxfId="15">
      <pivotArea outline="0" collapsedLevelsAreSubtotals="1" fieldPosition="0"/>
    </format>
    <format dxfId="14">
      <pivotArea dataOnly="0" labelOnly="1" fieldPosition="0">
        <references count="1">
          <reference field="0" count="0"/>
        </references>
      </pivotArea>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7C2F69-3F3D-46F4-8C5F-C01A6C137920}" name="PivotTable39" cacheId="594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Job Role">
  <location ref="P30:Q33"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3">
        <item s="1" x="2"/>
        <item s="1" x="1"/>
        <item s="1" x="0"/>
      </items>
    </pivotField>
    <pivotField allDrilled="1" subtotalTop="0" showAll="0" dataSourceSort="1" defaultSubtotal="0" defaultAttributeDrillState="1"/>
  </pivotFields>
  <rowFields count="1">
    <field x="2"/>
  </rowFields>
  <rowItems count="3">
    <i>
      <x/>
    </i>
    <i>
      <x v="1"/>
    </i>
    <i>
      <x v="2"/>
    </i>
  </rowItems>
  <colItems count="1">
    <i/>
  </colItems>
  <pageFields count="1">
    <pageField fld="1" hier="1" name="[Table1].[Attrition].&amp;[Yes]" cap="Yes"/>
  </pageFields>
  <dataFields count="1">
    <dataField name="Leavers" fld="0" subtotal="count" baseField="2" baseItem="0"/>
  </dataFields>
  <formats count="3">
    <format dxfId="1607">
      <pivotArea outline="0" collapsedLevelsAreSubtotals="1" fieldPosition="0"/>
    </format>
    <format dxfId="13">
      <pivotArea outline="0" collapsedLevelsAreSubtotals="1" fieldPosition="0"/>
    </format>
    <format dxfId="12">
      <pivotArea dataOnly="0" labelOnly="1" fieldPosition="0">
        <references count="1">
          <reference field="2" count="0"/>
        </references>
      </pivotArea>
    </format>
  </formats>
  <pivotHierarchies count="51">
    <pivotHierarchy dragToData="1"/>
    <pivotHierarchy multipleItemSelectionAllowed="1" dragToData="1">
      <members count="1" level="1">
        <member name="[Table1].[Attrition].&amp;[Yes]"/>
      </members>
    </pivotHierarchy>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3B9A16-3BCC-4FCB-8CA3-F39C4DB12AB3}" name="PivotTable38" cacheId="593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Job Role">
  <location ref="N30:O33" firstHeaderRow="1" firstDataRow="1" firstDataCol="1"/>
  <pivotFields count="3">
    <pivotField axis="axisRow" allDrilled="1" subtotalTop="0" showAll="0" defaultSubtotal="0" defaultAttributeDrillState="1">
      <items count="3">
        <item s="1" x="2"/>
        <item s="1" x="1"/>
        <item s="1" x="0"/>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Employees" fld="1" baseField="0" baseItem="0"/>
  </dataFields>
  <formats count="3">
    <format dxfId="1608">
      <pivotArea outline="0" collapsedLevelsAreSubtotals="1" fieldPosition="0"/>
    </format>
    <format dxfId="11">
      <pivotArea outline="0" collapsedLevelsAreSubtotals="1" fieldPosition="0"/>
    </format>
    <format dxfId="10">
      <pivotArea dataOnly="0" labelOnly="1" fieldPosition="0">
        <references count="1">
          <reference field="0" count="0"/>
        </references>
      </pivotArea>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BFBD7F-E208-408E-9258-75EC68B0FA4F}" name="PivotTable37" cacheId="593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Job Role">
  <location ref="S30:T33" firstHeaderRow="1" firstDataRow="1" firstDataCol="1"/>
  <pivotFields count="3">
    <pivotField axis="axisRow" allDrilled="1" subtotalTop="0" showAll="0" defaultSubtotal="0" defaultAttributeDrillState="1">
      <items count="3">
        <item s="1" x="2"/>
        <item s="1" x="1"/>
        <item s="1" x="0"/>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g. Satisfaction" fld="1" subtotal="average" baseField="0" baseItem="0"/>
  </dataFields>
  <formats count="3">
    <format dxfId="1609">
      <pivotArea outline="0" collapsedLevelsAreSubtotals="1" fieldPosition="0"/>
    </format>
    <format dxfId="9">
      <pivotArea outline="0" collapsedLevelsAreSubtotals="1" fieldPosition="0"/>
    </format>
    <format dxfId="8">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6CF693-8CEE-4181-A5DA-7B85EA3D97B8}" name="PivotTable36" cacheId="593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Business Travel">
  <location ref="P41:Q44" firstHeaderRow="1" firstDataRow="1" firstDataCol="1" rowPageCount="1" colPageCount="1"/>
  <pivotFields count="5">
    <pivotField dataField="1" subtotalTop="0" showAll="0" defaultSubtotal="0"/>
    <pivotField axis="axisPage" allDrilled="1" subtotalTop="0" showAll="0" dataSourceSort="1" defaultSubtotal="0" defaultAttributeDrillState="1"/>
    <pivotField allDrilled="1" subtotalTop="0" showAll="0" defaultSubtotal="0" defaultAttributeDrillState="1">
      <items count="3">
        <item s="1" x="2"/>
        <item s="1" x="1"/>
        <item s="1" x="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3">
    <i>
      <x/>
    </i>
    <i>
      <x v="1"/>
    </i>
    <i>
      <x v="2"/>
    </i>
  </rowItems>
  <colItems count="1">
    <i/>
  </colItems>
  <pageFields count="1">
    <pageField fld="1" hier="1" name="[Table1].[Attrition].&amp;[Yes]" cap="Yes"/>
  </pageFields>
  <dataFields count="1">
    <dataField name="Leavers" fld="0" subtotal="count" baseField="3" baseItem="0"/>
  </dataFields>
  <formats count="3">
    <format dxfId="1596">
      <pivotArea outline="0" collapsedLevelsAreSubtotals="1" fieldPosition="0"/>
    </format>
    <format dxfId="7">
      <pivotArea outline="0" collapsedLevelsAreSubtotals="1" fieldPosition="0"/>
    </format>
    <format dxfId="6">
      <pivotArea dataOnly="0" labelOnly="1" fieldPosition="0">
        <references count="1">
          <reference field="3" count="0"/>
        </references>
      </pivotArea>
    </format>
  </formats>
  <pivotHierarchies count="51">
    <pivotHierarchy dragToData="1"/>
    <pivotHierarchy multipleItemSelectionAllowed="1" dragToData="1">
      <members count="1" level="1">
        <member name="[Table1].[Attrition].&amp;[Yes]"/>
      </members>
    </pivotHierarchy>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306301-CA4D-4AC1-BA66-78266CF84686}" name="PivotTable35" cacheId="592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Business Travel">
  <location ref="N41:O44" firstHeaderRow="1" firstDataRow="1" firstDataCol="1"/>
  <pivotFields count="4">
    <pivotField allDrilled="1" subtotalTop="0" showAll="0" defaultSubtotal="0" defaultAttributeDrillState="1">
      <items count="3">
        <item s="1" x="2"/>
        <item s="1" x="1"/>
        <item s="1"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Employees" fld="1" baseField="0" baseItem="0"/>
  </dataFields>
  <formats count="3">
    <format dxfId="1595">
      <pivotArea outline="0" collapsedLevelsAreSubtotals="1" fieldPosition="0"/>
    </format>
    <format dxfId="5">
      <pivotArea outline="0" collapsedLevelsAreSubtotals="1" fieldPosition="0"/>
    </format>
    <format dxfId="4">
      <pivotArea dataOnly="0" labelOnly="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FC1CE8-031C-4716-80BD-9619DE0CAFF3}" name="PivotTable14" cacheId="587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M3:N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AVG TENURE OF LEAVERS" fld="1" subtotal="average" baseField="0" baseItem="0" numFmtId="166"/>
  </dataFields>
  <formats count="12">
    <format dxfId="1642">
      <pivotArea type="all" dataOnly="0" outline="0" fieldPosition="0"/>
    </format>
    <format dxfId="1643">
      <pivotArea outline="0" collapsedLevelsAreSubtotals="1" fieldPosition="0"/>
    </format>
    <format dxfId="1644">
      <pivotArea dataOnly="0" labelOnly="1" outline="0" axis="axisValues" fieldPosition="0"/>
    </format>
    <format dxfId="1645">
      <pivotArea outline="0" collapsedLevelsAreSubtotals="1" fieldPosition="0"/>
    </format>
    <format dxfId="1646">
      <pivotArea outline="0" collapsedLevelsAreSubtotals="1" fieldPosition="0"/>
    </format>
    <format dxfId="1647">
      <pivotArea dataOnly="0" labelOnly="1" outline="0" axis="axisValues" fieldPosition="0"/>
    </format>
    <format dxfId="1648">
      <pivotArea field="0" type="button" dataOnly="0" labelOnly="1" outline="0" axis="axisRow" fieldPosition="0"/>
    </format>
    <format dxfId="1649">
      <pivotArea dataOnly="0" labelOnly="1" outline="0" axis="axisValues" fieldPosition="0"/>
    </format>
    <format dxfId="1650">
      <pivotArea outline="0" collapsedLevelsAreSubtotals="1" fieldPosition="0"/>
    </format>
    <format dxfId="1651">
      <pivotArea dataOnly="0" labelOnly="1" fieldPosition="0">
        <references count="1">
          <reference field="0" count="0"/>
        </references>
      </pivotArea>
    </format>
    <format dxfId="36">
      <pivotArea outline="0" collapsedLevelsAreSubtotals="1" fieldPosition="0"/>
    </format>
    <format dxfId="3">
      <pivotArea outline="0" collapsedLevelsAreSubtotals="1"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TENURE OF LEAVERS"/>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8FF834-D8A0-443E-939A-C51D7B60E0FA}" name="PivotTable12" cacheId="587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J3:K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AVG AGE OF LEAVERS" fld="1" subtotal="average" baseField="0" baseItem="0" numFmtId="166"/>
  </dataFields>
  <formats count="12">
    <format dxfId="1652">
      <pivotArea type="all" dataOnly="0" outline="0" fieldPosition="0"/>
    </format>
    <format dxfId="1653">
      <pivotArea outline="0" collapsedLevelsAreSubtotals="1" fieldPosition="0"/>
    </format>
    <format dxfId="1654">
      <pivotArea dataOnly="0" labelOnly="1" outline="0" axis="axisValues" fieldPosition="0"/>
    </format>
    <format dxfId="1655">
      <pivotArea outline="0" collapsedLevelsAreSubtotals="1" fieldPosition="0"/>
    </format>
    <format dxfId="1656">
      <pivotArea outline="0" collapsedLevelsAreSubtotals="1" fieldPosition="0"/>
    </format>
    <format dxfId="1657">
      <pivotArea dataOnly="0" labelOnly="1" outline="0" axis="axisValues" fieldPosition="0"/>
    </format>
    <format dxfId="1658">
      <pivotArea field="0" type="button" dataOnly="0" labelOnly="1" outline="0" axis="axisRow" fieldPosition="0"/>
    </format>
    <format dxfId="1659">
      <pivotArea dataOnly="0" labelOnly="1" outline="0" axis="axisValues" fieldPosition="0"/>
    </format>
    <format dxfId="1660">
      <pivotArea outline="0" collapsedLevelsAreSubtotals="1" fieldPosition="0"/>
    </format>
    <format dxfId="1661">
      <pivotArea dataOnly="0" labelOnly="1" fieldPosition="0">
        <references count="1">
          <reference field="0" count="0"/>
        </references>
      </pivotArea>
    </format>
    <format dxfId="34">
      <pivotArea outline="0" collapsedLevelsAreSubtotals="1" fieldPosition="0"/>
    </format>
    <format dxfId="2">
      <pivotArea outline="0" collapsedLevelsAreSubtotals="1"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caption="AVG AGE OF LEAV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695E984-E9AF-4F8B-A7DC-89F1AEA61950}" name="PivotTable10" cacheId="587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C3:D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EMPLOYEES LEFT" fld="1" subtotal="count" baseField="0" baseItem="0"/>
  </dataFields>
  <formats count="11">
    <format dxfId="1662">
      <pivotArea type="all" dataOnly="0" outline="0" fieldPosition="0"/>
    </format>
    <format dxfId="1663">
      <pivotArea outline="0" collapsedLevelsAreSubtotals="1" fieldPosition="0"/>
    </format>
    <format dxfId="1664">
      <pivotArea dataOnly="0" labelOnly="1" outline="0" axis="axisValues" fieldPosition="0"/>
    </format>
    <format dxfId="1665">
      <pivotArea outline="0" collapsedLevelsAreSubtotals="1" fieldPosition="0"/>
    </format>
    <format dxfId="1666">
      <pivotArea dataOnly="0" labelOnly="1" outline="0" axis="axisValues" fieldPosition="0"/>
    </format>
    <format dxfId="1667">
      <pivotArea field="0" type="button" dataOnly="0" labelOnly="1" outline="0" axis="axisRow" fieldPosition="0"/>
    </format>
    <format dxfId="1668">
      <pivotArea dataOnly="0" labelOnly="1" outline="0" axis="axisValues" fieldPosition="0"/>
    </format>
    <format dxfId="1669">
      <pivotArea outline="0" collapsedLevelsAreSubtotals="1" fieldPosition="0"/>
    </format>
    <format dxfId="1670">
      <pivotArea dataOnly="0" labelOnly="1" fieldPosition="0">
        <references count="1">
          <reference field="0" count="0"/>
        </references>
      </pivotArea>
    </format>
    <format dxfId="32">
      <pivotArea outline="0" collapsedLevelsAreSubtotals="1" fieldPosition="0"/>
    </format>
    <format dxfId="1">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caption="EMPLOYEES LEF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8F5E3A6-5225-4503-A744-62C2ECABC029}" name="PivotTable9" cacheId="588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baseField="0" baseItem="0"/>
  </dataFields>
  <formats count="10">
    <format dxfId="1634">
      <pivotArea type="all" dataOnly="0" outline="0" fieldPosition="0"/>
    </format>
    <format dxfId="1635">
      <pivotArea outline="0" collapsedLevelsAreSubtotals="1" fieldPosition="0"/>
    </format>
    <format dxfId="1636">
      <pivotArea dataOnly="0" labelOnly="1" outline="0" axis="axisValues" fieldPosition="0"/>
    </format>
    <format dxfId="1637">
      <pivotArea type="all" dataOnly="0" outline="0" fieldPosition="0"/>
    </format>
    <format dxfId="1638">
      <pivotArea outline="0" collapsedLevelsAreSubtotals="1" fieldPosition="0"/>
    </format>
    <format dxfId="1639">
      <pivotArea dataOnly="0" labelOnly="1" outline="0" axis="axisValues" fieldPosition="0"/>
    </format>
    <format dxfId="1640">
      <pivotArea dataOnly="0" labelOnly="1" outline="0" axis="axisValues" fieldPosition="0"/>
    </format>
    <format dxfId="1641">
      <pivotArea outline="0" collapsedLevelsAreSubtotals="1" fieldPosition="0"/>
    </format>
    <format dxfId="30">
      <pivotArea outline="0" collapsedLevelsAreSubtotals="1" fieldPosition="0"/>
    </format>
    <format dxfId="0">
      <pivotArea outline="0" collapsedLevelsAreSubtotals="1"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7317FED-8E6C-4A62-A119-2265CC00D81A}" name="PivotTable49" cacheId="597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numFmtId="166"/>
  </dataFields>
  <formats count="4">
    <format dxfId="117">
      <pivotArea type="all" dataOnly="0" outline="0" fieldPosition="0"/>
    </format>
    <format dxfId="118">
      <pivotArea outline="0" collapsedLevelsAreSubtotals="1" fieldPosition="0"/>
    </format>
    <format dxfId="119">
      <pivotArea dataOnly="0" labelOnly="1" outline="0" axis="axisValues" fieldPosition="0"/>
    </format>
    <format dxfId="65">
      <pivotArea outline="0" collapsedLevelsAreSubtotals="1"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C72E4C8-1945-4898-8C4B-30429204AA06}" name="PivotTable46" cacheId="596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Business Travel">
  <location ref="F45:G48" firstHeaderRow="1" firstDataRow="1" firstDataCol="1"/>
  <pivotFields count="4">
    <pivotField allDrilled="1" subtotalTop="0" showAll="0" defaultSubtotal="0" defaultAttributeDrillState="1">
      <items count="3">
        <item s="1" x="2"/>
        <item s="1" x="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dataFields count="1">
    <dataField name="Avg. Satisfaction" fld="2" subtotal="average" baseField="1" baseItem="0"/>
  </dataFields>
  <formats count="1">
    <format dxfId="1599">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610133-99C6-45AF-9758-86C56A26BFE6}" name="PivotTable45" cacheId="595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Overtime">
  <location ref="F30:G3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Avg. Satisfaction" fld="1" subtotal="average" baseField="0" baseItem="0"/>
  </dataFields>
  <formats count="1">
    <format dxfId="1601">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23586A5-588D-4ABB-93C9-9581271AFFB5}" name="PivotTable34" cacheId="592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Business Travel">
  <location ref="A45:B48" firstHeaderRow="1" firstDataRow="1" firstDataCol="1"/>
  <pivotFields count="4">
    <pivotField allDrilled="1" subtotalTop="0" showAll="0" defaultSubtotal="0" defaultAttributeDrillState="1">
      <items count="3">
        <item s="1" x="2"/>
        <item s="1" x="1"/>
        <item s="1"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Employees" fld="1" baseField="0" baseItem="0"/>
  </dataFields>
  <formats count="1">
    <format dxfId="16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32E67A1-6E8E-4BD1-9BCC-032CDA1A5DA7}" name="PivotTable33" cacheId="591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Business Travel">
  <location ref="C45:D48" firstHeaderRow="1" firstDataRow="1" firstDataCol="1" rowPageCount="1" colPageCount="1"/>
  <pivotFields count="5">
    <pivotField dataField="1" subtotalTop="0" showAll="0" defaultSubtotal="0"/>
    <pivotField axis="axisPage" allDrilled="1" subtotalTop="0" showAll="0" dataSourceSort="1" defaultSubtotal="0" defaultAttributeDrillState="1"/>
    <pivotField allDrilled="1" subtotalTop="0" showAll="0" defaultSubtotal="0" defaultAttributeDrillState="1">
      <items count="3">
        <item s="1" x="2"/>
        <item s="1" x="1"/>
        <item s="1" x="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3">
    <i>
      <x/>
    </i>
    <i>
      <x v="1"/>
    </i>
    <i>
      <x v="2"/>
    </i>
  </rowItems>
  <colItems count="1">
    <i/>
  </colItems>
  <pageFields count="1">
    <pageField fld="1" hier="1" name="[Table1].[Attrition].&amp;[Yes]" cap="Yes"/>
  </pageFields>
  <dataFields count="1">
    <dataField name="Leavers" fld="0" subtotal="count" baseField="3" baseItem="0"/>
  </dataFields>
  <formats count="1">
    <format dxfId="1600">
      <pivotArea outline="0" collapsedLevelsAreSubtotals="1" fieldPosition="0"/>
    </format>
  </formats>
  <pivotHierarchies count="51">
    <pivotHierarchy dragToData="1"/>
    <pivotHierarchy multipleItemSelectionAllowed="1" dragToData="1">
      <members count="1" level="1">
        <member name="[Table1].[Attrition].&amp;[Yes]"/>
      </members>
    </pivotHierarchy>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49443E8-0FD3-4CB7-BA4F-5E87899C5E26}" name="PivotTable32" cacheId="591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Job Role">
  <location ref="F37:G40" firstHeaderRow="1" firstDataRow="1" firstDataCol="1"/>
  <pivotFields count="3">
    <pivotField axis="axisRow" allDrilled="1" subtotalTop="0" showAll="0" defaultSubtotal="0" defaultAttributeDrillState="1">
      <items count="3">
        <item s="1" x="2"/>
        <item s="1" x="1"/>
        <item s="1" x="0"/>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g. Satisfaction" fld="1" subtotal="average" baseField="0" baseItem="0"/>
  </dataFields>
  <formats count="1">
    <format dxfId="161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3A82C97-2481-42B1-A335-0B5538B2A855}" name="PivotTable30" cacheId="591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Job Role">
  <location ref="A37:B40" firstHeaderRow="1" firstDataRow="1" firstDataCol="1"/>
  <pivotFields count="3">
    <pivotField axis="axisRow" allDrilled="1" subtotalTop="0" showAll="0" defaultSubtotal="0" defaultAttributeDrillState="1">
      <items count="3">
        <item s="1" x="2"/>
        <item s="1" x="1"/>
        <item s="1" x="0"/>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Employees" fld="1" baseField="0" baseItem="0"/>
  </dataFields>
  <formats count="1">
    <format dxfId="1618">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DAC085F-E2CD-4433-BAE0-05619C84D462}" name="PivotTable29" cacheId="590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Job Role">
  <location ref="C37:D40"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3">
        <item s="1" x="2"/>
        <item s="1" x="1"/>
        <item s="1" x="0"/>
      </items>
    </pivotField>
    <pivotField allDrilled="1" subtotalTop="0" showAll="0" dataSourceSort="1" defaultSubtotal="0" defaultAttributeDrillState="1"/>
  </pivotFields>
  <rowFields count="1">
    <field x="2"/>
  </rowFields>
  <rowItems count="3">
    <i>
      <x/>
    </i>
    <i>
      <x v="1"/>
    </i>
    <i>
      <x v="2"/>
    </i>
  </rowItems>
  <colItems count="1">
    <i/>
  </colItems>
  <pageFields count="1">
    <pageField fld="1" hier="1" name="[Table1].[Attrition].&amp;[Yes]" cap="Yes"/>
  </pageFields>
  <dataFields count="1">
    <dataField name="Leavers" fld="0" subtotal="count" baseField="2" baseItem="0"/>
  </dataFields>
  <formats count="1">
    <format dxfId="1619">
      <pivotArea outline="0" collapsedLevelsAreSubtotals="1" fieldPosition="0"/>
    </format>
  </formats>
  <pivotHierarchies count="51">
    <pivotHierarchy dragToData="1"/>
    <pivotHierarchy multipleItemSelectionAllowed="1" dragToData="1">
      <members count="1" level="1">
        <member name="[Table1].[Attrition].&amp;[Yes]"/>
      </members>
    </pivotHierarchy>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9D5D059-A5D3-4B14-A582-CDEBAD80D3BD}" name="PivotTable27" cacheId="590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Overtime">
  <location ref="A30:B3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Employees" fld="1" baseField="0" baseItem="0" numFmtId="1"/>
  </dataFields>
  <formats count="1">
    <format dxfId="1620">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1C605A3-4AD0-49FD-B07B-AEFE158B2ACF}" name="PivotTable26" cacheId="590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0" rowHeaderCaption="Overtime">
  <location ref="C30:D32"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pageFields count="1">
    <pageField fld="2" hier="1" name="[Table1].[Attrition].&amp;[Yes]" cap="Yes"/>
  </pageFields>
  <dataFields count="1">
    <dataField name="Leavers" fld="1" subtotal="count" baseField="0" baseItem="0"/>
  </dataFields>
  <formats count="1">
    <format dxfId="162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multipleItemSelectionAllowed="1" dragToData="1">
      <members count="1" level="1">
        <member name="[Table1].[Attrition].&amp;[Yes]"/>
      </members>
    </pivotHierarchy>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7F74528-763E-4938-952F-3FF611D26126}" name="PivotTable25" cacheId="589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Job Role">
  <location ref="C9:D12" firstHeaderRow="1" firstDataRow="1" firstDataCol="1" rowPageCount="1" colPageCount="1"/>
  <pivotFields count="5">
    <pivotField dataField="1" subtotalTop="0" showAll="0" defaultSubtotal="0"/>
    <pivotField axis="axisPage" allDrilled="1" subtotalTop="0" showAll="0" dataSourceSort="1" defaultSubtotal="0" defaultAttributeDrillState="1"/>
    <pivotField allDrilled="1" subtotalTop="0" showAll="0" defaultSubtotal="0" defaultAttributeDrillState="1">
      <items count="3">
        <item s="1" x="2"/>
        <item s="1" x="1"/>
        <item s="1" x="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3">
    <i>
      <x/>
    </i>
    <i>
      <x v="1"/>
    </i>
    <i>
      <x v="2"/>
    </i>
  </rowItems>
  <colItems count="1">
    <i/>
  </colItems>
  <pageFields count="1">
    <pageField fld="1" hier="1" name="[Table1].[Attrition].&amp;[Yes]" cap="Yes"/>
  </pageFields>
  <dataFields count="1">
    <dataField name="Count of Attrition" fld="0" subtotal="count" baseField="0" baseItem="0"/>
  </dataFields>
  <formats count="1">
    <format dxfId="1622">
      <pivotArea outline="0" collapsedLevelsAreSubtotals="1" fieldPosition="0"/>
    </format>
  </formats>
  <pivotHierarchies count="51">
    <pivotHierarchy dragToData="1"/>
    <pivotHierarchy multipleItemSelectionAllowed="1" dragToData="1">
      <members count="1" level="1">
        <member name="[Table1].[Attrition].&amp;[Yes]"/>
      </members>
    </pivotHierarchy>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FB1007F-352B-4A44-8C5F-5A2D4AD0382C}" name="PivotTable24" cacheId="58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4" rowHeaderCaption="Department">
  <location ref="A22:B25" firstHeaderRow="1" firstDataRow="1" firstDataCol="1"/>
  <pivotFields count="3">
    <pivotField dataField="1" subtotalTop="0" showAll="0" defaultSubtotal="0"/>
    <pivotField axis="axisRow" allDrilled="1" subtotalTop="0" showAll="0" defaultSubtotal="0" defaultAttributeDrillState="1">
      <items count="3">
        <item x="2"/>
        <item x="0"/>
        <item x="1"/>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Employees" fld="0" baseField="1" baseItem="0"/>
  </dataFields>
  <formats count="1">
    <format dxfId="1623">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2"/>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7E9B5CA-7D5B-4213-8A85-C0D45A9D48A4}" name="PivotTable23" cacheId="589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Department">
  <location ref="C22:D25" firstHeaderRow="1" firstDataRow="1" firstDataCol="1" rowPageCount="1" colPageCount="1"/>
  <pivotFields count="4">
    <pivotField axis="axisRow" allDrilled="1" subtotalTop="0" showAll="0" defaultSubtotal="0" defaultAttributeDrillState="1">
      <items count="3">
        <item x="2"/>
        <item x="1"/>
        <item x="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pageFields count="1">
    <pageField fld="2" hier="1" name="[Table1].[Attrition].&amp;[Yes]" cap="Yes"/>
  </pageFields>
  <dataFields count="1">
    <dataField name="Leavers" fld="1" subtotal="count" baseField="0" baseItem="0"/>
  </dataFields>
  <formats count="1">
    <format dxfId="1624">
      <pivotArea dataOnly="0" labelOnly="1" outline="0" axis="axisValues"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caption="Leav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1FDBC8C-3A4E-4049-85CD-58639FE97577}" name="PivotTable22" cacheId="589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Department">
  <location ref="F22:G25" firstHeaderRow="1" firstDataRow="1" firstDataCol="1"/>
  <pivotFields count="3">
    <pivotField axis="axisRow" allDrilled="1" subtotalTop="0" showAll="0" defaultSubtotal="0" defaultAttributeDrillState="1">
      <items count="3">
        <item x="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g. Satisfaction" fld="1" subtotal="average" baseField="0" baseItem="0" numFmtId="2"/>
  </dataFields>
  <formats count="1">
    <format dxfId="1625">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tisfaction"/>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8B2DF73-5AE4-4B88-90EF-AFACBC02137C}" name="PivotTable13" cacheId="588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F1:G2"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Average of YearsAtCompany" fld="1" subtotal="average" baseField="0" baseItem="0" numFmtId="166"/>
  </dataFields>
  <formats count="4">
    <format dxfId="1626">
      <pivotArea type="all" dataOnly="0" outline="0" fieldPosition="0"/>
    </format>
    <format dxfId="1627">
      <pivotArea outline="0" collapsedLevelsAreSubtotals="1" fieldPosition="0"/>
    </format>
    <format dxfId="1628">
      <pivotArea dataOnly="0" labelOnly="1" outline="0" axis="axisValues" fieldPosition="0"/>
    </format>
    <format dxfId="1629">
      <pivotArea outline="0" collapsedLevelsAreSubtotals="1"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AtCompany"/>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FCADFBBC-DDA3-47CF-90F9-C31C243C24C2}" name="PivotTable11" cacheId="588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D1:E2"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Average of Age" fld="1" subtotal="average" baseField="0" baseItem="0" numFmtId="166"/>
  </dataFields>
  <formats count="4">
    <format dxfId="1630">
      <pivotArea type="all" dataOnly="0" outline="0" fieldPosition="0"/>
    </format>
    <format dxfId="1631">
      <pivotArea outline="0" collapsedLevelsAreSubtotals="1" fieldPosition="0"/>
    </format>
    <format dxfId="1632">
      <pivotArea dataOnly="0" labelOnly="1" outline="0" axis="axisValues" fieldPosition="0"/>
    </format>
    <format dxfId="1633">
      <pivotArea outline="0" collapsedLevelsAreSubtotals="1"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704BE85-8ADD-48D0-89BC-F9BC9A3D0BBA}" name="PivotTable8" cacheId="592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B1:C2"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EMPLOYEES LEFT" fld="1" subtotal="count" baseField="0" baseItem="0"/>
  </dataFields>
  <formats count="3">
    <format dxfId="1610">
      <pivotArea type="all" dataOnly="0" outline="0" fieldPosition="0"/>
    </format>
    <format dxfId="1611">
      <pivotArea outline="0" collapsedLevelsAreSubtotals="1" fieldPosition="0"/>
    </format>
    <format dxfId="1612">
      <pivotArea dataOnly="0" labelOnly="1" outline="0" axis="axisValues"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caption="EMPLOYEES LEF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267AD7F-4C27-40CE-929F-518E765BD5A0}" name="PivotTable4" cacheId="592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baseField="0" baseItem="0"/>
  </dataFields>
  <formats count="3">
    <format dxfId="1613">
      <pivotArea type="all" dataOnly="0" outline="0" fieldPosition="0"/>
    </format>
    <format dxfId="1614">
      <pivotArea outline="0" collapsedLevelsAreSubtotals="1" fieldPosition="0"/>
    </format>
    <format dxfId="1615">
      <pivotArea dataOnly="0" labelOnly="1" outline="0" axis="axisValues" fieldPosition="0"/>
    </format>
  </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2E002BE-9CE7-4A4E-92E2-F67B2BD05F4F}" name="PivotTable3" cacheId="586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Job Role">
  <location ref="A9:B1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Employees" fld="0" baseField="0" baseItem="0"/>
  </dataFields>
  <formats count="1">
    <format dxfId="1671">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s"/>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851612D-5378-4BD7-8E15-3610B75DF3C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inessTravel">
  <location ref="A91:B95" firstHeaderRow="1" firstDataRow="1" firstDataCol="1"/>
  <pivotFields count="36">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JobSatisfaction" fld="17" subtotal="average" baseField="0" baseItem="0" numFmtId="164"/>
  </dataFields>
  <formats count="1">
    <format dxfId="16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64D8095-56C9-40A9-BE62-46B5FB1242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Role">
  <location ref="A15:B25"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6"/>
    </i>
    <i>
      <x v="7"/>
    </i>
    <i>
      <x v="8"/>
    </i>
    <i>
      <x v="3"/>
    </i>
    <i>
      <x v="5"/>
    </i>
    <i>
      <x v="2"/>
    </i>
    <i>
      <x v="4"/>
    </i>
    <i>
      <x v="1"/>
    </i>
    <i t="grand">
      <x/>
    </i>
  </rowItems>
  <colItems count="1">
    <i/>
  </colItems>
  <dataFields count="1">
    <dataField name="Average of JobSatisfaction" fld="17" subtotal="average" baseField="0" baseItem="0" numFmtId="164"/>
  </dataFields>
  <formats count="1">
    <format dxfId="16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28593BC3-86F2-4F48-BFA3-2E85D942B3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ckOptionLevel" colHeaderCaption="Attrition">
  <location ref="A79:D85"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8"/>
  </rowFields>
  <rowItems count="5">
    <i>
      <x/>
    </i>
    <i>
      <x v="1"/>
    </i>
    <i>
      <x v="2"/>
    </i>
    <i>
      <x v="3"/>
    </i>
    <i t="grand">
      <x/>
    </i>
  </rowItems>
  <colFields count="1">
    <field x="1"/>
  </colFields>
  <colItems count="3">
    <i>
      <x/>
    </i>
    <i>
      <x v="1"/>
    </i>
    <i t="grand">
      <x/>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3F9FE856-7024-4F65-92B8-F2DE062C28A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Involvement" colHeaderCaption="Attrition">
  <location ref="A41:D47"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1"/>
  </colFields>
  <colItems count="3">
    <i>
      <x/>
    </i>
    <i>
      <x v="1"/>
    </i>
    <i t="grand">
      <x/>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B94401F6-F3CD-49A0-9CAF-4DFEC9B81F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iningTimesLastYear" colHeaderCaption="Attrition">
  <location ref="A64:D73"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30"/>
  </rowFields>
  <rowItems count="8">
    <i>
      <x/>
    </i>
    <i>
      <x v="1"/>
    </i>
    <i>
      <x v="2"/>
    </i>
    <i>
      <x v="3"/>
    </i>
    <i>
      <x v="4"/>
    </i>
    <i>
      <x v="5"/>
    </i>
    <i>
      <x v="6"/>
    </i>
    <i t="grand">
      <x/>
    </i>
  </rowItems>
  <colFields count="1">
    <field x="1"/>
  </colFields>
  <colItems count="3">
    <i>
      <x/>
    </i>
    <i>
      <x v="1"/>
    </i>
    <i t="grand">
      <x/>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8EFBC8F-D193-4507-B349-93BA8B5318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Attrition">
  <location ref="A31:D35"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1"/>
  </colFields>
  <colItems count="3">
    <i>
      <x/>
    </i>
    <i>
      <x v="1"/>
    </i>
    <i t="grand">
      <x/>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BBF86B3B-268A-4C88-90D4-11211F22AD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colHeaderCaption="Attrition">
  <location ref="A4:D9" firstHeaderRow="1" firstDataRow="2" firstDataCol="1"/>
  <pivotFields count="36">
    <pivotField showAll="0"/>
    <pivotField axis="axisCol"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1"/>
  </colFields>
  <colItems count="3">
    <i>
      <x/>
    </i>
    <i>
      <x v="1"/>
    </i>
    <i t="grand">
      <x/>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D3A618B5-FD68-47B4-9C12-45231CBE00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italStatus" colHeaderCaption="Attrition">
  <location ref="A53:D58"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Fields count="1">
    <field x="1"/>
  </colFields>
  <colItems count="3">
    <i>
      <x/>
    </i>
    <i>
      <x v="1"/>
    </i>
    <i t="grand">
      <x/>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418266A1-12DC-4D1D-B7F0-80D4A3BC4C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erformanceRating">
  <location ref="A24:B27" firstHeaderRow="1" firstDataRow="1" firstDataCol="1"/>
  <pivotFields count="3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Items count="1">
    <i/>
  </colItems>
  <dataFields count="1">
    <dataField name="Count of EmployeeNumber" fld="1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0"/>
          </reference>
        </references>
      </pivotArea>
    </chartFormat>
    <chartFormat chart="0" format="2">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9709C9-6217-4C77-BD43-8397A0FCA6C3}" sourceName="[Table1].[Gender]">
  <pivotTables>
    <pivotTable tabId="9" name="PivotTable24"/>
    <pivotTable tabId="6" name="PivotTable10"/>
    <pivotTable tabId="6" name="PivotTable12"/>
    <pivotTable tabId="6" name="PivotTable14"/>
    <pivotTable tabId="6" name="PivotTable9"/>
    <pivotTable tabId="9" name="PivotTable11"/>
    <pivotTable tabId="9" name="PivotTable13"/>
    <pivotTable tabId="9" name="PivotTable22"/>
    <pivotTable tabId="9" name="PivotTable23"/>
    <pivotTable tabId="9" name="PivotTable25"/>
    <pivotTable tabId="9" name="PivotTable26"/>
    <pivotTable tabId="9" name="PivotTable27"/>
    <pivotTable tabId="9" name="PivotTable29"/>
    <pivotTable tabId="9" name="PivotTable3"/>
    <pivotTable tabId="9" name="PivotTable30"/>
    <pivotTable tabId="9" name="PivotTable32"/>
    <pivotTable tabId="9" name="PivotTable33"/>
    <pivotTable tabId="9" name="PivotTable34"/>
    <pivotTable tabId="9" name="PivotTable4"/>
    <pivotTable tabId="9" name="PivotTable8"/>
    <pivotTable tabId="6" name="PivotTable35"/>
    <pivotTable tabId="6" name="PivotTable36"/>
    <pivotTable tabId="6" name="PivotTable37"/>
    <pivotTable tabId="6" name="PivotTable38"/>
    <pivotTable tabId="6" name="PivotTable39"/>
    <pivotTable tabId="6" name="PivotTable40"/>
    <pivotTable tabId="6" name="PivotTable41"/>
    <pivotTable tabId="6" name="PivotTable42"/>
    <pivotTable tabId="6" name="PivotTable43"/>
    <pivotTable tabId="6" name="PivotTable44"/>
    <pivotTable tabId="9" name="PivotTable45"/>
    <pivotTable tabId="9" name="PivotTable46"/>
    <pivotTable tabId="6" name="PivotTable47"/>
    <pivotTable tabId="6" name="PivotTable48"/>
    <pivotTable tabId="9" name="PivotTable49"/>
    <pivotTable tabId="6" name="PivotTable50"/>
  </pivotTables>
  <data>
    <olap pivotCacheId="364074982">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8FA97AA-5F34-43CA-8DA1-6322D86BCBB9}" sourceName="[Table1].[MaritalStatus]">
  <pivotTables>
    <pivotTable tabId="9" name="PivotTable3"/>
    <pivotTable tabId="6" name="PivotTable10"/>
    <pivotTable tabId="6" name="PivotTable12"/>
    <pivotTable tabId="6" name="PivotTable14"/>
    <pivotTable tabId="6" name="PivotTable9"/>
    <pivotTable tabId="9" name="PivotTable11"/>
    <pivotTable tabId="9" name="PivotTable13"/>
    <pivotTable tabId="9" name="PivotTable22"/>
    <pivotTable tabId="9" name="PivotTable23"/>
    <pivotTable tabId="9" name="PivotTable24"/>
    <pivotTable tabId="9" name="PivotTable25"/>
    <pivotTable tabId="9" name="PivotTable26"/>
    <pivotTable tabId="9" name="PivotTable27"/>
    <pivotTable tabId="9" name="PivotTable29"/>
    <pivotTable tabId="9" name="PivotTable30"/>
    <pivotTable tabId="9" name="PivotTable32"/>
    <pivotTable tabId="9" name="PivotTable33"/>
    <pivotTable tabId="9" name="PivotTable34"/>
    <pivotTable tabId="9" name="PivotTable4"/>
    <pivotTable tabId="9" name="PivotTable8"/>
    <pivotTable tabId="6" name="PivotTable35"/>
    <pivotTable tabId="6" name="PivotTable36"/>
    <pivotTable tabId="6" name="PivotTable37"/>
    <pivotTable tabId="6" name="PivotTable38"/>
    <pivotTable tabId="6" name="PivotTable39"/>
    <pivotTable tabId="6" name="PivotTable40"/>
    <pivotTable tabId="6" name="PivotTable41"/>
    <pivotTable tabId="6" name="PivotTable42"/>
    <pivotTable tabId="6" name="PivotTable43"/>
    <pivotTable tabId="6" name="PivotTable44"/>
    <pivotTable tabId="9" name="PivotTable45"/>
    <pivotTable tabId="9" name="PivotTable46"/>
    <pivotTable tabId="6" name="PivotTable47"/>
    <pivotTable tabId="6" name="PivotTable48"/>
    <pivotTable tabId="9" name="PivotTable49"/>
    <pivotTable tabId="6" name="PivotTable50"/>
  </pivotTables>
  <data>
    <olap pivotCacheId="364074982">
      <levels count="2">
        <level uniqueName="[Table1].[MaritalStatus].[(All)]" sourceCaption="(All)" count="0"/>
        <level uniqueName="[Table1].[MaritalStatus].[MaritalStatus]" sourceCaption="MaritalStatus" count="3">
          <ranges>
            <range startItem="0">
              <i n="[Table1].[MaritalStatus].&amp;[Divorced]" c="Divorced"/>
              <i n="[Table1].[MaritalStatus].&amp;[Married]" c="Married"/>
              <i n="[Table1].[MaritalStatus].&amp;[Single]" c="Single"/>
            </range>
          </ranges>
        </level>
      </levels>
      <selections count="1">
        <selection n="[Table1].[Marital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65F0E0A6-0E6B-4198-87B7-45CAFF8CF9FA}" sourceName="[Table1].[EducationField]">
  <pivotTables>
    <pivotTable tabId="9" name="PivotTable3"/>
    <pivotTable tabId="6" name="PivotTable10"/>
    <pivotTable tabId="6" name="PivotTable12"/>
    <pivotTable tabId="6" name="PivotTable14"/>
    <pivotTable tabId="6" name="PivotTable9"/>
    <pivotTable tabId="9" name="PivotTable11"/>
    <pivotTable tabId="9" name="PivotTable13"/>
    <pivotTable tabId="9" name="PivotTable22"/>
    <pivotTable tabId="9" name="PivotTable23"/>
    <pivotTable tabId="9" name="PivotTable24"/>
    <pivotTable tabId="9" name="PivotTable25"/>
    <pivotTable tabId="9" name="PivotTable26"/>
    <pivotTable tabId="9" name="PivotTable27"/>
    <pivotTable tabId="9" name="PivotTable29"/>
    <pivotTable tabId="9" name="PivotTable30"/>
    <pivotTable tabId="9" name="PivotTable32"/>
    <pivotTable tabId="9" name="PivotTable33"/>
    <pivotTable tabId="9" name="PivotTable34"/>
    <pivotTable tabId="9" name="PivotTable4"/>
    <pivotTable tabId="9" name="PivotTable8"/>
    <pivotTable tabId="6" name="PivotTable35"/>
    <pivotTable tabId="6" name="PivotTable36"/>
    <pivotTable tabId="6" name="PivotTable37"/>
    <pivotTable tabId="6" name="PivotTable38"/>
    <pivotTable tabId="6" name="PivotTable39"/>
    <pivotTable tabId="6" name="PivotTable40"/>
    <pivotTable tabId="6" name="PivotTable41"/>
    <pivotTable tabId="6" name="PivotTable42"/>
    <pivotTable tabId="6" name="PivotTable43"/>
    <pivotTable tabId="6" name="PivotTable44"/>
    <pivotTable tabId="9" name="PivotTable45"/>
    <pivotTable tabId="9" name="PivotTable46"/>
    <pivotTable tabId="6" name="PivotTable47"/>
    <pivotTable tabId="6" name="PivotTable48"/>
    <pivotTable tabId="9" name="PivotTable49"/>
    <pivotTable tabId="6" name="PivotTable50"/>
  </pivotTables>
  <data>
    <olap pivotCacheId="364074982">
      <levels count="2">
        <level uniqueName="[Table1].[EducationField].[(All)]" sourceCaption="(All)" count="0"/>
        <level uniqueName="[Table1].[EducationField].[EducationField]" sourceCaption="EducationField" count="6">
          <ranges>
            <range startItem="0">
              <i n="[Table1].[EducationField].&amp;[Human Resources]" c="Human Resources"/>
              <i n="[Table1].[EducationField].&amp;[Life Sciences]" c="Life Sciences"/>
              <i n="[Table1].[EducationField].&amp;[Marketing]" c="Marketing"/>
              <i n="[Table1].[EducationField].&amp;[Medical]" c="Medical"/>
              <i n="[Table1].[EducationField].&amp;[Other]" c="Other"/>
              <i n="[Table1].[EducationField].&amp;[Technical Degree]" c="Technical Degree"/>
            </range>
          </ranges>
        </level>
      </levels>
      <selections count="1">
        <selection n="[Table1].[EducationFiel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09C23332-A729-4B89-9F32-3B84ED247AFC}" sourceName="[Table1].[JobLevel]">
  <pivotTables>
    <pivotTable tabId="9" name="PivotTable3"/>
    <pivotTable tabId="6" name="PivotTable10"/>
    <pivotTable tabId="6" name="PivotTable12"/>
    <pivotTable tabId="6" name="PivotTable14"/>
    <pivotTable tabId="6" name="PivotTable9"/>
    <pivotTable tabId="9" name="PivotTable11"/>
    <pivotTable tabId="9" name="PivotTable13"/>
    <pivotTable tabId="9" name="PivotTable22"/>
    <pivotTable tabId="9" name="PivotTable23"/>
    <pivotTable tabId="9" name="PivotTable24"/>
    <pivotTable tabId="9" name="PivotTable25"/>
    <pivotTable tabId="9" name="PivotTable26"/>
    <pivotTable tabId="9" name="PivotTable27"/>
    <pivotTable tabId="9" name="PivotTable29"/>
    <pivotTable tabId="9" name="PivotTable30"/>
    <pivotTable tabId="9" name="PivotTable32"/>
    <pivotTable tabId="9" name="PivotTable33"/>
    <pivotTable tabId="9" name="PivotTable34"/>
    <pivotTable tabId="9" name="PivotTable4"/>
    <pivotTable tabId="9" name="PivotTable8"/>
    <pivotTable tabId="6" name="PivotTable35"/>
    <pivotTable tabId="6" name="PivotTable36"/>
    <pivotTable tabId="6" name="PivotTable37"/>
    <pivotTable tabId="6" name="PivotTable38"/>
    <pivotTable tabId="6" name="PivotTable39"/>
    <pivotTable tabId="6" name="PivotTable40"/>
    <pivotTable tabId="6" name="PivotTable41"/>
    <pivotTable tabId="6" name="PivotTable42"/>
    <pivotTable tabId="6" name="PivotTable43"/>
    <pivotTable tabId="6" name="PivotTable44"/>
    <pivotTable tabId="9" name="PivotTable45"/>
    <pivotTable tabId="9" name="PivotTable46"/>
    <pivotTable tabId="6" name="PivotTable47"/>
    <pivotTable tabId="6" name="PivotTable48"/>
    <pivotTable tabId="9" name="PivotTable49"/>
    <pivotTable tabId="6" name="PivotTable50"/>
  </pivotTables>
  <data>
    <olap pivotCacheId="364074982">
      <levels count="2">
        <level uniqueName="[Table1].[JobLevel].[(All)]" sourceCaption="(All)" count="0"/>
        <level uniqueName="[Table1].[JobLevel].[JobLevel]" sourceCaption="JobLevel" count="5">
          <ranges>
            <range startItem="0">
              <i n="[Table1].[JobLevel].&amp;[1]" c="1"/>
              <i n="[Table1].[JobLevel].&amp;[2]" c="2"/>
              <i n="[Table1].[JobLevel].&amp;[3]" c="3"/>
              <i n="[Table1].[JobLevel].&amp;[4]" c="4"/>
              <i n="[Table1].[JobLevel].&amp;[5]" c="5"/>
            </range>
          </ranges>
        </level>
      </levels>
      <selections count="1">
        <selection n="[Table1].[Job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8B9EBC9-9D31-4201-813E-2A86297C17FE}" cache="Slicer_Gender" caption="Gender" level="1" rowHeight="247650"/>
  <slicer name="MaritalStatus 1" xr10:uid="{32E77422-CD2B-4A81-9C47-B06E0259E687}" cache="Slicer_MaritalStatus" caption="MaritalStatus" level="1" rowHeight="247650"/>
  <slicer name="EducationField 1" xr10:uid="{B22DB247-702C-41CD-9388-C23F87776836}" cache="Slicer_EducationField" caption="EducationField" level="1" rowHeight="247650"/>
  <slicer name="JobLevel 1" xr10:uid="{CB71CBB8-7061-46F5-B696-D76EE0D54476}" cache="Slicer_JobLevel" caption="JobLevel" columnCount="2"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78FB5A-2CB8-4F45-9DE6-BCA14E248A85}" name="Table1" displayName="Table1" ref="A1:AJ1471" totalsRowShown="0">
  <autoFilter ref="A1:AJ1471" xr:uid="{3A78FB5A-2CB8-4F45-9DE6-BCA14E248A85}"/>
  <tableColumns count="36">
    <tableColumn id="1" xr3:uid="{30AA1FEB-C376-4C17-B018-023B99B1FD16}" name="Age"/>
    <tableColumn id="2" xr3:uid="{05A5B04E-9E3B-4F32-BD98-90056B7B7A38}" name="Attrition"/>
    <tableColumn id="36" xr3:uid="{6241496D-57A9-432B-8387-697C2756594D}" name="AttritionFlag" dataDxfId="1674">
      <calculatedColumnFormula>IF(Table1[[#This Row],[Attrition]]="Yes",1,0)</calculatedColumnFormula>
    </tableColumn>
    <tableColumn id="3" xr3:uid="{81A27B9D-6ABA-4952-89C7-D0AB2912137B}" name="BusinessTravel"/>
    <tableColumn id="4" xr3:uid="{7E2B9A45-A605-4E4B-AC4B-011FDCA004EA}" name="DailyRate"/>
    <tableColumn id="5" xr3:uid="{44940749-B33C-4507-8619-98F5EEE2AB8E}" name="Department"/>
    <tableColumn id="6" xr3:uid="{E058A202-8732-4EAD-9F6B-21B43E7B666D}" name="DistanceFromHome"/>
    <tableColumn id="7" xr3:uid="{B0971476-58C6-467C-B5B3-DFAE18BB031D}" name="Education"/>
    <tableColumn id="8" xr3:uid="{24147409-FF86-455E-A4CD-BC092B319D3F}" name="EducationField"/>
    <tableColumn id="9" xr3:uid="{06F328BD-0C60-4D18-8D60-7F69DE9BCDCC}" name="EmployeeCount"/>
    <tableColumn id="10" xr3:uid="{497B70E5-422E-4B72-B658-E25E16143EFA}" name="EmployeeNumber"/>
    <tableColumn id="11" xr3:uid="{BAB6A4BD-F609-4960-80C6-916303A2BE6E}" name="EnvironmentSatisfaction"/>
    <tableColumn id="12" xr3:uid="{48A7B875-0EC5-4802-8079-45AA7C8FE280}" name="Gender"/>
    <tableColumn id="13" xr3:uid="{3E5FDCFB-CC1C-4F9A-AD24-7826768FD9A6}" name="HourlyRate"/>
    <tableColumn id="14" xr3:uid="{CE431CE4-CC76-42C0-A61D-8ED044753551}" name="JobInvolvement"/>
    <tableColumn id="15" xr3:uid="{7FDF332D-915D-4E1F-B27C-663FFED9DFDC}" name="JobLevel"/>
    <tableColumn id="16" xr3:uid="{B7D90B57-184E-48B2-AAF3-5953A3F4CBE5}" name="JobRole"/>
    <tableColumn id="17" xr3:uid="{F2EC7871-1F8B-404B-A2C3-FC987EDFF1D0}" name="JobSatisfaction"/>
    <tableColumn id="18" xr3:uid="{3FB8B9F0-2524-4456-A1C4-C224AD869A6B}" name="MaritalStatus"/>
    <tableColumn id="19" xr3:uid="{18AA5D3F-5347-4ED3-B4AF-CF33FA82EBFB}" name="MonthlyIncome"/>
    <tableColumn id="20" xr3:uid="{9D91834B-3D87-44D2-8E2E-4450429C6ED2}" name="MonthlyRate"/>
    <tableColumn id="21" xr3:uid="{D688CA33-DFDD-4A93-8C65-6455DE3D4CCD}" name="NumCompaniesWorked"/>
    <tableColumn id="22" xr3:uid="{D26B91B9-379F-44C5-8FF5-0C1E79D4E1B7}" name="Over18"/>
    <tableColumn id="23" xr3:uid="{72EF80A3-D1AB-4EF0-9156-118A84608137}" name="OverTime"/>
    <tableColumn id="24" xr3:uid="{79ECD0A5-2E8C-466F-A07B-A7FB25B7CB3C}" name="PercentSalaryHike"/>
    <tableColumn id="25" xr3:uid="{F89A3BB4-D5B7-48D7-BCC6-0922DD95ECCA}" name="PerformanceRating"/>
    <tableColumn id="26" xr3:uid="{581676CA-DD26-4D91-A6B2-6609D8037A89}" name="RelationshipSatisfaction"/>
    <tableColumn id="27" xr3:uid="{B4BE59E3-489B-4CE7-BD1A-C70EBCE50F1E}" name="StandardHours"/>
    <tableColumn id="28" xr3:uid="{9D1B10C4-F561-4814-9243-1CD579454BD3}" name="StockOptionLevel"/>
    <tableColumn id="29" xr3:uid="{EED44286-3638-448F-B5B2-7FB75DD87C26}" name="TotalWorkingYears"/>
    <tableColumn id="30" xr3:uid="{E7235EF0-AF1E-4541-8DEF-BBF91A25E1BD}" name="TrainingTimesLastYear"/>
    <tableColumn id="31" xr3:uid="{A4263789-D46A-49E7-B954-D3D63C4D751F}" name="WorkLifeBalance"/>
    <tableColumn id="32" xr3:uid="{3DD47B3B-6395-49EC-A132-6B64176E5D96}" name="YearsAtCompany"/>
    <tableColumn id="33" xr3:uid="{05704C08-8FE0-4102-B8E4-229072A5EE84}" name="YearsInCurrentRole"/>
    <tableColumn id="34" xr3:uid="{D752547C-62FD-41A7-9399-E9EEA7539DFF}" name="YearsSinceLastPromotion"/>
    <tableColumn id="35" xr3:uid="{31A9AFC4-D921-4E7B-A233-692617896368}" name="YearsWithCurrManager"/>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image" Target="../media/image1.jpeg"/><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18" Type="http://schemas.openxmlformats.org/officeDocument/2006/relationships/pivotTable" Target="../pivotTables/pivotTable35.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17" Type="http://schemas.openxmlformats.org/officeDocument/2006/relationships/pivotTable" Target="../pivotTables/pivotTable34.xml"/><Relationship Id="rId2" Type="http://schemas.openxmlformats.org/officeDocument/2006/relationships/pivotTable" Target="../pivotTables/pivotTable19.xml"/><Relationship Id="rId16" Type="http://schemas.openxmlformats.org/officeDocument/2006/relationships/pivotTable" Target="../pivotTables/pivotTable33.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pivotTable" Target="../pivotTables/pivotTable32.xml"/><Relationship Id="rId10" Type="http://schemas.openxmlformats.org/officeDocument/2006/relationships/pivotTable" Target="../pivotTables/pivotTable27.xml"/><Relationship Id="rId19" Type="http://schemas.openxmlformats.org/officeDocument/2006/relationships/pivotTable" Target="../pivotTables/pivotTable36.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44.xml"/><Relationship Id="rId3" Type="http://schemas.openxmlformats.org/officeDocument/2006/relationships/pivotTable" Target="../pivotTables/pivotTable39.xml"/><Relationship Id="rId7" Type="http://schemas.openxmlformats.org/officeDocument/2006/relationships/pivotTable" Target="../pivotTables/pivotTable43.xml"/><Relationship Id="rId2" Type="http://schemas.openxmlformats.org/officeDocument/2006/relationships/pivotTable" Target="../pivotTables/pivotTable38.xml"/><Relationship Id="rId1" Type="http://schemas.openxmlformats.org/officeDocument/2006/relationships/pivotTable" Target="../pivotTables/pivotTable37.xml"/><Relationship Id="rId6" Type="http://schemas.openxmlformats.org/officeDocument/2006/relationships/pivotTable" Target="../pivotTables/pivotTable42.xml"/><Relationship Id="rId5" Type="http://schemas.openxmlformats.org/officeDocument/2006/relationships/pivotTable" Target="../pivotTables/pivotTable41.xml"/><Relationship Id="rId4" Type="http://schemas.openxmlformats.org/officeDocument/2006/relationships/pivotTable" Target="../pivotTables/pivotTable4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5BE7B-AAAC-43A4-8365-9347699CC2F3}">
  <dimension ref="A1:T44"/>
  <sheetViews>
    <sheetView showGridLines="0" tabSelected="1" zoomScale="85" zoomScaleNormal="85" workbookViewId="0">
      <selection activeCell="T3" sqref="T3"/>
    </sheetView>
  </sheetViews>
  <sheetFormatPr defaultRowHeight="14.4" x14ac:dyDescent="0.3"/>
  <cols>
    <col min="1" max="1" width="21.44140625" bestFit="1" customWidth="1"/>
    <col min="2" max="2" width="10.109375" bestFit="1" customWidth="1"/>
    <col min="3" max="3" width="21.44140625" hidden="1" customWidth="1"/>
    <col min="4" max="4" width="15.109375" bestFit="1" customWidth="1"/>
    <col min="5" max="5" width="13.44140625" customWidth="1"/>
    <col min="6" max="6" width="17.6640625" bestFit="1" customWidth="1"/>
    <col min="7" max="7" width="12.77734375" customWidth="1"/>
    <col min="8" max="8" width="24" customWidth="1"/>
    <col min="9" max="9" width="16.21875" customWidth="1"/>
    <col min="10" max="10" width="14" hidden="1" customWidth="1"/>
    <col min="11" max="11" width="18.88671875" bestFit="1" customWidth="1"/>
    <col min="12" max="12" width="16.5546875" customWidth="1"/>
    <col min="13" max="13" width="2.21875" hidden="1" customWidth="1"/>
    <col min="14" max="14" width="22.5546875" bestFit="1" customWidth="1"/>
    <col min="15" max="15" width="10.21875" bestFit="1" customWidth="1"/>
    <col min="16" max="16" width="21.44140625" hidden="1" customWidth="1"/>
    <col min="17" max="17" width="8.21875" customWidth="1"/>
    <col min="18" max="18" width="18.109375" customWidth="1"/>
    <col min="19" max="19" width="1.5546875" hidden="1" customWidth="1"/>
    <col min="20" max="20" width="15.21875" bestFit="1" customWidth="1"/>
    <col min="21" max="21" width="14.44140625" bestFit="1" customWidth="1"/>
    <col min="23" max="23" width="13.5546875" bestFit="1" customWidth="1"/>
    <col min="25" max="25" width="10" bestFit="1" customWidth="1"/>
    <col min="26" max="26" width="7.33203125" bestFit="1" customWidth="1"/>
    <col min="27" max="27" width="11.33203125" bestFit="1" customWidth="1"/>
  </cols>
  <sheetData>
    <row r="1" spans="1:20" ht="23.4" x14ac:dyDescent="0.3">
      <c r="A1" s="11" t="s">
        <v>108</v>
      </c>
      <c r="B1" s="11"/>
      <c r="C1" s="11"/>
      <c r="D1" s="11"/>
      <c r="E1" s="11"/>
      <c r="F1" s="11"/>
      <c r="G1" s="11"/>
      <c r="H1" s="11"/>
      <c r="I1" s="11"/>
      <c r="J1" s="11"/>
      <c r="K1" s="11"/>
      <c r="L1" s="11"/>
      <c r="M1" s="11"/>
      <c r="N1" s="11"/>
      <c r="O1" s="11"/>
      <c r="P1" s="11"/>
      <c r="Q1" s="11"/>
      <c r="R1" s="11"/>
      <c r="S1" s="11"/>
      <c r="T1" s="11"/>
    </row>
    <row r="3" spans="1:20" ht="28.05" customHeight="1" x14ac:dyDescent="0.3">
      <c r="A3" s="28" t="s">
        <v>109</v>
      </c>
      <c r="B3" s="29"/>
      <c r="C3" s="30" t="s">
        <v>125</v>
      </c>
      <c r="D3" s="28" t="s">
        <v>110</v>
      </c>
      <c r="E3" s="28"/>
      <c r="F3" s="31" t="s">
        <v>111</v>
      </c>
      <c r="G3" s="28"/>
      <c r="H3" s="32" t="s">
        <v>112</v>
      </c>
      <c r="I3" s="25"/>
      <c r="J3" s="30" t="s">
        <v>125</v>
      </c>
      <c r="K3" s="28" t="s">
        <v>113</v>
      </c>
      <c r="L3" s="28"/>
      <c r="M3" s="30" t="s">
        <v>125</v>
      </c>
      <c r="N3" s="28" t="s">
        <v>114</v>
      </c>
      <c r="R3" s="28" t="s">
        <v>129</v>
      </c>
    </row>
    <row r="4" spans="1:20" ht="22.8" customHeight="1" x14ac:dyDescent="0.3">
      <c r="A4" s="35">
        <v>1470</v>
      </c>
      <c r="B4" s="33"/>
      <c r="C4" s="34" t="s">
        <v>35</v>
      </c>
      <c r="D4" s="35">
        <v>237</v>
      </c>
      <c r="E4" s="28"/>
      <c r="F4" s="36">
        <f>GETPIVOTDATA("[Measures].[Count of Attrition]",$C$3,"[Table1].[Attrition]","[Table1].[Attrition].&amp;[Yes]")/GETPIVOTDATA("[Measures].[Sum of EmployeeCount]",$A$3)</f>
        <v>0.16122448979591836</v>
      </c>
      <c r="G4" s="28"/>
      <c r="H4" s="37">
        <f>GETPIVOTDATA("[Measures].[Sum of EmployeeCount]",$A$3)-GETPIVOTDATA("[Measures].[Count of Attrition]",$C$3,"[Table1].[Attrition]","[Table1].[Attrition].&amp;[Yes]")</f>
        <v>1233</v>
      </c>
      <c r="I4" s="25"/>
      <c r="J4" s="34" t="s">
        <v>35</v>
      </c>
      <c r="K4" s="38">
        <v>33.607594936708864</v>
      </c>
      <c r="L4" s="28"/>
      <c r="M4" s="34" t="s">
        <v>35</v>
      </c>
      <c r="N4" s="38">
        <v>5.1308016877637135</v>
      </c>
      <c r="R4" s="38">
        <v>36.923809523809524</v>
      </c>
    </row>
    <row r="5" spans="1:20" ht="14.4" customHeight="1" x14ac:dyDescent="0.3">
      <c r="E5" s="28"/>
      <c r="G5" s="28"/>
      <c r="H5" s="28"/>
      <c r="I5" s="23"/>
      <c r="L5" s="28"/>
    </row>
    <row r="6" spans="1:20" x14ac:dyDescent="0.3">
      <c r="G6" s="28"/>
      <c r="H6" s="28"/>
      <c r="L6" s="28"/>
      <c r="N6" s="26" t="s">
        <v>115</v>
      </c>
      <c r="O6" s="26"/>
      <c r="P6" s="26"/>
      <c r="Q6" s="26"/>
      <c r="R6" s="26"/>
      <c r="S6" s="26"/>
      <c r="T6" s="26"/>
    </row>
    <row r="7" spans="1:20" ht="14.4" hidden="1" customHeight="1" x14ac:dyDescent="0.3">
      <c r="H7" s="28"/>
      <c r="L7" s="28"/>
      <c r="P7" s="3" t="s">
        <v>1</v>
      </c>
      <c r="Q7" t="s" vm="1">
        <v>35</v>
      </c>
    </row>
    <row r="8" spans="1:20" ht="14.4" hidden="1" customHeight="1" x14ac:dyDescent="0.3">
      <c r="H8" s="28"/>
      <c r="L8" s="28"/>
    </row>
    <row r="9" spans="1:20" x14ac:dyDescent="0.3">
      <c r="L9" s="28"/>
      <c r="N9" s="3" t="s">
        <v>4</v>
      </c>
      <c r="O9" s="4" t="s">
        <v>117</v>
      </c>
      <c r="P9" s="3" t="s">
        <v>4</v>
      </c>
      <c r="Q9" s="19" t="s">
        <v>118</v>
      </c>
      <c r="R9" s="22" t="s">
        <v>92</v>
      </c>
      <c r="S9" s="3" t="s">
        <v>4</v>
      </c>
      <c r="T9" t="s">
        <v>119</v>
      </c>
    </row>
    <row r="10" spans="1:20" x14ac:dyDescent="0.3">
      <c r="L10" s="28"/>
      <c r="N10" s="39" t="s">
        <v>37</v>
      </c>
      <c r="O10" s="40">
        <v>446</v>
      </c>
      <c r="P10" s="39" t="s">
        <v>37</v>
      </c>
      <c r="Q10" s="40">
        <v>92</v>
      </c>
      <c r="R10" s="41">
        <f>GETPIVOTDATA("[Measures].[Count of Attrition]",$P$9,"[Table1].[Department]","[Table1].[Department].&amp;[Sales]")/GETPIVOTDATA("[Measures].[Sum of EmployeeCount]",$N$9,"[Table1].[Department]","[Table1].[Department].&amp;[Sales]")</f>
        <v>0.20627802690582961</v>
      </c>
      <c r="S10" s="39" t="s">
        <v>37</v>
      </c>
      <c r="T10" s="42">
        <v>2.7511210762331837</v>
      </c>
    </row>
    <row r="11" spans="1:20" x14ac:dyDescent="0.3">
      <c r="N11" s="39" t="s">
        <v>61</v>
      </c>
      <c r="O11" s="40">
        <v>63</v>
      </c>
      <c r="P11" s="39" t="s">
        <v>45</v>
      </c>
      <c r="Q11" s="40">
        <v>133</v>
      </c>
      <c r="R11" s="41">
        <f>GETPIVOTDATA("[Measures].[Count of Attrition]",$P$9,"[Table1].[Department]","[Table1].[Department].&amp;[Human Resources]")/GETPIVOTDATA("[Measures].[Sum of EmployeeCount]",$N$9,"[Table1].[Department]","[Table1].[Department].&amp;[Human Resources]")</f>
        <v>0.19047619047619047</v>
      </c>
      <c r="S11" s="39" t="s">
        <v>61</v>
      </c>
      <c r="T11" s="42">
        <v>2.6031746031746033</v>
      </c>
    </row>
    <row r="12" spans="1:20" x14ac:dyDescent="0.3">
      <c r="N12" s="39" t="s">
        <v>45</v>
      </c>
      <c r="O12" s="40">
        <v>961</v>
      </c>
      <c r="P12" s="39" t="s">
        <v>61</v>
      </c>
      <c r="Q12" s="40">
        <v>12</v>
      </c>
      <c r="R12" s="41">
        <f>GETPIVOTDATA("[Measures].[Count of Attrition]",$P$9,"[Table1].[Department]","[Table1].[Department].&amp;[Research &amp; Development]")/GETPIVOTDATA("[Measures].[Sum of EmployeeCount]",$N$9,"[Table1].[Department]","[Table1].[Department].&amp;[Research &amp; Development]")</f>
        <v>0.13839750260145681</v>
      </c>
      <c r="S12" s="39" t="s">
        <v>45</v>
      </c>
      <c r="T12" s="42">
        <v>2.7263267429760667</v>
      </c>
    </row>
    <row r="13" spans="1:20" x14ac:dyDescent="0.3">
      <c r="N13" s="43"/>
      <c r="O13" s="43"/>
      <c r="P13" s="43"/>
      <c r="Q13" s="43"/>
      <c r="R13" s="43"/>
      <c r="S13" s="43"/>
      <c r="T13" s="43"/>
    </row>
    <row r="14" spans="1:20" x14ac:dyDescent="0.3">
      <c r="N14" s="43"/>
      <c r="O14" s="43"/>
      <c r="P14" s="43"/>
      <c r="Q14" s="43"/>
      <c r="R14" s="43"/>
      <c r="S14" s="43"/>
      <c r="T14" s="43"/>
    </row>
    <row r="17" spans="14:20" x14ac:dyDescent="0.3">
      <c r="N17" s="26" t="s">
        <v>116</v>
      </c>
      <c r="O17" s="26"/>
      <c r="P17" s="26"/>
      <c r="Q17" s="26"/>
      <c r="R17" s="26"/>
      <c r="S17" s="26"/>
      <c r="T17" s="26"/>
    </row>
    <row r="18" spans="14:20" hidden="1" x14ac:dyDescent="0.3">
      <c r="P18" s="3" t="s">
        <v>1</v>
      </c>
      <c r="Q18" t="s" vm="1">
        <v>35</v>
      </c>
    </row>
    <row r="19" spans="14:20" hidden="1" x14ac:dyDescent="0.3"/>
    <row r="20" spans="14:20" x14ac:dyDescent="0.3">
      <c r="N20" s="3" t="s">
        <v>120</v>
      </c>
      <c r="O20" t="s">
        <v>117</v>
      </c>
      <c r="P20" s="3" t="s">
        <v>120</v>
      </c>
      <c r="Q20" t="s">
        <v>118</v>
      </c>
      <c r="R20" s="22" t="s">
        <v>92</v>
      </c>
      <c r="S20" s="3" t="s">
        <v>120</v>
      </c>
      <c r="T20" t="s">
        <v>119</v>
      </c>
    </row>
    <row r="21" spans="14:20" x14ac:dyDescent="0.3">
      <c r="N21" s="39" t="s">
        <v>43</v>
      </c>
      <c r="O21" s="44">
        <v>1054</v>
      </c>
      <c r="P21" s="39" t="s">
        <v>43</v>
      </c>
      <c r="Q21" s="44">
        <v>110</v>
      </c>
      <c r="R21" s="41">
        <f>GETPIVOTDATA("[Measures].[Count of Attrition]",$P$20,"[Table1].[OverTime]","[Table1].[OverTime].&amp;[No]")/GETPIVOTDATA("[Measures].[Sum of EmployeeCount]",$N$20,"[Table1].[OverTime]","[Table1].[OverTime].&amp;[No]")</f>
        <v>0.10436432637571158</v>
      </c>
      <c r="S21" s="39" t="s">
        <v>43</v>
      </c>
      <c r="T21" s="44">
        <v>2.7115749525616697</v>
      </c>
    </row>
    <row r="22" spans="14:20" x14ac:dyDescent="0.3">
      <c r="N22" s="39" t="s">
        <v>35</v>
      </c>
      <c r="O22" s="44">
        <v>416</v>
      </c>
      <c r="P22" s="39" t="s">
        <v>35</v>
      </c>
      <c r="Q22" s="44">
        <v>127</v>
      </c>
      <c r="R22" s="41">
        <f>GETPIVOTDATA("[Measures].[Count of Attrition]",$P$20,"[Table1].[OverTime]","[Table1].[OverTime].&amp;[Yes]")/GETPIVOTDATA("[Measures].[Sum of EmployeeCount]",$N$20,"[Table1].[OverTime]","[Table1].[OverTime].&amp;[Yes]")</f>
        <v>0.30528846153846156</v>
      </c>
      <c r="S22" s="39" t="s">
        <v>35</v>
      </c>
      <c r="T22" s="44">
        <v>2.7716346153846154</v>
      </c>
    </row>
    <row r="23" spans="14:20" x14ac:dyDescent="0.3">
      <c r="N23" s="43"/>
      <c r="O23" s="43"/>
      <c r="P23" s="43"/>
      <c r="Q23" s="43"/>
      <c r="R23" s="43"/>
      <c r="S23" s="43"/>
      <c r="T23" s="43"/>
    </row>
    <row r="27" spans="14:20" x14ac:dyDescent="0.3">
      <c r="N27" s="26" t="s">
        <v>121</v>
      </c>
      <c r="O27" s="26"/>
      <c r="P27" s="26"/>
      <c r="Q27" s="26"/>
      <c r="R27" s="26"/>
      <c r="S27" s="26"/>
      <c r="T27" s="26"/>
    </row>
    <row r="28" spans="14:20" hidden="1" x14ac:dyDescent="0.3">
      <c r="P28" s="3" t="s">
        <v>1</v>
      </c>
      <c r="Q28" t="s" vm="1">
        <v>35</v>
      </c>
    </row>
    <row r="29" spans="14:20" hidden="1" x14ac:dyDescent="0.3"/>
    <row r="30" spans="14:20" x14ac:dyDescent="0.3">
      <c r="N30" s="3" t="s">
        <v>123</v>
      </c>
      <c r="O30" t="s">
        <v>117</v>
      </c>
      <c r="P30" s="3" t="s">
        <v>123</v>
      </c>
      <c r="Q30" t="s">
        <v>118</v>
      </c>
      <c r="R30" s="22" t="s">
        <v>92</v>
      </c>
      <c r="S30" s="3" t="s">
        <v>123</v>
      </c>
      <c r="T30" t="s">
        <v>119</v>
      </c>
    </row>
    <row r="31" spans="14:20" x14ac:dyDescent="0.3">
      <c r="N31" s="39" t="s">
        <v>57</v>
      </c>
      <c r="O31" s="44">
        <v>83</v>
      </c>
      <c r="P31" s="39" t="s">
        <v>57</v>
      </c>
      <c r="Q31" s="44">
        <v>33</v>
      </c>
      <c r="R31" s="41">
        <f>GETPIVOTDATA("[Measures].[Count of Attrition]",$P$30,"[Table1].[JobRole]","[Table1].[JobRole].&amp;[Sales Representative]")/GETPIVOTDATA("[Measures].[Sum of EmployeeCount]",$N$30,"[Table1].[JobRole]","[Table1].[JobRole].&amp;[Sales Representative]")</f>
        <v>0.39759036144578314</v>
      </c>
      <c r="S31" s="39" t="s">
        <v>57</v>
      </c>
      <c r="T31" s="42">
        <v>2.7349397590361444</v>
      </c>
    </row>
    <row r="32" spans="14:20" x14ac:dyDescent="0.3">
      <c r="N32" s="39" t="s">
        <v>50</v>
      </c>
      <c r="O32" s="44">
        <v>259</v>
      </c>
      <c r="P32" s="39" t="s">
        <v>50</v>
      </c>
      <c r="Q32" s="44">
        <v>62</v>
      </c>
      <c r="R32" s="41">
        <f>GETPIVOTDATA("[Measures].[Count of Attrition]",$P$30,"[Table1].[JobRole]","[Table1].[JobRole].&amp;[Laboratory Technician]")/GETPIVOTDATA("[Measures].[Sum of EmployeeCount]",$N$30,"[Table1].[JobRole]","[Table1].[JobRole].&amp;[Laboratory Technician]")</f>
        <v>0.23938223938223938</v>
      </c>
      <c r="S32" s="39" t="s">
        <v>50</v>
      </c>
      <c r="T32" s="42">
        <v>2.6911196911196913</v>
      </c>
    </row>
    <row r="33" spans="14:20" x14ac:dyDescent="0.3">
      <c r="N33" s="39" t="s">
        <v>61</v>
      </c>
      <c r="O33" s="44">
        <v>52</v>
      </c>
      <c r="P33" s="39" t="s">
        <v>61</v>
      </c>
      <c r="Q33" s="44">
        <v>12</v>
      </c>
      <c r="R33" s="41">
        <f>GETPIVOTDATA("[Measures].[Count of Attrition]",$P$30,"[Table1].[JobRole]","[Table1].[JobRole].&amp;[Human Resources]")/GETPIVOTDATA("[Measures].[Sum of EmployeeCount]",$N$30,"[Table1].[JobRole]","[Table1].[JobRole].&amp;[Human Resources]")</f>
        <v>0.23076923076923078</v>
      </c>
      <c r="S33" s="39" t="s">
        <v>61</v>
      </c>
      <c r="T33" s="42">
        <v>2.5576923076923075</v>
      </c>
    </row>
    <row r="38" spans="14:20" x14ac:dyDescent="0.3">
      <c r="N38" s="26" t="s">
        <v>122</v>
      </c>
      <c r="O38" s="26"/>
      <c r="P38" s="26"/>
      <c r="Q38" s="26"/>
      <c r="R38" s="26"/>
      <c r="S38" s="26"/>
      <c r="T38" s="26"/>
    </row>
    <row r="39" spans="14:20" hidden="1" x14ac:dyDescent="0.3">
      <c r="P39" s="3" t="s">
        <v>1</v>
      </c>
      <c r="Q39" t="s" vm="1">
        <v>35</v>
      </c>
    </row>
    <row r="40" spans="14:20" hidden="1" x14ac:dyDescent="0.3"/>
    <row r="41" spans="14:20" x14ac:dyDescent="0.3">
      <c r="N41" s="3" t="s">
        <v>124</v>
      </c>
      <c r="O41" t="s">
        <v>117</v>
      </c>
      <c r="P41" s="3" t="s">
        <v>124</v>
      </c>
      <c r="Q41" t="s">
        <v>118</v>
      </c>
      <c r="R41" s="22" t="s">
        <v>92</v>
      </c>
      <c r="S41" s="3" t="s">
        <v>124</v>
      </c>
      <c r="T41" t="s">
        <v>119</v>
      </c>
    </row>
    <row r="42" spans="14:20" x14ac:dyDescent="0.3">
      <c r="N42" s="39" t="s">
        <v>55</v>
      </c>
      <c r="O42" s="44">
        <v>150</v>
      </c>
      <c r="P42" s="39" t="s">
        <v>55</v>
      </c>
      <c r="Q42" s="44">
        <v>12</v>
      </c>
      <c r="R42" s="41">
        <f>GETPIVOTDATA("[Measures].[Count of Attrition]",$P$41,"[Table1].[BusinessTravel]","[Table1].[BusinessTravel].&amp;[Non-Travel]")/GETPIVOTDATA("[Measures].[Sum of EmployeeCount]",$N$41,"[Table1].[BusinessTravel]","[Table1].[BusinessTravel].&amp;[Non-Travel]")</f>
        <v>0.08</v>
      </c>
      <c r="S42" s="39" t="s">
        <v>55</v>
      </c>
      <c r="T42" s="44">
        <v>2.7933333333333334</v>
      </c>
    </row>
    <row r="43" spans="14:20" x14ac:dyDescent="0.3">
      <c r="N43" s="39" t="s">
        <v>44</v>
      </c>
      <c r="O43" s="44">
        <v>277</v>
      </c>
      <c r="P43" s="39" t="s">
        <v>44</v>
      </c>
      <c r="Q43" s="44">
        <v>69</v>
      </c>
      <c r="R43" s="41">
        <f>GETPIVOTDATA("[Measures].[Count of Attrition]",$P$41,"[Table1].[BusinessTravel]","[Table1].[BusinessTravel].&amp;[Travel_Frequently]")/GETPIVOTDATA("[Measures].[Sum of EmployeeCount]",$N$41,"[Table1].[BusinessTravel]","[Table1].[BusinessTravel].&amp;[Travel_Frequently]")</f>
        <v>0.24909747292418771</v>
      </c>
      <c r="S43" s="39" t="s">
        <v>44</v>
      </c>
      <c r="T43" s="44">
        <v>2.7906137184115525</v>
      </c>
    </row>
    <row r="44" spans="14:20" x14ac:dyDescent="0.3">
      <c r="N44" s="39" t="s">
        <v>36</v>
      </c>
      <c r="O44" s="44">
        <v>1043</v>
      </c>
      <c r="P44" s="39" t="s">
        <v>36</v>
      </c>
      <c r="Q44" s="44">
        <v>156</v>
      </c>
      <c r="R44" s="41">
        <f>GETPIVOTDATA("[Measures].[Count of Attrition]",$P$41,"[Table1].[BusinessTravel]","[Table1].[BusinessTravel].&amp;[Travel_Rarely]")/GETPIVOTDATA("[Measures].[Sum of EmployeeCount]",$N$41,"[Table1].[BusinessTravel]","[Table1].[BusinessTravel].&amp;[Travel_Rarely]")</f>
        <v>0.14956855225311602</v>
      </c>
      <c r="S44" s="39" t="s">
        <v>36</v>
      </c>
      <c r="T44" s="44">
        <v>2.7027804410354745</v>
      </c>
    </row>
  </sheetData>
  <mergeCells count="5">
    <mergeCell ref="N27:T27"/>
    <mergeCell ref="A1:T1"/>
    <mergeCell ref="N38:T38"/>
    <mergeCell ref="N17:T17"/>
    <mergeCell ref="N6:T6"/>
  </mergeCells>
  <pageMargins left="0.7" right="0.7" top="0.75" bottom="0.75" header="0.3" footer="0.3"/>
  <drawing r:id="rId18"/>
  <picture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6A4A-6411-454D-9142-9DD97F6CCD31}">
  <dimension ref="A1:H48"/>
  <sheetViews>
    <sheetView workbookViewId="0">
      <selection activeCell="E10" sqref="E10"/>
    </sheetView>
  </sheetViews>
  <sheetFormatPr defaultRowHeight="14.4" x14ac:dyDescent="0.3"/>
  <cols>
    <col min="1" max="1" width="21.44140625" bestFit="1" customWidth="1"/>
    <col min="2" max="2" width="10.109375" bestFit="1" customWidth="1"/>
    <col min="3" max="3" width="21.44140625" bestFit="1" customWidth="1"/>
    <col min="4" max="4" width="15.109375" bestFit="1" customWidth="1"/>
    <col min="5" max="5" width="18.88671875" bestFit="1" customWidth="1"/>
    <col min="6" max="6" width="21.44140625" bestFit="1" customWidth="1"/>
    <col min="7" max="7" width="24.33203125" bestFit="1" customWidth="1"/>
    <col min="8" max="8" width="16.44140625" bestFit="1" customWidth="1"/>
  </cols>
  <sheetData>
    <row r="1" spans="1:8" x14ac:dyDescent="0.3">
      <c r="A1" s="19" t="s">
        <v>109</v>
      </c>
      <c r="B1" s="21" t="s">
        <v>125</v>
      </c>
      <c r="C1" s="19" t="s">
        <v>110</v>
      </c>
      <c r="D1" s="21" t="s">
        <v>125</v>
      </c>
      <c r="E1" s="19" t="s">
        <v>127</v>
      </c>
      <c r="F1" s="21" t="s">
        <v>125</v>
      </c>
      <c r="G1" s="19" t="s">
        <v>128</v>
      </c>
      <c r="H1" s="19" t="s">
        <v>127</v>
      </c>
    </row>
    <row r="2" spans="1:8" x14ac:dyDescent="0.3">
      <c r="A2" s="20">
        <v>1470</v>
      </c>
      <c r="B2" s="19" t="s">
        <v>35</v>
      </c>
      <c r="C2" s="20">
        <v>237</v>
      </c>
      <c r="D2" s="19" t="s">
        <v>35</v>
      </c>
      <c r="E2" s="24">
        <v>33.607594936708864</v>
      </c>
      <c r="F2" s="19" t="s">
        <v>35</v>
      </c>
      <c r="G2" s="24">
        <v>5.1308016877637135</v>
      </c>
      <c r="H2" s="24">
        <v>36.923809523809524</v>
      </c>
    </row>
    <row r="7" spans="1:8" x14ac:dyDescent="0.3">
      <c r="C7" s="3" t="s">
        <v>1</v>
      </c>
      <c r="D7" t="s" vm="1">
        <v>35</v>
      </c>
    </row>
    <row r="9" spans="1:8" x14ac:dyDescent="0.3">
      <c r="A9" s="3" t="s">
        <v>123</v>
      </c>
      <c r="B9" t="s">
        <v>117</v>
      </c>
      <c r="C9" s="3" t="s">
        <v>123</v>
      </c>
      <c r="D9" t="s">
        <v>126</v>
      </c>
    </row>
    <row r="10" spans="1:8" x14ac:dyDescent="0.3">
      <c r="A10" s="4" t="s">
        <v>55</v>
      </c>
      <c r="B10" s="27">
        <v>150</v>
      </c>
      <c r="C10" s="4" t="s">
        <v>55</v>
      </c>
      <c r="D10" s="27">
        <v>12</v>
      </c>
    </row>
    <row r="11" spans="1:8" x14ac:dyDescent="0.3">
      <c r="A11" s="4" t="s">
        <v>44</v>
      </c>
      <c r="B11" s="27">
        <v>277</v>
      </c>
      <c r="C11" s="4" t="s">
        <v>44</v>
      </c>
      <c r="D11" s="27">
        <v>69</v>
      </c>
    </row>
    <row r="12" spans="1:8" x14ac:dyDescent="0.3">
      <c r="A12" s="4" t="s">
        <v>36</v>
      </c>
      <c r="B12" s="27">
        <v>1043</v>
      </c>
      <c r="C12" s="4" t="s">
        <v>36</v>
      </c>
      <c r="D12" s="27">
        <v>156</v>
      </c>
    </row>
    <row r="19" spans="1:7" x14ac:dyDescent="0.3">
      <c r="A19" s="26" t="s">
        <v>115</v>
      </c>
      <c r="B19" s="26"/>
      <c r="C19" s="26"/>
      <c r="D19" s="26"/>
      <c r="E19" s="26"/>
      <c r="F19" s="26"/>
      <c r="G19" s="26"/>
    </row>
    <row r="20" spans="1:7" x14ac:dyDescent="0.3">
      <c r="C20" s="3" t="s">
        <v>1</v>
      </c>
      <c r="D20" t="s" vm="1">
        <v>35</v>
      </c>
    </row>
    <row r="22" spans="1:7" x14ac:dyDescent="0.3">
      <c r="A22" s="3" t="s">
        <v>4</v>
      </c>
      <c r="B22" s="4" t="s">
        <v>117</v>
      </c>
      <c r="C22" s="3" t="s">
        <v>4</v>
      </c>
      <c r="D22" s="19" t="s">
        <v>118</v>
      </c>
      <c r="E22" s="22" t="s">
        <v>92</v>
      </c>
      <c r="F22" s="3" t="s">
        <v>4</v>
      </c>
      <c r="G22" t="s">
        <v>119</v>
      </c>
    </row>
    <row r="23" spans="1:7" x14ac:dyDescent="0.3">
      <c r="A23" s="4" t="s">
        <v>37</v>
      </c>
      <c r="B23" s="18">
        <v>446</v>
      </c>
      <c r="C23" s="4" t="s">
        <v>37</v>
      </c>
      <c r="D23" s="18">
        <v>92</v>
      </c>
      <c r="E23" s="7">
        <f>GETPIVOTDATA("[Measures].[Count of Attrition]",$C$22,"[Table1].[Department]","[Table1].[Department].&amp;[Sales]")/GETPIVOTDATA("[Measures].[Sum of EmployeeCount]",$A$22,"[Table1].[Department]","[Table1].[Department].&amp;[Sales]")</f>
        <v>0.20627802690582961</v>
      </c>
      <c r="F23" s="4" t="s">
        <v>37</v>
      </c>
      <c r="G23" s="10">
        <v>2.7511210762331837</v>
      </c>
    </row>
    <row r="24" spans="1:7" x14ac:dyDescent="0.3">
      <c r="A24" s="4" t="s">
        <v>61</v>
      </c>
      <c r="B24" s="18">
        <v>63</v>
      </c>
      <c r="C24" s="4" t="s">
        <v>45</v>
      </c>
      <c r="D24" s="18">
        <v>133</v>
      </c>
      <c r="E24" s="7">
        <f>GETPIVOTDATA("[Measures].[Count of Attrition]",$C$22,"[Table1].[Department]","[Table1].[Department].&amp;[Human Resources]")/GETPIVOTDATA("[Measures].[Sum of EmployeeCount]",$A$22,"[Table1].[Department]","[Table1].[Department].&amp;[Human Resources]")</f>
        <v>0.19047619047619047</v>
      </c>
      <c r="F24" s="4" t="s">
        <v>61</v>
      </c>
      <c r="G24" s="10">
        <v>2.6031746031746033</v>
      </c>
    </row>
    <row r="25" spans="1:7" x14ac:dyDescent="0.3">
      <c r="A25" s="4" t="s">
        <v>45</v>
      </c>
      <c r="B25" s="18">
        <v>961</v>
      </c>
      <c r="C25" s="4" t="s">
        <v>61</v>
      </c>
      <c r="D25" s="18">
        <v>12</v>
      </c>
      <c r="E25" s="7">
        <f>GETPIVOTDATA("[Measures].[Count of Attrition]",$C$22,"[Table1].[Department]","[Table1].[Department].&amp;[Research &amp; Development]")/GETPIVOTDATA("[Measures].[Sum of EmployeeCount]",$A$22,"[Table1].[Department]","[Table1].[Department].&amp;[Research &amp; Development]")</f>
        <v>0.13839750260145681</v>
      </c>
      <c r="F25" s="4" t="s">
        <v>45</v>
      </c>
      <c r="G25" s="10">
        <v>2.7263267429760667</v>
      </c>
    </row>
    <row r="27" spans="1:7" x14ac:dyDescent="0.3">
      <c r="A27" s="26" t="s">
        <v>116</v>
      </c>
      <c r="B27" s="26"/>
      <c r="C27" s="26"/>
      <c r="D27" s="26"/>
      <c r="E27" s="26"/>
    </row>
    <row r="28" spans="1:7" x14ac:dyDescent="0.3">
      <c r="C28" s="3" t="s">
        <v>1</v>
      </c>
      <c r="D28" t="s" vm="1">
        <v>35</v>
      </c>
    </row>
    <row r="30" spans="1:7" x14ac:dyDescent="0.3">
      <c r="A30" s="3" t="s">
        <v>120</v>
      </c>
      <c r="B30" t="s">
        <v>117</v>
      </c>
      <c r="C30" s="3" t="s">
        <v>120</v>
      </c>
      <c r="D30" t="s">
        <v>118</v>
      </c>
      <c r="E30" s="22" t="s">
        <v>92</v>
      </c>
      <c r="F30" s="3" t="s">
        <v>120</v>
      </c>
      <c r="G30" t="s">
        <v>119</v>
      </c>
    </row>
    <row r="31" spans="1:7" x14ac:dyDescent="0.3">
      <c r="A31" s="4" t="s">
        <v>43</v>
      </c>
      <c r="B31" s="27">
        <v>1054</v>
      </c>
      <c r="C31" s="4" t="s">
        <v>43</v>
      </c>
      <c r="D31" s="27">
        <v>110</v>
      </c>
      <c r="E31" s="7">
        <f>GETPIVOTDATA("[Measures].[Count of Attrition]",$C$30,"[Table1].[OverTime]","[Table1].[OverTime].&amp;[No]")/GETPIVOTDATA("[Measures].[Sum of EmployeeCount]",$A$30,"[Table1].[OverTime]","[Table1].[OverTime].&amp;[No]")</f>
        <v>0.10436432637571158</v>
      </c>
      <c r="F31" s="4" t="s">
        <v>43</v>
      </c>
      <c r="G31" s="27">
        <v>2.7115749525616697</v>
      </c>
    </row>
    <row r="32" spans="1:7" x14ac:dyDescent="0.3">
      <c r="A32" s="4" t="s">
        <v>35</v>
      </c>
      <c r="B32" s="27">
        <v>416</v>
      </c>
      <c r="C32" s="4" t="s">
        <v>35</v>
      </c>
      <c r="D32" s="27">
        <v>127</v>
      </c>
      <c r="E32" s="7">
        <f>GETPIVOTDATA("[Measures].[Count of Attrition]",$C$30,"[Table1].[OverTime]","[Table1].[OverTime].&amp;[Yes]")/GETPIVOTDATA("[Measures].[Sum of EmployeeCount]",$A$30,"[Table1].[OverTime]","[Table1].[OverTime].&amp;[Yes]")</f>
        <v>0.30528846153846156</v>
      </c>
      <c r="F32" s="4" t="s">
        <v>35</v>
      </c>
      <c r="G32" s="27">
        <v>2.7716346153846154</v>
      </c>
    </row>
    <row r="34" spans="1:7" x14ac:dyDescent="0.3">
      <c r="A34" s="26" t="s">
        <v>121</v>
      </c>
      <c r="B34" s="26"/>
      <c r="C34" s="26"/>
      <c r="D34" s="26"/>
      <c r="E34" s="26"/>
      <c r="F34" s="26"/>
      <c r="G34" s="26"/>
    </row>
    <row r="35" spans="1:7" x14ac:dyDescent="0.3">
      <c r="C35" s="3" t="s">
        <v>1</v>
      </c>
      <c r="D35" t="s" vm="1">
        <v>35</v>
      </c>
    </row>
    <row r="37" spans="1:7" x14ac:dyDescent="0.3">
      <c r="A37" s="3" t="s">
        <v>123</v>
      </c>
      <c r="B37" t="s">
        <v>117</v>
      </c>
      <c r="C37" s="3" t="s">
        <v>123</v>
      </c>
      <c r="D37" t="s">
        <v>118</v>
      </c>
      <c r="E37" s="22" t="s">
        <v>92</v>
      </c>
      <c r="F37" s="3" t="s">
        <v>123</v>
      </c>
      <c r="G37" t="s">
        <v>119</v>
      </c>
    </row>
    <row r="38" spans="1:7" x14ac:dyDescent="0.3">
      <c r="A38" s="4" t="s">
        <v>57</v>
      </c>
      <c r="B38" s="27">
        <v>83</v>
      </c>
      <c r="C38" s="4" t="s">
        <v>57</v>
      </c>
      <c r="D38" s="27">
        <v>33</v>
      </c>
      <c r="E38" s="7">
        <f>GETPIVOTDATA("[Measures].[Count of Attrition]",$C$37,"[Table1].[JobRole]","[Table1].[JobRole].&amp;[Sales Representative]")/GETPIVOTDATA("[Measures].[Sum of EmployeeCount]",$A$37,"[Table1].[JobRole]","[Table1].[JobRole].&amp;[Sales Representative]")</f>
        <v>0.39759036144578314</v>
      </c>
      <c r="F38" s="4" t="s">
        <v>57</v>
      </c>
      <c r="G38" s="10">
        <v>2.7349397590361444</v>
      </c>
    </row>
    <row r="39" spans="1:7" x14ac:dyDescent="0.3">
      <c r="A39" s="4" t="s">
        <v>50</v>
      </c>
      <c r="B39" s="27">
        <v>259</v>
      </c>
      <c r="C39" s="4" t="s">
        <v>50</v>
      </c>
      <c r="D39" s="27">
        <v>62</v>
      </c>
      <c r="E39" s="7">
        <f>GETPIVOTDATA("[Measures].[Count of Attrition]",$C$37,"[Table1].[JobRole]","[Table1].[JobRole].&amp;[Laboratory Technician]")/GETPIVOTDATA("[Measures].[Sum of EmployeeCount]",$A$37,"[Table1].[JobRole]","[Table1].[JobRole].&amp;[Laboratory Technician]")</f>
        <v>0.23938223938223938</v>
      </c>
      <c r="F39" s="4" t="s">
        <v>50</v>
      </c>
      <c r="G39" s="10">
        <v>2.6911196911196913</v>
      </c>
    </row>
    <row r="40" spans="1:7" x14ac:dyDescent="0.3">
      <c r="A40" s="4" t="s">
        <v>61</v>
      </c>
      <c r="B40" s="27">
        <v>52</v>
      </c>
      <c r="C40" s="4" t="s">
        <v>61</v>
      </c>
      <c r="D40" s="27">
        <v>12</v>
      </c>
      <c r="E40" s="7">
        <f>GETPIVOTDATA("[Measures].[Count of Attrition]",$C$37,"[Table1].[JobRole]","[Table1].[JobRole].&amp;[Human Resources]")/GETPIVOTDATA("[Measures].[Sum of EmployeeCount]",$A$37,"[Table1].[JobRole]","[Table1].[JobRole].&amp;[Human Resources]")</f>
        <v>0.23076923076923078</v>
      </c>
      <c r="F40" s="4" t="s">
        <v>61</v>
      </c>
      <c r="G40" s="10">
        <v>2.5576923076923075</v>
      </c>
    </row>
    <row r="41" spans="1:7" x14ac:dyDescent="0.3">
      <c r="G41" s="10">
        <v>2.5576923076923075</v>
      </c>
    </row>
    <row r="42" spans="1:7" x14ac:dyDescent="0.3">
      <c r="A42" s="26" t="s">
        <v>122</v>
      </c>
      <c r="B42" s="26"/>
      <c r="C42" s="26"/>
      <c r="D42" s="26"/>
      <c r="E42" s="26"/>
    </row>
    <row r="43" spans="1:7" x14ac:dyDescent="0.3">
      <c r="C43" s="3" t="s">
        <v>1</v>
      </c>
      <c r="D43" t="s" vm="1">
        <v>35</v>
      </c>
    </row>
    <row r="45" spans="1:7" x14ac:dyDescent="0.3">
      <c r="A45" s="3" t="s">
        <v>124</v>
      </c>
      <c r="B45" t="s">
        <v>117</v>
      </c>
      <c r="C45" s="3" t="s">
        <v>124</v>
      </c>
      <c r="D45" t="s">
        <v>118</v>
      </c>
      <c r="E45" s="22" t="s">
        <v>92</v>
      </c>
      <c r="F45" s="3" t="s">
        <v>124</v>
      </c>
      <c r="G45" t="s">
        <v>119</v>
      </c>
    </row>
    <row r="46" spans="1:7" x14ac:dyDescent="0.3">
      <c r="A46" s="4" t="s">
        <v>55</v>
      </c>
      <c r="B46" s="27">
        <v>150</v>
      </c>
      <c r="C46" s="4" t="s">
        <v>55</v>
      </c>
      <c r="D46" s="27">
        <v>12</v>
      </c>
      <c r="E46" s="7">
        <f>GETPIVOTDATA("[Measures].[Count of Attrition]",$C$45,"[Table1].[BusinessTravel]","[Table1].[BusinessTravel].&amp;[Non-Travel]")/GETPIVOTDATA("[Measures].[Sum of EmployeeCount]",$A$45,"[Table1].[BusinessTravel]","[Table1].[BusinessTravel].&amp;[Non-Travel]")</f>
        <v>0.08</v>
      </c>
      <c r="F46" s="4" t="s">
        <v>55</v>
      </c>
      <c r="G46" s="27">
        <v>2.7933333333333334</v>
      </c>
    </row>
    <row r="47" spans="1:7" x14ac:dyDescent="0.3">
      <c r="A47" s="4" t="s">
        <v>44</v>
      </c>
      <c r="B47" s="27">
        <v>277</v>
      </c>
      <c r="C47" s="4" t="s">
        <v>44</v>
      </c>
      <c r="D47" s="27">
        <v>69</v>
      </c>
      <c r="E47" s="7">
        <f>GETPIVOTDATA("[Measures].[Count of Attrition]",$C$45,"[Table1].[BusinessTravel]","[Table1].[BusinessTravel].&amp;[Travel_Frequently]")/GETPIVOTDATA("[Measures].[Sum of EmployeeCount]",$A$45,"[Table1].[BusinessTravel]","[Table1].[BusinessTravel].&amp;[Travel_Frequently]")</f>
        <v>0.24909747292418771</v>
      </c>
      <c r="F47" s="4" t="s">
        <v>44</v>
      </c>
      <c r="G47" s="27">
        <v>2.7906137184115525</v>
      </c>
    </row>
    <row r="48" spans="1:7" x14ac:dyDescent="0.3">
      <c r="A48" s="4" t="s">
        <v>36</v>
      </c>
      <c r="B48" s="27">
        <v>1043</v>
      </c>
      <c r="C48" s="4" t="s">
        <v>36</v>
      </c>
      <c r="D48" s="27">
        <v>156</v>
      </c>
      <c r="E48" s="7">
        <f>GETPIVOTDATA("[Measures].[Count of Attrition]",$C$45,"[Table1].[BusinessTravel]","[Table1].[BusinessTravel].&amp;[Travel_Rarely]")/GETPIVOTDATA("[Measures].[Sum of EmployeeCount]",$A$45,"[Table1].[BusinessTravel]","[Table1].[BusinessTravel].&amp;[Travel_Rarely]")</f>
        <v>0.14956855225311602</v>
      </c>
      <c r="F48" s="4" t="s">
        <v>36</v>
      </c>
      <c r="G48" s="27">
        <v>2.7027804410354745</v>
      </c>
    </row>
  </sheetData>
  <mergeCells count="4">
    <mergeCell ref="A19:G19"/>
    <mergeCell ref="A27:E27"/>
    <mergeCell ref="A34:G34"/>
    <mergeCell ref="A42:E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2B6A-29B2-4C9E-A491-1035C10645D0}">
  <dimension ref="A1:AJ1471"/>
  <sheetViews>
    <sheetView workbookViewId="0">
      <selection activeCell="A2" sqref="A2"/>
    </sheetView>
  </sheetViews>
  <sheetFormatPr defaultRowHeight="14.4" x14ac:dyDescent="0.3"/>
  <cols>
    <col min="1" max="1" width="6.21875" bestFit="1" customWidth="1"/>
    <col min="2" max="2" width="10.109375" bestFit="1" customWidth="1"/>
    <col min="3" max="3" width="13.5546875" bestFit="1" customWidth="1"/>
    <col min="4" max="4" width="15.6640625" bestFit="1" customWidth="1"/>
    <col min="5" max="5" width="11.21875" bestFit="1" customWidth="1"/>
    <col min="6" max="6" width="13.21875" bestFit="1" customWidth="1"/>
    <col min="7" max="7" width="20.109375" bestFit="1" customWidth="1"/>
    <col min="8" max="8" width="11.5546875" bestFit="1" customWidth="1"/>
    <col min="9" max="9" width="15.88671875" bestFit="1" customWidth="1"/>
    <col min="10" max="10" width="16.44140625" bestFit="1" customWidth="1"/>
    <col min="11" max="11" width="18.33203125" bestFit="1" customWidth="1"/>
    <col min="12" max="12" width="24" bestFit="1" customWidth="1"/>
    <col min="13" max="13" width="9.33203125" bestFit="1" customWidth="1"/>
    <col min="14" max="14" width="12.44140625" bestFit="1" customWidth="1"/>
    <col min="15" max="15" width="16.33203125" bestFit="1" customWidth="1"/>
    <col min="16" max="16" width="10.33203125" bestFit="1" customWidth="1"/>
    <col min="17" max="17" width="9.6640625" bestFit="1" customWidth="1"/>
    <col min="18" max="18" width="16.109375" bestFit="1" customWidth="1"/>
    <col min="19" max="19" width="14.44140625" bestFit="1" customWidth="1"/>
    <col min="20" max="20" width="16.109375" bestFit="1" customWidth="1"/>
    <col min="21" max="21" width="13.5546875" bestFit="1" customWidth="1"/>
    <col min="22" max="22" width="23.33203125" bestFit="1" customWidth="1"/>
    <col min="23" max="23" width="9.109375" bestFit="1" customWidth="1"/>
    <col min="24" max="24" width="11.21875" bestFit="1" customWidth="1"/>
    <col min="25" max="25" width="18.88671875" bestFit="1" customWidth="1"/>
    <col min="26" max="26" width="19.21875" bestFit="1" customWidth="1"/>
    <col min="27" max="27" width="24" bestFit="1" customWidth="1"/>
    <col min="28" max="28" width="15.88671875" bestFit="1" customWidth="1"/>
    <col min="29" max="29" width="18.109375" bestFit="1" customWidth="1"/>
    <col min="30" max="30" width="18.77734375" bestFit="1" customWidth="1"/>
    <col min="31" max="31" width="22.109375" bestFit="1" customWidth="1"/>
    <col min="32" max="32" width="17.33203125" bestFit="1" customWidth="1"/>
    <col min="33" max="33" width="17.5546875" bestFit="1" customWidth="1"/>
    <col min="34" max="34" width="19.44140625" bestFit="1" customWidth="1"/>
    <col min="35" max="35" width="24.88671875" bestFit="1" customWidth="1"/>
    <col min="36" max="36" width="22.44140625" bestFit="1" customWidth="1"/>
  </cols>
  <sheetData>
    <row r="1" spans="1:36" x14ac:dyDescent="0.3">
      <c r="A1" t="s">
        <v>0</v>
      </c>
      <c r="B1" t="s">
        <v>1</v>
      </c>
      <c r="C1" t="s">
        <v>62</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3">
      <c r="A2">
        <v>41</v>
      </c>
      <c r="B2" t="s">
        <v>35</v>
      </c>
      <c r="C2">
        <f>IF(Table1[[#This Row],[Attrition]]="Yes",1,0)</f>
        <v>1</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3">
      <c r="A3">
        <v>49</v>
      </c>
      <c r="B3" t="s">
        <v>43</v>
      </c>
      <c r="C3">
        <f>IF(Table1[[#This Row],[Attrition]]="Yes",1,0)</f>
        <v>0</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3">
      <c r="A4">
        <v>37</v>
      </c>
      <c r="B4" t="s">
        <v>35</v>
      </c>
      <c r="C4">
        <f>IF(Table1[[#This Row],[Attrition]]="Yes",1,0)</f>
        <v>1</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3">
      <c r="A5">
        <v>33</v>
      </c>
      <c r="B5" t="s">
        <v>43</v>
      </c>
      <c r="C5">
        <f>IF(Table1[[#This Row],[Attrition]]="Yes",1,0)</f>
        <v>0</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3">
      <c r="A6">
        <v>27</v>
      </c>
      <c r="B6" t="s">
        <v>43</v>
      </c>
      <c r="C6">
        <f>IF(Table1[[#This Row],[Attrition]]="Yes",1,0)</f>
        <v>0</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3">
      <c r="A7">
        <v>32</v>
      </c>
      <c r="B7" t="s">
        <v>43</v>
      </c>
      <c r="C7">
        <f>IF(Table1[[#This Row],[Attrition]]="Yes",1,0)</f>
        <v>0</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3">
      <c r="A8">
        <v>59</v>
      </c>
      <c r="B8" t="s">
        <v>43</v>
      </c>
      <c r="C8">
        <f>IF(Table1[[#This Row],[Attrition]]="Yes",1,0)</f>
        <v>0</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3">
      <c r="A9">
        <v>30</v>
      </c>
      <c r="B9" t="s">
        <v>43</v>
      </c>
      <c r="C9">
        <f>IF(Table1[[#This Row],[Attrition]]="Yes",1,0)</f>
        <v>0</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3">
      <c r="A10">
        <v>38</v>
      </c>
      <c r="B10" t="s">
        <v>43</v>
      </c>
      <c r="C10">
        <f>IF(Table1[[#This Row],[Attrition]]="Yes",1,0)</f>
        <v>0</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3">
      <c r="A11">
        <v>36</v>
      </c>
      <c r="B11" t="s">
        <v>43</v>
      </c>
      <c r="C11">
        <f>IF(Table1[[#This Row],[Attrition]]="Yes",1,0)</f>
        <v>0</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3">
      <c r="A12">
        <v>35</v>
      </c>
      <c r="B12" t="s">
        <v>43</v>
      </c>
      <c r="C12">
        <f>IF(Table1[[#This Row],[Attrition]]="Yes",1,0)</f>
        <v>0</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3">
      <c r="A13">
        <v>29</v>
      </c>
      <c r="B13" t="s">
        <v>43</v>
      </c>
      <c r="C13">
        <f>IF(Table1[[#This Row],[Attrition]]="Yes",1,0)</f>
        <v>0</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3">
      <c r="A14">
        <v>31</v>
      </c>
      <c r="B14" t="s">
        <v>43</v>
      </c>
      <c r="C14">
        <f>IF(Table1[[#This Row],[Attrition]]="Yes",1,0)</f>
        <v>0</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3">
      <c r="A15">
        <v>34</v>
      </c>
      <c r="B15" t="s">
        <v>43</v>
      </c>
      <c r="C15">
        <f>IF(Table1[[#This Row],[Attrition]]="Yes",1,0)</f>
        <v>0</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3">
      <c r="A16">
        <v>28</v>
      </c>
      <c r="B16" t="s">
        <v>35</v>
      </c>
      <c r="C16">
        <f>IF(Table1[[#This Row],[Attrition]]="Yes",1,0)</f>
        <v>1</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3">
      <c r="A17">
        <v>29</v>
      </c>
      <c r="B17" t="s">
        <v>43</v>
      </c>
      <c r="C17">
        <f>IF(Table1[[#This Row],[Attrition]]="Yes",1,0)</f>
        <v>0</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3">
      <c r="A18">
        <v>32</v>
      </c>
      <c r="B18" t="s">
        <v>43</v>
      </c>
      <c r="C18">
        <f>IF(Table1[[#This Row],[Attrition]]="Yes",1,0)</f>
        <v>0</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3">
      <c r="A19">
        <v>22</v>
      </c>
      <c r="B19" t="s">
        <v>43</v>
      </c>
      <c r="C19">
        <f>IF(Table1[[#This Row],[Attrition]]="Yes",1,0)</f>
        <v>0</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3">
      <c r="A20">
        <v>53</v>
      </c>
      <c r="B20" t="s">
        <v>43</v>
      </c>
      <c r="C20">
        <f>IF(Table1[[#This Row],[Attrition]]="Yes",1,0)</f>
        <v>0</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3">
      <c r="A21">
        <v>38</v>
      </c>
      <c r="B21" t="s">
        <v>43</v>
      </c>
      <c r="C21">
        <f>IF(Table1[[#This Row],[Attrition]]="Yes",1,0)</f>
        <v>0</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3">
      <c r="A22">
        <v>24</v>
      </c>
      <c r="B22" t="s">
        <v>43</v>
      </c>
      <c r="C22">
        <f>IF(Table1[[#This Row],[Attrition]]="Yes",1,0)</f>
        <v>0</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3">
      <c r="A23">
        <v>36</v>
      </c>
      <c r="B23" t="s">
        <v>35</v>
      </c>
      <c r="C23">
        <f>IF(Table1[[#This Row],[Attrition]]="Yes",1,0)</f>
        <v>1</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3">
      <c r="A24">
        <v>34</v>
      </c>
      <c r="B24" t="s">
        <v>43</v>
      </c>
      <c r="C24">
        <f>IF(Table1[[#This Row],[Attrition]]="Yes",1,0)</f>
        <v>0</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3">
      <c r="A25">
        <v>21</v>
      </c>
      <c r="B25" t="s">
        <v>43</v>
      </c>
      <c r="C25">
        <f>IF(Table1[[#This Row],[Attrition]]="Yes",1,0)</f>
        <v>0</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3">
      <c r="A26">
        <v>34</v>
      </c>
      <c r="B26" t="s">
        <v>35</v>
      </c>
      <c r="C26">
        <f>IF(Table1[[#This Row],[Attrition]]="Yes",1,0)</f>
        <v>1</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3">
      <c r="A27">
        <v>53</v>
      </c>
      <c r="B27" t="s">
        <v>43</v>
      </c>
      <c r="C27">
        <f>IF(Table1[[#This Row],[Attrition]]="Yes",1,0)</f>
        <v>0</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3">
      <c r="A28">
        <v>32</v>
      </c>
      <c r="B28" t="s">
        <v>35</v>
      </c>
      <c r="C28">
        <f>IF(Table1[[#This Row],[Attrition]]="Yes",1,0)</f>
        <v>1</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3">
      <c r="A29">
        <v>42</v>
      </c>
      <c r="B29" t="s">
        <v>43</v>
      </c>
      <c r="C29">
        <f>IF(Table1[[#This Row],[Attrition]]="Yes",1,0)</f>
        <v>0</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3">
      <c r="A30">
        <v>44</v>
      </c>
      <c r="B30" t="s">
        <v>43</v>
      </c>
      <c r="C30">
        <f>IF(Table1[[#This Row],[Attrition]]="Yes",1,0)</f>
        <v>0</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3">
      <c r="A31">
        <v>46</v>
      </c>
      <c r="B31" t="s">
        <v>43</v>
      </c>
      <c r="C31">
        <f>IF(Table1[[#This Row],[Attrition]]="Yes",1,0)</f>
        <v>0</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3">
      <c r="A32">
        <v>33</v>
      </c>
      <c r="B32" t="s">
        <v>43</v>
      </c>
      <c r="C32">
        <f>IF(Table1[[#This Row],[Attrition]]="Yes",1,0)</f>
        <v>0</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3">
      <c r="A33">
        <v>44</v>
      </c>
      <c r="B33" t="s">
        <v>43</v>
      </c>
      <c r="C33">
        <f>IF(Table1[[#This Row],[Attrition]]="Yes",1,0)</f>
        <v>0</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3">
      <c r="A34">
        <v>30</v>
      </c>
      <c r="B34" t="s">
        <v>43</v>
      </c>
      <c r="C34">
        <f>IF(Table1[[#This Row],[Attrition]]="Yes",1,0)</f>
        <v>0</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3">
      <c r="A35">
        <v>39</v>
      </c>
      <c r="B35" t="s">
        <v>35</v>
      </c>
      <c r="C35">
        <f>IF(Table1[[#This Row],[Attrition]]="Yes",1,0)</f>
        <v>1</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3">
      <c r="A36">
        <v>24</v>
      </c>
      <c r="B36" t="s">
        <v>35</v>
      </c>
      <c r="C36">
        <f>IF(Table1[[#This Row],[Attrition]]="Yes",1,0)</f>
        <v>1</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3">
      <c r="A37">
        <v>43</v>
      </c>
      <c r="B37" t="s">
        <v>43</v>
      </c>
      <c r="C37">
        <f>IF(Table1[[#This Row],[Attrition]]="Yes",1,0)</f>
        <v>0</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3">
      <c r="A38">
        <v>50</v>
      </c>
      <c r="B38" t="s">
        <v>35</v>
      </c>
      <c r="C38">
        <f>IF(Table1[[#This Row],[Attrition]]="Yes",1,0)</f>
        <v>1</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3">
      <c r="A39">
        <v>35</v>
      </c>
      <c r="B39" t="s">
        <v>43</v>
      </c>
      <c r="C39">
        <f>IF(Table1[[#This Row],[Attrition]]="Yes",1,0)</f>
        <v>0</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3">
      <c r="A40">
        <v>36</v>
      </c>
      <c r="B40" t="s">
        <v>43</v>
      </c>
      <c r="C40">
        <f>IF(Table1[[#This Row],[Attrition]]="Yes",1,0)</f>
        <v>0</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3">
      <c r="A41">
        <v>33</v>
      </c>
      <c r="B41" t="s">
        <v>43</v>
      </c>
      <c r="C41">
        <f>IF(Table1[[#This Row],[Attrition]]="Yes",1,0)</f>
        <v>0</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3">
      <c r="A42">
        <v>35</v>
      </c>
      <c r="B42" t="s">
        <v>43</v>
      </c>
      <c r="C42">
        <f>IF(Table1[[#This Row],[Attrition]]="Yes",1,0)</f>
        <v>0</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3">
      <c r="A43">
        <v>27</v>
      </c>
      <c r="B43" t="s">
        <v>43</v>
      </c>
      <c r="C43">
        <f>IF(Table1[[#This Row],[Attrition]]="Yes",1,0)</f>
        <v>0</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3">
      <c r="A44">
        <v>26</v>
      </c>
      <c r="B44" t="s">
        <v>35</v>
      </c>
      <c r="C44">
        <f>IF(Table1[[#This Row],[Attrition]]="Yes",1,0)</f>
        <v>1</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3">
      <c r="A45">
        <v>27</v>
      </c>
      <c r="B45" t="s">
        <v>43</v>
      </c>
      <c r="C45">
        <f>IF(Table1[[#This Row],[Attrition]]="Yes",1,0)</f>
        <v>0</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3">
      <c r="A46">
        <v>30</v>
      </c>
      <c r="B46" t="s">
        <v>43</v>
      </c>
      <c r="C46">
        <f>IF(Table1[[#This Row],[Attrition]]="Yes",1,0)</f>
        <v>0</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3">
      <c r="A47">
        <v>41</v>
      </c>
      <c r="B47" t="s">
        <v>35</v>
      </c>
      <c r="C47">
        <f>IF(Table1[[#This Row],[Attrition]]="Yes",1,0)</f>
        <v>1</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3">
      <c r="A48">
        <v>34</v>
      </c>
      <c r="B48" t="s">
        <v>43</v>
      </c>
      <c r="C48">
        <f>IF(Table1[[#This Row],[Attrition]]="Yes",1,0)</f>
        <v>0</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3">
      <c r="A49">
        <v>37</v>
      </c>
      <c r="B49" t="s">
        <v>43</v>
      </c>
      <c r="C49">
        <f>IF(Table1[[#This Row],[Attrition]]="Yes",1,0)</f>
        <v>0</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3">
      <c r="A50">
        <v>46</v>
      </c>
      <c r="B50" t="s">
        <v>43</v>
      </c>
      <c r="C50">
        <f>IF(Table1[[#This Row],[Attrition]]="Yes",1,0)</f>
        <v>0</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3">
      <c r="A51">
        <v>35</v>
      </c>
      <c r="B51" t="s">
        <v>43</v>
      </c>
      <c r="C51">
        <f>IF(Table1[[#This Row],[Attrition]]="Yes",1,0)</f>
        <v>0</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3">
      <c r="A52">
        <v>48</v>
      </c>
      <c r="B52" t="s">
        <v>35</v>
      </c>
      <c r="C52">
        <f>IF(Table1[[#This Row],[Attrition]]="Yes",1,0)</f>
        <v>1</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3">
      <c r="A53">
        <v>28</v>
      </c>
      <c r="B53" t="s">
        <v>35</v>
      </c>
      <c r="C53">
        <f>IF(Table1[[#This Row],[Attrition]]="Yes",1,0)</f>
        <v>1</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3">
      <c r="A54">
        <v>44</v>
      </c>
      <c r="B54" t="s">
        <v>43</v>
      </c>
      <c r="C54">
        <f>IF(Table1[[#This Row],[Attrition]]="Yes",1,0)</f>
        <v>0</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3">
      <c r="A55">
        <v>35</v>
      </c>
      <c r="B55" t="s">
        <v>43</v>
      </c>
      <c r="C55">
        <f>IF(Table1[[#This Row],[Attrition]]="Yes",1,0)</f>
        <v>0</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3">
      <c r="A56">
        <v>26</v>
      </c>
      <c r="B56" t="s">
        <v>43</v>
      </c>
      <c r="C56">
        <f>IF(Table1[[#This Row],[Attrition]]="Yes",1,0)</f>
        <v>0</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3">
      <c r="A57">
        <v>33</v>
      </c>
      <c r="B57" t="s">
        <v>43</v>
      </c>
      <c r="C57">
        <f>IF(Table1[[#This Row],[Attrition]]="Yes",1,0)</f>
        <v>0</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3">
      <c r="A58">
        <v>35</v>
      </c>
      <c r="B58" t="s">
        <v>43</v>
      </c>
      <c r="C58">
        <f>IF(Table1[[#This Row],[Attrition]]="Yes",1,0)</f>
        <v>0</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3">
      <c r="A59">
        <v>35</v>
      </c>
      <c r="B59" t="s">
        <v>43</v>
      </c>
      <c r="C59">
        <f>IF(Table1[[#This Row],[Attrition]]="Yes",1,0)</f>
        <v>0</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3">
      <c r="A60">
        <v>31</v>
      </c>
      <c r="B60" t="s">
        <v>43</v>
      </c>
      <c r="C60">
        <f>IF(Table1[[#This Row],[Attrition]]="Yes",1,0)</f>
        <v>0</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3">
      <c r="A61">
        <v>37</v>
      </c>
      <c r="B61" t="s">
        <v>43</v>
      </c>
      <c r="C61">
        <f>IF(Table1[[#This Row],[Attrition]]="Yes",1,0)</f>
        <v>0</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3">
      <c r="A62">
        <v>32</v>
      </c>
      <c r="B62" t="s">
        <v>43</v>
      </c>
      <c r="C62">
        <f>IF(Table1[[#This Row],[Attrition]]="Yes",1,0)</f>
        <v>0</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3">
      <c r="A63">
        <v>38</v>
      </c>
      <c r="B63" t="s">
        <v>43</v>
      </c>
      <c r="C63">
        <f>IF(Table1[[#This Row],[Attrition]]="Yes",1,0)</f>
        <v>0</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3">
      <c r="A64">
        <v>50</v>
      </c>
      <c r="B64" t="s">
        <v>43</v>
      </c>
      <c r="C64">
        <f>IF(Table1[[#This Row],[Attrition]]="Yes",1,0)</f>
        <v>0</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3">
      <c r="A65">
        <v>59</v>
      </c>
      <c r="B65" t="s">
        <v>43</v>
      </c>
      <c r="C65">
        <f>IF(Table1[[#This Row],[Attrition]]="Yes",1,0)</f>
        <v>0</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3">
      <c r="A66">
        <v>36</v>
      </c>
      <c r="B66" t="s">
        <v>43</v>
      </c>
      <c r="C66">
        <f>IF(Table1[[#This Row],[Attrition]]="Yes",1,0)</f>
        <v>0</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3">
      <c r="A67">
        <v>55</v>
      </c>
      <c r="B67" t="s">
        <v>43</v>
      </c>
      <c r="C67">
        <f>IF(Table1[[#This Row],[Attrition]]="Yes",1,0)</f>
        <v>0</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3">
      <c r="A68">
        <v>36</v>
      </c>
      <c r="B68" t="s">
        <v>43</v>
      </c>
      <c r="C68">
        <f>IF(Table1[[#This Row],[Attrition]]="Yes",1,0)</f>
        <v>0</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3">
      <c r="A69">
        <v>45</v>
      </c>
      <c r="B69" t="s">
        <v>43</v>
      </c>
      <c r="C69">
        <f>IF(Table1[[#This Row],[Attrition]]="Yes",1,0)</f>
        <v>0</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3">
      <c r="A70">
        <v>35</v>
      </c>
      <c r="B70" t="s">
        <v>43</v>
      </c>
      <c r="C70">
        <f>IF(Table1[[#This Row],[Attrition]]="Yes",1,0)</f>
        <v>0</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3">
      <c r="A71">
        <v>36</v>
      </c>
      <c r="B71" t="s">
        <v>35</v>
      </c>
      <c r="C71">
        <f>IF(Table1[[#This Row],[Attrition]]="Yes",1,0)</f>
        <v>1</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3">
      <c r="A72">
        <v>59</v>
      </c>
      <c r="B72" t="s">
        <v>43</v>
      </c>
      <c r="C72">
        <f>IF(Table1[[#This Row],[Attrition]]="Yes",1,0)</f>
        <v>0</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3">
      <c r="A73">
        <v>29</v>
      </c>
      <c r="B73" t="s">
        <v>43</v>
      </c>
      <c r="C73">
        <f>IF(Table1[[#This Row],[Attrition]]="Yes",1,0)</f>
        <v>0</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3">
      <c r="A74">
        <v>31</v>
      </c>
      <c r="B74" t="s">
        <v>43</v>
      </c>
      <c r="C74">
        <f>IF(Table1[[#This Row],[Attrition]]="Yes",1,0)</f>
        <v>0</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3">
      <c r="A75">
        <v>32</v>
      </c>
      <c r="B75" t="s">
        <v>43</v>
      </c>
      <c r="C75">
        <f>IF(Table1[[#This Row],[Attrition]]="Yes",1,0)</f>
        <v>0</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3">
      <c r="A76">
        <v>36</v>
      </c>
      <c r="B76" t="s">
        <v>43</v>
      </c>
      <c r="C76">
        <f>IF(Table1[[#This Row],[Attrition]]="Yes",1,0)</f>
        <v>0</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3">
      <c r="A77">
        <v>31</v>
      </c>
      <c r="B77" t="s">
        <v>43</v>
      </c>
      <c r="C77">
        <f>IF(Table1[[#This Row],[Attrition]]="Yes",1,0)</f>
        <v>0</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3">
      <c r="A78">
        <v>35</v>
      </c>
      <c r="B78" t="s">
        <v>43</v>
      </c>
      <c r="C78">
        <f>IF(Table1[[#This Row],[Attrition]]="Yes",1,0)</f>
        <v>0</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3">
      <c r="A79">
        <v>45</v>
      </c>
      <c r="B79" t="s">
        <v>43</v>
      </c>
      <c r="C79">
        <f>IF(Table1[[#This Row],[Attrition]]="Yes",1,0)</f>
        <v>0</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3">
      <c r="A80">
        <v>37</v>
      </c>
      <c r="B80" t="s">
        <v>43</v>
      </c>
      <c r="C80">
        <f>IF(Table1[[#This Row],[Attrition]]="Yes",1,0)</f>
        <v>0</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3">
      <c r="A81">
        <v>46</v>
      </c>
      <c r="B81" t="s">
        <v>43</v>
      </c>
      <c r="C81">
        <f>IF(Table1[[#This Row],[Attrition]]="Yes",1,0)</f>
        <v>0</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3">
      <c r="A82">
        <v>30</v>
      </c>
      <c r="B82" t="s">
        <v>43</v>
      </c>
      <c r="C82">
        <f>IF(Table1[[#This Row],[Attrition]]="Yes",1,0)</f>
        <v>0</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3">
      <c r="A83">
        <v>35</v>
      </c>
      <c r="B83" t="s">
        <v>43</v>
      </c>
      <c r="C83">
        <f>IF(Table1[[#This Row],[Attrition]]="Yes",1,0)</f>
        <v>0</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3">
      <c r="A84">
        <v>55</v>
      </c>
      <c r="B84" t="s">
        <v>43</v>
      </c>
      <c r="C84">
        <f>IF(Table1[[#This Row],[Attrition]]="Yes",1,0)</f>
        <v>0</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3">
      <c r="A85">
        <v>38</v>
      </c>
      <c r="B85" t="s">
        <v>43</v>
      </c>
      <c r="C85">
        <f>IF(Table1[[#This Row],[Attrition]]="Yes",1,0)</f>
        <v>0</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3">
      <c r="A86">
        <v>34</v>
      </c>
      <c r="B86" t="s">
        <v>43</v>
      </c>
      <c r="C86">
        <f>IF(Table1[[#This Row],[Attrition]]="Yes",1,0)</f>
        <v>0</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3">
      <c r="A87">
        <v>56</v>
      </c>
      <c r="B87" t="s">
        <v>43</v>
      </c>
      <c r="C87">
        <f>IF(Table1[[#This Row],[Attrition]]="Yes",1,0)</f>
        <v>0</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3">
      <c r="A88">
        <v>23</v>
      </c>
      <c r="B88" t="s">
        <v>43</v>
      </c>
      <c r="C88">
        <f>IF(Table1[[#This Row],[Attrition]]="Yes",1,0)</f>
        <v>0</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3">
      <c r="A89">
        <v>51</v>
      </c>
      <c r="B89" t="s">
        <v>43</v>
      </c>
      <c r="C89">
        <f>IF(Table1[[#This Row],[Attrition]]="Yes",1,0)</f>
        <v>0</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3">
      <c r="A90">
        <v>30</v>
      </c>
      <c r="B90" t="s">
        <v>43</v>
      </c>
      <c r="C90">
        <f>IF(Table1[[#This Row],[Attrition]]="Yes",1,0)</f>
        <v>0</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3">
      <c r="A91">
        <v>46</v>
      </c>
      <c r="B91" t="s">
        <v>35</v>
      </c>
      <c r="C91">
        <f>IF(Table1[[#This Row],[Attrition]]="Yes",1,0)</f>
        <v>1</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3">
      <c r="A92">
        <v>40</v>
      </c>
      <c r="B92" t="s">
        <v>43</v>
      </c>
      <c r="C92">
        <f>IF(Table1[[#This Row],[Attrition]]="Yes",1,0)</f>
        <v>0</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3">
      <c r="A93">
        <v>51</v>
      </c>
      <c r="B93" t="s">
        <v>43</v>
      </c>
      <c r="C93">
        <f>IF(Table1[[#This Row],[Attrition]]="Yes",1,0)</f>
        <v>0</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3">
      <c r="A94">
        <v>30</v>
      </c>
      <c r="B94" t="s">
        <v>43</v>
      </c>
      <c r="C94">
        <f>IF(Table1[[#This Row],[Attrition]]="Yes",1,0)</f>
        <v>0</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3">
      <c r="A95">
        <v>46</v>
      </c>
      <c r="B95" t="s">
        <v>43</v>
      </c>
      <c r="C95">
        <f>IF(Table1[[#This Row],[Attrition]]="Yes",1,0)</f>
        <v>0</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3">
      <c r="A96">
        <v>32</v>
      </c>
      <c r="B96" t="s">
        <v>43</v>
      </c>
      <c r="C96">
        <f>IF(Table1[[#This Row],[Attrition]]="Yes",1,0)</f>
        <v>0</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3">
      <c r="A97">
        <v>54</v>
      </c>
      <c r="B97" t="s">
        <v>43</v>
      </c>
      <c r="C97">
        <f>IF(Table1[[#This Row],[Attrition]]="Yes",1,0)</f>
        <v>0</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3">
      <c r="A98">
        <v>24</v>
      </c>
      <c r="B98" t="s">
        <v>43</v>
      </c>
      <c r="C98">
        <f>IF(Table1[[#This Row],[Attrition]]="Yes",1,0)</f>
        <v>0</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3">
      <c r="A99">
        <v>28</v>
      </c>
      <c r="B99" t="s">
        <v>43</v>
      </c>
      <c r="C99">
        <f>IF(Table1[[#This Row],[Attrition]]="Yes",1,0)</f>
        <v>0</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3">
      <c r="A100">
        <v>58</v>
      </c>
      <c r="B100" t="s">
        <v>43</v>
      </c>
      <c r="C100">
        <f>IF(Table1[[#This Row],[Attrition]]="Yes",1,0)</f>
        <v>0</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3">
      <c r="A101">
        <v>44</v>
      </c>
      <c r="B101" t="s">
        <v>43</v>
      </c>
      <c r="C101">
        <f>IF(Table1[[#This Row],[Attrition]]="Yes",1,0)</f>
        <v>0</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3">
      <c r="A102">
        <v>37</v>
      </c>
      <c r="B102" t="s">
        <v>35</v>
      </c>
      <c r="C102">
        <f>IF(Table1[[#This Row],[Attrition]]="Yes",1,0)</f>
        <v>1</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3">
      <c r="A103">
        <v>32</v>
      </c>
      <c r="B103" t="s">
        <v>43</v>
      </c>
      <c r="C103">
        <f>IF(Table1[[#This Row],[Attrition]]="Yes",1,0)</f>
        <v>0</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3">
      <c r="A104">
        <v>20</v>
      </c>
      <c r="B104" t="s">
        <v>35</v>
      </c>
      <c r="C104">
        <f>IF(Table1[[#This Row],[Attrition]]="Yes",1,0)</f>
        <v>1</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3">
      <c r="A105">
        <v>34</v>
      </c>
      <c r="B105" t="s">
        <v>43</v>
      </c>
      <c r="C105">
        <f>IF(Table1[[#This Row],[Attrition]]="Yes",1,0)</f>
        <v>0</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3">
      <c r="A106">
        <v>37</v>
      </c>
      <c r="B106" t="s">
        <v>43</v>
      </c>
      <c r="C106">
        <f>IF(Table1[[#This Row],[Attrition]]="Yes",1,0)</f>
        <v>0</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3">
      <c r="A107">
        <v>59</v>
      </c>
      <c r="B107" t="s">
        <v>43</v>
      </c>
      <c r="C107">
        <f>IF(Table1[[#This Row],[Attrition]]="Yes",1,0)</f>
        <v>0</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3">
      <c r="A108">
        <v>50</v>
      </c>
      <c r="B108" t="s">
        <v>43</v>
      </c>
      <c r="C108">
        <f>IF(Table1[[#This Row],[Attrition]]="Yes",1,0)</f>
        <v>0</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3">
      <c r="A109">
        <v>25</v>
      </c>
      <c r="B109" t="s">
        <v>35</v>
      </c>
      <c r="C109">
        <f>IF(Table1[[#This Row],[Attrition]]="Yes",1,0)</f>
        <v>1</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3">
      <c r="A110">
        <v>25</v>
      </c>
      <c r="B110" t="s">
        <v>43</v>
      </c>
      <c r="C110">
        <f>IF(Table1[[#This Row],[Attrition]]="Yes",1,0)</f>
        <v>0</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3">
      <c r="A111">
        <v>22</v>
      </c>
      <c r="B111" t="s">
        <v>43</v>
      </c>
      <c r="C111">
        <f>IF(Table1[[#This Row],[Attrition]]="Yes",1,0)</f>
        <v>0</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3">
      <c r="A112">
        <v>51</v>
      </c>
      <c r="B112" t="s">
        <v>43</v>
      </c>
      <c r="C112">
        <f>IF(Table1[[#This Row],[Attrition]]="Yes",1,0)</f>
        <v>0</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3">
      <c r="A113">
        <v>34</v>
      </c>
      <c r="B113" t="s">
        <v>35</v>
      </c>
      <c r="C113">
        <f>IF(Table1[[#This Row],[Attrition]]="Yes",1,0)</f>
        <v>1</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3">
      <c r="A114">
        <v>54</v>
      </c>
      <c r="B114" t="s">
        <v>43</v>
      </c>
      <c r="C114">
        <f>IF(Table1[[#This Row],[Attrition]]="Yes",1,0)</f>
        <v>0</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3">
      <c r="A115">
        <v>24</v>
      </c>
      <c r="B115" t="s">
        <v>43</v>
      </c>
      <c r="C115">
        <f>IF(Table1[[#This Row],[Attrition]]="Yes",1,0)</f>
        <v>0</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3">
      <c r="A116">
        <v>34</v>
      </c>
      <c r="B116" t="s">
        <v>43</v>
      </c>
      <c r="C116">
        <f>IF(Table1[[#This Row],[Attrition]]="Yes",1,0)</f>
        <v>0</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3">
      <c r="A117">
        <v>37</v>
      </c>
      <c r="B117" t="s">
        <v>43</v>
      </c>
      <c r="C117">
        <f>IF(Table1[[#This Row],[Attrition]]="Yes",1,0)</f>
        <v>0</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3">
      <c r="A118">
        <v>34</v>
      </c>
      <c r="B118" t="s">
        <v>43</v>
      </c>
      <c r="C118">
        <f>IF(Table1[[#This Row],[Attrition]]="Yes",1,0)</f>
        <v>0</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3">
      <c r="A119">
        <v>36</v>
      </c>
      <c r="B119" t="s">
        <v>43</v>
      </c>
      <c r="C119">
        <f>IF(Table1[[#This Row],[Attrition]]="Yes",1,0)</f>
        <v>0</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3">
      <c r="A120">
        <v>36</v>
      </c>
      <c r="B120" t="s">
        <v>43</v>
      </c>
      <c r="C120">
        <f>IF(Table1[[#This Row],[Attrition]]="Yes",1,0)</f>
        <v>0</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3">
      <c r="A121">
        <v>43</v>
      </c>
      <c r="B121" t="s">
        <v>43</v>
      </c>
      <c r="C121">
        <f>IF(Table1[[#This Row],[Attrition]]="Yes",1,0)</f>
        <v>0</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3">
      <c r="A122">
        <v>30</v>
      </c>
      <c r="B122" t="s">
        <v>43</v>
      </c>
      <c r="C122">
        <f>IF(Table1[[#This Row],[Attrition]]="Yes",1,0)</f>
        <v>0</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3">
      <c r="A123">
        <v>33</v>
      </c>
      <c r="B123" t="s">
        <v>43</v>
      </c>
      <c r="C123">
        <f>IF(Table1[[#This Row],[Attrition]]="Yes",1,0)</f>
        <v>0</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3">
      <c r="A124">
        <v>56</v>
      </c>
      <c r="B124" t="s">
        <v>35</v>
      </c>
      <c r="C124">
        <f>IF(Table1[[#This Row],[Attrition]]="Yes",1,0)</f>
        <v>1</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3">
      <c r="A125">
        <v>51</v>
      </c>
      <c r="B125" t="s">
        <v>43</v>
      </c>
      <c r="C125">
        <f>IF(Table1[[#This Row],[Attrition]]="Yes",1,0)</f>
        <v>0</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3">
      <c r="A126">
        <v>31</v>
      </c>
      <c r="B126" t="s">
        <v>35</v>
      </c>
      <c r="C126">
        <f>IF(Table1[[#This Row],[Attrition]]="Yes",1,0)</f>
        <v>1</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3">
      <c r="A127">
        <v>26</v>
      </c>
      <c r="B127" t="s">
        <v>43</v>
      </c>
      <c r="C127">
        <f>IF(Table1[[#This Row],[Attrition]]="Yes",1,0)</f>
        <v>0</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3">
      <c r="A128">
        <v>58</v>
      </c>
      <c r="B128" t="s">
        <v>35</v>
      </c>
      <c r="C128">
        <f>IF(Table1[[#This Row],[Attrition]]="Yes",1,0)</f>
        <v>1</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3">
      <c r="A129">
        <v>19</v>
      </c>
      <c r="B129" t="s">
        <v>35</v>
      </c>
      <c r="C129">
        <f>IF(Table1[[#This Row],[Attrition]]="Yes",1,0)</f>
        <v>1</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3">
      <c r="A130">
        <v>22</v>
      </c>
      <c r="B130" t="s">
        <v>43</v>
      </c>
      <c r="C130">
        <f>IF(Table1[[#This Row],[Attrition]]="Yes",1,0)</f>
        <v>0</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3">
      <c r="A131">
        <v>49</v>
      </c>
      <c r="B131" t="s">
        <v>43</v>
      </c>
      <c r="C131">
        <f>IF(Table1[[#This Row],[Attrition]]="Yes",1,0)</f>
        <v>0</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3">
      <c r="A132">
        <v>43</v>
      </c>
      <c r="B132" t="s">
        <v>43</v>
      </c>
      <c r="C132">
        <f>IF(Table1[[#This Row],[Attrition]]="Yes",1,0)</f>
        <v>0</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3">
      <c r="A133">
        <v>50</v>
      </c>
      <c r="B133" t="s">
        <v>43</v>
      </c>
      <c r="C133">
        <f>IF(Table1[[#This Row],[Attrition]]="Yes",1,0)</f>
        <v>0</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3">
      <c r="A134">
        <v>31</v>
      </c>
      <c r="B134" t="s">
        <v>35</v>
      </c>
      <c r="C134">
        <f>IF(Table1[[#This Row],[Attrition]]="Yes",1,0)</f>
        <v>1</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3">
      <c r="A135">
        <v>41</v>
      </c>
      <c r="B135" t="s">
        <v>43</v>
      </c>
      <c r="C135">
        <f>IF(Table1[[#This Row],[Attrition]]="Yes",1,0)</f>
        <v>0</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3">
      <c r="A136">
        <v>26</v>
      </c>
      <c r="B136" t="s">
        <v>43</v>
      </c>
      <c r="C136">
        <f>IF(Table1[[#This Row],[Attrition]]="Yes",1,0)</f>
        <v>0</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3">
      <c r="A137">
        <v>36</v>
      </c>
      <c r="B137" t="s">
        <v>43</v>
      </c>
      <c r="C137">
        <f>IF(Table1[[#This Row],[Attrition]]="Yes",1,0)</f>
        <v>0</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3">
      <c r="A138">
        <v>51</v>
      </c>
      <c r="B138" t="s">
        <v>35</v>
      </c>
      <c r="C138">
        <f>IF(Table1[[#This Row],[Attrition]]="Yes",1,0)</f>
        <v>1</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3">
      <c r="A139">
        <v>39</v>
      </c>
      <c r="B139" t="s">
        <v>43</v>
      </c>
      <c r="C139">
        <f>IF(Table1[[#This Row],[Attrition]]="Yes",1,0)</f>
        <v>0</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3">
      <c r="A140">
        <v>25</v>
      </c>
      <c r="B140" t="s">
        <v>43</v>
      </c>
      <c r="C140">
        <f>IF(Table1[[#This Row],[Attrition]]="Yes",1,0)</f>
        <v>0</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3">
      <c r="A141">
        <v>30</v>
      </c>
      <c r="B141" t="s">
        <v>43</v>
      </c>
      <c r="C141">
        <f>IF(Table1[[#This Row],[Attrition]]="Yes",1,0)</f>
        <v>0</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3">
      <c r="A142">
        <v>32</v>
      </c>
      <c r="B142" t="s">
        <v>35</v>
      </c>
      <c r="C142">
        <f>IF(Table1[[#This Row],[Attrition]]="Yes",1,0)</f>
        <v>1</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3">
      <c r="A143">
        <v>45</v>
      </c>
      <c r="B143" t="s">
        <v>43</v>
      </c>
      <c r="C143">
        <f>IF(Table1[[#This Row],[Attrition]]="Yes",1,0)</f>
        <v>0</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3">
      <c r="A144">
        <v>38</v>
      </c>
      <c r="B144" t="s">
        <v>43</v>
      </c>
      <c r="C144">
        <f>IF(Table1[[#This Row],[Attrition]]="Yes",1,0)</f>
        <v>0</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3">
      <c r="A145">
        <v>30</v>
      </c>
      <c r="B145" t="s">
        <v>43</v>
      </c>
      <c r="C145">
        <f>IF(Table1[[#This Row],[Attrition]]="Yes",1,0)</f>
        <v>0</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3">
      <c r="A146">
        <v>32</v>
      </c>
      <c r="B146" t="s">
        <v>43</v>
      </c>
      <c r="C146">
        <f>IF(Table1[[#This Row],[Attrition]]="Yes",1,0)</f>
        <v>0</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3">
      <c r="A147">
        <v>30</v>
      </c>
      <c r="B147" t="s">
        <v>43</v>
      </c>
      <c r="C147">
        <f>IF(Table1[[#This Row],[Attrition]]="Yes",1,0)</f>
        <v>0</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3">
      <c r="A148">
        <v>30</v>
      </c>
      <c r="B148" t="s">
        <v>43</v>
      </c>
      <c r="C148">
        <f>IF(Table1[[#This Row],[Attrition]]="Yes",1,0)</f>
        <v>0</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3">
      <c r="A149">
        <v>41</v>
      </c>
      <c r="B149" t="s">
        <v>43</v>
      </c>
      <c r="C149">
        <f>IF(Table1[[#This Row],[Attrition]]="Yes",1,0)</f>
        <v>0</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3">
      <c r="A150">
        <v>41</v>
      </c>
      <c r="B150" t="s">
        <v>43</v>
      </c>
      <c r="C150">
        <f>IF(Table1[[#This Row],[Attrition]]="Yes",1,0)</f>
        <v>0</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3">
      <c r="A151">
        <v>19</v>
      </c>
      <c r="B151" t="s">
        <v>43</v>
      </c>
      <c r="C151">
        <f>IF(Table1[[#This Row],[Attrition]]="Yes",1,0)</f>
        <v>0</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3">
      <c r="A152">
        <v>40</v>
      </c>
      <c r="B152" t="s">
        <v>43</v>
      </c>
      <c r="C152">
        <f>IF(Table1[[#This Row],[Attrition]]="Yes",1,0)</f>
        <v>0</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3">
      <c r="A153">
        <v>35</v>
      </c>
      <c r="B153" t="s">
        <v>43</v>
      </c>
      <c r="C153">
        <f>IF(Table1[[#This Row],[Attrition]]="Yes",1,0)</f>
        <v>0</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3">
      <c r="A154">
        <v>53</v>
      </c>
      <c r="B154" t="s">
        <v>43</v>
      </c>
      <c r="C154">
        <f>IF(Table1[[#This Row],[Attrition]]="Yes",1,0)</f>
        <v>0</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3">
      <c r="A155">
        <v>45</v>
      </c>
      <c r="B155" t="s">
        <v>43</v>
      </c>
      <c r="C155">
        <f>IF(Table1[[#This Row],[Attrition]]="Yes",1,0)</f>
        <v>0</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3">
      <c r="A156">
        <v>32</v>
      </c>
      <c r="B156" t="s">
        <v>43</v>
      </c>
      <c r="C156">
        <f>IF(Table1[[#This Row],[Attrition]]="Yes",1,0)</f>
        <v>0</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3">
      <c r="A157">
        <v>29</v>
      </c>
      <c r="B157" t="s">
        <v>43</v>
      </c>
      <c r="C157">
        <f>IF(Table1[[#This Row],[Attrition]]="Yes",1,0)</f>
        <v>0</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3">
      <c r="A158">
        <v>51</v>
      </c>
      <c r="B158" t="s">
        <v>43</v>
      </c>
      <c r="C158">
        <f>IF(Table1[[#This Row],[Attrition]]="Yes",1,0)</f>
        <v>0</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3">
      <c r="A159">
        <v>58</v>
      </c>
      <c r="B159" t="s">
        <v>43</v>
      </c>
      <c r="C159">
        <f>IF(Table1[[#This Row],[Attrition]]="Yes",1,0)</f>
        <v>0</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3">
      <c r="A160">
        <v>40</v>
      </c>
      <c r="B160" t="s">
        <v>43</v>
      </c>
      <c r="C160">
        <f>IF(Table1[[#This Row],[Attrition]]="Yes",1,0)</f>
        <v>0</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3">
      <c r="A161">
        <v>34</v>
      </c>
      <c r="B161" t="s">
        <v>43</v>
      </c>
      <c r="C161">
        <f>IF(Table1[[#This Row],[Attrition]]="Yes",1,0)</f>
        <v>0</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3">
      <c r="A162">
        <v>22</v>
      </c>
      <c r="B162" t="s">
        <v>43</v>
      </c>
      <c r="C162">
        <f>IF(Table1[[#This Row],[Attrition]]="Yes",1,0)</f>
        <v>0</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3">
      <c r="A163">
        <v>27</v>
      </c>
      <c r="B163" t="s">
        <v>43</v>
      </c>
      <c r="C163">
        <f>IF(Table1[[#This Row],[Attrition]]="Yes",1,0)</f>
        <v>0</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3">
      <c r="A164">
        <v>28</v>
      </c>
      <c r="B164" t="s">
        <v>43</v>
      </c>
      <c r="C164">
        <f>IF(Table1[[#This Row],[Attrition]]="Yes",1,0)</f>
        <v>0</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3">
      <c r="A165">
        <v>57</v>
      </c>
      <c r="B165" t="s">
        <v>43</v>
      </c>
      <c r="C165">
        <f>IF(Table1[[#This Row],[Attrition]]="Yes",1,0)</f>
        <v>0</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3">
      <c r="A166">
        <v>27</v>
      </c>
      <c r="B166" t="s">
        <v>43</v>
      </c>
      <c r="C166">
        <f>IF(Table1[[#This Row],[Attrition]]="Yes",1,0)</f>
        <v>0</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3">
      <c r="A167">
        <v>50</v>
      </c>
      <c r="B167" t="s">
        <v>43</v>
      </c>
      <c r="C167">
        <f>IF(Table1[[#This Row],[Attrition]]="Yes",1,0)</f>
        <v>0</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3">
      <c r="A168">
        <v>41</v>
      </c>
      <c r="B168" t="s">
        <v>43</v>
      </c>
      <c r="C168">
        <f>IF(Table1[[#This Row],[Attrition]]="Yes",1,0)</f>
        <v>0</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3">
      <c r="A169">
        <v>30</v>
      </c>
      <c r="B169" t="s">
        <v>43</v>
      </c>
      <c r="C169">
        <f>IF(Table1[[#This Row],[Attrition]]="Yes",1,0)</f>
        <v>0</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3">
      <c r="A170">
        <v>38</v>
      </c>
      <c r="B170" t="s">
        <v>43</v>
      </c>
      <c r="C170">
        <f>IF(Table1[[#This Row],[Attrition]]="Yes",1,0)</f>
        <v>0</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3">
      <c r="A171">
        <v>32</v>
      </c>
      <c r="B171" t="s">
        <v>43</v>
      </c>
      <c r="C171">
        <f>IF(Table1[[#This Row],[Attrition]]="Yes",1,0)</f>
        <v>0</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3">
      <c r="A172">
        <v>27</v>
      </c>
      <c r="B172" t="s">
        <v>43</v>
      </c>
      <c r="C172">
        <f>IF(Table1[[#This Row],[Attrition]]="Yes",1,0)</f>
        <v>0</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3">
      <c r="A173">
        <v>19</v>
      </c>
      <c r="B173" t="s">
        <v>35</v>
      </c>
      <c r="C173">
        <f>IF(Table1[[#This Row],[Attrition]]="Yes",1,0)</f>
        <v>1</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3">
      <c r="A174">
        <v>36</v>
      </c>
      <c r="B174" t="s">
        <v>43</v>
      </c>
      <c r="C174">
        <f>IF(Table1[[#This Row],[Attrition]]="Yes",1,0)</f>
        <v>0</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3">
      <c r="A175">
        <v>30</v>
      </c>
      <c r="B175" t="s">
        <v>43</v>
      </c>
      <c r="C175">
        <f>IF(Table1[[#This Row],[Attrition]]="Yes",1,0)</f>
        <v>0</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3">
      <c r="A176">
        <v>45</v>
      </c>
      <c r="B176" t="s">
        <v>43</v>
      </c>
      <c r="C176">
        <f>IF(Table1[[#This Row],[Attrition]]="Yes",1,0)</f>
        <v>0</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3">
      <c r="A177">
        <v>56</v>
      </c>
      <c r="B177" t="s">
        <v>43</v>
      </c>
      <c r="C177">
        <f>IF(Table1[[#This Row],[Attrition]]="Yes",1,0)</f>
        <v>0</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3">
      <c r="A178">
        <v>33</v>
      </c>
      <c r="B178" t="s">
        <v>43</v>
      </c>
      <c r="C178">
        <f>IF(Table1[[#This Row],[Attrition]]="Yes",1,0)</f>
        <v>0</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3">
      <c r="A179">
        <v>19</v>
      </c>
      <c r="B179" t="s">
        <v>35</v>
      </c>
      <c r="C179">
        <f>IF(Table1[[#This Row],[Attrition]]="Yes",1,0)</f>
        <v>1</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3">
      <c r="A180">
        <v>46</v>
      </c>
      <c r="B180" t="s">
        <v>43</v>
      </c>
      <c r="C180">
        <f>IF(Table1[[#This Row],[Attrition]]="Yes",1,0)</f>
        <v>0</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3">
      <c r="A181">
        <v>38</v>
      </c>
      <c r="B181" t="s">
        <v>43</v>
      </c>
      <c r="C181">
        <f>IF(Table1[[#This Row],[Attrition]]="Yes",1,0)</f>
        <v>0</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3">
      <c r="A182">
        <v>31</v>
      </c>
      <c r="B182" t="s">
        <v>43</v>
      </c>
      <c r="C182">
        <f>IF(Table1[[#This Row],[Attrition]]="Yes",1,0)</f>
        <v>0</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3">
      <c r="A183">
        <v>34</v>
      </c>
      <c r="B183" t="s">
        <v>43</v>
      </c>
      <c r="C183">
        <f>IF(Table1[[#This Row],[Attrition]]="Yes",1,0)</f>
        <v>0</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3">
      <c r="A184">
        <v>41</v>
      </c>
      <c r="B184" t="s">
        <v>35</v>
      </c>
      <c r="C184">
        <f>IF(Table1[[#This Row],[Attrition]]="Yes",1,0)</f>
        <v>1</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3">
      <c r="A185">
        <v>50</v>
      </c>
      <c r="B185" t="s">
        <v>43</v>
      </c>
      <c r="C185">
        <f>IF(Table1[[#This Row],[Attrition]]="Yes",1,0)</f>
        <v>0</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3">
      <c r="A186">
        <v>53</v>
      </c>
      <c r="B186" t="s">
        <v>43</v>
      </c>
      <c r="C186">
        <f>IF(Table1[[#This Row],[Attrition]]="Yes",1,0)</f>
        <v>0</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3">
      <c r="A187">
        <v>33</v>
      </c>
      <c r="B187" t="s">
        <v>43</v>
      </c>
      <c r="C187">
        <f>IF(Table1[[#This Row],[Attrition]]="Yes",1,0)</f>
        <v>0</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3">
      <c r="A188">
        <v>40</v>
      </c>
      <c r="B188" t="s">
        <v>43</v>
      </c>
      <c r="C188">
        <f>IF(Table1[[#This Row],[Attrition]]="Yes",1,0)</f>
        <v>0</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3">
      <c r="A189">
        <v>55</v>
      </c>
      <c r="B189" t="s">
        <v>43</v>
      </c>
      <c r="C189">
        <f>IF(Table1[[#This Row],[Attrition]]="Yes",1,0)</f>
        <v>0</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3">
      <c r="A190">
        <v>34</v>
      </c>
      <c r="B190" t="s">
        <v>43</v>
      </c>
      <c r="C190">
        <f>IF(Table1[[#This Row],[Attrition]]="Yes",1,0)</f>
        <v>0</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3">
      <c r="A191">
        <v>51</v>
      </c>
      <c r="B191" t="s">
        <v>43</v>
      </c>
      <c r="C191">
        <f>IF(Table1[[#This Row],[Attrition]]="Yes",1,0)</f>
        <v>0</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3">
      <c r="A192">
        <v>52</v>
      </c>
      <c r="B192" t="s">
        <v>43</v>
      </c>
      <c r="C192">
        <f>IF(Table1[[#This Row],[Attrition]]="Yes",1,0)</f>
        <v>0</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3">
      <c r="A193">
        <v>27</v>
      </c>
      <c r="B193" t="s">
        <v>43</v>
      </c>
      <c r="C193">
        <f>IF(Table1[[#This Row],[Attrition]]="Yes",1,0)</f>
        <v>0</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3">
      <c r="A194">
        <v>35</v>
      </c>
      <c r="B194" t="s">
        <v>35</v>
      </c>
      <c r="C194">
        <f>IF(Table1[[#This Row],[Attrition]]="Yes",1,0)</f>
        <v>1</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3">
      <c r="A195">
        <v>43</v>
      </c>
      <c r="B195" t="s">
        <v>43</v>
      </c>
      <c r="C195">
        <f>IF(Table1[[#This Row],[Attrition]]="Yes",1,0)</f>
        <v>0</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3">
      <c r="A196">
        <v>45</v>
      </c>
      <c r="B196" t="s">
        <v>43</v>
      </c>
      <c r="C196">
        <f>IF(Table1[[#This Row],[Attrition]]="Yes",1,0)</f>
        <v>0</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3">
      <c r="A197">
        <v>37</v>
      </c>
      <c r="B197" t="s">
        <v>43</v>
      </c>
      <c r="C197">
        <f>IF(Table1[[#This Row],[Attrition]]="Yes",1,0)</f>
        <v>0</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3">
      <c r="A198">
        <v>35</v>
      </c>
      <c r="B198" t="s">
        <v>43</v>
      </c>
      <c r="C198">
        <f>IF(Table1[[#This Row],[Attrition]]="Yes",1,0)</f>
        <v>0</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3">
      <c r="A199">
        <v>42</v>
      </c>
      <c r="B199" t="s">
        <v>43</v>
      </c>
      <c r="C199">
        <f>IF(Table1[[#This Row],[Attrition]]="Yes",1,0)</f>
        <v>0</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3">
      <c r="A200">
        <v>38</v>
      </c>
      <c r="B200" t="s">
        <v>43</v>
      </c>
      <c r="C200">
        <f>IF(Table1[[#This Row],[Attrition]]="Yes",1,0)</f>
        <v>0</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3">
      <c r="A201">
        <v>38</v>
      </c>
      <c r="B201" t="s">
        <v>43</v>
      </c>
      <c r="C201">
        <f>IF(Table1[[#This Row],[Attrition]]="Yes",1,0)</f>
        <v>0</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3">
      <c r="A202">
        <v>27</v>
      </c>
      <c r="B202" t="s">
        <v>43</v>
      </c>
      <c r="C202">
        <f>IF(Table1[[#This Row],[Attrition]]="Yes",1,0)</f>
        <v>0</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3">
      <c r="A203">
        <v>49</v>
      </c>
      <c r="B203" t="s">
        <v>43</v>
      </c>
      <c r="C203">
        <f>IF(Table1[[#This Row],[Attrition]]="Yes",1,0)</f>
        <v>0</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3">
      <c r="A204">
        <v>34</v>
      </c>
      <c r="B204" t="s">
        <v>43</v>
      </c>
      <c r="C204">
        <f>IF(Table1[[#This Row],[Attrition]]="Yes",1,0)</f>
        <v>0</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3">
      <c r="A205">
        <v>40</v>
      </c>
      <c r="B205" t="s">
        <v>43</v>
      </c>
      <c r="C205">
        <f>IF(Table1[[#This Row],[Attrition]]="Yes",1,0)</f>
        <v>0</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3">
      <c r="A206">
        <v>38</v>
      </c>
      <c r="B206" t="s">
        <v>35</v>
      </c>
      <c r="C206">
        <f>IF(Table1[[#This Row],[Attrition]]="Yes",1,0)</f>
        <v>1</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3">
      <c r="A207">
        <v>29</v>
      </c>
      <c r="B207" t="s">
        <v>35</v>
      </c>
      <c r="C207">
        <f>IF(Table1[[#This Row],[Attrition]]="Yes",1,0)</f>
        <v>1</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3">
      <c r="A208">
        <v>22</v>
      </c>
      <c r="B208" t="s">
        <v>43</v>
      </c>
      <c r="C208">
        <f>IF(Table1[[#This Row],[Attrition]]="Yes",1,0)</f>
        <v>0</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3">
      <c r="A209">
        <v>36</v>
      </c>
      <c r="B209" t="s">
        <v>43</v>
      </c>
      <c r="C209">
        <f>IF(Table1[[#This Row],[Attrition]]="Yes",1,0)</f>
        <v>0</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3">
      <c r="A210">
        <v>40</v>
      </c>
      <c r="B210" t="s">
        <v>43</v>
      </c>
      <c r="C210">
        <f>IF(Table1[[#This Row],[Attrition]]="Yes",1,0)</f>
        <v>0</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3">
      <c r="A211">
        <v>46</v>
      </c>
      <c r="B211" t="s">
        <v>43</v>
      </c>
      <c r="C211">
        <f>IF(Table1[[#This Row],[Attrition]]="Yes",1,0)</f>
        <v>0</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3">
      <c r="A212">
        <v>32</v>
      </c>
      <c r="B212" t="s">
        <v>35</v>
      </c>
      <c r="C212">
        <f>IF(Table1[[#This Row],[Attrition]]="Yes",1,0)</f>
        <v>1</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3">
      <c r="A213">
        <v>30</v>
      </c>
      <c r="B213" t="s">
        <v>43</v>
      </c>
      <c r="C213">
        <f>IF(Table1[[#This Row],[Attrition]]="Yes",1,0)</f>
        <v>0</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3">
      <c r="A214">
        <v>27</v>
      </c>
      <c r="B214" t="s">
        <v>43</v>
      </c>
      <c r="C214">
        <f>IF(Table1[[#This Row],[Attrition]]="Yes",1,0)</f>
        <v>0</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3">
      <c r="A215">
        <v>51</v>
      </c>
      <c r="B215" t="s">
        <v>43</v>
      </c>
      <c r="C215">
        <f>IF(Table1[[#This Row],[Attrition]]="Yes",1,0)</f>
        <v>0</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3">
      <c r="A216">
        <v>30</v>
      </c>
      <c r="B216" t="s">
        <v>35</v>
      </c>
      <c r="C216">
        <f>IF(Table1[[#This Row],[Attrition]]="Yes",1,0)</f>
        <v>1</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3">
      <c r="A217">
        <v>41</v>
      </c>
      <c r="B217" t="s">
        <v>43</v>
      </c>
      <c r="C217">
        <f>IF(Table1[[#This Row],[Attrition]]="Yes",1,0)</f>
        <v>0</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3">
      <c r="A218">
        <v>30</v>
      </c>
      <c r="B218" t="s">
        <v>35</v>
      </c>
      <c r="C218">
        <f>IF(Table1[[#This Row],[Attrition]]="Yes",1,0)</f>
        <v>1</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3">
      <c r="A219">
        <v>29</v>
      </c>
      <c r="B219" t="s">
        <v>35</v>
      </c>
      <c r="C219">
        <f>IF(Table1[[#This Row],[Attrition]]="Yes",1,0)</f>
        <v>1</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3">
      <c r="A220">
        <v>45</v>
      </c>
      <c r="B220" t="s">
        <v>43</v>
      </c>
      <c r="C220">
        <f>IF(Table1[[#This Row],[Attrition]]="Yes",1,0)</f>
        <v>0</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3">
      <c r="A221">
        <v>54</v>
      </c>
      <c r="B221" t="s">
        <v>43</v>
      </c>
      <c r="C221">
        <f>IF(Table1[[#This Row],[Attrition]]="Yes",1,0)</f>
        <v>0</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3">
      <c r="A222">
        <v>36</v>
      </c>
      <c r="B222" t="s">
        <v>43</v>
      </c>
      <c r="C222">
        <f>IF(Table1[[#This Row],[Attrition]]="Yes",1,0)</f>
        <v>0</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3">
      <c r="A223">
        <v>33</v>
      </c>
      <c r="B223" t="s">
        <v>43</v>
      </c>
      <c r="C223">
        <f>IF(Table1[[#This Row],[Attrition]]="Yes",1,0)</f>
        <v>0</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3">
      <c r="A224">
        <v>37</v>
      </c>
      <c r="B224" t="s">
        <v>43</v>
      </c>
      <c r="C224">
        <f>IF(Table1[[#This Row],[Attrition]]="Yes",1,0)</f>
        <v>0</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3">
      <c r="A225">
        <v>38</v>
      </c>
      <c r="B225" t="s">
        <v>43</v>
      </c>
      <c r="C225">
        <f>IF(Table1[[#This Row],[Attrition]]="Yes",1,0)</f>
        <v>0</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3">
      <c r="A226">
        <v>31</v>
      </c>
      <c r="B226" t="s">
        <v>43</v>
      </c>
      <c r="C226">
        <f>IF(Table1[[#This Row],[Attrition]]="Yes",1,0)</f>
        <v>0</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3">
      <c r="A227">
        <v>59</v>
      </c>
      <c r="B227" t="s">
        <v>43</v>
      </c>
      <c r="C227">
        <f>IF(Table1[[#This Row],[Attrition]]="Yes",1,0)</f>
        <v>0</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3">
      <c r="A228">
        <v>37</v>
      </c>
      <c r="B228" t="s">
        <v>43</v>
      </c>
      <c r="C228">
        <f>IF(Table1[[#This Row],[Attrition]]="Yes",1,0)</f>
        <v>0</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3">
      <c r="A229">
        <v>29</v>
      </c>
      <c r="B229" t="s">
        <v>43</v>
      </c>
      <c r="C229">
        <f>IF(Table1[[#This Row],[Attrition]]="Yes",1,0)</f>
        <v>0</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3">
      <c r="A230">
        <v>35</v>
      </c>
      <c r="B230" t="s">
        <v>43</v>
      </c>
      <c r="C230">
        <f>IF(Table1[[#This Row],[Attrition]]="Yes",1,0)</f>
        <v>0</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3">
      <c r="A231">
        <v>29</v>
      </c>
      <c r="B231" t="s">
        <v>35</v>
      </c>
      <c r="C231">
        <f>IF(Table1[[#This Row],[Attrition]]="Yes",1,0)</f>
        <v>1</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3">
      <c r="A232">
        <v>52</v>
      </c>
      <c r="B232" t="s">
        <v>43</v>
      </c>
      <c r="C232">
        <f>IF(Table1[[#This Row],[Attrition]]="Yes",1,0)</f>
        <v>0</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3">
      <c r="A233">
        <v>42</v>
      </c>
      <c r="B233" t="s">
        <v>43</v>
      </c>
      <c r="C233">
        <f>IF(Table1[[#This Row],[Attrition]]="Yes",1,0)</f>
        <v>0</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3">
      <c r="A234">
        <v>59</v>
      </c>
      <c r="B234" t="s">
        <v>43</v>
      </c>
      <c r="C234">
        <f>IF(Table1[[#This Row],[Attrition]]="Yes",1,0)</f>
        <v>0</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3">
      <c r="A235">
        <v>50</v>
      </c>
      <c r="B235" t="s">
        <v>43</v>
      </c>
      <c r="C235">
        <f>IF(Table1[[#This Row],[Attrition]]="Yes",1,0)</f>
        <v>0</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3">
      <c r="A236">
        <v>33</v>
      </c>
      <c r="B236" t="s">
        <v>35</v>
      </c>
      <c r="C236">
        <f>IF(Table1[[#This Row],[Attrition]]="Yes",1,0)</f>
        <v>1</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3">
      <c r="A237">
        <v>43</v>
      </c>
      <c r="B237" t="s">
        <v>43</v>
      </c>
      <c r="C237">
        <f>IF(Table1[[#This Row],[Attrition]]="Yes",1,0)</f>
        <v>0</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3">
      <c r="A238">
        <v>33</v>
      </c>
      <c r="B238" t="s">
        <v>35</v>
      </c>
      <c r="C238">
        <f>IF(Table1[[#This Row],[Attrition]]="Yes",1,0)</f>
        <v>1</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3">
      <c r="A239">
        <v>52</v>
      </c>
      <c r="B239" t="s">
        <v>43</v>
      </c>
      <c r="C239">
        <f>IF(Table1[[#This Row],[Attrition]]="Yes",1,0)</f>
        <v>0</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3">
      <c r="A240">
        <v>32</v>
      </c>
      <c r="B240" t="s">
        <v>43</v>
      </c>
      <c r="C240">
        <f>IF(Table1[[#This Row],[Attrition]]="Yes",1,0)</f>
        <v>0</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3">
      <c r="A241">
        <v>32</v>
      </c>
      <c r="B241" t="s">
        <v>35</v>
      </c>
      <c r="C241">
        <f>IF(Table1[[#This Row],[Attrition]]="Yes",1,0)</f>
        <v>1</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3">
      <c r="A242">
        <v>39</v>
      </c>
      <c r="B242" t="s">
        <v>43</v>
      </c>
      <c r="C242">
        <f>IF(Table1[[#This Row],[Attrition]]="Yes",1,0)</f>
        <v>0</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3">
      <c r="A243">
        <v>32</v>
      </c>
      <c r="B243" t="s">
        <v>43</v>
      </c>
      <c r="C243">
        <f>IF(Table1[[#This Row],[Attrition]]="Yes",1,0)</f>
        <v>0</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3">
      <c r="A244">
        <v>41</v>
      </c>
      <c r="B244" t="s">
        <v>43</v>
      </c>
      <c r="C244">
        <f>IF(Table1[[#This Row],[Attrition]]="Yes",1,0)</f>
        <v>0</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3">
      <c r="A245">
        <v>40</v>
      </c>
      <c r="B245" t="s">
        <v>43</v>
      </c>
      <c r="C245">
        <f>IF(Table1[[#This Row],[Attrition]]="Yes",1,0)</f>
        <v>0</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3">
      <c r="A246">
        <v>45</v>
      </c>
      <c r="B246" t="s">
        <v>43</v>
      </c>
      <c r="C246">
        <f>IF(Table1[[#This Row],[Attrition]]="Yes",1,0)</f>
        <v>0</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3">
      <c r="A247">
        <v>31</v>
      </c>
      <c r="B247" t="s">
        <v>43</v>
      </c>
      <c r="C247">
        <f>IF(Table1[[#This Row],[Attrition]]="Yes",1,0)</f>
        <v>0</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3">
      <c r="A248">
        <v>33</v>
      </c>
      <c r="B248" t="s">
        <v>43</v>
      </c>
      <c r="C248">
        <f>IF(Table1[[#This Row],[Attrition]]="Yes",1,0)</f>
        <v>0</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3">
      <c r="A249">
        <v>34</v>
      </c>
      <c r="B249" t="s">
        <v>43</v>
      </c>
      <c r="C249">
        <f>IF(Table1[[#This Row],[Attrition]]="Yes",1,0)</f>
        <v>0</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3">
      <c r="A250">
        <v>37</v>
      </c>
      <c r="B250" t="s">
        <v>43</v>
      </c>
      <c r="C250">
        <f>IF(Table1[[#This Row],[Attrition]]="Yes",1,0)</f>
        <v>0</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3">
      <c r="A251">
        <v>45</v>
      </c>
      <c r="B251" t="s">
        <v>43</v>
      </c>
      <c r="C251">
        <f>IF(Table1[[#This Row],[Attrition]]="Yes",1,0)</f>
        <v>0</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3">
      <c r="A252">
        <v>37</v>
      </c>
      <c r="B252" t="s">
        <v>35</v>
      </c>
      <c r="C252">
        <f>IF(Table1[[#This Row],[Attrition]]="Yes",1,0)</f>
        <v>1</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3">
      <c r="A253">
        <v>39</v>
      </c>
      <c r="B253" t="s">
        <v>43</v>
      </c>
      <c r="C253">
        <f>IF(Table1[[#This Row],[Attrition]]="Yes",1,0)</f>
        <v>0</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3">
      <c r="A254">
        <v>29</v>
      </c>
      <c r="B254" t="s">
        <v>43</v>
      </c>
      <c r="C254">
        <f>IF(Table1[[#This Row],[Attrition]]="Yes",1,0)</f>
        <v>0</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3">
      <c r="A255">
        <v>42</v>
      </c>
      <c r="B255" t="s">
        <v>43</v>
      </c>
      <c r="C255">
        <f>IF(Table1[[#This Row],[Attrition]]="Yes",1,0)</f>
        <v>0</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3">
      <c r="A256">
        <v>29</v>
      </c>
      <c r="B256" t="s">
        <v>43</v>
      </c>
      <c r="C256">
        <f>IF(Table1[[#This Row],[Attrition]]="Yes",1,0)</f>
        <v>0</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3">
      <c r="A257">
        <v>25</v>
      </c>
      <c r="B257" t="s">
        <v>43</v>
      </c>
      <c r="C257">
        <f>IF(Table1[[#This Row],[Attrition]]="Yes",1,0)</f>
        <v>0</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3">
      <c r="A258">
        <v>42</v>
      </c>
      <c r="B258" t="s">
        <v>43</v>
      </c>
      <c r="C258">
        <f>IF(Table1[[#This Row],[Attrition]]="Yes",1,0)</f>
        <v>0</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3">
      <c r="A259">
        <v>40</v>
      </c>
      <c r="B259" t="s">
        <v>43</v>
      </c>
      <c r="C259">
        <f>IF(Table1[[#This Row],[Attrition]]="Yes",1,0)</f>
        <v>0</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3">
      <c r="A260">
        <v>51</v>
      </c>
      <c r="B260" t="s">
        <v>43</v>
      </c>
      <c r="C260">
        <f>IF(Table1[[#This Row],[Attrition]]="Yes",1,0)</f>
        <v>0</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3">
      <c r="A261">
        <v>31</v>
      </c>
      <c r="B261" t="s">
        <v>35</v>
      </c>
      <c r="C261">
        <f>IF(Table1[[#This Row],[Attrition]]="Yes",1,0)</f>
        <v>1</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3">
      <c r="A262">
        <v>32</v>
      </c>
      <c r="B262" t="s">
        <v>43</v>
      </c>
      <c r="C262">
        <f>IF(Table1[[#This Row],[Attrition]]="Yes",1,0)</f>
        <v>0</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3">
      <c r="A263">
        <v>38</v>
      </c>
      <c r="B263" t="s">
        <v>43</v>
      </c>
      <c r="C263">
        <f>IF(Table1[[#This Row],[Attrition]]="Yes",1,0)</f>
        <v>0</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3">
      <c r="A264">
        <v>32</v>
      </c>
      <c r="B264" t="s">
        <v>43</v>
      </c>
      <c r="C264">
        <f>IF(Table1[[#This Row],[Attrition]]="Yes",1,0)</f>
        <v>0</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3">
      <c r="A265">
        <v>46</v>
      </c>
      <c r="B265" t="s">
        <v>43</v>
      </c>
      <c r="C265">
        <f>IF(Table1[[#This Row],[Attrition]]="Yes",1,0)</f>
        <v>0</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3">
      <c r="A266">
        <v>28</v>
      </c>
      <c r="B266" t="s">
        <v>35</v>
      </c>
      <c r="C266">
        <f>IF(Table1[[#This Row],[Attrition]]="Yes",1,0)</f>
        <v>1</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3">
      <c r="A267">
        <v>29</v>
      </c>
      <c r="B267" t="s">
        <v>43</v>
      </c>
      <c r="C267">
        <f>IF(Table1[[#This Row],[Attrition]]="Yes",1,0)</f>
        <v>0</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3">
      <c r="A268">
        <v>31</v>
      </c>
      <c r="B268" t="s">
        <v>43</v>
      </c>
      <c r="C268">
        <f>IF(Table1[[#This Row],[Attrition]]="Yes",1,0)</f>
        <v>0</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3">
      <c r="A269">
        <v>25</v>
      </c>
      <c r="B269" t="s">
        <v>43</v>
      </c>
      <c r="C269">
        <f>IF(Table1[[#This Row],[Attrition]]="Yes",1,0)</f>
        <v>0</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3">
      <c r="A270">
        <v>45</v>
      </c>
      <c r="B270" t="s">
        <v>43</v>
      </c>
      <c r="C270">
        <f>IF(Table1[[#This Row],[Attrition]]="Yes",1,0)</f>
        <v>0</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3">
      <c r="A271">
        <v>36</v>
      </c>
      <c r="B271" t="s">
        <v>43</v>
      </c>
      <c r="C271">
        <f>IF(Table1[[#This Row],[Attrition]]="Yes",1,0)</f>
        <v>0</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3">
      <c r="A272">
        <v>55</v>
      </c>
      <c r="B272" t="s">
        <v>43</v>
      </c>
      <c r="C272">
        <f>IF(Table1[[#This Row],[Attrition]]="Yes",1,0)</f>
        <v>0</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3">
      <c r="A273">
        <v>47</v>
      </c>
      <c r="B273" t="s">
        <v>35</v>
      </c>
      <c r="C273">
        <f>IF(Table1[[#This Row],[Attrition]]="Yes",1,0)</f>
        <v>1</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3">
      <c r="A274">
        <v>28</v>
      </c>
      <c r="B274" t="s">
        <v>43</v>
      </c>
      <c r="C274">
        <f>IF(Table1[[#This Row],[Attrition]]="Yes",1,0)</f>
        <v>0</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3">
      <c r="A275">
        <v>37</v>
      </c>
      <c r="B275" t="s">
        <v>43</v>
      </c>
      <c r="C275">
        <f>IF(Table1[[#This Row],[Attrition]]="Yes",1,0)</f>
        <v>0</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3">
      <c r="A276">
        <v>21</v>
      </c>
      <c r="B276" t="s">
        <v>43</v>
      </c>
      <c r="C276">
        <f>IF(Table1[[#This Row],[Attrition]]="Yes",1,0)</f>
        <v>0</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3">
      <c r="A277">
        <v>37</v>
      </c>
      <c r="B277" t="s">
        <v>43</v>
      </c>
      <c r="C277">
        <f>IF(Table1[[#This Row],[Attrition]]="Yes",1,0)</f>
        <v>0</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3">
      <c r="A278">
        <v>35</v>
      </c>
      <c r="B278" t="s">
        <v>43</v>
      </c>
      <c r="C278">
        <f>IF(Table1[[#This Row],[Attrition]]="Yes",1,0)</f>
        <v>0</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3">
      <c r="A279">
        <v>38</v>
      </c>
      <c r="B279" t="s">
        <v>43</v>
      </c>
      <c r="C279">
        <f>IF(Table1[[#This Row],[Attrition]]="Yes",1,0)</f>
        <v>0</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3">
      <c r="A280">
        <v>26</v>
      </c>
      <c r="B280" t="s">
        <v>43</v>
      </c>
      <c r="C280">
        <f>IF(Table1[[#This Row],[Attrition]]="Yes",1,0)</f>
        <v>0</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3">
      <c r="A281">
        <v>50</v>
      </c>
      <c r="B281" t="s">
        <v>43</v>
      </c>
      <c r="C281">
        <f>IF(Table1[[#This Row],[Attrition]]="Yes",1,0)</f>
        <v>0</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3">
      <c r="A282">
        <v>53</v>
      </c>
      <c r="B282" t="s">
        <v>43</v>
      </c>
      <c r="C282">
        <f>IF(Table1[[#This Row],[Attrition]]="Yes",1,0)</f>
        <v>0</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3">
      <c r="A283">
        <v>42</v>
      </c>
      <c r="B283" t="s">
        <v>43</v>
      </c>
      <c r="C283">
        <f>IF(Table1[[#This Row],[Attrition]]="Yes",1,0)</f>
        <v>0</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3">
      <c r="A284">
        <v>29</v>
      </c>
      <c r="B284" t="s">
        <v>43</v>
      </c>
      <c r="C284">
        <f>IF(Table1[[#This Row],[Attrition]]="Yes",1,0)</f>
        <v>0</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3">
      <c r="A285">
        <v>55</v>
      </c>
      <c r="B285" t="s">
        <v>43</v>
      </c>
      <c r="C285">
        <f>IF(Table1[[#This Row],[Attrition]]="Yes",1,0)</f>
        <v>0</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3">
      <c r="A286">
        <v>26</v>
      </c>
      <c r="B286" t="s">
        <v>43</v>
      </c>
      <c r="C286">
        <f>IF(Table1[[#This Row],[Attrition]]="Yes",1,0)</f>
        <v>0</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3">
      <c r="A287">
        <v>37</v>
      </c>
      <c r="B287" t="s">
        <v>43</v>
      </c>
      <c r="C287">
        <f>IF(Table1[[#This Row],[Attrition]]="Yes",1,0)</f>
        <v>0</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3">
      <c r="A288">
        <v>44</v>
      </c>
      <c r="B288" t="s">
        <v>35</v>
      </c>
      <c r="C288">
        <f>IF(Table1[[#This Row],[Attrition]]="Yes",1,0)</f>
        <v>1</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3">
      <c r="A289">
        <v>38</v>
      </c>
      <c r="B289" t="s">
        <v>43</v>
      </c>
      <c r="C289">
        <f>IF(Table1[[#This Row],[Attrition]]="Yes",1,0)</f>
        <v>0</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3">
      <c r="A290">
        <v>26</v>
      </c>
      <c r="B290" t="s">
        <v>35</v>
      </c>
      <c r="C290">
        <f>IF(Table1[[#This Row],[Attrition]]="Yes",1,0)</f>
        <v>1</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3">
      <c r="A291">
        <v>28</v>
      </c>
      <c r="B291" t="s">
        <v>43</v>
      </c>
      <c r="C291">
        <f>IF(Table1[[#This Row],[Attrition]]="Yes",1,0)</f>
        <v>0</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3">
      <c r="A292">
        <v>49</v>
      </c>
      <c r="B292" t="s">
        <v>43</v>
      </c>
      <c r="C292">
        <f>IF(Table1[[#This Row],[Attrition]]="Yes",1,0)</f>
        <v>0</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3">
      <c r="A293">
        <v>36</v>
      </c>
      <c r="B293" t="s">
        <v>43</v>
      </c>
      <c r="C293">
        <f>IF(Table1[[#This Row],[Attrition]]="Yes",1,0)</f>
        <v>0</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3">
      <c r="A294">
        <v>31</v>
      </c>
      <c r="B294" t="s">
        <v>43</v>
      </c>
      <c r="C294">
        <f>IF(Table1[[#This Row],[Attrition]]="Yes",1,0)</f>
        <v>0</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3">
      <c r="A295">
        <v>26</v>
      </c>
      <c r="B295" t="s">
        <v>35</v>
      </c>
      <c r="C295">
        <f>IF(Table1[[#This Row],[Attrition]]="Yes",1,0)</f>
        <v>1</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3">
      <c r="A296">
        <v>37</v>
      </c>
      <c r="B296" t="s">
        <v>43</v>
      </c>
      <c r="C296">
        <f>IF(Table1[[#This Row],[Attrition]]="Yes",1,0)</f>
        <v>0</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3">
      <c r="A297">
        <v>42</v>
      </c>
      <c r="B297" t="s">
        <v>43</v>
      </c>
      <c r="C297">
        <f>IF(Table1[[#This Row],[Attrition]]="Yes",1,0)</f>
        <v>0</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3">
      <c r="A298">
        <v>18</v>
      </c>
      <c r="B298" t="s">
        <v>35</v>
      </c>
      <c r="C298">
        <f>IF(Table1[[#This Row],[Attrition]]="Yes",1,0)</f>
        <v>1</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3">
      <c r="A299">
        <v>35</v>
      </c>
      <c r="B299" t="s">
        <v>43</v>
      </c>
      <c r="C299">
        <f>IF(Table1[[#This Row],[Attrition]]="Yes",1,0)</f>
        <v>0</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3">
      <c r="A300">
        <v>36</v>
      </c>
      <c r="B300" t="s">
        <v>43</v>
      </c>
      <c r="C300">
        <f>IF(Table1[[#This Row],[Attrition]]="Yes",1,0)</f>
        <v>0</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3">
      <c r="A301">
        <v>51</v>
      </c>
      <c r="B301" t="s">
        <v>43</v>
      </c>
      <c r="C301">
        <f>IF(Table1[[#This Row],[Attrition]]="Yes",1,0)</f>
        <v>0</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3">
      <c r="A302">
        <v>41</v>
      </c>
      <c r="B302" t="s">
        <v>43</v>
      </c>
      <c r="C302">
        <f>IF(Table1[[#This Row],[Attrition]]="Yes",1,0)</f>
        <v>0</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3">
      <c r="A303">
        <v>18</v>
      </c>
      <c r="B303" t="s">
        <v>43</v>
      </c>
      <c r="C303">
        <f>IF(Table1[[#This Row],[Attrition]]="Yes",1,0)</f>
        <v>0</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3">
      <c r="A304">
        <v>28</v>
      </c>
      <c r="B304" t="s">
        <v>43</v>
      </c>
      <c r="C304">
        <f>IF(Table1[[#This Row],[Attrition]]="Yes",1,0)</f>
        <v>0</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3">
      <c r="A305">
        <v>31</v>
      </c>
      <c r="B305" t="s">
        <v>43</v>
      </c>
      <c r="C305">
        <f>IF(Table1[[#This Row],[Attrition]]="Yes",1,0)</f>
        <v>0</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3">
      <c r="A306">
        <v>39</v>
      </c>
      <c r="B306" t="s">
        <v>43</v>
      </c>
      <c r="C306">
        <f>IF(Table1[[#This Row],[Attrition]]="Yes",1,0)</f>
        <v>0</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3">
      <c r="A307">
        <v>36</v>
      </c>
      <c r="B307" t="s">
        <v>43</v>
      </c>
      <c r="C307">
        <f>IF(Table1[[#This Row],[Attrition]]="Yes",1,0)</f>
        <v>0</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3">
      <c r="A308">
        <v>32</v>
      </c>
      <c r="B308" t="s">
        <v>43</v>
      </c>
      <c r="C308">
        <f>IF(Table1[[#This Row],[Attrition]]="Yes",1,0)</f>
        <v>0</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3">
      <c r="A309">
        <v>38</v>
      </c>
      <c r="B309" t="s">
        <v>43</v>
      </c>
      <c r="C309">
        <f>IF(Table1[[#This Row],[Attrition]]="Yes",1,0)</f>
        <v>0</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3">
      <c r="A310">
        <v>58</v>
      </c>
      <c r="B310" t="s">
        <v>43</v>
      </c>
      <c r="C310">
        <f>IF(Table1[[#This Row],[Attrition]]="Yes",1,0)</f>
        <v>0</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3">
      <c r="A311">
        <v>31</v>
      </c>
      <c r="B311" t="s">
        <v>43</v>
      </c>
      <c r="C311">
        <f>IF(Table1[[#This Row],[Attrition]]="Yes",1,0)</f>
        <v>0</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3">
      <c r="A312">
        <v>31</v>
      </c>
      <c r="B312" t="s">
        <v>43</v>
      </c>
      <c r="C312">
        <f>IF(Table1[[#This Row],[Attrition]]="Yes",1,0)</f>
        <v>0</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3">
      <c r="A313">
        <v>45</v>
      </c>
      <c r="B313" t="s">
        <v>43</v>
      </c>
      <c r="C313">
        <f>IF(Table1[[#This Row],[Attrition]]="Yes",1,0)</f>
        <v>0</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3">
      <c r="A314">
        <v>31</v>
      </c>
      <c r="B314" t="s">
        <v>43</v>
      </c>
      <c r="C314">
        <f>IF(Table1[[#This Row],[Attrition]]="Yes",1,0)</f>
        <v>0</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3">
      <c r="A315">
        <v>33</v>
      </c>
      <c r="B315" t="s">
        <v>43</v>
      </c>
      <c r="C315">
        <f>IF(Table1[[#This Row],[Attrition]]="Yes",1,0)</f>
        <v>0</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3">
      <c r="A316">
        <v>39</v>
      </c>
      <c r="B316" t="s">
        <v>43</v>
      </c>
      <c r="C316">
        <f>IF(Table1[[#This Row],[Attrition]]="Yes",1,0)</f>
        <v>0</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3">
      <c r="A317">
        <v>43</v>
      </c>
      <c r="B317" t="s">
        <v>43</v>
      </c>
      <c r="C317">
        <f>IF(Table1[[#This Row],[Attrition]]="Yes",1,0)</f>
        <v>0</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3">
      <c r="A318">
        <v>49</v>
      </c>
      <c r="B318" t="s">
        <v>43</v>
      </c>
      <c r="C318">
        <f>IF(Table1[[#This Row],[Attrition]]="Yes",1,0)</f>
        <v>0</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3">
      <c r="A319">
        <v>52</v>
      </c>
      <c r="B319" t="s">
        <v>35</v>
      </c>
      <c r="C319">
        <f>IF(Table1[[#This Row],[Attrition]]="Yes",1,0)</f>
        <v>1</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3">
      <c r="A320">
        <v>27</v>
      </c>
      <c r="B320" t="s">
        <v>43</v>
      </c>
      <c r="C320">
        <f>IF(Table1[[#This Row],[Attrition]]="Yes",1,0)</f>
        <v>0</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3">
      <c r="A321">
        <v>32</v>
      </c>
      <c r="B321" t="s">
        <v>43</v>
      </c>
      <c r="C321">
        <f>IF(Table1[[#This Row],[Attrition]]="Yes",1,0)</f>
        <v>0</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3">
      <c r="A322">
        <v>27</v>
      </c>
      <c r="B322" t="s">
        <v>43</v>
      </c>
      <c r="C322">
        <f>IF(Table1[[#This Row],[Attrition]]="Yes",1,0)</f>
        <v>0</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3">
      <c r="A323">
        <v>31</v>
      </c>
      <c r="B323" t="s">
        <v>43</v>
      </c>
      <c r="C323">
        <f>IF(Table1[[#This Row],[Attrition]]="Yes",1,0)</f>
        <v>0</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3">
      <c r="A324">
        <v>32</v>
      </c>
      <c r="B324" t="s">
        <v>43</v>
      </c>
      <c r="C324">
        <f>IF(Table1[[#This Row],[Attrition]]="Yes",1,0)</f>
        <v>0</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3">
      <c r="A325">
        <v>28</v>
      </c>
      <c r="B325" t="s">
        <v>35</v>
      </c>
      <c r="C325">
        <f>IF(Table1[[#This Row],[Attrition]]="Yes",1,0)</f>
        <v>1</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3">
      <c r="A326">
        <v>30</v>
      </c>
      <c r="B326" t="s">
        <v>43</v>
      </c>
      <c r="C326">
        <f>IF(Table1[[#This Row],[Attrition]]="Yes",1,0)</f>
        <v>0</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3">
      <c r="A327">
        <v>31</v>
      </c>
      <c r="B327" t="s">
        <v>43</v>
      </c>
      <c r="C327">
        <f>IF(Table1[[#This Row],[Attrition]]="Yes",1,0)</f>
        <v>0</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3">
      <c r="A328">
        <v>39</v>
      </c>
      <c r="B328" t="s">
        <v>43</v>
      </c>
      <c r="C328">
        <f>IF(Table1[[#This Row],[Attrition]]="Yes",1,0)</f>
        <v>0</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3">
      <c r="A329">
        <v>39</v>
      </c>
      <c r="B329" t="s">
        <v>35</v>
      </c>
      <c r="C329">
        <f>IF(Table1[[#This Row],[Attrition]]="Yes",1,0)</f>
        <v>1</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3">
      <c r="A330">
        <v>33</v>
      </c>
      <c r="B330" t="s">
        <v>43</v>
      </c>
      <c r="C330">
        <f>IF(Table1[[#This Row],[Attrition]]="Yes",1,0)</f>
        <v>0</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3">
      <c r="A331">
        <v>47</v>
      </c>
      <c r="B331" t="s">
        <v>43</v>
      </c>
      <c r="C331">
        <f>IF(Table1[[#This Row],[Attrition]]="Yes",1,0)</f>
        <v>0</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3">
      <c r="A332">
        <v>43</v>
      </c>
      <c r="B332" t="s">
        <v>43</v>
      </c>
      <c r="C332">
        <f>IF(Table1[[#This Row],[Attrition]]="Yes",1,0)</f>
        <v>0</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3">
      <c r="A333">
        <v>27</v>
      </c>
      <c r="B333" t="s">
        <v>43</v>
      </c>
      <c r="C333">
        <f>IF(Table1[[#This Row],[Attrition]]="Yes",1,0)</f>
        <v>0</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3">
      <c r="A334">
        <v>54</v>
      </c>
      <c r="B334" t="s">
        <v>43</v>
      </c>
      <c r="C334">
        <f>IF(Table1[[#This Row],[Attrition]]="Yes",1,0)</f>
        <v>0</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3">
      <c r="A335">
        <v>43</v>
      </c>
      <c r="B335" t="s">
        <v>43</v>
      </c>
      <c r="C335">
        <f>IF(Table1[[#This Row],[Attrition]]="Yes",1,0)</f>
        <v>0</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3">
      <c r="A336">
        <v>45</v>
      </c>
      <c r="B336" t="s">
        <v>43</v>
      </c>
      <c r="C336">
        <f>IF(Table1[[#This Row],[Attrition]]="Yes",1,0)</f>
        <v>0</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3">
      <c r="A337">
        <v>40</v>
      </c>
      <c r="B337" t="s">
        <v>43</v>
      </c>
      <c r="C337">
        <f>IF(Table1[[#This Row],[Attrition]]="Yes",1,0)</f>
        <v>0</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3">
      <c r="A338">
        <v>29</v>
      </c>
      <c r="B338" t="s">
        <v>35</v>
      </c>
      <c r="C338">
        <f>IF(Table1[[#This Row],[Attrition]]="Yes",1,0)</f>
        <v>1</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3">
      <c r="A339">
        <v>29</v>
      </c>
      <c r="B339" t="s">
        <v>43</v>
      </c>
      <c r="C339">
        <f>IF(Table1[[#This Row],[Attrition]]="Yes",1,0)</f>
        <v>0</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3">
      <c r="A340">
        <v>30</v>
      </c>
      <c r="B340" t="s">
        <v>43</v>
      </c>
      <c r="C340">
        <f>IF(Table1[[#This Row],[Attrition]]="Yes",1,0)</f>
        <v>0</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3">
      <c r="A341">
        <v>27</v>
      </c>
      <c r="B341" t="s">
        <v>43</v>
      </c>
      <c r="C341">
        <f>IF(Table1[[#This Row],[Attrition]]="Yes",1,0)</f>
        <v>0</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3">
      <c r="A342">
        <v>37</v>
      </c>
      <c r="B342" t="s">
        <v>43</v>
      </c>
      <c r="C342">
        <f>IF(Table1[[#This Row],[Attrition]]="Yes",1,0)</f>
        <v>0</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3">
      <c r="A343">
        <v>38</v>
      </c>
      <c r="B343" t="s">
        <v>43</v>
      </c>
      <c r="C343">
        <f>IF(Table1[[#This Row],[Attrition]]="Yes",1,0)</f>
        <v>0</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3">
      <c r="A344">
        <v>31</v>
      </c>
      <c r="B344" t="s">
        <v>43</v>
      </c>
      <c r="C344">
        <f>IF(Table1[[#This Row],[Attrition]]="Yes",1,0)</f>
        <v>0</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3">
      <c r="A345">
        <v>29</v>
      </c>
      <c r="B345" t="s">
        <v>43</v>
      </c>
      <c r="C345">
        <f>IF(Table1[[#This Row],[Attrition]]="Yes",1,0)</f>
        <v>0</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3">
      <c r="A346">
        <v>35</v>
      </c>
      <c r="B346" t="s">
        <v>43</v>
      </c>
      <c r="C346">
        <f>IF(Table1[[#This Row],[Attrition]]="Yes",1,0)</f>
        <v>0</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3">
      <c r="A347">
        <v>23</v>
      </c>
      <c r="B347" t="s">
        <v>43</v>
      </c>
      <c r="C347">
        <f>IF(Table1[[#This Row],[Attrition]]="Yes",1,0)</f>
        <v>0</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3">
      <c r="A348">
        <v>41</v>
      </c>
      <c r="B348" t="s">
        <v>43</v>
      </c>
      <c r="C348">
        <f>IF(Table1[[#This Row],[Attrition]]="Yes",1,0)</f>
        <v>0</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3">
      <c r="A349">
        <v>47</v>
      </c>
      <c r="B349" t="s">
        <v>43</v>
      </c>
      <c r="C349">
        <f>IF(Table1[[#This Row],[Attrition]]="Yes",1,0)</f>
        <v>0</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3">
      <c r="A350">
        <v>42</v>
      </c>
      <c r="B350" t="s">
        <v>43</v>
      </c>
      <c r="C350">
        <f>IF(Table1[[#This Row],[Attrition]]="Yes",1,0)</f>
        <v>0</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3">
      <c r="A351">
        <v>29</v>
      </c>
      <c r="B351" t="s">
        <v>43</v>
      </c>
      <c r="C351">
        <f>IF(Table1[[#This Row],[Attrition]]="Yes",1,0)</f>
        <v>0</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3">
      <c r="A352">
        <v>42</v>
      </c>
      <c r="B352" t="s">
        <v>43</v>
      </c>
      <c r="C352">
        <f>IF(Table1[[#This Row],[Attrition]]="Yes",1,0)</f>
        <v>0</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3">
      <c r="A353">
        <v>32</v>
      </c>
      <c r="B353" t="s">
        <v>43</v>
      </c>
      <c r="C353">
        <f>IF(Table1[[#This Row],[Attrition]]="Yes",1,0)</f>
        <v>0</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3">
      <c r="A354">
        <v>48</v>
      </c>
      <c r="B354" t="s">
        <v>43</v>
      </c>
      <c r="C354">
        <f>IF(Table1[[#This Row],[Attrition]]="Yes",1,0)</f>
        <v>0</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3">
      <c r="A355">
        <v>37</v>
      </c>
      <c r="B355" t="s">
        <v>43</v>
      </c>
      <c r="C355">
        <f>IF(Table1[[#This Row],[Attrition]]="Yes",1,0)</f>
        <v>0</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3">
      <c r="A356">
        <v>30</v>
      </c>
      <c r="B356" t="s">
        <v>43</v>
      </c>
      <c r="C356">
        <f>IF(Table1[[#This Row],[Attrition]]="Yes",1,0)</f>
        <v>0</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3">
      <c r="A357">
        <v>26</v>
      </c>
      <c r="B357" t="s">
        <v>43</v>
      </c>
      <c r="C357">
        <f>IF(Table1[[#This Row],[Attrition]]="Yes",1,0)</f>
        <v>0</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3">
      <c r="A358">
        <v>42</v>
      </c>
      <c r="B358" t="s">
        <v>43</v>
      </c>
      <c r="C358">
        <f>IF(Table1[[#This Row],[Attrition]]="Yes",1,0)</f>
        <v>0</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3">
      <c r="A359">
        <v>21</v>
      </c>
      <c r="B359" t="s">
        <v>35</v>
      </c>
      <c r="C359">
        <f>IF(Table1[[#This Row],[Attrition]]="Yes",1,0)</f>
        <v>1</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3">
      <c r="A360">
        <v>36</v>
      </c>
      <c r="B360" t="s">
        <v>43</v>
      </c>
      <c r="C360">
        <f>IF(Table1[[#This Row],[Attrition]]="Yes",1,0)</f>
        <v>0</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3">
      <c r="A361">
        <v>36</v>
      </c>
      <c r="B361" t="s">
        <v>43</v>
      </c>
      <c r="C361">
        <f>IF(Table1[[#This Row],[Attrition]]="Yes",1,0)</f>
        <v>0</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3">
      <c r="A362">
        <v>57</v>
      </c>
      <c r="B362" t="s">
        <v>43</v>
      </c>
      <c r="C362">
        <f>IF(Table1[[#This Row],[Attrition]]="Yes",1,0)</f>
        <v>0</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3">
      <c r="A363">
        <v>40</v>
      </c>
      <c r="B363" t="s">
        <v>43</v>
      </c>
      <c r="C363">
        <f>IF(Table1[[#This Row],[Attrition]]="Yes",1,0)</f>
        <v>0</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3">
      <c r="A364">
        <v>21</v>
      </c>
      <c r="B364" t="s">
        <v>43</v>
      </c>
      <c r="C364">
        <f>IF(Table1[[#This Row],[Attrition]]="Yes",1,0)</f>
        <v>0</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3">
      <c r="A365">
        <v>33</v>
      </c>
      <c r="B365" t="s">
        <v>35</v>
      </c>
      <c r="C365">
        <f>IF(Table1[[#This Row],[Attrition]]="Yes",1,0)</f>
        <v>1</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3">
      <c r="A366">
        <v>37</v>
      </c>
      <c r="B366" t="s">
        <v>43</v>
      </c>
      <c r="C366">
        <f>IF(Table1[[#This Row],[Attrition]]="Yes",1,0)</f>
        <v>0</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3">
      <c r="A367">
        <v>46</v>
      </c>
      <c r="B367" t="s">
        <v>43</v>
      </c>
      <c r="C367">
        <f>IF(Table1[[#This Row],[Attrition]]="Yes",1,0)</f>
        <v>0</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3">
      <c r="A368">
        <v>41</v>
      </c>
      <c r="B368" t="s">
        <v>35</v>
      </c>
      <c r="C368">
        <f>IF(Table1[[#This Row],[Attrition]]="Yes",1,0)</f>
        <v>1</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3">
      <c r="A369">
        <v>50</v>
      </c>
      <c r="B369" t="s">
        <v>43</v>
      </c>
      <c r="C369">
        <f>IF(Table1[[#This Row],[Attrition]]="Yes",1,0)</f>
        <v>0</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3">
      <c r="A370">
        <v>40</v>
      </c>
      <c r="B370" t="s">
        <v>35</v>
      </c>
      <c r="C370">
        <f>IF(Table1[[#This Row],[Attrition]]="Yes",1,0)</f>
        <v>1</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3">
      <c r="A371">
        <v>31</v>
      </c>
      <c r="B371" t="s">
        <v>43</v>
      </c>
      <c r="C371">
        <f>IF(Table1[[#This Row],[Attrition]]="Yes",1,0)</f>
        <v>0</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3">
      <c r="A372">
        <v>21</v>
      </c>
      <c r="B372" t="s">
        <v>35</v>
      </c>
      <c r="C372">
        <f>IF(Table1[[#This Row],[Attrition]]="Yes",1,0)</f>
        <v>1</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3">
      <c r="A373">
        <v>29</v>
      </c>
      <c r="B373" t="s">
        <v>43</v>
      </c>
      <c r="C373">
        <f>IF(Table1[[#This Row],[Attrition]]="Yes",1,0)</f>
        <v>0</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3">
      <c r="A374">
        <v>35</v>
      </c>
      <c r="B374" t="s">
        <v>43</v>
      </c>
      <c r="C374">
        <f>IF(Table1[[#This Row],[Attrition]]="Yes",1,0)</f>
        <v>0</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3">
      <c r="A375">
        <v>27</v>
      </c>
      <c r="B375" t="s">
        <v>43</v>
      </c>
      <c r="C375">
        <f>IF(Table1[[#This Row],[Attrition]]="Yes",1,0)</f>
        <v>0</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3">
      <c r="A376">
        <v>28</v>
      </c>
      <c r="B376" t="s">
        <v>43</v>
      </c>
      <c r="C376">
        <f>IF(Table1[[#This Row],[Attrition]]="Yes",1,0)</f>
        <v>0</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3">
      <c r="A377">
        <v>49</v>
      </c>
      <c r="B377" t="s">
        <v>43</v>
      </c>
      <c r="C377">
        <f>IF(Table1[[#This Row],[Attrition]]="Yes",1,0)</f>
        <v>0</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3">
      <c r="A378">
        <v>51</v>
      </c>
      <c r="B378" t="s">
        <v>43</v>
      </c>
      <c r="C378">
        <f>IF(Table1[[#This Row],[Attrition]]="Yes",1,0)</f>
        <v>0</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3">
      <c r="A379">
        <v>36</v>
      </c>
      <c r="B379" t="s">
        <v>43</v>
      </c>
      <c r="C379">
        <f>IF(Table1[[#This Row],[Attrition]]="Yes",1,0)</f>
        <v>0</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3">
      <c r="A380">
        <v>34</v>
      </c>
      <c r="B380" t="s">
        <v>35</v>
      </c>
      <c r="C380">
        <f>IF(Table1[[#This Row],[Attrition]]="Yes",1,0)</f>
        <v>1</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3">
      <c r="A381">
        <v>55</v>
      </c>
      <c r="B381" t="s">
        <v>43</v>
      </c>
      <c r="C381">
        <f>IF(Table1[[#This Row],[Attrition]]="Yes",1,0)</f>
        <v>0</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3">
      <c r="A382">
        <v>24</v>
      </c>
      <c r="B382" t="s">
        <v>43</v>
      </c>
      <c r="C382">
        <f>IF(Table1[[#This Row],[Attrition]]="Yes",1,0)</f>
        <v>0</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3">
      <c r="A383">
        <v>30</v>
      </c>
      <c r="B383" t="s">
        <v>43</v>
      </c>
      <c r="C383">
        <f>IF(Table1[[#This Row],[Attrition]]="Yes",1,0)</f>
        <v>0</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3">
      <c r="A384">
        <v>26</v>
      </c>
      <c r="B384" t="s">
        <v>35</v>
      </c>
      <c r="C384">
        <f>IF(Table1[[#This Row],[Attrition]]="Yes",1,0)</f>
        <v>1</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3">
      <c r="A385">
        <v>22</v>
      </c>
      <c r="B385" t="s">
        <v>43</v>
      </c>
      <c r="C385">
        <f>IF(Table1[[#This Row],[Attrition]]="Yes",1,0)</f>
        <v>0</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3">
      <c r="A386">
        <v>36</v>
      </c>
      <c r="B386" t="s">
        <v>43</v>
      </c>
      <c r="C386">
        <f>IF(Table1[[#This Row],[Attrition]]="Yes",1,0)</f>
        <v>0</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3">
      <c r="A387">
        <v>30</v>
      </c>
      <c r="B387" t="s">
        <v>35</v>
      </c>
      <c r="C387">
        <f>IF(Table1[[#This Row],[Attrition]]="Yes",1,0)</f>
        <v>1</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3">
      <c r="A388">
        <v>37</v>
      </c>
      <c r="B388" t="s">
        <v>43</v>
      </c>
      <c r="C388">
        <f>IF(Table1[[#This Row],[Attrition]]="Yes",1,0)</f>
        <v>0</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3">
      <c r="A389">
        <v>40</v>
      </c>
      <c r="B389" t="s">
        <v>43</v>
      </c>
      <c r="C389">
        <f>IF(Table1[[#This Row],[Attrition]]="Yes",1,0)</f>
        <v>0</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3">
      <c r="A390">
        <v>42</v>
      </c>
      <c r="B390" t="s">
        <v>43</v>
      </c>
      <c r="C390">
        <f>IF(Table1[[#This Row],[Attrition]]="Yes",1,0)</f>
        <v>0</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3">
      <c r="A391">
        <v>37</v>
      </c>
      <c r="B391" t="s">
        <v>43</v>
      </c>
      <c r="C391">
        <f>IF(Table1[[#This Row],[Attrition]]="Yes",1,0)</f>
        <v>0</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3">
      <c r="A392">
        <v>43</v>
      </c>
      <c r="B392" t="s">
        <v>43</v>
      </c>
      <c r="C392">
        <f>IF(Table1[[#This Row],[Attrition]]="Yes",1,0)</f>
        <v>0</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3">
      <c r="A393">
        <v>40</v>
      </c>
      <c r="B393" t="s">
        <v>43</v>
      </c>
      <c r="C393">
        <f>IF(Table1[[#This Row],[Attrition]]="Yes",1,0)</f>
        <v>0</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3">
      <c r="A394">
        <v>54</v>
      </c>
      <c r="B394" t="s">
        <v>43</v>
      </c>
      <c r="C394">
        <f>IF(Table1[[#This Row],[Attrition]]="Yes",1,0)</f>
        <v>0</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3">
      <c r="A395">
        <v>34</v>
      </c>
      <c r="B395" t="s">
        <v>43</v>
      </c>
      <c r="C395">
        <f>IF(Table1[[#This Row],[Attrition]]="Yes",1,0)</f>
        <v>0</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3">
      <c r="A396">
        <v>31</v>
      </c>
      <c r="B396" t="s">
        <v>43</v>
      </c>
      <c r="C396">
        <f>IF(Table1[[#This Row],[Attrition]]="Yes",1,0)</f>
        <v>0</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3">
      <c r="A397">
        <v>43</v>
      </c>
      <c r="B397" t="s">
        <v>43</v>
      </c>
      <c r="C397">
        <f>IF(Table1[[#This Row],[Attrition]]="Yes",1,0)</f>
        <v>0</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3">
      <c r="A398">
        <v>43</v>
      </c>
      <c r="B398" t="s">
        <v>43</v>
      </c>
      <c r="C398">
        <f>IF(Table1[[#This Row],[Attrition]]="Yes",1,0)</f>
        <v>0</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3">
      <c r="A399">
        <v>25</v>
      </c>
      <c r="B399" t="s">
        <v>43</v>
      </c>
      <c r="C399">
        <f>IF(Table1[[#This Row],[Attrition]]="Yes",1,0)</f>
        <v>0</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3">
      <c r="A400">
        <v>37</v>
      </c>
      <c r="B400" t="s">
        <v>43</v>
      </c>
      <c r="C400">
        <f>IF(Table1[[#This Row],[Attrition]]="Yes",1,0)</f>
        <v>0</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3">
      <c r="A401">
        <v>31</v>
      </c>
      <c r="B401" t="s">
        <v>43</v>
      </c>
      <c r="C401">
        <f>IF(Table1[[#This Row],[Attrition]]="Yes",1,0)</f>
        <v>0</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3">
      <c r="A402">
        <v>39</v>
      </c>
      <c r="B402" t="s">
        <v>43</v>
      </c>
      <c r="C402">
        <f>IF(Table1[[#This Row],[Attrition]]="Yes",1,0)</f>
        <v>0</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3">
      <c r="A403">
        <v>56</v>
      </c>
      <c r="B403" t="s">
        <v>43</v>
      </c>
      <c r="C403">
        <f>IF(Table1[[#This Row],[Attrition]]="Yes",1,0)</f>
        <v>0</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3">
      <c r="A404">
        <v>30</v>
      </c>
      <c r="B404" t="s">
        <v>43</v>
      </c>
      <c r="C404">
        <f>IF(Table1[[#This Row],[Attrition]]="Yes",1,0)</f>
        <v>0</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3">
      <c r="A405">
        <v>41</v>
      </c>
      <c r="B405" t="s">
        <v>43</v>
      </c>
      <c r="C405">
        <f>IF(Table1[[#This Row],[Attrition]]="Yes",1,0)</f>
        <v>0</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3">
      <c r="A406">
        <v>28</v>
      </c>
      <c r="B406" t="s">
        <v>43</v>
      </c>
      <c r="C406">
        <f>IF(Table1[[#This Row],[Attrition]]="Yes",1,0)</f>
        <v>0</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3">
      <c r="A407">
        <v>25</v>
      </c>
      <c r="B407" t="s">
        <v>35</v>
      </c>
      <c r="C407">
        <f>IF(Table1[[#This Row],[Attrition]]="Yes",1,0)</f>
        <v>1</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3">
      <c r="A408">
        <v>52</v>
      </c>
      <c r="B408" t="s">
        <v>43</v>
      </c>
      <c r="C408">
        <f>IF(Table1[[#This Row],[Attrition]]="Yes",1,0)</f>
        <v>0</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3">
      <c r="A409">
        <v>45</v>
      </c>
      <c r="B409" t="s">
        <v>43</v>
      </c>
      <c r="C409">
        <f>IF(Table1[[#This Row],[Attrition]]="Yes",1,0)</f>
        <v>0</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3">
      <c r="A410">
        <v>52</v>
      </c>
      <c r="B410" t="s">
        <v>43</v>
      </c>
      <c r="C410">
        <f>IF(Table1[[#This Row],[Attrition]]="Yes",1,0)</f>
        <v>0</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3">
      <c r="A411">
        <v>42</v>
      </c>
      <c r="B411" t="s">
        <v>43</v>
      </c>
      <c r="C411">
        <f>IF(Table1[[#This Row],[Attrition]]="Yes",1,0)</f>
        <v>0</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3">
      <c r="A412">
        <v>30</v>
      </c>
      <c r="B412" t="s">
        <v>43</v>
      </c>
      <c r="C412">
        <f>IF(Table1[[#This Row],[Attrition]]="Yes",1,0)</f>
        <v>0</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3">
      <c r="A413">
        <v>60</v>
      </c>
      <c r="B413" t="s">
        <v>43</v>
      </c>
      <c r="C413">
        <f>IF(Table1[[#This Row],[Attrition]]="Yes",1,0)</f>
        <v>0</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3">
      <c r="A414">
        <v>46</v>
      </c>
      <c r="B414" t="s">
        <v>43</v>
      </c>
      <c r="C414">
        <f>IF(Table1[[#This Row],[Attrition]]="Yes",1,0)</f>
        <v>0</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3">
      <c r="A415">
        <v>42</v>
      </c>
      <c r="B415" t="s">
        <v>43</v>
      </c>
      <c r="C415">
        <f>IF(Table1[[#This Row],[Attrition]]="Yes",1,0)</f>
        <v>0</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3">
      <c r="A416">
        <v>24</v>
      </c>
      <c r="B416" t="s">
        <v>35</v>
      </c>
      <c r="C416">
        <f>IF(Table1[[#This Row],[Attrition]]="Yes",1,0)</f>
        <v>1</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3">
      <c r="A417">
        <v>34</v>
      </c>
      <c r="B417" t="s">
        <v>35</v>
      </c>
      <c r="C417">
        <f>IF(Table1[[#This Row],[Attrition]]="Yes",1,0)</f>
        <v>1</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3">
      <c r="A418">
        <v>38</v>
      </c>
      <c r="B418" t="s">
        <v>43</v>
      </c>
      <c r="C418">
        <f>IF(Table1[[#This Row],[Attrition]]="Yes",1,0)</f>
        <v>0</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3">
      <c r="A419">
        <v>40</v>
      </c>
      <c r="B419" t="s">
        <v>43</v>
      </c>
      <c r="C419">
        <f>IF(Table1[[#This Row],[Attrition]]="Yes",1,0)</f>
        <v>0</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3">
      <c r="A420">
        <v>26</v>
      </c>
      <c r="B420" t="s">
        <v>43</v>
      </c>
      <c r="C420">
        <f>IF(Table1[[#This Row],[Attrition]]="Yes",1,0)</f>
        <v>0</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3">
      <c r="A421">
        <v>30</v>
      </c>
      <c r="B421" t="s">
        <v>43</v>
      </c>
      <c r="C421">
        <f>IF(Table1[[#This Row],[Attrition]]="Yes",1,0)</f>
        <v>0</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3">
      <c r="A422">
        <v>29</v>
      </c>
      <c r="B422" t="s">
        <v>43</v>
      </c>
      <c r="C422">
        <f>IF(Table1[[#This Row],[Attrition]]="Yes",1,0)</f>
        <v>0</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3">
      <c r="A423">
        <v>29</v>
      </c>
      <c r="B423" t="s">
        <v>35</v>
      </c>
      <c r="C423">
        <f>IF(Table1[[#This Row],[Attrition]]="Yes",1,0)</f>
        <v>1</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3">
      <c r="A424">
        <v>19</v>
      </c>
      <c r="B424" t="s">
        <v>35</v>
      </c>
      <c r="C424">
        <f>IF(Table1[[#This Row],[Attrition]]="Yes",1,0)</f>
        <v>1</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3">
      <c r="A425">
        <v>30</v>
      </c>
      <c r="B425" t="s">
        <v>43</v>
      </c>
      <c r="C425">
        <f>IF(Table1[[#This Row],[Attrition]]="Yes",1,0)</f>
        <v>0</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3">
      <c r="A426">
        <v>57</v>
      </c>
      <c r="B426" t="s">
        <v>43</v>
      </c>
      <c r="C426">
        <f>IF(Table1[[#This Row],[Attrition]]="Yes",1,0)</f>
        <v>0</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3">
      <c r="A427">
        <v>50</v>
      </c>
      <c r="B427" t="s">
        <v>43</v>
      </c>
      <c r="C427">
        <f>IF(Table1[[#This Row],[Attrition]]="Yes",1,0)</f>
        <v>0</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3">
      <c r="A428">
        <v>30</v>
      </c>
      <c r="B428" t="s">
        <v>43</v>
      </c>
      <c r="C428">
        <f>IF(Table1[[#This Row],[Attrition]]="Yes",1,0)</f>
        <v>0</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3">
      <c r="A429">
        <v>60</v>
      </c>
      <c r="B429" t="s">
        <v>43</v>
      </c>
      <c r="C429">
        <f>IF(Table1[[#This Row],[Attrition]]="Yes",1,0)</f>
        <v>0</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3">
      <c r="A430">
        <v>47</v>
      </c>
      <c r="B430" t="s">
        <v>43</v>
      </c>
      <c r="C430">
        <f>IF(Table1[[#This Row],[Attrition]]="Yes",1,0)</f>
        <v>0</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3">
      <c r="A431">
        <v>46</v>
      </c>
      <c r="B431" t="s">
        <v>43</v>
      </c>
      <c r="C431">
        <f>IF(Table1[[#This Row],[Attrition]]="Yes",1,0)</f>
        <v>0</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3">
      <c r="A432">
        <v>35</v>
      </c>
      <c r="B432" t="s">
        <v>43</v>
      </c>
      <c r="C432">
        <f>IF(Table1[[#This Row],[Attrition]]="Yes",1,0)</f>
        <v>0</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3">
      <c r="A433">
        <v>54</v>
      </c>
      <c r="B433" t="s">
        <v>43</v>
      </c>
      <c r="C433">
        <f>IF(Table1[[#This Row],[Attrition]]="Yes",1,0)</f>
        <v>0</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3">
      <c r="A434">
        <v>34</v>
      </c>
      <c r="B434" t="s">
        <v>43</v>
      </c>
      <c r="C434">
        <f>IF(Table1[[#This Row],[Attrition]]="Yes",1,0)</f>
        <v>0</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3">
      <c r="A435">
        <v>46</v>
      </c>
      <c r="B435" t="s">
        <v>43</v>
      </c>
      <c r="C435">
        <f>IF(Table1[[#This Row],[Attrition]]="Yes",1,0)</f>
        <v>0</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3">
      <c r="A436">
        <v>31</v>
      </c>
      <c r="B436" t="s">
        <v>43</v>
      </c>
      <c r="C436">
        <f>IF(Table1[[#This Row],[Attrition]]="Yes",1,0)</f>
        <v>0</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3">
      <c r="A437">
        <v>33</v>
      </c>
      <c r="B437" t="s">
        <v>35</v>
      </c>
      <c r="C437">
        <f>IF(Table1[[#This Row],[Attrition]]="Yes",1,0)</f>
        <v>1</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3">
      <c r="A438">
        <v>33</v>
      </c>
      <c r="B438" t="s">
        <v>35</v>
      </c>
      <c r="C438">
        <f>IF(Table1[[#This Row],[Attrition]]="Yes",1,0)</f>
        <v>1</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3">
      <c r="A439">
        <v>30</v>
      </c>
      <c r="B439" t="s">
        <v>43</v>
      </c>
      <c r="C439">
        <f>IF(Table1[[#This Row],[Attrition]]="Yes",1,0)</f>
        <v>0</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3">
      <c r="A440">
        <v>35</v>
      </c>
      <c r="B440" t="s">
        <v>43</v>
      </c>
      <c r="C440">
        <f>IF(Table1[[#This Row],[Attrition]]="Yes",1,0)</f>
        <v>0</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3">
      <c r="A441">
        <v>31</v>
      </c>
      <c r="B441" t="s">
        <v>35</v>
      </c>
      <c r="C441">
        <f>IF(Table1[[#This Row],[Attrition]]="Yes",1,0)</f>
        <v>1</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3">
      <c r="A442">
        <v>34</v>
      </c>
      <c r="B442" t="s">
        <v>35</v>
      </c>
      <c r="C442">
        <f>IF(Table1[[#This Row],[Attrition]]="Yes",1,0)</f>
        <v>1</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3">
      <c r="A443">
        <v>42</v>
      </c>
      <c r="B443" t="s">
        <v>43</v>
      </c>
      <c r="C443">
        <f>IF(Table1[[#This Row],[Attrition]]="Yes",1,0)</f>
        <v>0</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3">
      <c r="A444">
        <v>36</v>
      </c>
      <c r="B444" t="s">
        <v>43</v>
      </c>
      <c r="C444">
        <f>IF(Table1[[#This Row],[Attrition]]="Yes",1,0)</f>
        <v>0</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3">
      <c r="A445">
        <v>22</v>
      </c>
      <c r="B445" t="s">
        <v>35</v>
      </c>
      <c r="C445">
        <f>IF(Table1[[#This Row],[Attrition]]="Yes",1,0)</f>
        <v>1</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3">
      <c r="A446">
        <v>48</v>
      </c>
      <c r="B446" t="s">
        <v>43</v>
      </c>
      <c r="C446">
        <f>IF(Table1[[#This Row],[Attrition]]="Yes",1,0)</f>
        <v>0</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3">
      <c r="A447">
        <v>55</v>
      </c>
      <c r="B447" t="s">
        <v>43</v>
      </c>
      <c r="C447">
        <f>IF(Table1[[#This Row],[Attrition]]="Yes",1,0)</f>
        <v>0</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3">
      <c r="A448">
        <v>41</v>
      </c>
      <c r="B448" t="s">
        <v>43</v>
      </c>
      <c r="C448">
        <f>IF(Table1[[#This Row],[Attrition]]="Yes",1,0)</f>
        <v>0</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3">
      <c r="A449">
        <v>35</v>
      </c>
      <c r="B449" t="s">
        <v>43</v>
      </c>
      <c r="C449">
        <f>IF(Table1[[#This Row],[Attrition]]="Yes",1,0)</f>
        <v>0</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3">
      <c r="A450">
        <v>40</v>
      </c>
      <c r="B450" t="s">
        <v>43</v>
      </c>
      <c r="C450">
        <f>IF(Table1[[#This Row],[Attrition]]="Yes",1,0)</f>
        <v>0</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3">
      <c r="A451">
        <v>39</v>
      </c>
      <c r="B451" t="s">
        <v>43</v>
      </c>
      <c r="C451">
        <f>IF(Table1[[#This Row],[Attrition]]="Yes",1,0)</f>
        <v>0</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3">
      <c r="A452">
        <v>31</v>
      </c>
      <c r="B452" t="s">
        <v>43</v>
      </c>
      <c r="C452">
        <f>IF(Table1[[#This Row],[Attrition]]="Yes",1,0)</f>
        <v>0</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3">
      <c r="A453">
        <v>42</v>
      </c>
      <c r="B453" t="s">
        <v>43</v>
      </c>
      <c r="C453">
        <f>IF(Table1[[#This Row],[Attrition]]="Yes",1,0)</f>
        <v>0</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3">
      <c r="A454">
        <v>45</v>
      </c>
      <c r="B454" t="s">
        <v>43</v>
      </c>
      <c r="C454">
        <f>IF(Table1[[#This Row],[Attrition]]="Yes",1,0)</f>
        <v>0</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3">
      <c r="A455">
        <v>26</v>
      </c>
      <c r="B455" t="s">
        <v>35</v>
      </c>
      <c r="C455">
        <f>IF(Table1[[#This Row],[Attrition]]="Yes",1,0)</f>
        <v>1</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3">
      <c r="A456">
        <v>29</v>
      </c>
      <c r="B456" t="s">
        <v>43</v>
      </c>
      <c r="C456">
        <f>IF(Table1[[#This Row],[Attrition]]="Yes",1,0)</f>
        <v>0</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3">
      <c r="A457">
        <v>33</v>
      </c>
      <c r="B457" t="s">
        <v>43</v>
      </c>
      <c r="C457">
        <f>IF(Table1[[#This Row],[Attrition]]="Yes",1,0)</f>
        <v>0</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3">
      <c r="A458">
        <v>31</v>
      </c>
      <c r="B458" t="s">
        <v>43</v>
      </c>
      <c r="C458">
        <f>IF(Table1[[#This Row],[Attrition]]="Yes",1,0)</f>
        <v>0</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3">
      <c r="A459">
        <v>18</v>
      </c>
      <c r="B459" t="s">
        <v>35</v>
      </c>
      <c r="C459">
        <f>IF(Table1[[#This Row],[Attrition]]="Yes",1,0)</f>
        <v>1</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3">
      <c r="A460">
        <v>40</v>
      </c>
      <c r="B460" t="s">
        <v>43</v>
      </c>
      <c r="C460">
        <f>IF(Table1[[#This Row],[Attrition]]="Yes",1,0)</f>
        <v>0</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3">
      <c r="A461">
        <v>41</v>
      </c>
      <c r="B461" t="s">
        <v>43</v>
      </c>
      <c r="C461">
        <f>IF(Table1[[#This Row],[Attrition]]="Yes",1,0)</f>
        <v>0</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3">
      <c r="A462">
        <v>26</v>
      </c>
      <c r="B462" t="s">
        <v>43</v>
      </c>
      <c r="C462">
        <f>IF(Table1[[#This Row],[Attrition]]="Yes",1,0)</f>
        <v>0</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3">
      <c r="A463">
        <v>35</v>
      </c>
      <c r="B463" t="s">
        <v>43</v>
      </c>
      <c r="C463">
        <f>IF(Table1[[#This Row],[Attrition]]="Yes",1,0)</f>
        <v>0</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3">
      <c r="A464">
        <v>34</v>
      </c>
      <c r="B464" t="s">
        <v>43</v>
      </c>
      <c r="C464">
        <f>IF(Table1[[#This Row],[Attrition]]="Yes",1,0)</f>
        <v>0</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3">
      <c r="A465">
        <v>26</v>
      </c>
      <c r="B465" t="s">
        <v>35</v>
      </c>
      <c r="C465">
        <f>IF(Table1[[#This Row],[Attrition]]="Yes",1,0)</f>
        <v>1</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3">
      <c r="A466">
        <v>37</v>
      </c>
      <c r="B466" t="s">
        <v>43</v>
      </c>
      <c r="C466">
        <f>IF(Table1[[#This Row],[Attrition]]="Yes",1,0)</f>
        <v>0</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3">
      <c r="A467">
        <v>46</v>
      </c>
      <c r="B467" t="s">
        <v>43</v>
      </c>
      <c r="C467">
        <f>IF(Table1[[#This Row],[Attrition]]="Yes",1,0)</f>
        <v>0</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3">
      <c r="A468">
        <v>41</v>
      </c>
      <c r="B468" t="s">
        <v>43</v>
      </c>
      <c r="C468">
        <f>IF(Table1[[#This Row],[Attrition]]="Yes",1,0)</f>
        <v>0</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3">
      <c r="A469">
        <v>37</v>
      </c>
      <c r="B469" t="s">
        <v>43</v>
      </c>
      <c r="C469">
        <f>IF(Table1[[#This Row],[Attrition]]="Yes",1,0)</f>
        <v>0</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3">
      <c r="A470">
        <v>52</v>
      </c>
      <c r="B470" t="s">
        <v>43</v>
      </c>
      <c r="C470">
        <f>IF(Table1[[#This Row],[Attrition]]="Yes",1,0)</f>
        <v>0</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3">
      <c r="A471">
        <v>32</v>
      </c>
      <c r="B471" t="s">
        <v>35</v>
      </c>
      <c r="C471">
        <f>IF(Table1[[#This Row],[Attrition]]="Yes",1,0)</f>
        <v>1</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3">
      <c r="A472">
        <v>24</v>
      </c>
      <c r="B472" t="s">
        <v>43</v>
      </c>
      <c r="C472">
        <f>IF(Table1[[#This Row],[Attrition]]="Yes",1,0)</f>
        <v>0</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3">
      <c r="A473">
        <v>38</v>
      </c>
      <c r="B473" t="s">
        <v>43</v>
      </c>
      <c r="C473">
        <f>IF(Table1[[#This Row],[Attrition]]="Yes",1,0)</f>
        <v>0</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3">
      <c r="A474">
        <v>37</v>
      </c>
      <c r="B474" t="s">
        <v>43</v>
      </c>
      <c r="C474">
        <f>IF(Table1[[#This Row],[Attrition]]="Yes",1,0)</f>
        <v>0</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3">
      <c r="A475">
        <v>49</v>
      </c>
      <c r="B475" t="s">
        <v>43</v>
      </c>
      <c r="C475">
        <f>IF(Table1[[#This Row],[Attrition]]="Yes",1,0)</f>
        <v>0</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3">
      <c r="A476">
        <v>24</v>
      </c>
      <c r="B476" t="s">
        <v>43</v>
      </c>
      <c r="C476">
        <f>IF(Table1[[#This Row],[Attrition]]="Yes",1,0)</f>
        <v>0</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3">
      <c r="A477">
        <v>26</v>
      </c>
      <c r="B477" t="s">
        <v>43</v>
      </c>
      <c r="C477">
        <f>IF(Table1[[#This Row],[Attrition]]="Yes",1,0)</f>
        <v>0</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3">
      <c r="A478">
        <v>24</v>
      </c>
      <c r="B478" t="s">
        <v>43</v>
      </c>
      <c r="C478">
        <f>IF(Table1[[#This Row],[Attrition]]="Yes",1,0)</f>
        <v>0</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3">
      <c r="A479">
        <v>50</v>
      </c>
      <c r="B479" t="s">
        <v>43</v>
      </c>
      <c r="C479">
        <f>IF(Table1[[#This Row],[Attrition]]="Yes",1,0)</f>
        <v>0</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3">
      <c r="A480">
        <v>25</v>
      </c>
      <c r="B480" t="s">
        <v>43</v>
      </c>
      <c r="C480">
        <f>IF(Table1[[#This Row],[Attrition]]="Yes",1,0)</f>
        <v>0</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3">
      <c r="A481">
        <v>24</v>
      </c>
      <c r="B481" t="s">
        <v>35</v>
      </c>
      <c r="C481">
        <f>IF(Table1[[#This Row],[Attrition]]="Yes",1,0)</f>
        <v>1</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3">
      <c r="A482">
        <v>30</v>
      </c>
      <c r="B482" t="s">
        <v>35</v>
      </c>
      <c r="C482">
        <f>IF(Table1[[#This Row],[Attrition]]="Yes",1,0)</f>
        <v>1</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3">
      <c r="A483">
        <v>34</v>
      </c>
      <c r="B483" t="s">
        <v>43</v>
      </c>
      <c r="C483">
        <f>IF(Table1[[#This Row],[Attrition]]="Yes",1,0)</f>
        <v>0</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3">
      <c r="A484">
        <v>31</v>
      </c>
      <c r="B484" t="s">
        <v>35</v>
      </c>
      <c r="C484">
        <f>IF(Table1[[#This Row],[Attrition]]="Yes",1,0)</f>
        <v>1</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3">
      <c r="A485">
        <v>35</v>
      </c>
      <c r="B485" t="s">
        <v>43</v>
      </c>
      <c r="C485">
        <f>IF(Table1[[#This Row],[Attrition]]="Yes",1,0)</f>
        <v>0</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3">
      <c r="A486">
        <v>31</v>
      </c>
      <c r="B486" t="s">
        <v>43</v>
      </c>
      <c r="C486">
        <f>IF(Table1[[#This Row],[Attrition]]="Yes",1,0)</f>
        <v>0</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3">
      <c r="A487">
        <v>27</v>
      </c>
      <c r="B487" t="s">
        <v>43</v>
      </c>
      <c r="C487">
        <f>IF(Table1[[#This Row],[Attrition]]="Yes",1,0)</f>
        <v>0</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3">
      <c r="A488">
        <v>37</v>
      </c>
      <c r="B488" t="s">
        <v>43</v>
      </c>
      <c r="C488">
        <f>IF(Table1[[#This Row],[Attrition]]="Yes",1,0)</f>
        <v>0</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3">
      <c r="A489">
        <v>20</v>
      </c>
      <c r="B489" t="s">
        <v>43</v>
      </c>
      <c r="C489">
        <f>IF(Table1[[#This Row],[Attrition]]="Yes",1,0)</f>
        <v>0</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3">
      <c r="A490">
        <v>42</v>
      </c>
      <c r="B490" t="s">
        <v>43</v>
      </c>
      <c r="C490">
        <f>IF(Table1[[#This Row],[Attrition]]="Yes",1,0)</f>
        <v>0</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3">
      <c r="A491">
        <v>43</v>
      </c>
      <c r="B491" t="s">
        <v>43</v>
      </c>
      <c r="C491">
        <f>IF(Table1[[#This Row],[Attrition]]="Yes",1,0)</f>
        <v>0</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3">
      <c r="A492">
        <v>38</v>
      </c>
      <c r="B492" t="s">
        <v>43</v>
      </c>
      <c r="C492">
        <f>IF(Table1[[#This Row],[Attrition]]="Yes",1,0)</f>
        <v>0</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3">
      <c r="A493">
        <v>43</v>
      </c>
      <c r="B493" t="s">
        <v>43</v>
      </c>
      <c r="C493">
        <f>IF(Table1[[#This Row],[Attrition]]="Yes",1,0)</f>
        <v>0</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3">
      <c r="A494">
        <v>48</v>
      </c>
      <c r="B494" t="s">
        <v>43</v>
      </c>
      <c r="C494">
        <f>IF(Table1[[#This Row],[Attrition]]="Yes",1,0)</f>
        <v>0</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3">
      <c r="A495">
        <v>44</v>
      </c>
      <c r="B495" t="s">
        <v>43</v>
      </c>
      <c r="C495">
        <f>IF(Table1[[#This Row],[Attrition]]="Yes",1,0)</f>
        <v>0</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3">
      <c r="A496">
        <v>34</v>
      </c>
      <c r="B496" t="s">
        <v>43</v>
      </c>
      <c r="C496">
        <f>IF(Table1[[#This Row],[Attrition]]="Yes",1,0)</f>
        <v>0</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3">
      <c r="A497">
        <v>27</v>
      </c>
      <c r="B497" t="s">
        <v>35</v>
      </c>
      <c r="C497">
        <f>IF(Table1[[#This Row],[Attrition]]="Yes",1,0)</f>
        <v>1</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3">
      <c r="A498">
        <v>21</v>
      </c>
      <c r="B498" t="s">
        <v>43</v>
      </c>
      <c r="C498">
        <f>IF(Table1[[#This Row],[Attrition]]="Yes",1,0)</f>
        <v>0</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3">
      <c r="A499">
        <v>44</v>
      </c>
      <c r="B499" t="s">
        <v>43</v>
      </c>
      <c r="C499">
        <f>IF(Table1[[#This Row],[Attrition]]="Yes",1,0)</f>
        <v>0</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3">
      <c r="A500">
        <v>22</v>
      </c>
      <c r="B500" t="s">
        <v>43</v>
      </c>
      <c r="C500">
        <f>IF(Table1[[#This Row],[Attrition]]="Yes",1,0)</f>
        <v>0</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3">
      <c r="A501">
        <v>33</v>
      </c>
      <c r="B501" t="s">
        <v>43</v>
      </c>
      <c r="C501">
        <f>IF(Table1[[#This Row],[Attrition]]="Yes",1,0)</f>
        <v>0</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3">
      <c r="A502">
        <v>32</v>
      </c>
      <c r="B502" t="s">
        <v>43</v>
      </c>
      <c r="C502">
        <f>IF(Table1[[#This Row],[Attrition]]="Yes",1,0)</f>
        <v>0</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3">
      <c r="A503">
        <v>30</v>
      </c>
      <c r="B503" t="s">
        <v>43</v>
      </c>
      <c r="C503">
        <f>IF(Table1[[#This Row],[Attrition]]="Yes",1,0)</f>
        <v>0</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3">
      <c r="A504">
        <v>53</v>
      </c>
      <c r="B504" t="s">
        <v>43</v>
      </c>
      <c r="C504">
        <f>IF(Table1[[#This Row],[Attrition]]="Yes",1,0)</f>
        <v>0</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3">
      <c r="A505">
        <v>34</v>
      </c>
      <c r="B505" t="s">
        <v>43</v>
      </c>
      <c r="C505">
        <f>IF(Table1[[#This Row],[Attrition]]="Yes",1,0)</f>
        <v>0</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3">
      <c r="A506">
        <v>45</v>
      </c>
      <c r="B506" t="s">
        <v>35</v>
      </c>
      <c r="C506">
        <f>IF(Table1[[#This Row],[Attrition]]="Yes",1,0)</f>
        <v>1</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3">
      <c r="A507">
        <v>26</v>
      </c>
      <c r="B507" t="s">
        <v>43</v>
      </c>
      <c r="C507">
        <f>IF(Table1[[#This Row],[Attrition]]="Yes",1,0)</f>
        <v>0</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3">
      <c r="A508">
        <v>37</v>
      </c>
      <c r="B508" t="s">
        <v>43</v>
      </c>
      <c r="C508">
        <f>IF(Table1[[#This Row],[Attrition]]="Yes",1,0)</f>
        <v>0</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3">
      <c r="A509">
        <v>29</v>
      </c>
      <c r="B509" t="s">
        <v>43</v>
      </c>
      <c r="C509">
        <f>IF(Table1[[#This Row],[Attrition]]="Yes",1,0)</f>
        <v>0</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3">
      <c r="A510">
        <v>35</v>
      </c>
      <c r="B510" t="s">
        <v>43</v>
      </c>
      <c r="C510">
        <f>IF(Table1[[#This Row],[Attrition]]="Yes",1,0)</f>
        <v>0</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3">
      <c r="A511">
        <v>33</v>
      </c>
      <c r="B511" t="s">
        <v>43</v>
      </c>
      <c r="C511">
        <f>IF(Table1[[#This Row],[Attrition]]="Yes",1,0)</f>
        <v>0</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3">
      <c r="A512">
        <v>54</v>
      </c>
      <c r="B512" t="s">
        <v>43</v>
      </c>
      <c r="C512">
        <f>IF(Table1[[#This Row],[Attrition]]="Yes",1,0)</f>
        <v>0</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3">
      <c r="A513">
        <v>36</v>
      </c>
      <c r="B513" t="s">
        <v>43</v>
      </c>
      <c r="C513">
        <f>IF(Table1[[#This Row],[Attrition]]="Yes",1,0)</f>
        <v>0</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3">
      <c r="A514">
        <v>27</v>
      </c>
      <c r="B514" t="s">
        <v>43</v>
      </c>
      <c r="C514">
        <f>IF(Table1[[#This Row],[Attrition]]="Yes",1,0)</f>
        <v>0</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3">
      <c r="A515">
        <v>20</v>
      </c>
      <c r="B515" t="s">
        <v>35</v>
      </c>
      <c r="C515">
        <f>IF(Table1[[#This Row],[Attrition]]="Yes",1,0)</f>
        <v>1</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3">
      <c r="A516">
        <v>33</v>
      </c>
      <c r="B516" t="s">
        <v>35</v>
      </c>
      <c r="C516">
        <f>IF(Table1[[#This Row],[Attrition]]="Yes",1,0)</f>
        <v>1</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3">
      <c r="A517">
        <v>35</v>
      </c>
      <c r="B517" t="s">
        <v>43</v>
      </c>
      <c r="C517">
        <f>IF(Table1[[#This Row],[Attrition]]="Yes",1,0)</f>
        <v>0</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3">
      <c r="A518">
        <v>23</v>
      </c>
      <c r="B518" t="s">
        <v>43</v>
      </c>
      <c r="C518">
        <f>IF(Table1[[#This Row],[Attrition]]="Yes",1,0)</f>
        <v>0</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3">
      <c r="A519">
        <v>25</v>
      </c>
      <c r="B519" t="s">
        <v>43</v>
      </c>
      <c r="C519">
        <f>IF(Table1[[#This Row],[Attrition]]="Yes",1,0)</f>
        <v>0</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3">
      <c r="A520">
        <v>38</v>
      </c>
      <c r="B520" t="s">
        <v>43</v>
      </c>
      <c r="C520">
        <f>IF(Table1[[#This Row],[Attrition]]="Yes",1,0)</f>
        <v>0</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3">
      <c r="A521">
        <v>29</v>
      </c>
      <c r="B521" t="s">
        <v>43</v>
      </c>
      <c r="C521">
        <f>IF(Table1[[#This Row],[Attrition]]="Yes",1,0)</f>
        <v>0</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3">
      <c r="A522">
        <v>48</v>
      </c>
      <c r="B522" t="s">
        <v>43</v>
      </c>
      <c r="C522">
        <f>IF(Table1[[#This Row],[Attrition]]="Yes",1,0)</f>
        <v>0</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3">
      <c r="A523">
        <v>27</v>
      </c>
      <c r="B523" t="s">
        <v>43</v>
      </c>
      <c r="C523">
        <f>IF(Table1[[#This Row],[Attrition]]="Yes",1,0)</f>
        <v>0</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3">
      <c r="A524">
        <v>37</v>
      </c>
      <c r="B524" t="s">
        <v>43</v>
      </c>
      <c r="C524">
        <f>IF(Table1[[#This Row],[Attrition]]="Yes",1,0)</f>
        <v>0</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3">
      <c r="A525">
        <v>50</v>
      </c>
      <c r="B525" t="s">
        <v>43</v>
      </c>
      <c r="C525">
        <f>IF(Table1[[#This Row],[Attrition]]="Yes",1,0)</f>
        <v>0</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3">
      <c r="A526">
        <v>34</v>
      </c>
      <c r="B526" t="s">
        <v>43</v>
      </c>
      <c r="C526">
        <f>IF(Table1[[#This Row],[Attrition]]="Yes",1,0)</f>
        <v>0</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3">
      <c r="A527">
        <v>24</v>
      </c>
      <c r="B527" t="s">
        <v>35</v>
      </c>
      <c r="C527">
        <f>IF(Table1[[#This Row],[Attrition]]="Yes",1,0)</f>
        <v>1</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3">
      <c r="A528">
        <v>39</v>
      </c>
      <c r="B528" t="s">
        <v>43</v>
      </c>
      <c r="C528">
        <f>IF(Table1[[#This Row],[Attrition]]="Yes",1,0)</f>
        <v>0</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3">
      <c r="A529">
        <v>32</v>
      </c>
      <c r="B529" t="s">
        <v>43</v>
      </c>
      <c r="C529">
        <f>IF(Table1[[#This Row],[Attrition]]="Yes",1,0)</f>
        <v>0</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3">
      <c r="A530">
        <v>50</v>
      </c>
      <c r="B530" t="s">
        <v>35</v>
      </c>
      <c r="C530">
        <f>IF(Table1[[#This Row],[Attrition]]="Yes",1,0)</f>
        <v>1</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3">
      <c r="A531">
        <v>38</v>
      </c>
      <c r="B531" t="s">
        <v>43</v>
      </c>
      <c r="C531">
        <f>IF(Table1[[#This Row],[Attrition]]="Yes",1,0)</f>
        <v>0</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3">
      <c r="A532">
        <v>27</v>
      </c>
      <c r="B532" t="s">
        <v>43</v>
      </c>
      <c r="C532">
        <f>IF(Table1[[#This Row],[Attrition]]="Yes",1,0)</f>
        <v>0</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3">
      <c r="A533">
        <v>32</v>
      </c>
      <c r="B533" t="s">
        <v>43</v>
      </c>
      <c r="C533">
        <f>IF(Table1[[#This Row],[Attrition]]="Yes",1,0)</f>
        <v>0</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3">
      <c r="A534">
        <v>47</v>
      </c>
      <c r="B534" t="s">
        <v>43</v>
      </c>
      <c r="C534">
        <f>IF(Table1[[#This Row],[Attrition]]="Yes",1,0)</f>
        <v>0</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3">
      <c r="A535">
        <v>40</v>
      </c>
      <c r="B535" t="s">
        <v>43</v>
      </c>
      <c r="C535">
        <f>IF(Table1[[#This Row],[Attrition]]="Yes",1,0)</f>
        <v>0</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3">
      <c r="A536">
        <v>53</v>
      </c>
      <c r="B536" t="s">
        <v>43</v>
      </c>
      <c r="C536">
        <f>IF(Table1[[#This Row],[Attrition]]="Yes",1,0)</f>
        <v>0</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3">
      <c r="A537">
        <v>41</v>
      </c>
      <c r="B537" t="s">
        <v>43</v>
      </c>
      <c r="C537">
        <f>IF(Table1[[#This Row],[Attrition]]="Yes",1,0)</f>
        <v>0</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3">
      <c r="A538">
        <v>60</v>
      </c>
      <c r="B538" t="s">
        <v>43</v>
      </c>
      <c r="C538">
        <f>IF(Table1[[#This Row],[Attrition]]="Yes",1,0)</f>
        <v>0</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3">
      <c r="A539">
        <v>27</v>
      </c>
      <c r="B539" t="s">
        <v>43</v>
      </c>
      <c r="C539">
        <f>IF(Table1[[#This Row],[Attrition]]="Yes",1,0)</f>
        <v>0</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3">
      <c r="A540">
        <v>41</v>
      </c>
      <c r="B540" t="s">
        <v>43</v>
      </c>
      <c r="C540">
        <f>IF(Table1[[#This Row],[Attrition]]="Yes",1,0)</f>
        <v>0</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3">
      <c r="A541">
        <v>50</v>
      </c>
      <c r="B541" t="s">
        <v>43</v>
      </c>
      <c r="C541">
        <f>IF(Table1[[#This Row],[Attrition]]="Yes",1,0)</f>
        <v>0</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3">
      <c r="A542">
        <v>28</v>
      </c>
      <c r="B542" t="s">
        <v>35</v>
      </c>
      <c r="C542">
        <f>IF(Table1[[#This Row],[Attrition]]="Yes",1,0)</f>
        <v>1</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3">
      <c r="A543">
        <v>36</v>
      </c>
      <c r="B543" t="s">
        <v>43</v>
      </c>
      <c r="C543">
        <f>IF(Table1[[#This Row],[Attrition]]="Yes",1,0)</f>
        <v>0</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3">
      <c r="A544">
        <v>38</v>
      </c>
      <c r="B544" t="s">
        <v>43</v>
      </c>
      <c r="C544">
        <f>IF(Table1[[#This Row],[Attrition]]="Yes",1,0)</f>
        <v>0</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3">
      <c r="A545">
        <v>44</v>
      </c>
      <c r="B545" t="s">
        <v>43</v>
      </c>
      <c r="C545">
        <f>IF(Table1[[#This Row],[Attrition]]="Yes",1,0)</f>
        <v>0</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3">
      <c r="A546">
        <v>47</v>
      </c>
      <c r="B546" t="s">
        <v>43</v>
      </c>
      <c r="C546">
        <f>IF(Table1[[#This Row],[Attrition]]="Yes",1,0)</f>
        <v>0</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3">
      <c r="A547">
        <v>30</v>
      </c>
      <c r="B547" t="s">
        <v>43</v>
      </c>
      <c r="C547">
        <f>IF(Table1[[#This Row],[Attrition]]="Yes",1,0)</f>
        <v>0</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3">
      <c r="A548">
        <v>29</v>
      </c>
      <c r="B548" t="s">
        <v>43</v>
      </c>
      <c r="C548">
        <f>IF(Table1[[#This Row],[Attrition]]="Yes",1,0)</f>
        <v>0</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3">
      <c r="A549">
        <v>42</v>
      </c>
      <c r="B549" t="s">
        <v>35</v>
      </c>
      <c r="C549">
        <f>IF(Table1[[#This Row],[Attrition]]="Yes",1,0)</f>
        <v>1</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3">
      <c r="A550">
        <v>43</v>
      </c>
      <c r="B550" t="s">
        <v>43</v>
      </c>
      <c r="C550">
        <f>IF(Table1[[#This Row],[Attrition]]="Yes",1,0)</f>
        <v>0</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3">
      <c r="A551">
        <v>34</v>
      </c>
      <c r="B551" t="s">
        <v>43</v>
      </c>
      <c r="C551">
        <f>IF(Table1[[#This Row],[Attrition]]="Yes",1,0)</f>
        <v>0</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3">
      <c r="A552">
        <v>23</v>
      </c>
      <c r="B552" t="s">
        <v>43</v>
      </c>
      <c r="C552">
        <f>IF(Table1[[#This Row],[Attrition]]="Yes",1,0)</f>
        <v>0</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3">
      <c r="A553">
        <v>39</v>
      </c>
      <c r="B553" t="s">
        <v>43</v>
      </c>
      <c r="C553">
        <f>IF(Table1[[#This Row],[Attrition]]="Yes",1,0)</f>
        <v>0</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3">
      <c r="A554">
        <v>56</v>
      </c>
      <c r="B554" t="s">
        <v>43</v>
      </c>
      <c r="C554">
        <f>IF(Table1[[#This Row],[Attrition]]="Yes",1,0)</f>
        <v>0</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3">
      <c r="A555">
        <v>40</v>
      </c>
      <c r="B555" t="s">
        <v>43</v>
      </c>
      <c r="C555">
        <f>IF(Table1[[#This Row],[Attrition]]="Yes",1,0)</f>
        <v>0</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3">
      <c r="A556">
        <v>27</v>
      </c>
      <c r="B556" t="s">
        <v>43</v>
      </c>
      <c r="C556">
        <f>IF(Table1[[#This Row],[Attrition]]="Yes",1,0)</f>
        <v>0</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3">
      <c r="A557">
        <v>29</v>
      </c>
      <c r="B557" t="s">
        <v>43</v>
      </c>
      <c r="C557">
        <f>IF(Table1[[#This Row],[Attrition]]="Yes",1,0)</f>
        <v>0</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3">
      <c r="A558">
        <v>53</v>
      </c>
      <c r="B558" t="s">
        <v>43</v>
      </c>
      <c r="C558">
        <f>IF(Table1[[#This Row],[Attrition]]="Yes",1,0)</f>
        <v>0</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3">
      <c r="A559">
        <v>35</v>
      </c>
      <c r="B559" t="s">
        <v>43</v>
      </c>
      <c r="C559">
        <f>IF(Table1[[#This Row],[Attrition]]="Yes",1,0)</f>
        <v>0</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3">
      <c r="A560">
        <v>32</v>
      </c>
      <c r="B560" t="s">
        <v>43</v>
      </c>
      <c r="C560">
        <f>IF(Table1[[#This Row],[Attrition]]="Yes",1,0)</f>
        <v>0</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3">
      <c r="A561">
        <v>38</v>
      </c>
      <c r="B561" t="s">
        <v>43</v>
      </c>
      <c r="C561">
        <f>IF(Table1[[#This Row],[Attrition]]="Yes",1,0)</f>
        <v>0</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3">
      <c r="A562">
        <v>34</v>
      </c>
      <c r="B562" t="s">
        <v>43</v>
      </c>
      <c r="C562">
        <f>IF(Table1[[#This Row],[Attrition]]="Yes",1,0)</f>
        <v>0</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3">
      <c r="A563">
        <v>52</v>
      </c>
      <c r="B563" t="s">
        <v>43</v>
      </c>
      <c r="C563">
        <f>IF(Table1[[#This Row],[Attrition]]="Yes",1,0)</f>
        <v>0</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3">
      <c r="A564">
        <v>33</v>
      </c>
      <c r="B564" t="s">
        <v>35</v>
      </c>
      <c r="C564">
        <f>IF(Table1[[#This Row],[Attrition]]="Yes",1,0)</f>
        <v>1</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3">
      <c r="A565">
        <v>25</v>
      </c>
      <c r="B565" t="s">
        <v>43</v>
      </c>
      <c r="C565">
        <f>IF(Table1[[#This Row],[Attrition]]="Yes",1,0)</f>
        <v>0</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3">
      <c r="A566">
        <v>45</v>
      </c>
      <c r="B566" t="s">
        <v>43</v>
      </c>
      <c r="C566">
        <f>IF(Table1[[#This Row],[Attrition]]="Yes",1,0)</f>
        <v>0</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3">
      <c r="A567">
        <v>23</v>
      </c>
      <c r="B567" t="s">
        <v>43</v>
      </c>
      <c r="C567">
        <f>IF(Table1[[#This Row],[Attrition]]="Yes",1,0)</f>
        <v>0</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3">
      <c r="A568">
        <v>47</v>
      </c>
      <c r="B568" t="s">
        <v>35</v>
      </c>
      <c r="C568">
        <f>IF(Table1[[#This Row],[Attrition]]="Yes",1,0)</f>
        <v>1</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3">
      <c r="A569">
        <v>34</v>
      </c>
      <c r="B569" t="s">
        <v>43</v>
      </c>
      <c r="C569">
        <f>IF(Table1[[#This Row],[Attrition]]="Yes",1,0)</f>
        <v>0</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3">
      <c r="A570">
        <v>55</v>
      </c>
      <c r="B570" t="s">
        <v>35</v>
      </c>
      <c r="C570">
        <f>IF(Table1[[#This Row],[Attrition]]="Yes",1,0)</f>
        <v>1</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3">
      <c r="A571">
        <v>36</v>
      </c>
      <c r="B571" t="s">
        <v>43</v>
      </c>
      <c r="C571">
        <f>IF(Table1[[#This Row],[Attrition]]="Yes",1,0)</f>
        <v>0</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3">
      <c r="A572">
        <v>52</v>
      </c>
      <c r="B572" t="s">
        <v>43</v>
      </c>
      <c r="C572">
        <f>IF(Table1[[#This Row],[Attrition]]="Yes",1,0)</f>
        <v>0</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3">
      <c r="A573">
        <v>26</v>
      </c>
      <c r="B573" t="s">
        <v>43</v>
      </c>
      <c r="C573">
        <f>IF(Table1[[#This Row],[Attrition]]="Yes",1,0)</f>
        <v>0</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3">
      <c r="A574">
        <v>29</v>
      </c>
      <c r="B574" t="s">
        <v>43</v>
      </c>
      <c r="C574">
        <f>IF(Table1[[#This Row],[Attrition]]="Yes",1,0)</f>
        <v>0</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3">
      <c r="A575">
        <v>26</v>
      </c>
      <c r="B575" t="s">
        <v>35</v>
      </c>
      <c r="C575">
        <f>IF(Table1[[#This Row],[Attrition]]="Yes",1,0)</f>
        <v>1</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3">
      <c r="A576">
        <v>34</v>
      </c>
      <c r="B576" t="s">
        <v>43</v>
      </c>
      <c r="C576">
        <f>IF(Table1[[#This Row],[Attrition]]="Yes",1,0)</f>
        <v>0</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3">
      <c r="A577">
        <v>54</v>
      </c>
      <c r="B577" t="s">
        <v>43</v>
      </c>
      <c r="C577">
        <f>IF(Table1[[#This Row],[Attrition]]="Yes",1,0)</f>
        <v>0</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3">
      <c r="A578">
        <v>27</v>
      </c>
      <c r="B578" t="s">
        <v>43</v>
      </c>
      <c r="C578">
        <f>IF(Table1[[#This Row],[Attrition]]="Yes",1,0)</f>
        <v>0</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3">
      <c r="A579">
        <v>37</v>
      </c>
      <c r="B579" t="s">
        <v>43</v>
      </c>
      <c r="C579">
        <f>IF(Table1[[#This Row],[Attrition]]="Yes",1,0)</f>
        <v>0</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3">
      <c r="A580">
        <v>38</v>
      </c>
      <c r="B580" t="s">
        <v>43</v>
      </c>
      <c r="C580">
        <f>IF(Table1[[#This Row],[Attrition]]="Yes",1,0)</f>
        <v>0</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3">
      <c r="A581">
        <v>34</v>
      </c>
      <c r="B581" t="s">
        <v>43</v>
      </c>
      <c r="C581">
        <f>IF(Table1[[#This Row],[Attrition]]="Yes",1,0)</f>
        <v>0</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3">
      <c r="A582">
        <v>35</v>
      </c>
      <c r="B582" t="s">
        <v>43</v>
      </c>
      <c r="C582">
        <f>IF(Table1[[#This Row],[Attrition]]="Yes",1,0)</f>
        <v>0</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3">
      <c r="A583">
        <v>30</v>
      </c>
      <c r="B583" t="s">
        <v>43</v>
      </c>
      <c r="C583">
        <f>IF(Table1[[#This Row],[Attrition]]="Yes",1,0)</f>
        <v>0</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3">
      <c r="A584">
        <v>40</v>
      </c>
      <c r="B584" t="s">
        <v>43</v>
      </c>
      <c r="C584">
        <f>IF(Table1[[#This Row],[Attrition]]="Yes",1,0)</f>
        <v>0</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3">
      <c r="A585">
        <v>34</v>
      </c>
      <c r="B585" t="s">
        <v>43</v>
      </c>
      <c r="C585">
        <f>IF(Table1[[#This Row],[Attrition]]="Yes",1,0)</f>
        <v>0</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3">
      <c r="A586">
        <v>42</v>
      </c>
      <c r="B586" t="s">
        <v>43</v>
      </c>
      <c r="C586">
        <f>IF(Table1[[#This Row],[Attrition]]="Yes",1,0)</f>
        <v>0</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3">
      <c r="A587">
        <v>23</v>
      </c>
      <c r="B587" t="s">
        <v>35</v>
      </c>
      <c r="C587">
        <f>IF(Table1[[#This Row],[Attrition]]="Yes",1,0)</f>
        <v>1</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3">
      <c r="A588">
        <v>24</v>
      </c>
      <c r="B588" t="s">
        <v>43</v>
      </c>
      <c r="C588">
        <f>IF(Table1[[#This Row],[Attrition]]="Yes",1,0)</f>
        <v>0</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3">
      <c r="A589">
        <v>52</v>
      </c>
      <c r="B589" t="s">
        <v>43</v>
      </c>
      <c r="C589">
        <f>IF(Table1[[#This Row],[Attrition]]="Yes",1,0)</f>
        <v>0</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3">
      <c r="A590">
        <v>50</v>
      </c>
      <c r="B590" t="s">
        <v>43</v>
      </c>
      <c r="C590">
        <f>IF(Table1[[#This Row],[Attrition]]="Yes",1,0)</f>
        <v>0</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3">
      <c r="A591">
        <v>29</v>
      </c>
      <c r="B591" t="s">
        <v>35</v>
      </c>
      <c r="C591">
        <f>IF(Table1[[#This Row],[Attrition]]="Yes",1,0)</f>
        <v>1</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3">
      <c r="A592">
        <v>33</v>
      </c>
      <c r="B592" t="s">
        <v>43</v>
      </c>
      <c r="C592">
        <f>IF(Table1[[#This Row],[Attrition]]="Yes",1,0)</f>
        <v>0</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3">
      <c r="A593">
        <v>33</v>
      </c>
      <c r="B593" t="s">
        <v>35</v>
      </c>
      <c r="C593">
        <f>IF(Table1[[#This Row],[Attrition]]="Yes",1,0)</f>
        <v>1</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3">
      <c r="A594">
        <v>47</v>
      </c>
      <c r="B594" t="s">
        <v>43</v>
      </c>
      <c r="C594">
        <f>IF(Table1[[#This Row],[Attrition]]="Yes",1,0)</f>
        <v>0</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3">
      <c r="A595">
        <v>36</v>
      </c>
      <c r="B595" t="s">
        <v>43</v>
      </c>
      <c r="C595">
        <f>IF(Table1[[#This Row],[Attrition]]="Yes",1,0)</f>
        <v>0</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3">
      <c r="A596">
        <v>29</v>
      </c>
      <c r="B596" t="s">
        <v>43</v>
      </c>
      <c r="C596">
        <f>IF(Table1[[#This Row],[Attrition]]="Yes",1,0)</f>
        <v>0</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3">
      <c r="A597">
        <v>58</v>
      </c>
      <c r="B597" t="s">
        <v>35</v>
      </c>
      <c r="C597">
        <f>IF(Table1[[#This Row],[Attrition]]="Yes",1,0)</f>
        <v>1</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3">
      <c r="A598">
        <v>35</v>
      </c>
      <c r="B598" t="s">
        <v>43</v>
      </c>
      <c r="C598">
        <f>IF(Table1[[#This Row],[Attrition]]="Yes",1,0)</f>
        <v>0</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3">
      <c r="A599">
        <v>42</v>
      </c>
      <c r="B599" t="s">
        <v>43</v>
      </c>
      <c r="C599">
        <f>IF(Table1[[#This Row],[Attrition]]="Yes",1,0)</f>
        <v>0</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3">
      <c r="A600">
        <v>28</v>
      </c>
      <c r="B600" t="s">
        <v>35</v>
      </c>
      <c r="C600">
        <f>IF(Table1[[#This Row],[Attrition]]="Yes",1,0)</f>
        <v>1</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3">
      <c r="A601">
        <v>36</v>
      </c>
      <c r="B601" t="s">
        <v>43</v>
      </c>
      <c r="C601">
        <f>IF(Table1[[#This Row],[Attrition]]="Yes",1,0)</f>
        <v>0</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3">
      <c r="A602">
        <v>32</v>
      </c>
      <c r="B602" t="s">
        <v>43</v>
      </c>
      <c r="C602">
        <f>IF(Table1[[#This Row],[Attrition]]="Yes",1,0)</f>
        <v>0</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3">
      <c r="A603">
        <v>40</v>
      </c>
      <c r="B603" t="s">
        <v>43</v>
      </c>
      <c r="C603">
        <f>IF(Table1[[#This Row],[Attrition]]="Yes",1,0)</f>
        <v>0</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3">
      <c r="A604">
        <v>30</v>
      </c>
      <c r="B604" t="s">
        <v>43</v>
      </c>
      <c r="C604">
        <f>IF(Table1[[#This Row],[Attrition]]="Yes",1,0)</f>
        <v>0</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3">
      <c r="A605">
        <v>45</v>
      </c>
      <c r="B605" t="s">
        <v>43</v>
      </c>
      <c r="C605">
        <f>IF(Table1[[#This Row],[Attrition]]="Yes",1,0)</f>
        <v>0</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3">
      <c r="A606">
        <v>42</v>
      </c>
      <c r="B606" t="s">
        <v>43</v>
      </c>
      <c r="C606">
        <f>IF(Table1[[#This Row],[Attrition]]="Yes",1,0)</f>
        <v>0</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3">
      <c r="A607">
        <v>38</v>
      </c>
      <c r="B607" t="s">
        <v>43</v>
      </c>
      <c r="C607">
        <f>IF(Table1[[#This Row],[Attrition]]="Yes",1,0)</f>
        <v>0</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3">
      <c r="A608">
        <v>34</v>
      </c>
      <c r="B608" t="s">
        <v>43</v>
      </c>
      <c r="C608">
        <f>IF(Table1[[#This Row],[Attrition]]="Yes",1,0)</f>
        <v>0</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3">
      <c r="A609">
        <v>49</v>
      </c>
      <c r="B609" t="s">
        <v>35</v>
      </c>
      <c r="C609">
        <f>IF(Table1[[#This Row],[Attrition]]="Yes",1,0)</f>
        <v>1</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3">
      <c r="A610">
        <v>55</v>
      </c>
      <c r="B610" t="s">
        <v>35</v>
      </c>
      <c r="C610">
        <f>IF(Table1[[#This Row],[Attrition]]="Yes",1,0)</f>
        <v>1</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3">
      <c r="A611">
        <v>43</v>
      </c>
      <c r="B611" t="s">
        <v>43</v>
      </c>
      <c r="C611">
        <f>IF(Table1[[#This Row],[Attrition]]="Yes",1,0)</f>
        <v>0</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3">
      <c r="A612">
        <v>27</v>
      </c>
      <c r="B612" t="s">
        <v>43</v>
      </c>
      <c r="C612">
        <f>IF(Table1[[#This Row],[Attrition]]="Yes",1,0)</f>
        <v>0</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3">
      <c r="A613">
        <v>35</v>
      </c>
      <c r="B613" t="s">
        <v>43</v>
      </c>
      <c r="C613">
        <f>IF(Table1[[#This Row],[Attrition]]="Yes",1,0)</f>
        <v>0</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3">
      <c r="A614">
        <v>28</v>
      </c>
      <c r="B614" t="s">
        <v>43</v>
      </c>
      <c r="C614">
        <f>IF(Table1[[#This Row],[Attrition]]="Yes",1,0)</f>
        <v>0</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3">
      <c r="A615">
        <v>34</v>
      </c>
      <c r="B615" t="s">
        <v>43</v>
      </c>
      <c r="C615">
        <f>IF(Table1[[#This Row],[Attrition]]="Yes",1,0)</f>
        <v>0</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3">
      <c r="A616">
        <v>26</v>
      </c>
      <c r="B616" t="s">
        <v>35</v>
      </c>
      <c r="C616">
        <f>IF(Table1[[#This Row],[Attrition]]="Yes",1,0)</f>
        <v>1</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3">
      <c r="A617">
        <v>27</v>
      </c>
      <c r="B617" t="s">
        <v>43</v>
      </c>
      <c r="C617">
        <f>IF(Table1[[#This Row],[Attrition]]="Yes",1,0)</f>
        <v>0</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3">
      <c r="A618">
        <v>51</v>
      </c>
      <c r="B618" t="s">
        <v>43</v>
      </c>
      <c r="C618">
        <f>IF(Table1[[#This Row],[Attrition]]="Yes",1,0)</f>
        <v>0</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3">
      <c r="A619">
        <v>44</v>
      </c>
      <c r="B619" t="s">
        <v>43</v>
      </c>
      <c r="C619">
        <f>IF(Table1[[#This Row],[Attrition]]="Yes",1,0)</f>
        <v>0</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3">
      <c r="A620">
        <v>25</v>
      </c>
      <c r="B620" t="s">
        <v>43</v>
      </c>
      <c r="C620">
        <f>IF(Table1[[#This Row],[Attrition]]="Yes",1,0)</f>
        <v>0</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3">
      <c r="A621">
        <v>33</v>
      </c>
      <c r="B621" t="s">
        <v>43</v>
      </c>
      <c r="C621">
        <f>IF(Table1[[#This Row],[Attrition]]="Yes",1,0)</f>
        <v>0</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3">
      <c r="A622">
        <v>35</v>
      </c>
      <c r="B622" t="s">
        <v>43</v>
      </c>
      <c r="C622">
        <f>IF(Table1[[#This Row],[Attrition]]="Yes",1,0)</f>
        <v>0</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3">
      <c r="A623">
        <v>36</v>
      </c>
      <c r="B623" t="s">
        <v>43</v>
      </c>
      <c r="C623">
        <f>IF(Table1[[#This Row],[Attrition]]="Yes",1,0)</f>
        <v>0</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3">
      <c r="A624">
        <v>32</v>
      </c>
      <c r="B624" t="s">
        <v>43</v>
      </c>
      <c r="C624">
        <f>IF(Table1[[#This Row],[Attrition]]="Yes",1,0)</f>
        <v>0</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3">
      <c r="A625">
        <v>30</v>
      </c>
      <c r="B625" t="s">
        <v>43</v>
      </c>
      <c r="C625">
        <f>IF(Table1[[#This Row],[Attrition]]="Yes",1,0)</f>
        <v>0</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3">
      <c r="A626">
        <v>53</v>
      </c>
      <c r="B626" t="s">
        <v>43</v>
      </c>
      <c r="C626">
        <f>IF(Table1[[#This Row],[Attrition]]="Yes",1,0)</f>
        <v>0</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3">
      <c r="A627">
        <v>45</v>
      </c>
      <c r="B627" t="s">
        <v>43</v>
      </c>
      <c r="C627">
        <f>IF(Table1[[#This Row],[Attrition]]="Yes",1,0)</f>
        <v>0</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3">
      <c r="A628">
        <v>32</v>
      </c>
      <c r="B628" t="s">
        <v>43</v>
      </c>
      <c r="C628">
        <f>IF(Table1[[#This Row],[Attrition]]="Yes",1,0)</f>
        <v>0</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3">
      <c r="A629">
        <v>52</v>
      </c>
      <c r="B629" t="s">
        <v>43</v>
      </c>
      <c r="C629">
        <f>IF(Table1[[#This Row],[Attrition]]="Yes",1,0)</f>
        <v>0</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3">
      <c r="A630">
        <v>37</v>
      </c>
      <c r="B630" t="s">
        <v>43</v>
      </c>
      <c r="C630">
        <f>IF(Table1[[#This Row],[Attrition]]="Yes",1,0)</f>
        <v>0</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3">
      <c r="A631">
        <v>28</v>
      </c>
      <c r="B631" t="s">
        <v>43</v>
      </c>
      <c r="C631">
        <f>IF(Table1[[#This Row],[Attrition]]="Yes",1,0)</f>
        <v>0</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3">
      <c r="A632">
        <v>22</v>
      </c>
      <c r="B632" t="s">
        <v>43</v>
      </c>
      <c r="C632">
        <f>IF(Table1[[#This Row],[Attrition]]="Yes",1,0)</f>
        <v>0</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3">
      <c r="A633">
        <v>44</v>
      </c>
      <c r="B633" t="s">
        <v>43</v>
      </c>
      <c r="C633">
        <f>IF(Table1[[#This Row],[Attrition]]="Yes",1,0)</f>
        <v>0</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3">
      <c r="A634">
        <v>42</v>
      </c>
      <c r="B634" t="s">
        <v>43</v>
      </c>
      <c r="C634">
        <f>IF(Table1[[#This Row],[Attrition]]="Yes",1,0)</f>
        <v>0</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3">
      <c r="A635">
        <v>36</v>
      </c>
      <c r="B635" t="s">
        <v>43</v>
      </c>
      <c r="C635">
        <f>IF(Table1[[#This Row],[Attrition]]="Yes",1,0)</f>
        <v>0</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3">
      <c r="A636">
        <v>25</v>
      </c>
      <c r="B636" t="s">
        <v>43</v>
      </c>
      <c r="C636">
        <f>IF(Table1[[#This Row],[Attrition]]="Yes",1,0)</f>
        <v>0</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3">
      <c r="A637">
        <v>35</v>
      </c>
      <c r="B637" t="s">
        <v>43</v>
      </c>
      <c r="C637">
        <f>IF(Table1[[#This Row],[Attrition]]="Yes",1,0)</f>
        <v>0</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3">
      <c r="A638">
        <v>35</v>
      </c>
      <c r="B638" t="s">
        <v>35</v>
      </c>
      <c r="C638">
        <f>IF(Table1[[#This Row],[Attrition]]="Yes",1,0)</f>
        <v>1</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3">
      <c r="A639">
        <v>32</v>
      </c>
      <c r="B639" t="s">
        <v>43</v>
      </c>
      <c r="C639">
        <f>IF(Table1[[#This Row],[Attrition]]="Yes",1,0)</f>
        <v>0</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3">
      <c r="A640">
        <v>25</v>
      </c>
      <c r="B640" t="s">
        <v>43</v>
      </c>
      <c r="C640">
        <f>IF(Table1[[#This Row],[Attrition]]="Yes",1,0)</f>
        <v>0</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3">
      <c r="A641">
        <v>49</v>
      </c>
      <c r="B641" t="s">
        <v>43</v>
      </c>
      <c r="C641">
        <f>IF(Table1[[#This Row],[Attrition]]="Yes",1,0)</f>
        <v>0</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3">
      <c r="A642">
        <v>24</v>
      </c>
      <c r="B642" t="s">
        <v>43</v>
      </c>
      <c r="C642">
        <f>IF(Table1[[#This Row],[Attrition]]="Yes",1,0)</f>
        <v>0</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3">
      <c r="A643">
        <v>32</v>
      </c>
      <c r="B643" t="s">
        <v>43</v>
      </c>
      <c r="C643">
        <f>IF(Table1[[#This Row],[Attrition]]="Yes",1,0)</f>
        <v>0</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3">
      <c r="A644">
        <v>38</v>
      </c>
      <c r="B644" t="s">
        <v>43</v>
      </c>
      <c r="C644">
        <f>IF(Table1[[#This Row],[Attrition]]="Yes",1,0)</f>
        <v>0</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3">
      <c r="A645">
        <v>42</v>
      </c>
      <c r="B645" t="s">
        <v>43</v>
      </c>
      <c r="C645">
        <f>IF(Table1[[#This Row],[Attrition]]="Yes",1,0)</f>
        <v>0</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3">
      <c r="A646">
        <v>31</v>
      </c>
      <c r="B646" t="s">
        <v>43</v>
      </c>
      <c r="C646">
        <f>IF(Table1[[#This Row],[Attrition]]="Yes",1,0)</f>
        <v>0</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3">
      <c r="A647">
        <v>29</v>
      </c>
      <c r="B647" t="s">
        <v>35</v>
      </c>
      <c r="C647">
        <f>IF(Table1[[#This Row],[Attrition]]="Yes",1,0)</f>
        <v>1</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3">
      <c r="A648">
        <v>53</v>
      </c>
      <c r="B648" t="s">
        <v>43</v>
      </c>
      <c r="C648">
        <f>IF(Table1[[#This Row],[Attrition]]="Yes",1,0)</f>
        <v>0</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3">
      <c r="A649">
        <v>35</v>
      </c>
      <c r="B649" t="s">
        <v>43</v>
      </c>
      <c r="C649">
        <f>IF(Table1[[#This Row],[Attrition]]="Yes",1,0)</f>
        <v>0</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3">
      <c r="A650">
        <v>37</v>
      </c>
      <c r="B650" t="s">
        <v>43</v>
      </c>
      <c r="C650">
        <f>IF(Table1[[#This Row],[Attrition]]="Yes",1,0)</f>
        <v>0</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3">
      <c r="A651">
        <v>53</v>
      </c>
      <c r="B651" t="s">
        <v>43</v>
      </c>
      <c r="C651">
        <f>IF(Table1[[#This Row],[Attrition]]="Yes",1,0)</f>
        <v>0</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3">
      <c r="A652">
        <v>43</v>
      </c>
      <c r="B652" t="s">
        <v>43</v>
      </c>
      <c r="C652">
        <f>IF(Table1[[#This Row],[Attrition]]="Yes",1,0)</f>
        <v>0</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3">
      <c r="A653">
        <v>47</v>
      </c>
      <c r="B653" t="s">
        <v>43</v>
      </c>
      <c r="C653">
        <f>IF(Table1[[#This Row],[Attrition]]="Yes",1,0)</f>
        <v>0</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3">
      <c r="A654">
        <v>37</v>
      </c>
      <c r="B654" t="s">
        <v>43</v>
      </c>
      <c r="C654">
        <f>IF(Table1[[#This Row],[Attrition]]="Yes",1,0)</f>
        <v>0</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3">
      <c r="A655">
        <v>50</v>
      </c>
      <c r="B655" t="s">
        <v>43</v>
      </c>
      <c r="C655">
        <f>IF(Table1[[#This Row],[Attrition]]="Yes",1,0)</f>
        <v>0</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3">
      <c r="A656">
        <v>39</v>
      </c>
      <c r="B656" t="s">
        <v>43</v>
      </c>
      <c r="C656">
        <f>IF(Table1[[#This Row],[Attrition]]="Yes",1,0)</f>
        <v>0</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3">
      <c r="A657">
        <v>33</v>
      </c>
      <c r="B657" t="s">
        <v>43</v>
      </c>
      <c r="C657">
        <f>IF(Table1[[#This Row],[Attrition]]="Yes",1,0)</f>
        <v>0</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3">
      <c r="A658">
        <v>32</v>
      </c>
      <c r="B658" t="s">
        <v>35</v>
      </c>
      <c r="C658">
        <f>IF(Table1[[#This Row],[Attrition]]="Yes",1,0)</f>
        <v>1</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3">
      <c r="A659">
        <v>29</v>
      </c>
      <c r="B659" t="s">
        <v>43</v>
      </c>
      <c r="C659">
        <f>IF(Table1[[#This Row],[Attrition]]="Yes",1,0)</f>
        <v>0</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3">
      <c r="A660">
        <v>44</v>
      </c>
      <c r="B660" t="s">
        <v>43</v>
      </c>
      <c r="C660">
        <f>IF(Table1[[#This Row],[Attrition]]="Yes",1,0)</f>
        <v>0</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3">
      <c r="A661">
        <v>28</v>
      </c>
      <c r="B661" t="s">
        <v>43</v>
      </c>
      <c r="C661">
        <f>IF(Table1[[#This Row],[Attrition]]="Yes",1,0)</f>
        <v>0</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3">
      <c r="A662">
        <v>58</v>
      </c>
      <c r="B662" t="s">
        <v>35</v>
      </c>
      <c r="C662">
        <f>IF(Table1[[#This Row],[Attrition]]="Yes",1,0)</f>
        <v>1</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3">
      <c r="A663">
        <v>43</v>
      </c>
      <c r="B663" t="s">
        <v>43</v>
      </c>
      <c r="C663">
        <f>IF(Table1[[#This Row],[Attrition]]="Yes",1,0)</f>
        <v>0</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3">
      <c r="A664">
        <v>20</v>
      </c>
      <c r="B664" t="s">
        <v>35</v>
      </c>
      <c r="C664">
        <f>IF(Table1[[#This Row],[Attrition]]="Yes",1,0)</f>
        <v>1</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3">
      <c r="A665">
        <v>21</v>
      </c>
      <c r="B665" t="s">
        <v>35</v>
      </c>
      <c r="C665">
        <f>IF(Table1[[#This Row],[Attrition]]="Yes",1,0)</f>
        <v>1</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3">
      <c r="A666">
        <v>36</v>
      </c>
      <c r="B666" t="s">
        <v>43</v>
      </c>
      <c r="C666">
        <f>IF(Table1[[#This Row],[Attrition]]="Yes",1,0)</f>
        <v>0</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3">
      <c r="A667">
        <v>47</v>
      </c>
      <c r="B667" t="s">
        <v>43</v>
      </c>
      <c r="C667">
        <f>IF(Table1[[#This Row],[Attrition]]="Yes",1,0)</f>
        <v>0</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3">
      <c r="A668">
        <v>22</v>
      </c>
      <c r="B668" t="s">
        <v>35</v>
      </c>
      <c r="C668">
        <f>IF(Table1[[#This Row],[Attrition]]="Yes",1,0)</f>
        <v>1</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3">
      <c r="A669">
        <v>41</v>
      </c>
      <c r="B669" t="s">
        <v>35</v>
      </c>
      <c r="C669">
        <f>IF(Table1[[#This Row],[Attrition]]="Yes",1,0)</f>
        <v>1</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3">
      <c r="A670">
        <v>28</v>
      </c>
      <c r="B670" t="s">
        <v>43</v>
      </c>
      <c r="C670">
        <f>IF(Table1[[#This Row],[Attrition]]="Yes",1,0)</f>
        <v>0</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3">
      <c r="A671">
        <v>39</v>
      </c>
      <c r="B671" t="s">
        <v>35</v>
      </c>
      <c r="C671">
        <f>IF(Table1[[#This Row],[Attrition]]="Yes",1,0)</f>
        <v>1</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3">
      <c r="A672">
        <v>27</v>
      </c>
      <c r="B672" t="s">
        <v>43</v>
      </c>
      <c r="C672">
        <f>IF(Table1[[#This Row],[Attrition]]="Yes",1,0)</f>
        <v>0</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3">
      <c r="A673">
        <v>34</v>
      </c>
      <c r="B673" t="s">
        <v>43</v>
      </c>
      <c r="C673">
        <f>IF(Table1[[#This Row],[Attrition]]="Yes",1,0)</f>
        <v>0</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3">
      <c r="A674">
        <v>42</v>
      </c>
      <c r="B674" t="s">
        <v>43</v>
      </c>
      <c r="C674">
        <f>IF(Table1[[#This Row],[Attrition]]="Yes",1,0)</f>
        <v>0</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3">
      <c r="A675">
        <v>33</v>
      </c>
      <c r="B675" t="s">
        <v>43</v>
      </c>
      <c r="C675">
        <f>IF(Table1[[#This Row],[Attrition]]="Yes",1,0)</f>
        <v>0</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3">
      <c r="A676">
        <v>58</v>
      </c>
      <c r="B676" t="s">
        <v>43</v>
      </c>
      <c r="C676">
        <f>IF(Table1[[#This Row],[Attrition]]="Yes",1,0)</f>
        <v>0</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3">
      <c r="A677">
        <v>31</v>
      </c>
      <c r="B677" t="s">
        <v>43</v>
      </c>
      <c r="C677">
        <f>IF(Table1[[#This Row],[Attrition]]="Yes",1,0)</f>
        <v>0</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3">
      <c r="A678">
        <v>35</v>
      </c>
      <c r="B678" t="s">
        <v>43</v>
      </c>
      <c r="C678">
        <f>IF(Table1[[#This Row],[Attrition]]="Yes",1,0)</f>
        <v>0</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3">
      <c r="A679">
        <v>49</v>
      </c>
      <c r="B679" t="s">
        <v>43</v>
      </c>
      <c r="C679">
        <f>IF(Table1[[#This Row],[Attrition]]="Yes",1,0)</f>
        <v>0</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3">
      <c r="A680">
        <v>48</v>
      </c>
      <c r="B680" t="s">
        <v>43</v>
      </c>
      <c r="C680">
        <f>IF(Table1[[#This Row],[Attrition]]="Yes",1,0)</f>
        <v>0</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3">
      <c r="A681">
        <v>31</v>
      </c>
      <c r="B681" t="s">
        <v>43</v>
      </c>
      <c r="C681">
        <f>IF(Table1[[#This Row],[Attrition]]="Yes",1,0)</f>
        <v>0</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3">
      <c r="A682">
        <v>36</v>
      </c>
      <c r="B682" t="s">
        <v>43</v>
      </c>
      <c r="C682">
        <f>IF(Table1[[#This Row],[Attrition]]="Yes",1,0)</f>
        <v>0</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3">
      <c r="A683">
        <v>38</v>
      </c>
      <c r="B683" t="s">
        <v>43</v>
      </c>
      <c r="C683">
        <f>IF(Table1[[#This Row],[Attrition]]="Yes",1,0)</f>
        <v>0</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3">
      <c r="A684">
        <v>32</v>
      </c>
      <c r="B684" t="s">
        <v>43</v>
      </c>
      <c r="C684">
        <f>IF(Table1[[#This Row],[Attrition]]="Yes",1,0)</f>
        <v>0</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3">
      <c r="A685">
        <v>25</v>
      </c>
      <c r="B685" t="s">
        <v>35</v>
      </c>
      <c r="C685">
        <f>IF(Table1[[#This Row],[Attrition]]="Yes",1,0)</f>
        <v>1</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3">
      <c r="A686">
        <v>40</v>
      </c>
      <c r="B686" t="s">
        <v>43</v>
      </c>
      <c r="C686">
        <f>IF(Table1[[#This Row],[Attrition]]="Yes",1,0)</f>
        <v>0</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3">
      <c r="A687">
        <v>26</v>
      </c>
      <c r="B687" t="s">
        <v>43</v>
      </c>
      <c r="C687">
        <f>IF(Table1[[#This Row],[Attrition]]="Yes",1,0)</f>
        <v>0</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3">
      <c r="A688">
        <v>41</v>
      </c>
      <c r="B688" t="s">
        <v>43</v>
      </c>
      <c r="C688">
        <f>IF(Table1[[#This Row],[Attrition]]="Yes",1,0)</f>
        <v>0</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3">
      <c r="A689">
        <v>36</v>
      </c>
      <c r="B689" t="s">
        <v>43</v>
      </c>
      <c r="C689">
        <f>IF(Table1[[#This Row],[Attrition]]="Yes",1,0)</f>
        <v>0</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3">
      <c r="A690">
        <v>19</v>
      </c>
      <c r="B690" t="s">
        <v>35</v>
      </c>
      <c r="C690">
        <f>IF(Table1[[#This Row],[Attrition]]="Yes",1,0)</f>
        <v>1</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3">
      <c r="A691">
        <v>20</v>
      </c>
      <c r="B691" t="s">
        <v>35</v>
      </c>
      <c r="C691">
        <f>IF(Table1[[#This Row],[Attrition]]="Yes",1,0)</f>
        <v>1</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3">
      <c r="A692">
        <v>31</v>
      </c>
      <c r="B692" t="s">
        <v>43</v>
      </c>
      <c r="C692">
        <f>IF(Table1[[#This Row],[Attrition]]="Yes",1,0)</f>
        <v>0</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3">
      <c r="A693">
        <v>40</v>
      </c>
      <c r="B693" t="s">
        <v>43</v>
      </c>
      <c r="C693">
        <f>IF(Table1[[#This Row],[Attrition]]="Yes",1,0)</f>
        <v>0</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3">
      <c r="A694">
        <v>32</v>
      </c>
      <c r="B694" t="s">
        <v>43</v>
      </c>
      <c r="C694">
        <f>IF(Table1[[#This Row],[Attrition]]="Yes",1,0)</f>
        <v>0</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3">
      <c r="A695">
        <v>36</v>
      </c>
      <c r="B695" t="s">
        <v>35</v>
      </c>
      <c r="C695">
        <f>IF(Table1[[#This Row],[Attrition]]="Yes",1,0)</f>
        <v>1</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3">
      <c r="A696">
        <v>33</v>
      </c>
      <c r="B696" t="s">
        <v>43</v>
      </c>
      <c r="C696">
        <f>IF(Table1[[#This Row],[Attrition]]="Yes",1,0)</f>
        <v>0</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3">
      <c r="A697">
        <v>37</v>
      </c>
      <c r="B697" t="s">
        <v>35</v>
      </c>
      <c r="C697">
        <f>IF(Table1[[#This Row],[Attrition]]="Yes",1,0)</f>
        <v>1</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3">
      <c r="A698">
        <v>45</v>
      </c>
      <c r="B698" t="s">
        <v>43</v>
      </c>
      <c r="C698">
        <f>IF(Table1[[#This Row],[Attrition]]="Yes",1,0)</f>
        <v>0</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3">
      <c r="A699">
        <v>29</v>
      </c>
      <c r="B699" t="s">
        <v>43</v>
      </c>
      <c r="C699">
        <f>IF(Table1[[#This Row],[Attrition]]="Yes",1,0)</f>
        <v>0</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3">
      <c r="A700">
        <v>35</v>
      </c>
      <c r="B700" t="s">
        <v>43</v>
      </c>
      <c r="C700">
        <f>IF(Table1[[#This Row],[Attrition]]="Yes",1,0)</f>
        <v>0</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3">
      <c r="A701">
        <v>52</v>
      </c>
      <c r="B701" t="s">
        <v>43</v>
      </c>
      <c r="C701">
        <f>IF(Table1[[#This Row],[Attrition]]="Yes",1,0)</f>
        <v>0</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3">
      <c r="A702">
        <v>58</v>
      </c>
      <c r="B702" t="s">
        <v>35</v>
      </c>
      <c r="C702">
        <f>IF(Table1[[#This Row],[Attrition]]="Yes",1,0)</f>
        <v>1</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3">
      <c r="A703">
        <v>53</v>
      </c>
      <c r="B703" t="s">
        <v>43</v>
      </c>
      <c r="C703">
        <f>IF(Table1[[#This Row],[Attrition]]="Yes",1,0)</f>
        <v>0</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3">
      <c r="A704">
        <v>30</v>
      </c>
      <c r="B704" t="s">
        <v>43</v>
      </c>
      <c r="C704">
        <f>IF(Table1[[#This Row],[Attrition]]="Yes",1,0)</f>
        <v>0</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3">
      <c r="A705">
        <v>38</v>
      </c>
      <c r="B705" t="s">
        <v>43</v>
      </c>
      <c r="C705">
        <f>IF(Table1[[#This Row],[Attrition]]="Yes",1,0)</f>
        <v>0</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3">
      <c r="A706">
        <v>35</v>
      </c>
      <c r="B706" t="s">
        <v>43</v>
      </c>
      <c r="C706">
        <f>IF(Table1[[#This Row],[Attrition]]="Yes",1,0)</f>
        <v>0</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3">
      <c r="A707">
        <v>39</v>
      </c>
      <c r="B707" t="s">
        <v>43</v>
      </c>
      <c r="C707">
        <f>IF(Table1[[#This Row],[Attrition]]="Yes",1,0)</f>
        <v>0</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3">
      <c r="A708">
        <v>40</v>
      </c>
      <c r="B708" t="s">
        <v>35</v>
      </c>
      <c r="C708">
        <f>IF(Table1[[#This Row],[Attrition]]="Yes",1,0)</f>
        <v>1</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3">
      <c r="A709">
        <v>47</v>
      </c>
      <c r="B709" t="s">
        <v>43</v>
      </c>
      <c r="C709">
        <f>IF(Table1[[#This Row],[Attrition]]="Yes",1,0)</f>
        <v>0</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3">
      <c r="A710">
        <v>36</v>
      </c>
      <c r="B710" t="s">
        <v>43</v>
      </c>
      <c r="C710">
        <f>IF(Table1[[#This Row],[Attrition]]="Yes",1,0)</f>
        <v>0</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3">
      <c r="A711">
        <v>31</v>
      </c>
      <c r="B711" t="s">
        <v>35</v>
      </c>
      <c r="C711">
        <f>IF(Table1[[#This Row],[Attrition]]="Yes",1,0)</f>
        <v>1</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3">
      <c r="A712">
        <v>33</v>
      </c>
      <c r="B712" t="s">
        <v>43</v>
      </c>
      <c r="C712">
        <f>IF(Table1[[#This Row],[Attrition]]="Yes",1,0)</f>
        <v>0</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3">
      <c r="A713">
        <v>29</v>
      </c>
      <c r="B713" t="s">
        <v>35</v>
      </c>
      <c r="C713">
        <f>IF(Table1[[#This Row],[Attrition]]="Yes",1,0)</f>
        <v>1</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3">
      <c r="A714">
        <v>33</v>
      </c>
      <c r="B714" t="s">
        <v>43</v>
      </c>
      <c r="C714">
        <f>IF(Table1[[#This Row],[Attrition]]="Yes",1,0)</f>
        <v>0</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3">
      <c r="A715">
        <v>45</v>
      </c>
      <c r="B715" t="s">
        <v>43</v>
      </c>
      <c r="C715">
        <f>IF(Table1[[#This Row],[Attrition]]="Yes",1,0)</f>
        <v>0</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3">
      <c r="A716">
        <v>50</v>
      </c>
      <c r="B716" t="s">
        <v>43</v>
      </c>
      <c r="C716">
        <f>IF(Table1[[#This Row],[Attrition]]="Yes",1,0)</f>
        <v>0</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3">
      <c r="A717">
        <v>33</v>
      </c>
      <c r="B717" t="s">
        <v>43</v>
      </c>
      <c r="C717">
        <f>IF(Table1[[#This Row],[Attrition]]="Yes",1,0)</f>
        <v>0</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3">
      <c r="A718">
        <v>41</v>
      </c>
      <c r="B718" t="s">
        <v>43</v>
      </c>
      <c r="C718">
        <f>IF(Table1[[#This Row],[Attrition]]="Yes",1,0)</f>
        <v>0</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3">
      <c r="A719">
        <v>27</v>
      </c>
      <c r="B719" t="s">
        <v>43</v>
      </c>
      <c r="C719">
        <f>IF(Table1[[#This Row],[Attrition]]="Yes",1,0)</f>
        <v>0</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3">
      <c r="A720">
        <v>45</v>
      </c>
      <c r="B720" t="s">
        <v>43</v>
      </c>
      <c r="C720">
        <f>IF(Table1[[#This Row],[Attrition]]="Yes",1,0)</f>
        <v>0</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3">
      <c r="A721">
        <v>47</v>
      </c>
      <c r="B721" t="s">
        <v>43</v>
      </c>
      <c r="C721">
        <f>IF(Table1[[#This Row],[Attrition]]="Yes",1,0)</f>
        <v>0</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3">
      <c r="A722">
        <v>30</v>
      </c>
      <c r="B722" t="s">
        <v>35</v>
      </c>
      <c r="C722">
        <f>IF(Table1[[#This Row],[Attrition]]="Yes",1,0)</f>
        <v>1</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3">
      <c r="A723">
        <v>50</v>
      </c>
      <c r="B723" t="s">
        <v>43</v>
      </c>
      <c r="C723">
        <f>IF(Table1[[#This Row],[Attrition]]="Yes",1,0)</f>
        <v>0</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3">
      <c r="A724">
        <v>38</v>
      </c>
      <c r="B724" t="s">
        <v>43</v>
      </c>
      <c r="C724">
        <f>IF(Table1[[#This Row],[Attrition]]="Yes",1,0)</f>
        <v>0</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3">
      <c r="A725">
        <v>46</v>
      </c>
      <c r="B725" t="s">
        <v>43</v>
      </c>
      <c r="C725">
        <f>IF(Table1[[#This Row],[Attrition]]="Yes",1,0)</f>
        <v>0</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3">
      <c r="A726">
        <v>24</v>
      </c>
      <c r="B726" t="s">
        <v>43</v>
      </c>
      <c r="C726">
        <f>IF(Table1[[#This Row],[Attrition]]="Yes",1,0)</f>
        <v>0</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3">
      <c r="A727">
        <v>35</v>
      </c>
      <c r="B727" t="s">
        <v>35</v>
      </c>
      <c r="C727">
        <f>IF(Table1[[#This Row],[Attrition]]="Yes",1,0)</f>
        <v>1</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3">
      <c r="A728">
        <v>31</v>
      </c>
      <c r="B728" t="s">
        <v>43</v>
      </c>
      <c r="C728">
        <f>IF(Table1[[#This Row],[Attrition]]="Yes",1,0)</f>
        <v>0</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3">
      <c r="A729">
        <v>18</v>
      </c>
      <c r="B729" t="s">
        <v>43</v>
      </c>
      <c r="C729">
        <f>IF(Table1[[#This Row],[Attrition]]="Yes",1,0)</f>
        <v>0</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3">
      <c r="A730">
        <v>54</v>
      </c>
      <c r="B730" t="s">
        <v>43</v>
      </c>
      <c r="C730">
        <f>IF(Table1[[#This Row],[Attrition]]="Yes",1,0)</f>
        <v>0</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3">
      <c r="A731">
        <v>35</v>
      </c>
      <c r="B731" t="s">
        <v>43</v>
      </c>
      <c r="C731">
        <f>IF(Table1[[#This Row],[Attrition]]="Yes",1,0)</f>
        <v>0</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3">
      <c r="A732">
        <v>30</v>
      </c>
      <c r="B732" t="s">
        <v>43</v>
      </c>
      <c r="C732">
        <f>IF(Table1[[#This Row],[Attrition]]="Yes",1,0)</f>
        <v>0</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3">
      <c r="A733">
        <v>20</v>
      </c>
      <c r="B733" t="s">
        <v>35</v>
      </c>
      <c r="C733">
        <f>IF(Table1[[#This Row],[Attrition]]="Yes",1,0)</f>
        <v>1</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3">
      <c r="A734">
        <v>30</v>
      </c>
      <c r="B734" t="s">
        <v>35</v>
      </c>
      <c r="C734">
        <f>IF(Table1[[#This Row],[Attrition]]="Yes",1,0)</f>
        <v>1</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3">
      <c r="A735">
        <v>26</v>
      </c>
      <c r="B735" t="s">
        <v>43</v>
      </c>
      <c r="C735">
        <f>IF(Table1[[#This Row],[Attrition]]="Yes",1,0)</f>
        <v>0</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3">
      <c r="A736">
        <v>22</v>
      </c>
      <c r="B736" t="s">
        <v>43</v>
      </c>
      <c r="C736">
        <f>IF(Table1[[#This Row],[Attrition]]="Yes",1,0)</f>
        <v>0</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3">
      <c r="A737">
        <v>48</v>
      </c>
      <c r="B737" t="s">
        <v>43</v>
      </c>
      <c r="C737">
        <f>IF(Table1[[#This Row],[Attrition]]="Yes",1,0)</f>
        <v>0</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3">
      <c r="A738">
        <v>48</v>
      </c>
      <c r="B738" t="s">
        <v>43</v>
      </c>
      <c r="C738">
        <f>IF(Table1[[#This Row],[Attrition]]="Yes",1,0)</f>
        <v>0</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3">
      <c r="A739">
        <v>41</v>
      </c>
      <c r="B739" t="s">
        <v>43</v>
      </c>
      <c r="C739">
        <f>IF(Table1[[#This Row],[Attrition]]="Yes",1,0)</f>
        <v>0</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3">
      <c r="A740">
        <v>39</v>
      </c>
      <c r="B740" t="s">
        <v>43</v>
      </c>
      <c r="C740">
        <f>IF(Table1[[#This Row],[Attrition]]="Yes",1,0)</f>
        <v>0</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3">
      <c r="A741">
        <v>27</v>
      </c>
      <c r="B741" t="s">
        <v>43</v>
      </c>
      <c r="C741">
        <f>IF(Table1[[#This Row],[Attrition]]="Yes",1,0)</f>
        <v>0</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3">
      <c r="A742">
        <v>35</v>
      </c>
      <c r="B742" t="s">
        <v>43</v>
      </c>
      <c r="C742">
        <f>IF(Table1[[#This Row],[Attrition]]="Yes",1,0)</f>
        <v>0</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3">
      <c r="A743">
        <v>42</v>
      </c>
      <c r="B743" t="s">
        <v>43</v>
      </c>
      <c r="C743">
        <f>IF(Table1[[#This Row],[Attrition]]="Yes",1,0)</f>
        <v>0</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3">
      <c r="A744">
        <v>50</v>
      </c>
      <c r="B744" t="s">
        <v>43</v>
      </c>
      <c r="C744">
        <f>IF(Table1[[#This Row],[Attrition]]="Yes",1,0)</f>
        <v>0</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3">
      <c r="A745">
        <v>59</v>
      </c>
      <c r="B745" t="s">
        <v>43</v>
      </c>
      <c r="C745">
        <f>IF(Table1[[#This Row],[Attrition]]="Yes",1,0)</f>
        <v>0</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3">
      <c r="A746">
        <v>37</v>
      </c>
      <c r="B746" t="s">
        <v>35</v>
      </c>
      <c r="C746">
        <f>IF(Table1[[#This Row],[Attrition]]="Yes",1,0)</f>
        <v>1</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3">
      <c r="A747">
        <v>55</v>
      </c>
      <c r="B747" t="s">
        <v>43</v>
      </c>
      <c r="C747">
        <f>IF(Table1[[#This Row],[Attrition]]="Yes",1,0)</f>
        <v>0</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3">
      <c r="A748">
        <v>41</v>
      </c>
      <c r="B748" t="s">
        <v>43</v>
      </c>
      <c r="C748">
        <f>IF(Table1[[#This Row],[Attrition]]="Yes",1,0)</f>
        <v>0</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3">
      <c r="A749">
        <v>38</v>
      </c>
      <c r="B749" t="s">
        <v>43</v>
      </c>
      <c r="C749">
        <f>IF(Table1[[#This Row],[Attrition]]="Yes",1,0)</f>
        <v>0</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3">
      <c r="A750">
        <v>26</v>
      </c>
      <c r="B750" t="s">
        <v>35</v>
      </c>
      <c r="C750">
        <f>IF(Table1[[#This Row],[Attrition]]="Yes",1,0)</f>
        <v>1</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3">
      <c r="A751">
        <v>52</v>
      </c>
      <c r="B751" t="s">
        <v>35</v>
      </c>
      <c r="C751">
        <f>IF(Table1[[#This Row],[Attrition]]="Yes",1,0)</f>
        <v>1</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3">
      <c r="A752">
        <v>44</v>
      </c>
      <c r="B752" t="s">
        <v>43</v>
      </c>
      <c r="C752">
        <f>IF(Table1[[#This Row],[Attrition]]="Yes",1,0)</f>
        <v>0</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3">
      <c r="A753">
        <v>50</v>
      </c>
      <c r="B753" t="s">
        <v>43</v>
      </c>
      <c r="C753">
        <f>IF(Table1[[#This Row],[Attrition]]="Yes",1,0)</f>
        <v>0</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3">
      <c r="A754">
        <v>36</v>
      </c>
      <c r="B754" t="s">
        <v>35</v>
      </c>
      <c r="C754">
        <f>IF(Table1[[#This Row],[Attrition]]="Yes",1,0)</f>
        <v>1</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3">
      <c r="A755">
        <v>39</v>
      </c>
      <c r="B755" t="s">
        <v>43</v>
      </c>
      <c r="C755">
        <f>IF(Table1[[#This Row],[Attrition]]="Yes",1,0)</f>
        <v>0</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3">
      <c r="A756">
        <v>33</v>
      </c>
      <c r="B756" t="s">
        <v>43</v>
      </c>
      <c r="C756">
        <f>IF(Table1[[#This Row],[Attrition]]="Yes",1,0)</f>
        <v>0</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3">
      <c r="A757">
        <v>45</v>
      </c>
      <c r="B757" t="s">
        <v>43</v>
      </c>
      <c r="C757">
        <f>IF(Table1[[#This Row],[Attrition]]="Yes",1,0)</f>
        <v>0</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3">
      <c r="A758">
        <v>32</v>
      </c>
      <c r="B758" t="s">
        <v>43</v>
      </c>
      <c r="C758">
        <f>IF(Table1[[#This Row],[Attrition]]="Yes",1,0)</f>
        <v>0</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3">
      <c r="A759">
        <v>34</v>
      </c>
      <c r="B759" t="s">
        <v>43</v>
      </c>
      <c r="C759">
        <f>IF(Table1[[#This Row],[Attrition]]="Yes",1,0)</f>
        <v>0</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3">
      <c r="A760">
        <v>59</v>
      </c>
      <c r="B760" t="s">
        <v>43</v>
      </c>
      <c r="C760">
        <f>IF(Table1[[#This Row],[Attrition]]="Yes",1,0)</f>
        <v>0</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3">
      <c r="A761">
        <v>45</v>
      </c>
      <c r="B761" t="s">
        <v>43</v>
      </c>
      <c r="C761">
        <f>IF(Table1[[#This Row],[Attrition]]="Yes",1,0)</f>
        <v>0</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3">
      <c r="A762">
        <v>53</v>
      </c>
      <c r="B762" t="s">
        <v>43</v>
      </c>
      <c r="C762">
        <f>IF(Table1[[#This Row],[Attrition]]="Yes",1,0)</f>
        <v>0</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3">
      <c r="A763">
        <v>36</v>
      </c>
      <c r="B763" t="s">
        <v>35</v>
      </c>
      <c r="C763">
        <f>IF(Table1[[#This Row],[Attrition]]="Yes",1,0)</f>
        <v>1</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3">
      <c r="A764">
        <v>26</v>
      </c>
      <c r="B764" t="s">
        <v>35</v>
      </c>
      <c r="C764">
        <f>IF(Table1[[#This Row],[Attrition]]="Yes",1,0)</f>
        <v>1</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3">
      <c r="A765">
        <v>34</v>
      </c>
      <c r="B765" t="s">
        <v>43</v>
      </c>
      <c r="C765">
        <f>IF(Table1[[#This Row],[Attrition]]="Yes",1,0)</f>
        <v>0</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3">
      <c r="A766">
        <v>28</v>
      </c>
      <c r="B766" t="s">
        <v>43</v>
      </c>
      <c r="C766">
        <f>IF(Table1[[#This Row],[Attrition]]="Yes",1,0)</f>
        <v>0</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3">
      <c r="A767">
        <v>38</v>
      </c>
      <c r="B767" t="s">
        <v>43</v>
      </c>
      <c r="C767">
        <f>IF(Table1[[#This Row],[Attrition]]="Yes",1,0)</f>
        <v>0</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3">
      <c r="A768">
        <v>50</v>
      </c>
      <c r="B768" t="s">
        <v>43</v>
      </c>
      <c r="C768">
        <f>IF(Table1[[#This Row],[Attrition]]="Yes",1,0)</f>
        <v>0</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3">
      <c r="A769">
        <v>37</v>
      </c>
      <c r="B769" t="s">
        <v>43</v>
      </c>
      <c r="C769">
        <f>IF(Table1[[#This Row],[Attrition]]="Yes",1,0)</f>
        <v>0</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3">
      <c r="A770">
        <v>40</v>
      </c>
      <c r="B770" t="s">
        <v>43</v>
      </c>
      <c r="C770">
        <f>IF(Table1[[#This Row],[Attrition]]="Yes",1,0)</f>
        <v>0</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3">
      <c r="A771">
        <v>26</v>
      </c>
      <c r="B771" t="s">
        <v>43</v>
      </c>
      <c r="C771">
        <f>IF(Table1[[#This Row],[Attrition]]="Yes",1,0)</f>
        <v>0</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3">
      <c r="A772">
        <v>46</v>
      </c>
      <c r="B772" t="s">
        <v>43</v>
      </c>
      <c r="C772">
        <f>IF(Table1[[#This Row],[Attrition]]="Yes",1,0)</f>
        <v>0</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3">
      <c r="A773">
        <v>54</v>
      </c>
      <c r="B773" t="s">
        <v>43</v>
      </c>
      <c r="C773">
        <f>IF(Table1[[#This Row],[Attrition]]="Yes",1,0)</f>
        <v>0</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3">
      <c r="A774">
        <v>56</v>
      </c>
      <c r="B774" t="s">
        <v>43</v>
      </c>
      <c r="C774">
        <f>IF(Table1[[#This Row],[Attrition]]="Yes",1,0)</f>
        <v>0</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3">
      <c r="A775">
        <v>36</v>
      </c>
      <c r="B775" t="s">
        <v>43</v>
      </c>
      <c r="C775">
        <f>IF(Table1[[#This Row],[Attrition]]="Yes",1,0)</f>
        <v>0</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3">
      <c r="A776">
        <v>55</v>
      </c>
      <c r="B776" t="s">
        <v>43</v>
      </c>
      <c r="C776">
        <f>IF(Table1[[#This Row],[Attrition]]="Yes",1,0)</f>
        <v>0</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3">
      <c r="A777">
        <v>43</v>
      </c>
      <c r="B777" t="s">
        <v>43</v>
      </c>
      <c r="C777">
        <f>IF(Table1[[#This Row],[Attrition]]="Yes",1,0)</f>
        <v>0</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3">
      <c r="A778">
        <v>20</v>
      </c>
      <c r="B778" t="s">
        <v>35</v>
      </c>
      <c r="C778">
        <f>IF(Table1[[#This Row],[Attrition]]="Yes",1,0)</f>
        <v>1</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3">
      <c r="A779">
        <v>21</v>
      </c>
      <c r="B779" t="s">
        <v>35</v>
      </c>
      <c r="C779">
        <f>IF(Table1[[#This Row],[Attrition]]="Yes",1,0)</f>
        <v>1</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3">
      <c r="A780">
        <v>46</v>
      </c>
      <c r="B780" t="s">
        <v>43</v>
      </c>
      <c r="C780">
        <f>IF(Table1[[#This Row],[Attrition]]="Yes",1,0)</f>
        <v>0</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3">
      <c r="A781">
        <v>51</v>
      </c>
      <c r="B781" t="s">
        <v>35</v>
      </c>
      <c r="C781">
        <f>IF(Table1[[#This Row],[Attrition]]="Yes",1,0)</f>
        <v>1</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3">
      <c r="A782">
        <v>28</v>
      </c>
      <c r="B782" t="s">
        <v>35</v>
      </c>
      <c r="C782">
        <f>IF(Table1[[#This Row],[Attrition]]="Yes",1,0)</f>
        <v>1</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3">
      <c r="A783">
        <v>26</v>
      </c>
      <c r="B783" t="s">
        <v>43</v>
      </c>
      <c r="C783">
        <f>IF(Table1[[#This Row],[Attrition]]="Yes",1,0)</f>
        <v>0</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3">
      <c r="A784">
        <v>30</v>
      </c>
      <c r="B784" t="s">
        <v>43</v>
      </c>
      <c r="C784">
        <f>IF(Table1[[#This Row],[Attrition]]="Yes",1,0)</f>
        <v>0</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3">
      <c r="A785">
        <v>41</v>
      </c>
      <c r="B785" t="s">
        <v>43</v>
      </c>
      <c r="C785">
        <f>IF(Table1[[#This Row],[Attrition]]="Yes",1,0)</f>
        <v>0</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3">
      <c r="A786">
        <v>38</v>
      </c>
      <c r="B786" t="s">
        <v>43</v>
      </c>
      <c r="C786">
        <f>IF(Table1[[#This Row],[Attrition]]="Yes",1,0)</f>
        <v>0</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3">
      <c r="A787">
        <v>40</v>
      </c>
      <c r="B787" t="s">
        <v>43</v>
      </c>
      <c r="C787">
        <f>IF(Table1[[#This Row],[Attrition]]="Yes",1,0)</f>
        <v>0</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3">
      <c r="A788">
        <v>27</v>
      </c>
      <c r="B788" t="s">
        <v>43</v>
      </c>
      <c r="C788">
        <f>IF(Table1[[#This Row],[Attrition]]="Yes",1,0)</f>
        <v>0</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3">
      <c r="A789">
        <v>55</v>
      </c>
      <c r="B789" t="s">
        <v>43</v>
      </c>
      <c r="C789">
        <f>IF(Table1[[#This Row],[Attrition]]="Yes",1,0)</f>
        <v>0</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3">
      <c r="A790">
        <v>28</v>
      </c>
      <c r="B790" t="s">
        <v>43</v>
      </c>
      <c r="C790">
        <f>IF(Table1[[#This Row],[Attrition]]="Yes",1,0)</f>
        <v>0</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3">
      <c r="A791">
        <v>44</v>
      </c>
      <c r="B791" t="s">
        <v>35</v>
      </c>
      <c r="C791">
        <f>IF(Table1[[#This Row],[Attrition]]="Yes",1,0)</f>
        <v>1</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3">
      <c r="A792">
        <v>33</v>
      </c>
      <c r="B792" t="s">
        <v>43</v>
      </c>
      <c r="C792">
        <f>IF(Table1[[#This Row],[Attrition]]="Yes",1,0)</f>
        <v>0</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3">
      <c r="A793">
        <v>35</v>
      </c>
      <c r="B793" t="s">
        <v>35</v>
      </c>
      <c r="C793">
        <f>IF(Table1[[#This Row],[Attrition]]="Yes",1,0)</f>
        <v>1</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3">
      <c r="A794">
        <v>33</v>
      </c>
      <c r="B794" t="s">
        <v>35</v>
      </c>
      <c r="C794">
        <f>IF(Table1[[#This Row],[Attrition]]="Yes",1,0)</f>
        <v>1</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3">
      <c r="A795">
        <v>28</v>
      </c>
      <c r="B795" t="s">
        <v>43</v>
      </c>
      <c r="C795">
        <f>IF(Table1[[#This Row],[Attrition]]="Yes",1,0)</f>
        <v>0</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3">
      <c r="A796">
        <v>34</v>
      </c>
      <c r="B796" t="s">
        <v>43</v>
      </c>
      <c r="C796">
        <f>IF(Table1[[#This Row],[Attrition]]="Yes",1,0)</f>
        <v>0</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3">
      <c r="A797">
        <v>37</v>
      </c>
      <c r="B797" t="s">
        <v>43</v>
      </c>
      <c r="C797">
        <f>IF(Table1[[#This Row],[Attrition]]="Yes",1,0)</f>
        <v>0</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3">
      <c r="A798">
        <v>25</v>
      </c>
      <c r="B798" t="s">
        <v>35</v>
      </c>
      <c r="C798">
        <f>IF(Table1[[#This Row],[Attrition]]="Yes",1,0)</f>
        <v>1</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3">
      <c r="A799">
        <v>26</v>
      </c>
      <c r="B799" t="s">
        <v>35</v>
      </c>
      <c r="C799">
        <f>IF(Table1[[#This Row],[Attrition]]="Yes",1,0)</f>
        <v>1</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3">
      <c r="A800">
        <v>33</v>
      </c>
      <c r="B800" t="s">
        <v>35</v>
      </c>
      <c r="C800">
        <f>IF(Table1[[#This Row],[Attrition]]="Yes",1,0)</f>
        <v>1</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3">
      <c r="A801">
        <v>42</v>
      </c>
      <c r="B801" t="s">
        <v>43</v>
      </c>
      <c r="C801">
        <f>IF(Table1[[#This Row],[Attrition]]="Yes",1,0)</f>
        <v>0</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3">
      <c r="A802">
        <v>28</v>
      </c>
      <c r="B802" t="s">
        <v>35</v>
      </c>
      <c r="C802">
        <f>IF(Table1[[#This Row],[Attrition]]="Yes",1,0)</f>
        <v>1</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3">
      <c r="A803">
        <v>50</v>
      </c>
      <c r="B803" t="s">
        <v>35</v>
      </c>
      <c r="C803">
        <f>IF(Table1[[#This Row],[Attrition]]="Yes",1,0)</f>
        <v>1</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3">
      <c r="A804">
        <v>33</v>
      </c>
      <c r="B804" t="s">
        <v>43</v>
      </c>
      <c r="C804">
        <f>IF(Table1[[#This Row],[Attrition]]="Yes",1,0)</f>
        <v>0</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3">
      <c r="A805">
        <v>34</v>
      </c>
      <c r="B805" t="s">
        <v>43</v>
      </c>
      <c r="C805">
        <f>IF(Table1[[#This Row],[Attrition]]="Yes",1,0)</f>
        <v>0</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3">
      <c r="A806">
        <v>48</v>
      </c>
      <c r="B806" t="s">
        <v>43</v>
      </c>
      <c r="C806">
        <f>IF(Table1[[#This Row],[Attrition]]="Yes",1,0)</f>
        <v>0</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3">
      <c r="A807">
        <v>45</v>
      </c>
      <c r="B807" t="s">
        <v>43</v>
      </c>
      <c r="C807">
        <f>IF(Table1[[#This Row],[Attrition]]="Yes",1,0)</f>
        <v>0</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3">
      <c r="A808">
        <v>52</v>
      </c>
      <c r="B808" t="s">
        <v>43</v>
      </c>
      <c r="C808">
        <f>IF(Table1[[#This Row],[Attrition]]="Yes",1,0)</f>
        <v>0</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3">
      <c r="A809">
        <v>38</v>
      </c>
      <c r="B809" t="s">
        <v>43</v>
      </c>
      <c r="C809">
        <f>IF(Table1[[#This Row],[Attrition]]="Yes",1,0)</f>
        <v>0</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3">
      <c r="A810">
        <v>29</v>
      </c>
      <c r="B810" t="s">
        <v>43</v>
      </c>
      <c r="C810">
        <f>IF(Table1[[#This Row],[Attrition]]="Yes",1,0)</f>
        <v>0</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3">
      <c r="A811">
        <v>28</v>
      </c>
      <c r="B811" t="s">
        <v>43</v>
      </c>
      <c r="C811">
        <f>IF(Table1[[#This Row],[Attrition]]="Yes",1,0)</f>
        <v>0</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3">
      <c r="A812">
        <v>46</v>
      </c>
      <c r="B812" t="s">
        <v>43</v>
      </c>
      <c r="C812">
        <f>IF(Table1[[#This Row],[Attrition]]="Yes",1,0)</f>
        <v>0</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3">
      <c r="A813">
        <v>38</v>
      </c>
      <c r="B813" t="s">
        <v>43</v>
      </c>
      <c r="C813">
        <f>IF(Table1[[#This Row],[Attrition]]="Yes",1,0)</f>
        <v>0</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3">
      <c r="A814">
        <v>43</v>
      </c>
      <c r="B814" t="s">
        <v>43</v>
      </c>
      <c r="C814">
        <f>IF(Table1[[#This Row],[Attrition]]="Yes",1,0)</f>
        <v>0</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3">
      <c r="A815">
        <v>39</v>
      </c>
      <c r="B815" t="s">
        <v>35</v>
      </c>
      <c r="C815">
        <f>IF(Table1[[#This Row],[Attrition]]="Yes",1,0)</f>
        <v>1</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3">
      <c r="A816">
        <v>40</v>
      </c>
      <c r="B816" t="s">
        <v>43</v>
      </c>
      <c r="C816">
        <f>IF(Table1[[#This Row],[Attrition]]="Yes",1,0)</f>
        <v>0</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3">
      <c r="A817">
        <v>21</v>
      </c>
      <c r="B817" t="s">
        <v>43</v>
      </c>
      <c r="C817">
        <f>IF(Table1[[#This Row],[Attrition]]="Yes",1,0)</f>
        <v>0</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3">
      <c r="A818">
        <v>39</v>
      </c>
      <c r="B818" t="s">
        <v>43</v>
      </c>
      <c r="C818">
        <f>IF(Table1[[#This Row],[Attrition]]="Yes",1,0)</f>
        <v>0</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3">
      <c r="A819">
        <v>36</v>
      </c>
      <c r="B819" t="s">
        <v>43</v>
      </c>
      <c r="C819">
        <f>IF(Table1[[#This Row],[Attrition]]="Yes",1,0)</f>
        <v>0</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3">
      <c r="A820">
        <v>31</v>
      </c>
      <c r="B820" t="s">
        <v>43</v>
      </c>
      <c r="C820">
        <f>IF(Table1[[#This Row],[Attrition]]="Yes",1,0)</f>
        <v>0</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3">
      <c r="A821">
        <v>28</v>
      </c>
      <c r="B821" t="s">
        <v>43</v>
      </c>
      <c r="C821">
        <f>IF(Table1[[#This Row],[Attrition]]="Yes",1,0)</f>
        <v>0</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3">
      <c r="A822">
        <v>35</v>
      </c>
      <c r="B822" t="s">
        <v>43</v>
      </c>
      <c r="C822">
        <f>IF(Table1[[#This Row],[Attrition]]="Yes",1,0)</f>
        <v>0</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3">
      <c r="A823">
        <v>49</v>
      </c>
      <c r="B823" t="s">
        <v>43</v>
      </c>
      <c r="C823">
        <f>IF(Table1[[#This Row],[Attrition]]="Yes",1,0)</f>
        <v>0</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3">
      <c r="A824">
        <v>34</v>
      </c>
      <c r="B824" t="s">
        <v>43</v>
      </c>
      <c r="C824">
        <f>IF(Table1[[#This Row],[Attrition]]="Yes",1,0)</f>
        <v>0</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3">
      <c r="A825">
        <v>29</v>
      </c>
      <c r="B825" t="s">
        <v>43</v>
      </c>
      <c r="C825">
        <f>IF(Table1[[#This Row],[Attrition]]="Yes",1,0)</f>
        <v>0</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3">
      <c r="A826">
        <v>42</v>
      </c>
      <c r="B826" t="s">
        <v>43</v>
      </c>
      <c r="C826">
        <f>IF(Table1[[#This Row],[Attrition]]="Yes",1,0)</f>
        <v>0</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3">
      <c r="A827">
        <v>29</v>
      </c>
      <c r="B827" t="s">
        <v>43</v>
      </c>
      <c r="C827">
        <f>IF(Table1[[#This Row],[Attrition]]="Yes",1,0)</f>
        <v>0</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3">
      <c r="A828">
        <v>38</v>
      </c>
      <c r="B828" t="s">
        <v>43</v>
      </c>
      <c r="C828">
        <f>IF(Table1[[#This Row],[Attrition]]="Yes",1,0)</f>
        <v>0</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3">
      <c r="A829">
        <v>28</v>
      </c>
      <c r="B829" t="s">
        <v>43</v>
      </c>
      <c r="C829">
        <f>IF(Table1[[#This Row],[Attrition]]="Yes",1,0)</f>
        <v>0</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3">
      <c r="A830">
        <v>18</v>
      </c>
      <c r="B830" t="s">
        <v>35</v>
      </c>
      <c r="C830">
        <f>IF(Table1[[#This Row],[Attrition]]="Yes",1,0)</f>
        <v>1</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3">
      <c r="A831">
        <v>33</v>
      </c>
      <c r="B831" t="s">
        <v>35</v>
      </c>
      <c r="C831">
        <f>IF(Table1[[#This Row],[Attrition]]="Yes",1,0)</f>
        <v>1</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3">
      <c r="A832">
        <v>41</v>
      </c>
      <c r="B832" t="s">
        <v>43</v>
      </c>
      <c r="C832">
        <f>IF(Table1[[#This Row],[Attrition]]="Yes",1,0)</f>
        <v>0</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3">
      <c r="A833">
        <v>31</v>
      </c>
      <c r="B833" t="s">
        <v>35</v>
      </c>
      <c r="C833">
        <f>IF(Table1[[#This Row],[Attrition]]="Yes",1,0)</f>
        <v>1</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3">
      <c r="A834">
        <v>37</v>
      </c>
      <c r="B834" t="s">
        <v>43</v>
      </c>
      <c r="C834">
        <f>IF(Table1[[#This Row],[Attrition]]="Yes",1,0)</f>
        <v>0</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3">
      <c r="A835">
        <v>27</v>
      </c>
      <c r="B835" t="s">
        <v>43</v>
      </c>
      <c r="C835">
        <f>IF(Table1[[#This Row],[Attrition]]="Yes",1,0)</f>
        <v>0</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3">
      <c r="A836">
        <v>34</v>
      </c>
      <c r="B836" t="s">
        <v>43</v>
      </c>
      <c r="C836">
        <f>IF(Table1[[#This Row],[Attrition]]="Yes",1,0)</f>
        <v>0</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3">
      <c r="A837">
        <v>35</v>
      </c>
      <c r="B837" t="s">
        <v>43</v>
      </c>
      <c r="C837">
        <f>IF(Table1[[#This Row],[Attrition]]="Yes",1,0)</f>
        <v>0</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3">
      <c r="A838">
        <v>29</v>
      </c>
      <c r="B838" t="s">
        <v>35</v>
      </c>
      <c r="C838">
        <f>IF(Table1[[#This Row],[Attrition]]="Yes",1,0)</f>
        <v>1</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3">
      <c r="A839">
        <v>40</v>
      </c>
      <c r="B839" t="s">
        <v>43</v>
      </c>
      <c r="C839">
        <f>IF(Table1[[#This Row],[Attrition]]="Yes",1,0)</f>
        <v>0</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3">
      <c r="A840">
        <v>42</v>
      </c>
      <c r="B840" t="s">
        <v>35</v>
      </c>
      <c r="C840">
        <f>IF(Table1[[#This Row],[Attrition]]="Yes",1,0)</f>
        <v>1</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3">
      <c r="A841">
        <v>42</v>
      </c>
      <c r="B841" t="s">
        <v>43</v>
      </c>
      <c r="C841">
        <f>IF(Table1[[#This Row],[Attrition]]="Yes",1,0)</f>
        <v>0</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3">
      <c r="A842">
        <v>35</v>
      </c>
      <c r="B842" t="s">
        <v>43</v>
      </c>
      <c r="C842">
        <f>IF(Table1[[#This Row],[Attrition]]="Yes",1,0)</f>
        <v>0</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3">
      <c r="A843">
        <v>24</v>
      </c>
      <c r="B843" t="s">
        <v>43</v>
      </c>
      <c r="C843">
        <f>IF(Table1[[#This Row],[Attrition]]="Yes",1,0)</f>
        <v>0</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3">
      <c r="A844">
        <v>28</v>
      </c>
      <c r="B844" t="s">
        <v>35</v>
      </c>
      <c r="C844">
        <f>IF(Table1[[#This Row],[Attrition]]="Yes",1,0)</f>
        <v>1</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3">
      <c r="A845">
        <v>26</v>
      </c>
      <c r="B845" t="s">
        <v>43</v>
      </c>
      <c r="C845">
        <f>IF(Table1[[#This Row],[Attrition]]="Yes",1,0)</f>
        <v>0</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3">
      <c r="A846">
        <v>30</v>
      </c>
      <c r="B846" t="s">
        <v>43</v>
      </c>
      <c r="C846">
        <f>IF(Table1[[#This Row],[Attrition]]="Yes",1,0)</f>
        <v>0</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3">
      <c r="A847">
        <v>40</v>
      </c>
      <c r="B847" t="s">
        <v>43</v>
      </c>
      <c r="C847">
        <f>IF(Table1[[#This Row],[Attrition]]="Yes",1,0)</f>
        <v>0</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3">
      <c r="A848">
        <v>35</v>
      </c>
      <c r="B848" t="s">
        <v>43</v>
      </c>
      <c r="C848">
        <f>IF(Table1[[#This Row],[Attrition]]="Yes",1,0)</f>
        <v>0</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3">
      <c r="A849">
        <v>34</v>
      </c>
      <c r="B849" t="s">
        <v>43</v>
      </c>
      <c r="C849">
        <f>IF(Table1[[#This Row],[Attrition]]="Yes",1,0)</f>
        <v>0</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3">
      <c r="A850">
        <v>35</v>
      </c>
      <c r="B850" t="s">
        <v>43</v>
      </c>
      <c r="C850">
        <f>IF(Table1[[#This Row],[Attrition]]="Yes",1,0)</f>
        <v>0</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3">
      <c r="A851">
        <v>43</v>
      </c>
      <c r="B851" t="s">
        <v>35</v>
      </c>
      <c r="C851">
        <f>IF(Table1[[#This Row],[Attrition]]="Yes",1,0)</f>
        <v>1</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3">
      <c r="A852">
        <v>32</v>
      </c>
      <c r="B852" t="s">
        <v>43</v>
      </c>
      <c r="C852">
        <f>IF(Table1[[#This Row],[Attrition]]="Yes",1,0)</f>
        <v>0</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3">
      <c r="A853">
        <v>56</v>
      </c>
      <c r="B853" t="s">
        <v>43</v>
      </c>
      <c r="C853">
        <f>IF(Table1[[#This Row],[Attrition]]="Yes",1,0)</f>
        <v>0</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3">
      <c r="A854">
        <v>29</v>
      </c>
      <c r="B854" t="s">
        <v>43</v>
      </c>
      <c r="C854">
        <f>IF(Table1[[#This Row],[Attrition]]="Yes",1,0)</f>
        <v>0</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3">
      <c r="A855">
        <v>19</v>
      </c>
      <c r="B855" t="s">
        <v>43</v>
      </c>
      <c r="C855">
        <f>IF(Table1[[#This Row],[Attrition]]="Yes",1,0)</f>
        <v>0</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3">
      <c r="A856">
        <v>45</v>
      </c>
      <c r="B856" t="s">
        <v>43</v>
      </c>
      <c r="C856">
        <f>IF(Table1[[#This Row],[Attrition]]="Yes",1,0)</f>
        <v>0</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3">
      <c r="A857">
        <v>37</v>
      </c>
      <c r="B857" t="s">
        <v>43</v>
      </c>
      <c r="C857">
        <f>IF(Table1[[#This Row],[Attrition]]="Yes",1,0)</f>
        <v>0</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3">
      <c r="A858">
        <v>20</v>
      </c>
      <c r="B858" t="s">
        <v>43</v>
      </c>
      <c r="C858">
        <f>IF(Table1[[#This Row],[Attrition]]="Yes",1,0)</f>
        <v>0</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3">
      <c r="A859">
        <v>44</v>
      </c>
      <c r="B859" t="s">
        <v>35</v>
      </c>
      <c r="C859">
        <f>IF(Table1[[#This Row],[Attrition]]="Yes",1,0)</f>
        <v>1</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3">
      <c r="A860">
        <v>53</v>
      </c>
      <c r="B860" t="s">
        <v>43</v>
      </c>
      <c r="C860">
        <f>IF(Table1[[#This Row],[Attrition]]="Yes",1,0)</f>
        <v>0</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3">
      <c r="A861">
        <v>29</v>
      </c>
      <c r="B861" t="s">
        <v>43</v>
      </c>
      <c r="C861">
        <f>IF(Table1[[#This Row],[Attrition]]="Yes",1,0)</f>
        <v>0</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3">
      <c r="A862">
        <v>22</v>
      </c>
      <c r="B862" t="s">
        <v>35</v>
      </c>
      <c r="C862">
        <f>IF(Table1[[#This Row],[Attrition]]="Yes",1,0)</f>
        <v>1</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3">
      <c r="A863">
        <v>46</v>
      </c>
      <c r="B863" t="s">
        <v>43</v>
      </c>
      <c r="C863">
        <f>IF(Table1[[#This Row],[Attrition]]="Yes",1,0)</f>
        <v>0</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3">
      <c r="A864">
        <v>44</v>
      </c>
      <c r="B864" t="s">
        <v>43</v>
      </c>
      <c r="C864">
        <f>IF(Table1[[#This Row],[Attrition]]="Yes",1,0)</f>
        <v>0</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3">
      <c r="A865">
        <v>33</v>
      </c>
      <c r="B865" t="s">
        <v>43</v>
      </c>
      <c r="C865">
        <f>IF(Table1[[#This Row],[Attrition]]="Yes",1,0)</f>
        <v>0</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3">
      <c r="A866">
        <v>41</v>
      </c>
      <c r="B866" t="s">
        <v>35</v>
      </c>
      <c r="C866">
        <f>IF(Table1[[#This Row],[Attrition]]="Yes",1,0)</f>
        <v>1</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3">
      <c r="A867">
        <v>30</v>
      </c>
      <c r="B867" t="s">
        <v>43</v>
      </c>
      <c r="C867">
        <f>IF(Table1[[#This Row],[Attrition]]="Yes",1,0)</f>
        <v>0</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3">
      <c r="A868">
        <v>40</v>
      </c>
      <c r="B868" t="s">
        <v>43</v>
      </c>
      <c r="C868">
        <f>IF(Table1[[#This Row],[Attrition]]="Yes",1,0)</f>
        <v>0</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3">
      <c r="A869">
        <v>50</v>
      </c>
      <c r="B869" t="s">
        <v>43</v>
      </c>
      <c r="C869">
        <f>IF(Table1[[#This Row],[Attrition]]="Yes",1,0)</f>
        <v>0</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3">
      <c r="A870">
        <v>28</v>
      </c>
      <c r="B870" t="s">
        <v>43</v>
      </c>
      <c r="C870">
        <f>IF(Table1[[#This Row],[Attrition]]="Yes",1,0)</f>
        <v>0</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3">
      <c r="A871">
        <v>46</v>
      </c>
      <c r="B871" t="s">
        <v>43</v>
      </c>
      <c r="C871">
        <f>IF(Table1[[#This Row],[Attrition]]="Yes",1,0)</f>
        <v>0</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3">
      <c r="A872">
        <v>35</v>
      </c>
      <c r="B872" t="s">
        <v>43</v>
      </c>
      <c r="C872">
        <f>IF(Table1[[#This Row],[Attrition]]="Yes",1,0)</f>
        <v>0</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3">
      <c r="A873">
        <v>24</v>
      </c>
      <c r="B873" t="s">
        <v>35</v>
      </c>
      <c r="C873">
        <f>IF(Table1[[#This Row],[Attrition]]="Yes",1,0)</f>
        <v>1</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3">
      <c r="A874">
        <v>33</v>
      </c>
      <c r="B874" t="s">
        <v>43</v>
      </c>
      <c r="C874">
        <f>IF(Table1[[#This Row],[Attrition]]="Yes",1,0)</f>
        <v>0</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3">
      <c r="A875">
        <v>36</v>
      </c>
      <c r="B875" t="s">
        <v>43</v>
      </c>
      <c r="C875">
        <f>IF(Table1[[#This Row],[Attrition]]="Yes",1,0)</f>
        <v>0</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3">
      <c r="A876">
        <v>30</v>
      </c>
      <c r="B876" t="s">
        <v>43</v>
      </c>
      <c r="C876">
        <f>IF(Table1[[#This Row],[Attrition]]="Yes",1,0)</f>
        <v>0</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3">
      <c r="A877">
        <v>44</v>
      </c>
      <c r="B877" t="s">
        <v>43</v>
      </c>
      <c r="C877">
        <f>IF(Table1[[#This Row],[Attrition]]="Yes",1,0)</f>
        <v>0</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3">
      <c r="A878">
        <v>20</v>
      </c>
      <c r="B878" t="s">
        <v>43</v>
      </c>
      <c r="C878">
        <f>IF(Table1[[#This Row],[Attrition]]="Yes",1,0)</f>
        <v>0</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3">
      <c r="A879">
        <v>46</v>
      </c>
      <c r="B879" t="s">
        <v>43</v>
      </c>
      <c r="C879">
        <f>IF(Table1[[#This Row],[Attrition]]="Yes",1,0)</f>
        <v>0</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3">
      <c r="A880">
        <v>42</v>
      </c>
      <c r="B880" t="s">
        <v>43</v>
      </c>
      <c r="C880">
        <f>IF(Table1[[#This Row],[Attrition]]="Yes",1,0)</f>
        <v>0</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3">
      <c r="A881">
        <v>60</v>
      </c>
      <c r="B881" t="s">
        <v>43</v>
      </c>
      <c r="C881">
        <f>IF(Table1[[#This Row],[Attrition]]="Yes",1,0)</f>
        <v>0</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3">
      <c r="A882">
        <v>32</v>
      </c>
      <c r="B882" t="s">
        <v>43</v>
      </c>
      <c r="C882">
        <f>IF(Table1[[#This Row],[Attrition]]="Yes",1,0)</f>
        <v>0</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3">
      <c r="A883">
        <v>32</v>
      </c>
      <c r="B883" t="s">
        <v>43</v>
      </c>
      <c r="C883">
        <f>IF(Table1[[#This Row],[Attrition]]="Yes",1,0)</f>
        <v>0</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3">
      <c r="A884">
        <v>36</v>
      </c>
      <c r="B884" t="s">
        <v>43</v>
      </c>
      <c r="C884">
        <f>IF(Table1[[#This Row],[Attrition]]="Yes",1,0)</f>
        <v>0</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3">
      <c r="A885">
        <v>33</v>
      </c>
      <c r="B885" t="s">
        <v>43</v>
      </c>
      <c r="C885">
        <f>IF(Table1[[#This Row],[Attrition]]="Yes",1,0)</f>
        <v>0</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3">
      <c r="A886">
        <v>40</v>
      </c>
      <c r="B886" t="s">
        <v>43</v>
      </c>
      <c r="C886">
        <f>IF(Table1[[#This Row],[Attrition]]="Yes",1,0)</f>
        <v>0</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3">
      <c r="A887">
        <v>25</v>
      </c>
      <c r="B887" t="s">
        <v>43</v>
      </c>
      <c r="C887">
        <f>IF(Table1[[#This Row],[Attrition]]="Yes",1,0)</f>
        <v>0</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3">
      <c r="A888">
        <v>30</v>
      </c>
      <c r="B888" t="s">
        <v>43</v>
      </c>
      <c r="C888">
        <f>IF(Table1[[#This Row],[Attrition]]="Yes",1,0)</f>
        <v>0</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3">
      <c r="A889">
        <v>42</v>
      </c>
      <c r="B889" t="s">
        <v>43</v>
      </c>
      <c r="C889">
        <f>IF(Table1[[#This Row],[Attrition]]="Yes",1,0)</f>
        <v>0</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3">
      <c r="A890">
        <v>35</v>
      </c>
      <c r="B890" t="s">
        <v>43</v>
      </c>
      <c r="C890">
        <f>IF(Table1[[#This Row],[Attrition]]="Yes",1,0)</f>
        <v>0</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3">
      <c r="A891">
        <v>27</v>
      </c>
      <c r="B891" t="s">
        <v>43</v>
      </c>
      <c r="C891">
        <f>IF(Table1[[#This Row],[Attrition]]="Yes",1,0)</f>
        <v>0</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3">
      <c r="A892">
        <v>54</v>
      </c>
      <c r="B892" t="s">
        <v>43</v>
      </c>
      <c r="C892">
        <f>IF(Table1[[#This Row],[Attrition]]="Yes",1,0)</f>
        <v>0</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3">
      <c r="A893">
        <v>44</v>
      </c>
      <c r="B893" t="s">
        <v>43</v>
      </c>
      <c r="C893">
        <f>IF(Table1[[#This Row],[Attrition]]="Yes",1,0)</f>
        <v>0</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3">
      <c r="A894">
        <v>19</v>
      </c>
      <c r="B894" t="s">
        <v>35</v>
      </c>
      <c r="C894">
        <f>IF(Table1[[#This Row],[Attrition]]="Yes",1,0)</f>
        <v>1</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3">
      <c r="A895">
        <v>29</v>
      </c>
      <c r="B895" t="s">
        <v>43</v>
      </c>
      <c r="C895">
        <f>IF(Table1[[#This Row],[Attrition]]="Yes",1,0)</f>
        <v>0</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3">
      <c r="A896">
        <v>54</v>
      </c>
      <c r="B896" t="s">
        <v>43</v>
      </c>
      <c r="C896">
        <f>IF(Table1[[#This Row],[Attrition]]="Yes",1,0)</f>
        <v>0</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3">
      <c r="A897">
        <v>31</v>
      </c>
      <c r="B897" t="s">
        <v>43</v>
      </c>
      <c r="C897">
        <f>IF(Table1[[#This Row],[Attrition]]="Yes",1,0)</f>
        <v>0</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3">
      <c r="A898">
        <v>31</v>
      </c>
      <c r="B898" t="s">
        <v>43</v>
      </c>
      <c r="C898">
        <f>IF(Table1[[#This Row],[Attrition]]="Yes",1,0)</f>
        <v>0</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3">
      <c r="A899">
        <v>59</v>
      </c>
      <c r="B899" t="s">
        <v>43</v>
      </c>
      <c r="C899">
        <f>IF(Table1[[#This Row],[Attrition]]="Yes",1,0)</f>
        <v>0</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3">
      <c r="A900">
        <v>43</v>
      </c>
      <c r="B900" t="s">
        <v>43</v>
      </c>
      <c r="C900">
        <f>IF(Table1[[#This Row],[Attrition]]="Yes",1,0)</f>
        <v>0</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3">
      <c r="A901">
        <v>49</v>
      </c>
      <c r="B901" t="s">
        <v>43</v>
      </c>
      <c r="C901">
        <f>IF(Table1[[#This Row],[Attrition]]="Yes",1,0)</f>
        <v>0</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3">
      <c r="A902">
        <v>36</v>
      </c>
      <c r="B902" t="s">
        <v>43</v>
      </c>
      <c r="C902">
        <f>IF(Table1[[#This Row],[Attrition]]="Yes",1,0)</f>
        <v>0</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3">
      <c r="A903">
        <v>48</v>
      </c>
      <c r="B903" t="s">
        <v>43</v>
      </c>
      <c r="C903">
        <f>IF(Table1[[#This Row],[Attrition]]="Yes",1,0)</f>
        <v>0</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3">
      <c r="A904">
        <v>27</v>
      </c>
      <c r="B904" t="s">
        <v>43</v>
      </c>
      <c r="C904">
        <f>IF(Table1[[#This Row],[Attrition]]="Yes",1,0)</f>
        <v>0</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3">
      <c r="A905">
        <v>29</v>
      </c>
      <c r="B905" t="s">
        <v>43</v>
      </c>
      <c r="C905">
        <f>IF(Table1[[#This Row],[Attrition]]="Yes",1,0)</f>
        <v>0</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3">
      <c r="A906">
        <v>48</v>
      </c>
      <c r="B906" t="s">
        <v>43</v>
      </c>
      <c r="C906">
        <f>IF(Table1[[#This Row],[Attrition]]="Yes",1,0)</f>
        <v>0</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3">
      <c r="A907">
        <v>29</v>
      </c>
      <c r="B907" t="s">
        <v>43</v>
      </c>
      <c r="C907">
        <f>IF(Table1[[#This Row],[Attrition]]="Yes",1,0)</f>
        <v>0</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3">
      <c r="A908">
        <v>34</v>
      </c>
      <c r="B908" t="s">
        <v>43</v>
      </c>
      <c r="C908">
        <f>IF(Table1[[#This Row],[Attrition]]="Yes",1,0)</f>
        <v>0</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3">
      <c r="A909">
        <v>44</v>
      </c>
      <c r="B909" t="s">
        <v>43</v>
      </c>
      <c r="C909">
        <f>IF(Table1[[#This Row],[Attrition]]="Yes",1,0)</f>
        <v>0</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3">
      <c r="A910">
        <v>33</v>
      </c>
      <c r="B910" t="s">
        <v>43</v>
      </c>
      <c r="C910">
        <f>IF(Table1[[#This Row],[Attrition]]="Yes",1,0)</f>
        <v>0</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3">
      <c r="A911">
        <v>19</v>
      </c>
      <c r="B911" t="s">
        <v>43</v>
      </c>
      <c r="C911">
        <f>IF(Table1[[#This Row],[Attrition]]="Yes",1,0)</f>
        <v>0</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3">
      <c r="A912">
        <v>23</v>
      </c>
      <c r="B912" t="s">
        <v>43</v>
      </c>
      <c r="C912">
        <f>IF(Table1[[#This Row],[Attrition]]="Yes",1,0)</f>
        <v>0</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3">
      <c r="A913">
        <v>25</v>
      </c>
      <c r="B913" t="s">
        <v>35</v>
      </c>
      <c r="C913">
        <f>IF(Table1[[#This Row],[Attrition]]="Yes",1,0)</f>
        <v>1</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3">
      <c r="A914">
        <v>26</v>
      </c>
      <c r="B914" t="s">
        <v>43</v>
      </c>
      <c r="C914">
        <f>IF(Table1[[#This Row],[Attrition]]="Yes",1,0)</f>
        <v>0</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3">
      <c r="A915">
        <v>45</v>
      </c>
      <c r="B915" t="s">
        <v>35</v>
      </c>
      <c r="C915">
        <f>IF(Table1[[#This Row],[Attrition]]="Yes",1,0)</f>
        <v>1</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3">
      <c r="A916">
        <v>55</v>
      </c>
      <c r="B916" t="s">
        <v>43</v>
      </c>
      <c r="C916">
        <f>IF(Table1[[#This Row],[Attrition]]="Yes",1,0)</f>
        <v>0</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3">
      <c r="A917">
        <v>21</v>
      </c>
      <c r="B917" t="s">
        <v>35</v>
      </c>
      <c r="C917">
        <f>IF(Table1[[#This Row],[Attrition]]="Yes",1,0)</f>
        <v>1</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3">
      <c r="A918">
        <v>46</v>
      </c>
      <c r="B918" t="s">
        <v>43</v>
      </c>
      <c r="C918">
        <f>IF(Table1[[#This Row],[Attrition]]="Yes",1,0)</f>
        <v>0</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3">
      <c r="A919">
        <v>34</v>
      </c>
      <c r="B919" t="s">
        <v>43</v>
      </c>
      <c r="C919">
        <f>IF(Table1[[#This Row],[Attrition]]="Yes",1,0)</f>
        <v>0</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3">
      <c r="A920">
        <v>51</v>
      </c>
      <c r="B920" t="s">
        <v>43</v>
      </c>
      <c r="C920">
        <f>IF(Table1[[#This Row],[Attrition]]="Yes",1,0)</f>
        <v>0</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3">
      <c r="A921">
        <v>59</v>
      </c>
      <c r="B921" t="s">
        <v>43</v>
      </c>
      <c r="C921">
        <f>IF(Table1[[#This Row],[Attrition]]="Yes",1,0)</f>
        <v>0</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3">
      <c r="A922">
        <v>34</v>
      </c>
      <c r="B922" t="s">
        <v>43</v>
      </c>
      <c r="C922">
        <f>IF(Table1[[#This Row],[Attrition]]="Yes",1,0)</f>
        <v>0</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3">
      <c r="A923">
        <v>28</v>
      </c>
      <c r="B923" t="s">
        <v>43</v>
      </c>
      <c r="C923">
        <f>IF(Table1[[#This Row],[Attrition]]="Yes",1,0)</f>
        <v>0</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3">
      <c r="A924">
        <v>44</v>
      </c>
      <c r="B924" t="s">
        <v>43</v>
      </c>
      <c r="C924">
        <f>IF(Table1[[#This Row],[Attrition]]="Yes",1,0)</f>
        <v>0</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3">
      <c r="A925">
        <v>34</v>
      </c>
      <c r="B925" t="s">
        <v>43</v>
      </c>
      <c r="C925">
        <f>IF(Table1[[#This Row],[Attrition]]="Yes",1,0)</f>
        <v>0</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3">
      <c r="A926">
        <v>35</v>
      </c>
      <c r="B926" t="s">
        <v>43</v>
      </c>
      <c r="C926">
        <f>IF(Table1[[#This Row],[Attrition]]="Yes",1,0)</f>
        <v>0</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3">
      <c r="A927">
        <v>42</v>
      </c>
      <c r="B927" t="s">
        <v>43</v>
      </c>
      <c r="C927">
        <f>IF(Table1[[#This Row],[Attrition]]="Yes",1,0)</f>
        <v>0</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3">
      <c r="A928">
        <v>43</v>
      </c>
      <c r="B928" t="s">
        <v>43</v>
      </c>
      <c r="C928">
        <f>IF(Table1[[#This Row],[Attrition]]="Yes",1,0)</f>
        <v>0</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3">
      <c r="A929">
        <v>36</v>
      </c>
      <c r="B929" t="s">
        <v>43</v>
      </c>
      <c r="C929">
        <f>IF(Table1[[#This Row],[Attrition]]="Yes",1,0)</f>
        <v>0</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3">
      <c r="A930">
        <v>44</v>
      </c>
      <c r="B930" t="s">
        <v>35</v>
      </c>
      <c r="C930">
        <f>IF(Table1[[#This Row],[Attrition]]="Yes",1,0)</f>
        <v>1</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3">
      <c r="A931">
        <v>28</v>
      </c>
      <c r="B931" t="s">
        <v>43</v>
      </c>
      <c r="C931">
        <f>IF(Table1[[#This Row],[Attrition]]="Yes",1,0)</f>
        <v>0</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3">
      <c r="A932">
        <v>51</v>
      </c>
      <c r="B932" t="s">
        <v>43</v>
      </c>
      <c r="C932">
        <f>IF(Table1[[#This Row],[Attrition]]="Yes",1,0)</f>
        <v>0</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3">
      <c r="A933">
        <v>30</v>
      </c>
      <c r="B933" t="s">
        <v>43</v>
      </c>
      <c r="C933">
        <f>IF(Table1[[#This Row],[Attrition]]="Yes",1,0)</f>
        <v>0</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3">
      <c r="A934">
        <v>29</v>
      </c>
      <c r="B934" t="s">
        <v>35</v>
      </c>
      <c r="C934">
        <f>IF(Table1[[#This Row],[Attrition]]="Yes",1,0)</f>
        <v>1</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3">
      <c r="A935">
        <v>28</v>
      </c>
      <c r="B935" t="s">
        <v>43</v>
      </c>
      <c r="C935">
        <f>IF(Table1[[#This Row],[Attrition]]="Yes",1,0)</f>
        <v>0</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3">
      <c r="A936">
        <v>25</v>
      </c>
      <c r="B936" t="s">
        <v>43</v>
      </c>
      <c r="C936">
        <f>IF(Table1[[#This Row],[Attrition]]="Yes",1,0)</f>
        <v>0</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3">
      <c r="A937">
        <v>32</v>
      </c>
      <c r="B937" t="s">
        <v>43</v>
      </c>
      <c r="C937">
        <f>IF(Table1[[#This Row],[Attrition]]="Yes",1,0)</f>
        <v>0</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3">
      <c r="A938">
        <v>45</v>
      </c>
      <c r="B938" t="s">
        <v>43</v>
      </c>
      <c r="C938">
        <f>IF(Table1[[#This Row],[Attrition]]="Yes",1,0)</f>
        <v>0</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3">
      <c r="A939">
        <v>39</v>
      </c>
      <c r="B939" t="s">
        <v>43</v>
      </c>
      <c r="C939">
        <f>IF(Table1[[#This Row],[Attrition]]="Yes",1,0)</f>
        <v>0</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3">
      <c r="A940">
        <v>58</v>
      </c>
      <c r="B940" t="s">
        <v>43</v>
      </c>
      <c r="C940">
        <f>IF(Table1[[#This Row],[Attrition]]="Yes",1,0)</f>
        <v>0</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3">
      <c r="A941">
        <v>32</v>
      </c>
      <c r="B941" t="s">
        <v>35</v>
      </c>
      <c r="C941">
        <f>IF(Table1[[#This Row],[Attrition]]="Yes",1,0)</f>
        <v>1</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3">
      <c r="A942">
        <v>39</v>
      </c>
      <c r="B942" t="s">
        <v>35</v>
      </c>
      <c r="C942">
        <f>IF(Table1[[#This Row],[Attrition]]="Yes",1,0)</f>
        <v>1</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3">
      <c r="A943">
        <v>30</v>
      </c>
      <c r="B943" t="s">
        <v>43</v>
      </c>
      <c r="C943">
        <f>IF(Table1[[#This Row],[Attrition]]="Yes",1,0)</f>
        <v>0</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3">
      <c r="A944">
        <v>36</v>
      </c>
      <c r="B944" t="s">
        <v>43</v>
      </c>
      <c r="C944">
        <f>IF(Table1[[#This Row],[Attrition]]="Yes",1,0)</f>
        <v>0</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3">
      <c r="A945">
        <v>46</v>
      </c>
      <c r="B945" t="s">
        <v>43</v>
      </c>
      <c r="C945">
        <f>IF(Table1[[#This Row],[Attrition]]="Yes",1,0)</f>
        <v>0</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3">
      <c r="A946">
        <v>28</v>
      </c>
      <c r="B946" t="s">
        <v>43</v>
      </c>
      <c r="C946">
        <f>IF(Table1[[#This Row],[Attrition]]="Yes",1,0)</f>
        <v>0</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3">
      <c r="A947">
        <v>50</v>
      </c>
      <c r="B947" t="s">
        <v>43</v>
      </c>
      <c r="C947">
        <f>IF(Table1[[#This Row],[Attrition]]="Yes",1,0)</f>
        <v>0</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3">
      <c r="A948">
        <v>40</v>
      </c>
      <c r="B948" t="s">
        <v>35</v>
      </c>
      <c r="C948">
        <f>IF(Table1[[#This Row],[Attrition]]="Yes",1,0)</f>
        <v>1</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3">
      <c r="A949">
        <v>52</v>
      </c>
      <c r="B949" t="s">
        <v>35</v>
      </c>
      <c r="C949">
        <f>IF(Table1[[#This Row],[Attrition]]="Yes",1,0)</f>
        <v>1</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3">
      <c r="A950">
        <v>30</v>
      </c>
      <c r="B950" t="s">
        <v>43</v>
      </c>
      <c r="C950">
        <f>IF(Table1[[#This Row],[Attrition]]="Yes",1,0)</f>
        <v>0</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3">
      <c r="A951">
        <v>39</v>
      </c>
      <c r="B951" t="s">
        <v>43</v>
      </c>
      <c r="C951">
        <f>IF(Table1[[#This Row],[Attrition]]="Yes",1,0)</f>
        <v>0</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3">
      <c r="A952">
        <v>31</v>
      </c>
      <c r="B952" t="s">
        <v>43</v>
      </c>
      <c r="C952">
        <f>IF(Table1[[#This Row],[Attrition]]="Yes",1,0)</f>
        <v>0</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3">
      <c r="A953">
        <v>41</v>
      </c>
      <c r="B953" t="s">
        <v>43</v>
      </c>
      <c r="C953">
        <f>IF(Table1[[#This Row],[Attrition]]="Yes",1,0)</f>
        <v>0</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3">
      <c r="A954">
        <v>31</v>
      </c>
      <c r="B954" t="s">
        <v>35</v>
      </c>
      <c r="C954">
        <f>IF(Table1[[#This Row],[Attrition]]="Yes",1,0)</f>
        <v>1</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3">
      <c r="A955">
        <v>44</v>
      </c>
      <c r="B955" t="s">
        <v>35</v>
      </c>
      <c r="C955">
        <f>IF(Table1[[#This Row],[Attrition]]="Yes",1,0)</f>
        <v>1</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3">
      <c r="A956">
        <v>42</v>
      </c>
      <c r="B956" t="s">
        <v>43</v>
      </c>
      <c r="C956">
        <f>IF(Table1[[#This Row],[Attrition]]="Yes",1,0)</f>
        <v>0</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3">
      <c r="A957">
        <v>55</v>
      </c>
      <c r="B957" t="s">
        <v>43</v>
      </c>
      <c r="C957">
        <f>IF(Table1[[#This Row],[Attrition]]="Yes",1,0)</f>
        <v>0</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3">
      <c r="A958">
        <v>56</v>
      </c>
      <c r="B958" t="s">
        <v>43</v>
      </c>
      <c r="C958">
        <f>IF(Table1[[#This Row],[Attrition]]="Yes",1,0)</f>
        <v>0</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3">
      <c r="A959">
        <v>40</v>
      </c>
      <c r="B959" t="s">
        <v>43</v>
      </c>
      <c r="C959">
        <f>IF(Table1[[#This Row],[Attrition]]="Yes",1,0)</f>
        <v>0</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3">
      <c r="A960">
        <v>34</v>
      </c>
      <c r="B960" t="s">
        <v>43</v>
      </c>
      <c r="C960">
        <f>IF(Table1[[#This Row],[Attrition]]="Yes",1,0)</f>
        <v>0</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3">
      <c r="A961">
        <v>40</v>
      </c>
      <c r="B961" t="s">
        <v>43</v>
      </c>
      <c r="C961">
        <f>IF(Table1[[#This Row],[Attrition]]="Yes",1,0)</f>
        <v>0</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3">
      <c r="A962">
        <v>41</v>
      </c>
      <c r="B962" t="s">
        <v>43</v>
      </c>
      <c r="C962">
        <f>IF(Table1[[#This Row],[Attrition]]="Yes",1,0)</f>
        <v>0</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3">
      <c r="A963">
        <v>35</v>
      </c>
      <c r="B963" t="s">
        <v>43</v>
      </c>
      <c r="C963">
        <f>IF(Table1[[#This Row],[Attrition]]="Yes",1,0)</f>
        <v>0</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3">
      <c r="A964">
        <v>51</v>
      </c>
      <c r="B964" t="s">
        <v>43</v>
      </c>
      <c r="C964">
        <f>IF(Table1[[#This Row],[Attrition]]="Yes",1,0)</f>
        <v>0</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3">
      <c r="A965">
        <v>38</v>
      </c>
      <c r="B965" t="s">
        <v>43</v>
      </c>
      <c r="C965">
        <f>IF(Table1[[#This Row],[Attrition]]="Yes",1,0)</f>
        <v>0</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3">
      <c r="A966">
        <v>34</v>
      </c>
      <c r="B966" t="s">
        <v>43</v>
      </c>
      <c r="C966">
        <f>IF(Table1[[#This Row],[Attrition]]="Yes",1,0)</f>
        <v>0</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3">
      <c r="A967">
        <v>25</v>
      </c>
      <c r="B967" t="s">
        <v>43</v>
      </c>
      <c r="C967">
        <f>IF(Table1[[#This Row],[Attrition]]="Yes",1,0)</f>
        <v>0</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3">
      <c r="A968">
        <v>58</v>
      </c>
      <c r="B968" t="s">
        <v>35</v>
      </c>
      <c r="C968">
        <f>IF(Table1[[#This Row],[Attrition]]="Yes",1,0)</f>
        <v>1</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3">
      <c r="A969">
        <v>40</v>
      </c>
      <c r="B969" t="s">
        <v>43</v>
      </c>
      <c r="C969">
        <f>IF(Table1[[#This Row],[Attrition]]="Yes",1,0)</f>
        <v>0</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3">
      <c r="A970">
        <v>36</v>
      </c>
      <c r="B970" t="s">
        <v>43</v>
      </c>
      <c r="C970">
        <f>IF(Table1[[#This Row],[Attrition]]="Yes",1,0)</f>
        <v>0</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3">
      <c r="A971">
        <v>48</v>
      </c>
      <c r="B971" t="s">
        <v>43</v>
      </c>
      <c r="C971">
        <f>IF(Table1[[#This Row],[Attrition]]="Yes",1,0)</f>
        <v>0</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3">
      <c r="A972">
        <v>27</v>
      </c>
      <c r="B972" t="s">
        <v>43</v>
      </c>
      <c r="C972">
        <f>IF(Table1[[#This Row],[Attrition]]="Yes",1,0)</f>
        <v>0</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3">
      <c r="A973">
        <v>51</v>
      </c>
      <c r="B973" t="s">
        <v>43</v>
      </c>
      <c r="C973">
        <f>IF(Table1[[#This Row],[Attrition]]="Yes",1,0)</f>
        <v>0</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3">
      <c r="A974">
        <v>18</v>
      </c>
      <c r="B974" t="s">
        <v>43</v>
      </c>
      <c r="C974">
        <f>IF(Table1[[#This Row],[Attrition]]="Yes",1,0)</f>
        <v>0</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3">
      <c r="A975">
        <v>35</v>
      </c>
      <c r="B975" t="s">
        <v>43</v>
      </c>
      <c r="C975">
        <f>IF(Table1[[#This Row],[Attrition]]="Yes",1,0)</f>
        <v>0</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3">
      <c r="A976">
        <v>27</v>
      </c>
      <c r="B976" t="s">
        <v>43</v>
      </c>
      <c r="C976">
        <f>IF(Table1[[#This Row],[Attrition]]="Yes",1,0)</f>
        <v>0</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3">
      <c r="A977">
        <v>55</v>
      </c>
      <c r="B977" t="s">
        <v>35</v>
      </c>
      <c r="C977">
        <f>IF(Table1[[#This Row],[Attrition]]="Yes",1,0)</f>
        <v>1</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3">
      <c r="A978">
        <v>56</v>
      </c>
      <c r="B978" t="s">
        <v>43</v>
      </c>
      <c r="C978">
        <f>IF(Table1[[#This Row],[Attrition]]="Yes",1,0)</f>
        <v>0</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3">
      <c r="A979">
        <v>34</v>
      </c>
      <c r="B979" t="s">
        <v>43</v>
      </c>
      <c r="C979">
        <f>IF(Table1[[#This Row],[Attrition]]="Yes",1,0)</f>
        <v>0</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3">
      <c r="A980">
        <v>40</v>
      </c>
      <c r="B980" t="s">
        <v>43</v>
      </c>
      <c r="C980">
        <f>IF(Table1[[#This Row],[Attrition]]="Yes",1,0)</f>
        <v>0</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3">
      <c r="A981">
        <v>34</v>
      </c>
      <c r="B981" t="s">
        <v>43</v>
      </c>
      <c r="C981">
        <f>IF(Table1[[#This Row],[Attrition]]="Yes",1,0)</f>
        <v>0</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3">
      <c r="A982">
        <v>31</v>
      </c>
      <c r="B982" t="s">
        <v>35</v>
      </c>
      <c r="C982">
        <f>IF(Table1[[#This Row],[Attrition]]="Yes",1,0)</f>
        <v>1</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3">
      <c r="A983">
        <v>35</v>
      </c>
      <c r="B983" t="s">
        <v>35</v>
      </c>
      <c r="C983">
        <f>IF(Table1[[#This Row],[Attrition]]="Yes",1,0)</f>
        <v>1</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3">
      <c r="A984">
        <v>38</v>
      </c>
      <c r="B984" t="s">
        <v>43</v>
      </c>
      <c r="C984">
        <f>IF(Table1[[#This Row],[Attrition]]="Yes",1,0)</f>
        <v>0</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3">
      <c r="A985">
        <v>34</v>
      </c>
      <c r="B985" t="s">
        <v>43</v>
      </c>
      <c r="C985">
        <f>IF(Table1[[#This Row],[Attrition]]="Yes",1,0)</f>
        <v>0</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3">
      <c r="A986">
        <v>28</v>
      </c>
      <c r="B986" t="s">
        <v>43</v>
      </c>
      <c r="C986">
        <f>IF(Table1[[#This Row],[Attrition]]="Yes",1,0)</f>
        <v>0</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3">
      <c r="A987">
        <v>31</v>
      </c>
      <c r="B987" t="s">
        <v>35</v>
      </c>
      <c r="C987">
        <f>IF(Table1[[#This Row],[Attrition]]="Yes",1,0)</f>
        <v>1</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3">
      <c r="A988">
        <v>39</v>
      </c>
      <c r="B988" t="s">
        <v>43</v>
      </c>
      <c r="C988">
        <f>IF(Table1[[#This Row],[Attrition]]="Yes",1,0)</f>
        <v>0</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3">
      <c r="A989">
        <v>51</v>
      </c>
      <c r="B989" t="s">
        <v>43</v>
      </c>
      <c r="C989">
        <f>IF(Table1[[#This Row],[Attrition]]="Yes",1,0)</f>
        <v>0</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3">
      <c r="A990">
        <v>41</v>
      </c>
      <c r="B990" t="s">
        <v>43</v>
      </c>
      <c r="C990">
        <f>IF(Table1[[#This Row],[Attrition]]="Yes",1,0)</f>
        <v>0</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3">
      <c r="A991">
        <v>37</v>
      </c>
      <c r="B991" t="s">
        <v>43</v>
      </c>
      <c r="C991">
        <f>IF(Table1[[#This Row],[Attrition]]="Yes",1,0)</f>
        <v>0</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3">
      <c r="A992">
        <v>33</v>
      </c>
      <c r="B992" t="s">
        <v>43</v>
      </c>
      <c r="C992">
        <f>IF(Table1[[#This Row],[Attrition]]="Yes",1,0)</f>
        <v>0</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3">
      <c r="A993">
        <v>32</v>
      </c>
      <c r="B993" t="s">
        <v>43</v>
      </c>
      <c r="C993">
        <f>IF(Table1[[#This Row],[Attrition]]="Yes",1,0)</f>
        <v>0</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3">
      <c r="A994">
        <v>39</v>
      </c>
      <c r="B994" t="s">
        <v>43</v>
      </c>
      <c r="C994">
        <f>IF(Table1[[#This Row],[Attrition]]="Yes",1,0)</f>
        <v>0</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3">
      <c r="A995">
        <v>25</v>
      </c>
      <c r="B995" t="s">
        <v>43</v>
      </c>
      <c r="C995">
        <f>IF(Table1[[#This Row],[Attrition]]="Yes",1,0)</f>
        <v>0</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3">
      <c r="A996">
        <v>52</v>
      </c>
      <c r="B996" t="s">
        <v>43</v>
      </c>
      <c r="C996">
        <f>IF(Table1[[#This Row],[Attrition]]="Yes",1,0)</f>
        <v>0</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3">
      <c r="A997">
        <v>43</v>
      </c>
      <c r="B997" t="s">
        <v>43</v>
      </c>
      <c r="C997">
        <f>IF(Table1[[#This Row],[Attrition]]="Yes",1,0)</f>
        <v>0</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3">
      <c r="A998">
        <v>27</v>
      </c>
      <c r="B998" t="s">
        <v>43</v>
      </c>
      <c r="C998">
        <f>IF(Table1[[#This Row],[Attrition]]="Yes",1,0)</f>
        <v>0</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3">
      <c r="A999">
        <v>27</v>
      </c>
      <c r="B999" t="s">
        <v>35</v>
      </c>
      <c r="C999">
        <f>IF(Table1[[#This Row],[Attrition]]="Yes",1,0)</f>
        <v>1</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3">
      <c r="A1000">
        <v>26</v>
      </c>
      <c r="B1000" t="s">
        <v>43</v>
      </c>
      <c r="C1000">
        <f>IF(Table1[[#This Row],[Attrition]]="Yes",1,0)</f>
        <v>0</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3">
      <c r="A1001">
        <v>42</v>
      </c>
      <c r="B1001" t="s">
        <v>43</v>
      </c>
      <c r="C1001">
        <f>IF(Table1[[#This Row],[Attrition]]="Yes",1,0)</f>
        <v>0</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3">
      <c r="A1002">
        <v>52</v>
      </c>
      <c r="B1002" t="s">
        <v>43</v>
      </c>
      <c r="C1002">
        <f>IF(Table1[[#This Row],[Attrition]]="Yes",1,0)</f>
        <v>0</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3">
      <c r="A1003">
        <v>37</v>
      </c>
      <c r="B1003" t="s">
        <v>43</v>
      </c>
      <c r="C1003">
        <f>IF(Table1[[#This Row],[Attrition]]="Yes",1,0)</f>
        <v>0</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3">
      <c r="A1004">
        <v>35</v>
      </c>
      <c r="B1004" t="s">
        <v>43</v>
      </c>
      <c r="C1004">
        <f>IF(Table1[[#This Row],[Attrition]]="Yes",1,0)</f>
        <v>0</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3">
      <c r="A1005">
        <v>25</v>
      </c>
      <c r="B1005" t="s">
        <v>43</v>
      </c>
      <c r="C1005">
        <f>IF(Table1[[#This Row],[Attrition]]="Yes",1,0)</f>
        <v>0</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3">
      <c r="A1006">
        <v>26</v>
      </c>
      <c r="B1006" t="s">
        <v>43</v>
      </c>
      <c r="C1006">
        <f>IF(Table1[[#This Row],[Attrition]]="Yes",1,0)</f>
        <v>0</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3">
      <c r="A1007">
        <v>29</v>
      </c>
      <c r="B1007" t="s">
        <v>43</v>
      </c>
      <c r="C1007">
        <f>IF(Table1[[#This Row],[Attrition]]="Yes",1,0)</f>
        <v>0</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3">
      <c r="A1008">
        <v>49</v>
      </c>
      <c r="B1008" t="s">
        <v>35</v>
      </c>
      <c r="C1008">
        <f>IF(Table1[[#This Row],[Attrition]]="Yes",1,0)</f>
        <v>1</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3">
      <c r="A1009">
        <v>29</v>
      </c>
      <c r="B1009" t="s">
        <v>35</v>
      </c>
      <c r="C1009">
        <f>IF(Table1[[#This Row],[Attrition]]="Yes",1,0)</f>
        <v>1</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3">
      <c r="A1010">
        <v>54</v>
      </c>
      <c r="B1010" t="s">
        <v>43</v>
      </c>
      <c r="C1010">
        <f>IF(Table1[[#This Row],[Attrition]]="Yes",1,0)</f>
        <v>0</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3">
      <c r="A1011">
        <v>58</v>
      </c>
      <c r="B1011" t="s">
        <v>43</v>
      </c>
      <c r="C1011">
        <f>IF(Table1[[#This Row],[Attrition]]="Yes",1,0)</f>
        <v>0</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3">
      <c r="A1012">
        <v>55</v>
      </c>
      <c r="B1012" t="s">
        <v>43</v>
      </c>
      <c r="C1012">
        <f>IF(Table1[[#This Row],[Attrition]]="Yes",1,0)</f>
        <v>0</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3">
      <c r="A1013">
        <v>36</v>
      </c>
      <c r="B1013" t="s">
        <v>43</v>
      </c>
      <c r="C1013">
        <f>IF(Table1[[#This Row],[Attrition]]="Yes",1,0)</f>
        <v>0</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3">
      <c r="A1014">
        <v>31</v>
      </c>
      <c r="B1014" t="s">
        <v>35</v>
      </c>
      <c r="C1014">
        <f>IF(Table1[[#This Row],[Attrition]]="Yes",1,0)</f>
        <v>1</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3">
      <c r="A1015">
        <v>30</v>
      </c>
      <c r="B1015" t="s">
        <v>43</v>
      </c>
      <c r="C1015">
        <f>IF(Table1[[#This Row],[Attrition]]="Yes",1,0)</f>
        <v>0</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3">
      <c r="A1016">
        <v>31</v>
      </c>
      <c r="B1016" t="s">
        <v>43</v>
      </c>
      <c r="C1016">
        <f>IF(Table1[[#This Row],[Attrition]]="Yes",1,0)</f>
        <v>0</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3">
      <c r="A1017">
        <v>34</v>
      </c>
      <c r="B1017" t="s">
        <v>43</v>
      </c>
      <c r="C1017">
        <f>IF(Table1[[#This Row],[Attrition]]="Yes",1,0)</f>
        <v>0</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3">
      <c r="A1018">
        <v>31</v>
      </c>
      <c r="B1018" t="s">
        <v>35</v>
      </c>
      <c r="C1018">
        <f>IF(Table1[[#This Row],[Attrition]]="Yes",1,0)</f>
        <v>1</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3">
      <c r="A1019">
        <v>27</v>
      </c>
      <c r="B1019" t="s">
        <v>43</v>
      </c>
      <c r="C1019">
        <f>IF(Table1[[#This Row],[Attrition]]="Yes",1,0)</f>
        <v>0</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3">
      <c r="A1020">
        <v>36</v>
      </c>
      <c r="B1020" t="s">
        <v>43</v>
      </c>
      <c r="C1020">
        <f>IF(Table1[[#This Row],[Attrition]]="Yes",1,0)</f>
        <v>0</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3">
      <c r="A1021">
        <v>36</v>
      </c>
      <c r="B1021" t="s">
        <v>43</v>
      </c>
      <c r="C1021">
        <f>IF(Table1[[#This Row],[Attrition]]="Yes",1,0)</f>
        <v>0</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3">
      <c r="A1022">
        <v>47</v>
      </c>
      <c r="B1022" t="s">
        <v>43</v>
      </c>
      <c r="C1022">
        <f>IF(Table1[[#This Row],[Attrition]]="Yes",1,0)</f>
        <v>0</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3">
      <c r="A1023">
        <v>25</v>
      </c>
      <c r="B1023" t="s">
        <v>35</v>
      </c>
      <c r="C1023">
        <f>IF(Table1[[#This Row],[Attrition]]="Yes",1,0)</f>
        <v>1</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3">
      <c r="A1024">
        <v>37</v>
      </c>
      <c r="B1024" t="s">
        <v>43</v>
      </c>
      <c r="C1024">
        <f>IF(Table1[[#This Row],[Attrition]]="Yes",1,0)</f>
        <v>0</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3">
      <c r="A1025">
        <v>56</v>
      </c>
      <c r="B1025" t="s">
        <v>43</v>
      </c>
      <c r="C1025">
        <f>IF(Table1[[#This Row],[Attrition]]="Yes",1,0)</f>
        <v>0</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3">
      <c r="A1026">
        <v>47</v>
      </c>
      <c r="B1026" t="s">
        <v>43</v>
      </c>
      <c r="C1026">
        <f>IF(Table1[[#This Row],[Attrition]]="Yes",1,0)</f>
        <v>0</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3">
      <c r="A1027">
        <v>24</v>
      </c>
      <c r="B1027" t="s">
        <v>43</v>
      </c>
      <c r="C1027">
        <f>IF(Table1[[#This Row],[Attrition]]="Yes",1,0)</f>
        <v>0</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3">
      <c r="A1028">
        <v>32</v>
      </c>
      <c r="B1028" t="s">
        <v>43</v>
      </c>
      <c r="C1028">
        <f>IF(Table1[[#This Row],[Attrition]]="Yes",1,0)</f>
        <v>0</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3">
      <c r="A1029">
        <v>34</v>
      </c>
      <c r="B1029" t="s">
        <v>43</v>
      </c>
      <c r="C1029">
        <f>IF(Table1[[#This Row],[Attrition]]="Yes",1,0)</f>
        <v>0</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3">
      <c r="A1030">
        <v>41</v>
      </c>
      <c r="B1030" t="s">
        <v>43</v>
      </c>
      <c r="C1030">
        <f>IF(Table1[[#This Row],[Attrition]]="Yes",1,0)</f>
        <v>0</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3">
      <c r="A1031">
        <v>40</v>
      </c>
      <c r="B1031" t="s">
        <v>43</v>
      </c>
      <c r="C1031">
        <f>IF(Table1[[#This Row],[Attrition]]="Yes",1,0)</f>
        <v>0</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3">
      <c r="A1032">
        <v>31</v>
      </c>
      <c r="B1032" t="s">
        <v>43</v>
      </c>
      <c r="C1032">
        <f>IF(Table1[[#This Row],[Attrition]]="Yes",1,0)</f>
        <v>0</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3">
      <c r="A1033">
        <v>46</v>
      </c>
      <c r="B1033" t="s">
        <v>35</v>
      </c>
      <c r="C1033">
        <f>IF(Table1[[#This Row],[Attrition]]="Yes",1,0)</f>
        <v>1</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3">
      <c r="A1034">
        <v>39</v>
      </c>
      <c r="B1034" t="s">
        <v>35</v>
      </c>
      <c r="C1034">
        <f>IF(Table1[[#This Row],[Attrition]]="Yes",1,0)</f>
        <v>1</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3">
      <c r="A1035">
        <v>31</v>
      </c>
      <c r="B1035" t="s">
        <v>35</v>
      </c>
      <c r="C1035">
        <f>IF(Table1[[#This Row],[Attrition]]="Yes",1,0)</f>
        <v>1</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3">
      <c r="A1036">
        <v>45</v>
      </c>
      <c r="B1036" t="s">
        <v>43</v>
      </c>
      <c r="C1036">
        <f>IF(Table1[[#This Row],[Attrition]]="Yes",1,0)</f>
        <v>0</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3">
      <c r="A1037">
        <v>31</v>
      </c>
      <c r="B1037" t="s">
        <v>43</v>
      </c>
      <c r="C1037">
        <f>IF(Table1[[#This Row],[Attrition]]="Yes",1,0)</f>
        <v>0</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3">
      <c r="A1038">
        <v>31</v>
      </c>
      <c r="B1038" t="s">
        <v>35</v>
      </c>
      <c r="C1038">
        <f>IF(Table1[[#This Row],[Attrition]]="Yes",1,0)</f>
        <v>1</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3">
      <c r="A1039">
        <v>45</v>
      </c>
      <c r="B1039" t="s">
        <v>43</v>
      </c>
      <c r="C1039">
        <f>IF(Table1[[#This Row],[Attrition]]="Yes",1,0)</f>
        <v>0</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3">
      <c r="A1040">
        <v>48</v>
      </c>
      <c r="B1040" t="s">
        <v>43</v>
      </c>
      <c r="C1040">
        <f>IF(Table1[[#This Row],[Attrition]]="Yes",1,0)</f>
        <v>0</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3">
      <c r="A1041">
        <v>34</v>
      </c>
      <c r="B1041" t="s">
        <v>35</v>
      </c>
      <c r="C1041">
        <f>IF(Table1[[#This Row],[Attrition]]="Yes",1,0)</f>
        <v>1</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3">
      <c r="A1042">
        <v>40</v>
      </c>
      <c r="B1042" t="s">
        <v>43</v>
      </c>
      <c r="C1042">
        <f>IF(Table1[[#This Row],[Attrition]]="Yes",1,0)</f>
        <v>0</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3">
      <c r="A1043">
        <v>28</v>
      </c>
      <c r="B1043" t="s">
        <v>43</v>
      </c>
      <c r="C1043">
        <f>IF(Table1[[#This Row],[Attrition]]="Yes",1,0)</f>
        <v>0</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3">
      <c r="A1044">
        <v>44</v>
      </c>
      <c r="B1044" t="s">
        <v>43</v>
      </c>
      <c r="C1044">
        <f>IF(Table1[[#This Row],[Attrition]]="Yes",1,0)</f>
        <v>0</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3">
      <c r="A1045">
        <v>53</v>
      </c>
      <c r="B1045" t="s">
        <v>43</v>
      </c>
      <c r="C1045">
        <f>IF(Table1[[#This Row],[Attrition]]="Yes",1,0)</f>
        <v>0</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3">
      <c r="A1046">
        <v>49</v>
      </c>
      <c r="B1046" t="s">
        <v>43</v>
      </c>
      <c r="C1046">
        <f>IF(Table1[[#This Row],[Attrition]]="Yes",1,0)</f>
        <v>0</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3">
      <c r="A1047">
        <v>40</v>
      </c>
      <c r="B1047" t="s">
        <v>43</v>
      </c>
      <c r="C1047">
        <f>IF(Table1[[#This Row],[Attrition]]="Yes",1,0)</f>
        <v>0</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3">
      <c r="A1048">
        <v>44</v>
      </c>
      <c r="B1048" t="s">
        <v>43</v>
      </c>
      <c r="C1048">
        <f>IF(Table1[[#This Row],[Attrition]]="Yes",1,0)</f>
        <v>0</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3">
      <c r="A1049">
        <v>33</v>
      </c>
      <c r="B1049" t="s">
        <v>43</v>
      </c>
      <c r="C1049">
        <f>IF(Table1[[#This Row],[Attrition]]="Yes",1,0)</f>
        <v>0</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3">
      <c r="A1050">
        <v>34</v>
      </c>
      <c r="B1050" t="s">
        <v>43</v>
      </c>
      <c r="C1050">
        <f>IF(Table1[[#This Row],[Attrition]]="Yes",1,0)</f>
        <v>0</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3">
      <c r="A1051">
        <v>30</v>
      </c>
      <c r="B1051" t="s">
        <v>43</v>
      </c>
      <c r="C1051">
        <f>IF(Table1[[#This Row],[Attrition]]="Yes",1,0)</f>
        <v>0</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3">
      <c r="A1052">
        <v>42</v>
      </c>
      <c r="B1052" t="s">
        <v>43</v>
      </c>
      <c r="C1052">
        <f>IF(Table1[[#This Row],[Attrition]]="Yes",1,0)</f>
        <v>0</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3">
      <c r="A1053">
        <v>44</v>
      </c>
      <c r="B1053" t="s">
        <v>43</v>
      </c>
      <c r="C1053">
        <f>IF(Table1[[#This Row],[Attrition]]="Yes",1,0)</f>
        <v>0</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3">
      <c r="A1054">
        <v>30</v>
      </c>
      <c r="B1054" t="s">
        <v>43</v>
      </c>
      <c r="C1054">
        <f>IF(Table1[[#This Row],[Attrition]]="Yes",1,0)</f>
        <v>0</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3">
      <c r="A1055">
        <v>57</v>
      </c>
      <c r="B1055" t="s">
        <v>43</v>
      </c>
      <c r="C1055">
        <f>IF(Table1[[#This Row],[Attrition]]="Yes",1,0)</f>
        <v>0</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3">
      <c r="A1056">
        <v>49</v>
      </c>
      <c r="B1056" t="s">
        <v>43</v>
      </c>
      <c r="C1056">
        <f>IF(Table1[[#This Row],[Attrition]]="Yes",1,0)</f>
        <v>0</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3">
      <c r="A1057">
        <v>34</v>
      </c>
      <c r="B1057" t="s">
        <v>43</v>
      </c>
      <c r="C1057">
        <f>IF(Table1[[#This Row],[Attrition]]="Yes",1,0)</f>
        <v>0</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3">
      <c r="A1058">
        <v>28</v>
      </c>
      <c r="B1058" t="s">
        <v>35</v>
      </c>
      <c r="C1058">
        <f>IF(Table1[[#This Row],[Attrition]]="Yes",1,0)</f>
        <v>1</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3">
      <c r="A1059">
        <v>29</v>
      </c>
      <c r="B1059" t="s">
        <v>35</v>
      </c>
      <c r="C1059">
        <f>IF(Table1[[#This Row],[Attrition]]="Yes",1,0)</f>
        <v>1</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3">
      <c r="A1060">
        <v>34</v>
      </c>
      <c r="B1060" t="s">
        <v>35</v>
      </c>
      <c r="C1060">
        <f>IF(Table1[[#This Row],[Attrition]]="Yes",1,0)</f>
        <v>1</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3">
      <c r="A1061">
        <v>35</v>
      </c>
      <c r="B1061" t="s">
        <v>43</v>
      </c>
      <c r="C1061">
        <f>IF(Table1[[#This Row],[Attrition]]="Yes",1,0)</f>
        <v>0</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3">
      <c r="A1062">
        <v>24</v>
      </c>
      <c r="B1062" t="s">
        <v>35</v>
      </c>
      <c r="C1062">
        <f>IF(Table1[[#This Row],[Attrition]]="Yes",1,0)</f>
        <v>1</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3">
      <c r="A1063">
        <v>24</v>
      </c>
      <c r="B1063" t="s">
        <v>43</v>
      </c>
      <c r="C1063">
        <f>IF(Table1[[#This Row],[Attrition]]="Yes",1,0)</f>
        <v>0</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3">
      <c r="A1064">
        <v>44</v>
      </c>
      <c r="B1064" t="s">
        <v>43</v>
      </c>
      <c r="C1064">
        <f>IF(Table1[[#This Row],[Attrition]]="Yes",1,0)</f>
        <v>0</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3">
      <c r="A1065">
        <v>29</v>
      </c>
      <c r="B1065" t="s">
        <v>43</v>
      </c>
      <c r="C1065">
        <f>IF(Table1[[#This Row],[Attrition]]="Yes",1,0)</f>
        <v>0</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3">
      <c r="A1066">
        <v>30</v>
      </c>
      <c r="B1066" t="s">
        <v>43</v>
      </c>
      <c r="C1066">
        <f>IF(Table1[[#This Row],[Attrition]]="Yes",1,0)</f>
        <v>0</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3">
      <c r="A1067">
        <v>55</v>
      </c>
      <c r="B1067" t="s">
        <v>43</v>
      </c>
      <c r="C1067">
        <f>IF(Table1[[#This Row],[Attrition]]="Yes",1,0)</f>
        <v>0</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3">
      <c r="A1068">
        <v>33</v>
      </c>
      <c r="B1068" t="s">
        <v>43</v>
      </c>
      <c r="C1068">
        <f>IF(Table1[[#This Row],[Attrition]]="Yes",1,0)</f>
        <v>0</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3">
      <c r="A1069">
        <v>47</v>
      </c>
      <c r="B1069" t="s">
        <v>43</v>
      </c>
      <c r="C1069">
        <f>IF(Table1[[#This Row],[Attrition]]="Yes",1,0)</f>
        <v>0</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3">
      <c r="A1070">
        <v>28</v>
      </c>
      <c r="B1070" t="s">
        <v>35</v>
      </c>
      <c r="C1070">
        <f>IF(Table1[[#This Row],[Attrition]]="Yes",1,0)</f>
        <v>1</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3">
      <c r="A1071">
        <v>28</v>
      </c>
      <c r="B1071" t="s">
        <v>43</v>
      </c>
      <c r="C1071">
        <f>IF(Table1[[#This Row],[Attrition]]="Yes",1,0)</f>
        <v>0</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3">
      <c r="A1072">
        <v>28</v>
      </c>
      <c r="B1072" t="s">
        <v>43</v>
      </c>
      <c r="C1072">
        <f>IF(Table1[[#This Row],[Attrition]]="Yes",1,0)</f>
        <v>0</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3">
      <c r="A1073">
        <v>49</v>
      </c>
      <c r="B1073" t="s">
        <v>43</v>
      </c>
      <c r="C1073">
        <f>IF(Table1[[#This Row],[Attrition]]="Yes",1,0)</f>
        <v>0</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3">
      <c r="A1074">
        <v>29</v>
      </c>
      <c r="B1074" t="s">
        <v>43</v>
      </c>
      <c r="C1074">
        <f>IF(Table1[[#This Row],[Attrition]]="Yes",1,0)</f>
        <v>0</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3">
      <c r="A1075">
        <v>28</v>
      </c>
      <c r="B1075" t="s">
        <v>43</v>
      </c>
      <c r="C1075">
        <f>IF(Table1[[#This Row],[Attrition]]="Yes",1,0)</f>
        <v>0</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3">
      <c r="A1076">
        <v>33</v>
      </c>
      <c r="B1076" t="s">
        <v>43</v>
      </c>
      <c r="C1076">
        <f>IF(Table1[[#This Row],[Attrition]]="Yes",1,0)</f>
        <v>0</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3">
      <c r="A1077">
        <v>32</v>
      </c>
      <c r="B1077" t="s">
        <v>43</v>
      </c>
      <c r="C1077">
        <f>IF(Table1[[#This Row],[Attrition]]="Yes",1,0)</f>
        <v>0</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3">
      <c r="A1078">
        <v>54</v>
      </c>
      <c r="B1078" t="s">
        <v>43</v>
      </c>
      <c r="C1078">
        <f>IF(Table1[[#This Row],[Attrition]]="Yes",1,0)</f>
        <v>0</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3">
      <c r="A1079">
        <v>29</v>
      </c>
      <c r="B1079" t="s">
        <v>35</v>
      </c>
      <c r="C1079">
        <f>IF(Table1[[#This Row],[Attrition]]="Yes",1,0)</f>
        <v>1</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3">
      <c r="A1080">
        <v>44</v>
      </c>
      <c r="B1080" t="s">
        <v>43</v>
      </c>
      <c r="C1080">
        <f>IF(Table1[[#This Row],[Attrition]]="Yes",1,0)</f>
        <v>0</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3">
      <c r="A1081">
        <v>39</v>
      </c>
      <c r="B1081" t="s">
        <v>43</v>
      </c>
      <c r="C1081">
        <f>IF(Table1[[#This Row],[Attrition]]="Yes",1,0)</f>
        <v>0</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3">
      <c r="A1082">
        <v>46</v>
      </c>
      <c r="B1082" t="s">
        <v>43</v>
      </c>
      <c r="C1082">
        <f>IF(Table1[[#This Row],[Attrition]]="Yes",1,0)</f>
        <v>0</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3">
      <c r="A1083">
        <v>35</v>
      </c>
      <c r="B1083" t="s">
        <v>43</v>
      </c>
      <c r="C1083">
        <f>IF(Table1[[#This Row],[Attrition]]="Yes",1,0)</f>
        <v>0</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3">
      <c r="A1084">
        <v>23</v>
      </c>
      <c r="B1084" t="s">
        <v>43</v>
      </c>
      <c r="C1084">
        <f>IF(Table1[[#This Row],[Attrition]]="Yes",1,0)</f>
        <v>0</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3">
      <c r="A1085">
        <v>40</v>
      </c>
      <c r="B1085" t="s">
        <v>35</v>
      </c>
      <c r="C1085">
        <f>IF(Table1[[#This Row],[Attrition]]="Yes",1,0)</f>
        <v>1</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3">
      <c r="A1086">
        <v>34</v>
      </c>
      <c r="B1086" t="s">
        <v>43</v>
      </c>
      <c r="C1086">
        <f>IF(Table1[[#This Row],[Attrition]]="Yes",1,0)</f>
        <v>0</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3">
      <c r="A1087">
        <v>31</v>
      </c>
      <c r="B1087" t="s">
        <v>35</v>
      </c>
      <c r="C1087">
        <f>IF(Table1[[#This Row],[Attrition]]="Yes",1,0)</f>
        <v>1</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3">
      <c r="A1088">
        <v>50</v>
      </c>
      <c r="B1088" t="s">
        <v>43</v>
      </c>
      <c r="C1088">
        <f>IF(Table1[[#This Row],[Attrition]]="Yes",1,0)</f>
        <v>0</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3">
      <c r="A1089">
        <v>34</v>
      </c>
      <c r="B1089" t="s">
        <v>43</v>
      </c>
      <c r="C1089">
        <f>IF(Table1[[#This Row],[Attrition]]="Yes",1,0)</f>
        <v>0</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3">
      <c r="A1090">
        <v>42</v>
      </c>
      <c r="B1090" t="s">
        <v>43</v>
      </c>
      <c r="C1090">
        <f>IF(Table1[[#This Row],[Attrition]]="Yes",1,0)</f>
        <v>0</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3">
      <c r="A1091">
        <v>37</v>
      </c>
      <c r="B1091" t="s">
        <v>43</v>
      </c>
      <c r="C1091">
        <f>IF(Table1[[#This Row],[Attrition]]="Yes",1,0)</f>
        <v>0</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3">
      <c r="A1092">
        <v>29</v>
      </c>
      <c r="B1092" t="s">
        <v>43</v>
      </c>
      <c r="C1092">
        <f>IF(Table1[[#This Row],[Attrition]]="Yes",1,0)</f>
        <v>0</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3">
      <c r="A1093">
        <v>33</v>
      </c>
      <c r="B1093" t="s">
        <v>43</v>
      </c>
      <c r="C1093">
        <f>IF(Table1[[#This Row],[Attrition]]="Yes",1,0)</f>
        <v>0</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3">
      <c r="A1094">
        <v>45</v>
      </c>
      <c r="B1094" t="s">
        <v>43</v>
      </c>
      <c r="C1094">
        <f>IF(Table1[[#This Row],[Attrition]]="Yes",1,0)</f>
        <v>0</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3">
      <c r="A1095">
        <v>42</v>
      </c>
      <c r="B1095" t="s">
        <v>43</v>
      </c>
      <c r="C1095">
        <f>IF(Table1[[#This Row],[Attrition]]="Yes",1,0)</f>
        <v>0</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3">
      <c r="A1096">
        <v>40</v>
      </c>
      <c r="B1096" t="s">
        <v>43</v>
      </c>
      <c r="C1096">
        <f>IF(Table1[[#This Row],[Attrition]]="Yes",1,0)</f>
        <v>0</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3">
      <c r="A1097">
        <v>33</v>
      </c>
      <c r="B1097" t="s">
        <v>43</v>
      </c>
      <c r="C1097">
        <f>IF(Table1[[#This Row],[Attrition]]="Yes",1,0)</f>
        <v>0</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3">
      <c r="A1098">
        <v>40</v>
      </c>
      <c r="B1098" t="s">
        <v>43</v>
      </c>
      <c r="C1098">
        <f>IF(Table1[[#This Row],[Attrition]]="Yes",1,0)</f>
        <v>0</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3">
      <c r="A1099">
        <v>24</v>
      </c>
      <c r="B1099" t="s">
        <v>43</v>
      </c>
      <c r="C1099">
        <f>IF(Table1[[#This Row],[Attrition]]="Yes",1,0)</f>
        <v>0</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3">
      <c r="A1100">
        <v>40</v>
      </c>
      <c r="B1100" t="s">
        <v>43</v>
      </c>
      <c r="C1100">
        <f>IF(Table1[[#This Row],[Attrition]]="Yes",1,0)</f>
        <v>0</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3">
      <c r="A1101">
        <v>45</v>
      </c>
      <c r="B1101" t="s">
        <v>43</v>
      </c>
      <c r="C1101">
        <f>IF(Table1[[#This Row],[Attrition]]="Yes",1,0)</f>
        <v>0</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3">
      <c r="A1102">
        <v>35</v>
      </c>
      <c r="B1102" t="s">
        <v>43</v>
      </c>
      <c r="C1102">
        <f>IF(Table1[[#This Row],[Attrition]]="Yes",1,0)</f>
        <v>0</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3">
      <c r="A1103">
        <v>32</v>
      </c>
      <c r="B1103" t="s">
        <v>43</v>
      </c>
      <c r="C1103">
        <f>IF(Table1[[#This Row],[Attrition]]="Yes",1,0)</f>
        <v>0</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3">
      <c r="A1104">
        <v>36</v>
      </c>
      <c r="B1104" t="s">
        <v>43</v>
      </c>
      <c r="C1104">
        <f>IF(Table1[[#This Row],[Attrition]]="Yes",1,0)</f>
        <v>0</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3">
      <c r="A1105">
        <v>48</v>
      </c>
      <c r="B1105" t="s">
        <v>43</v>
      </c>
      <c r="C1105">
        <f>IF(Table1[[#This Row],[Attrition]]="Yes",1,0)</f>
        <v>0</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3">
      <c r="A1106">
        <v>29</v>
      </c>
      <c r="B1106" t="s">
        <v>43</v>
      </c>
      <c r="C1106">
        <f>IF(Table1[[#This Row],[Attrition]]="Yes",1,0)</f>
        <v>0</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3">
      <c r="A1107">
        <v>33</v>
      </c>
      <c r="B1107" t="s">
        <v>43</v>
      </c>
      <c r="C1107">
        <f>IF(Table1[[#This Row],[Attrition]]="Yes",1,0)</f>
        <v>0</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3">
      <c r="A1108">
        <v>30</v>
      </c>
      <c r="B1108" t="s">
        <v>35</v>
      </c>
      <c r="C1108">
        <f>IF(Table1[[#This Row],[Attrition]]="Yes",1,0)</f>
        <v>1</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3">
      <c r="A1109">
        <v>38</v>
      </c>
      <c r="B1109" t="s">
        <v>43</v>
      </c>
      <c r="C1109">
        <f>IF(Table1[[#This Row],[Attrition]]="Yes",1,0)</f>
        <v>0</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3">
      <c r="A1110">
        <v>35</v>
      </c>
      <c r="B1110" t="s">
        <v>43</v>
      </c>
      <c r="C1110">
        <f>IF(Table1[[#This Row],[Attrition]]="Yes",1,0)</f>
        <v>0</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3">
      <c r="A1111">
        <v>30</v>
      </c>
      <c r="B1111" t="s">
        <v>43</v>
      </c>
      <c r="C1111">
        <f>IF(Table1[[#This Row],[Attrition]]="Yes",1,0)</f>
        <v>0</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3">
      <c r="A1112">
        <v>35</v>
      </c>
      <c r="B1112" t="s">
        <v>35</v>
      </c>
      <c r="C1112">
        <f>IF(Table1[[#This Row],[Attrition]]="Yes",1,0)</f>
        <v>1</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3">
      <c r="A1113">
        <v>53</v>
      </c>
      <c r="B1113" t="s">
        <v>35</v>
      </c>
      <c r="C1113">
        <f>IF(Table1[[#This Row],[Attrition]]="Yes",1,0)</f>
        <v>1</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3">
      <c r="A1114">
        <v>38</v>
      </c>
      <c r="B1114" t="s">
        <v>35</v>
      </c>
      <c r="C1114">
        <f>IF(Table1[[#This Row],[Attrition]]="Yes",1,0)</f>
        <v>1</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3">
      <c r="A1115">
        <v>32</v>
      </c>
      <c r="B1115" t="s">
        <v>43</v>
      </c>
      <c r="C1115">
        <f>IF(Table1[[#This Row],[Attrition]]="Yes",1,0)</f>
        <v>0</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3">
      <c r="A1116">
        <v>48</v>
      </c>
      <c r="B1116" t="s">
        <v>43</v>
      </c>
      <c r="C1116">
        <f>IF(Table1[[#This Row],[Attrition]]="Yes",1,0)</f>
        <v>0</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3">
      <c r="A1117">
        <v>34</v>
      </c>
      <c r="B1117" t="s">
        <v>43</v>
      </c>
      <c r="C1117">
        <f>IF(Table1[[#This Row],[Attrition]]="Yes",1,0)</f>
        <v>0</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3">
      <c r="A1118">
        <v>55</v>
      </c>
      <c r="B1118" t="s">
        <v>43</v>
      </c>
      <c r="C1118">
        <f>IF(Table1[[#This Row],[Attrition]]="Yes",1,0)</f>
        <v>0</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3">
      <c r="A1119">
        <v>34</v>
      </c>
      <c r="B1119" t="s">
        <v>43</v>
      </c>
      <c r="C1119">
        <f>IF(Table1[[#This Row],[Attrition]]="Yes",1,0)</f>
        <v>0</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3">
      <c r="A1120">
        <v>26</v>
      </c>
      <c r="B1120" t="s">
        <v>43</v>
      </c>
      <c r="C1120">
        <f>IF(Table1[[#This Row],[Attrition]]="Yes",1,0)</f>
        <v>0</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3">
      <c r="A1121">
        <v>38</v>
      </c>
      <c r="B1121" t="s">
        <v>43</v>
      </c>
      <c r="C1121">
        <f>IF(Table1[[#This Row],[Attrition]]="Yes",1,0)</f>
        <v>0</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3">
      <c r="A1122">
        <v>38</v>
      </c>
      <c r="B1122" t="s">
        <v>43</v>
      </c>
      <c r="C1122">
        <f>IF(Table1[[#This Row],[Attrition]]="Yes",1,0)</f>
        <v>0</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3">
      <c r="A1123">
        <v>36</v>
      </c>
      <c r="B1123" t="s">
        <v>43</v>
      </c>
      <c r="C1123">
        <f>IF(Table1[[#This Row],[Attrition]]="Yes",1,0)</f>
        <v>0</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3">
      <c r="A1124">
        <v>29</v>
      </c>
      <c r="B1124" t="s">
        <v>43</v>
      </c>
      <c r="C1124">
        <f>IF(Table1[[#This Row],[Attrition]]="Yes",1,0)</f>
        <v>0</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3">
      <c r="A1125">
        <v>35</v>
      </c>
      <c r="B1125" t="s">
        <v>43</v>
      </c>
      <c r="C1125">
        <f>IF(Table1[[#This Row],[Attrition]]="Yes",1,0)</f>
        <v>0</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3">
      <c r="A1126">
        <v>39</v>
      </c>
      <c r="B1126" t="s">
        <v>43</v>
      </c>
      <c r="C1126">
        <f>IF(Table1[[#This Row],[Attrition]]="Yes",1,0)</f>
        <v>0</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3">
      <c r="A1127">
        <v>29</v>
      </c>
      <c r="B1127" t="s">
        <v>43</v>
      </c>
      <c r="C1127">
        <f>IF(Table1[[#This Row],[Attrition]]="Yes",1,0)</f>
        <v>0</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3">
      <c r="A1128">
        <v>50</v>
      </c>
      <c r="B1128" t="s">
        <v>43</v>
      </c>
      <c r="C1128">
        <f>IF(Table1[[#This Row],[Attrition]]="Yes",1,0)</f>
        <v>0</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3">
      <c r="A1129">
        <v>23</v>
      </c>
      <c r="B1129" t="s">
        <v>43</v>
      </c>
      <c r="C1129">
        <f>IF(Table1[[#This Row],[Attrition]]="Yes",1,0)</f>
        <v>0</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3">
      <c r="A1130">
        <v>36</v>
      </c>
      <c r="B1130" t="s">
        <v>43</v>
      </c>
      <c r="C1130">
        <f>IF(Table1[[#This Row],[Attrition]]="Yes",1,0)</f>
        <v>0</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3">
      <c r="A1131">
        <v>42</v>
      </c>
      <c r="B1131" t="s">
        <v>43</v>
      </c>
      <c r="C1131">
        <f>IF(Table1[[#This Row],[Attrition]]="Yes",1,0)</f>
        <v>0</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3">
      <c r="A1132">
        <v>35</v>
      </c>
      <c r="B1132" t="s">
        <v>43</v>
      </c>
      <c r="C1132">
        <f>IF(Table1[[#This Row],[Attrition]]="Yes",1,0)</f>
        <v>0</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3">
      <c r="A1133">
        <v>34</v>
      </c>
      <c r="B1133" t="s">
        <v>43</v>
      </c>
      <c r="C1133">
        <f>IF(Table1[[#This Row],[Attrition]]="Yes",1,0)</f>
        <v>0</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3">
      <c r="A1134">
        <v>40</v>
      </c>
      <c r="B1134" t="s">
        <v>43</v>
      </c>
      <c r="C1134">
        <f>IF(Table1[[#This Row],[Attrition]]="Yes",1,0)</f>
        <v>0</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3">
      <c r="A1135">
        <v>43</v>
      </c>
      <c r="B1135" t="s">
        <v>43</v>
      </c>
      <c r="C1135">
        <f>IF(Table1[[#This Row],[Attrition]]="Yes",1,0)</f>
        <v>0</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3">
      <c r="A1136">
        <v>35</v>
      </c>
      <c r="B1136" t="s">
        <v>43</v>
      </c>
      <c r="C1136">
        <f>IF(Table1[[#This Row],[Attrition]]="Yes",1,0)</f>
        <v>0</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3">
      <c r="A1137">
        <v>46</v>
      </c>
      <c r="B1137" t="s">
        <v>43</v>
      </c>
      <c r="C1137">
        <f>IF(Table1[[#This Row],[Attrition]]="Yes",1,0)</f>
        <v>0</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3">
      <c r="A1138">
        <v>28</v>
      </c>
      <c r="B1138" t="s">
        <v>35</v>
      </c>
      <c r="C1138">
        <f>IF(Table1[[#This Row],[Attrition]]="Yes",1,0)</f>
        <v>1</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3">
      <c r="A1139">
        <v>22</v>
      </c>
      <c r="B1139" t="s">
        <v>43</v>
      </c>
      <c r="C1139">
        <f>IF(Table1[[#This Row],[Attrition]]="Yes",1,0)</f>
        <v>0</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3">
      <c r="A1140">
        <v>50</v>
      </c>
      <c r="B1140" t="s">
        <v>43</v>
      </c>
      <c r="C1140">
        <f>IF(Table1[[#This Row],[Attrition]]="Yes",1,0)</f>
        <v>0</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3">
      <c r="A1141">
        <v>32</v>
      </c>
      <c r="B1141" t="s">
        <v>43</v>
      </c>
      <c r="C1141">
        <f>IF(Table1[[#This Row],[Attrition]]="Yes",1,0)</f>
        <v>0</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3">
      <c r="A1142">
        <v>44</v>
      </c>
      <c r="B1142" t="s">
        <v>43</v>
      </c>
      <c r="C1142">
        <f>IF(Table1[[#This Row],[Attrition]]="Yes",1,0)</f>
        <v>0</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3">
      <c r="A1143">
        <v>30</v>
      </c>
      <c r="B1143" t="s">
        <v>43</v>
      </c>
      <c r="C1143">
        <f>IF(Table1[[#This Row],[Attrition]]="Yes",1,0)</f>
        <v>0</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3">
      <c r="A1144">
        <v>45</v>
      </c>
      <c r="B1144" t="s">
        <v>43</v>
      </c>
      <c r="C1144">
        <f>IF(Table1[[#This Row],[Attrition]]="Yes",1,0)</f>
        <v>0</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3">
      <c r="A1145">
        <v>45</v>
      </c>
      <c r="B1145" t="s">
        <v>43</v>
      </c>
      <c r="C1145">
        <f>IF(Table1[[#This Row],[Attrition]]="Yes",1,0)</f>
        <v>0</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3">
      <c r="A1146">
        <v>31</v>
      </c>
      <c r="B1146" t="s">
        <v>43</v>
      </c>
      <c r="C1146">
        <f>IF(Table1[[#This Row],[Attrition]]="Yes",1,0)</f>
        <v>0</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3">
      <c r="A1147">
        <v>36</v>
      </c>
      <c r="B1147" t="s">
        <v>43</v>
      </c>
      <c r="C1147">
        <f>IF(Table1[[#This Row],[Attrition]]="Yes",1,0)</f>
        <v>0</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3">
      <c r="A1148">
        <v>34</v>
      </c>
      <c r="B1148" t="s">
        <v>43</v>
      </c>
      <c r="C1148">
        <f>IF(Table1[[#This Row],[Attrition]]="Yes",1,0)</f>
        <v>0</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3">
      <c r="A1149">
        <v>49</v>
      </c>
      <c r="B1149" t="s">
        <v>43</v>
      </c>
      <c r="C1149">
        <f>IF(Table1[[#This Row],[Attrition]]="Yes",1,0)</f>
        <v>0</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3">
      <c r="A1150">
        <v>39</v>
      </c>
      <c r="B1150" t="s">
        <v>43</v>
      </c>
      <c r="C1150">
        <f>IF(Table1[[#This Row],[Attrition]]="Yes",1,0)</f>
        <v>0</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3">
      <c r="A1151">
        <v>27</v>
      </c>
      <c r="B1151" t="s">
        <v>43</v>
      </c>
      <c r="C1151">
        <f>IF(Table1[[#This Row],[Attrition]]="Yes",1,0)</f>
        <v>0</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3">
      <c r="A1152">
        <v>35</v>
      </c>
      <c r="B1152" t="s">
        <v>43</v>
      </c>
      <c r="C1152">
        <f>IF(Table1[[#This Row],[Attrition]]="Yes",1,0)</f>
        <v>0</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3">
      <c r="A1153">
        <v>28</v>
      </c>
      <c r="B1153" t="s">
        <v>43</v>
      </c>
      <c r="C1153">
        <f>IF(Table1[[#This Row],[Attrition]]="Yes",1,0)</f>
        <v>0</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3">
      <c r="A1154">
        <v>21</v>
      </c>
      <c r="B1154" t="s">
        <v>43</v>
      </c>
      <c r="C1154">
        <f>IF(Table1[[#This Row],[Attrition]]="Yes",1,0)</f>
        <v>0</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3">
      <c r="A1155">
        <v>18</v>
      </c>
      <c r="B1155" t="s">
        <v>35</v>
      </c>
      <c r="C1155">
        <f>IF(Table1[[#This Row],[Attrition]]="Yes",1,0)</f>
        <v>1</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3">
      <c r="A1156">
        <v>47</v>
      </c>
      <c r="B1156" t="s">
        <v>43</v>
      </c>
      <c r="C1156">
        <f>IF(Table1[[#This Row],[Attrition]]="Yes",1,0)</f>
        <v>0</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3">
      <c r="A1157">
        <v>39</v>
      </c>
      <c r="B1157" t="s">
        <v>43</v>
      </c>
      <c r="C1157">
        <f>IF(Table1[[#This Row],[Attrition]]="Yes",1,0)</f>
        <v>0</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3">
      <c r="A1158">
        <v>40</v>
      </c>
      <c r="B1158" t="s">
        <v>43</v>
      </c>
      <c r="C1158">
        <f>IF(Table1[[#This Row],[Attrition]]="Yes",1,0)</f>
        <v>0</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3">
      <c r="A1159">
        <v>35</v>
      </c>
      <c r="B1159" t="s">
        <v>43</v>
      </c>
      <c r="C1159">
        <f>IF(Table1[[#This Row],[Attrition]]="Yes",1,0)</f>
        <v>0</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3">
      <c r="A1160">
        <v>37</v>
      </c>
      <c r="B1160" t="s">
        <v>43</v>
      </c>
      <c r="C1160">
        <f>IF(Table1[[#This Row],[Attrition]]="Yes",1,0)</f>
        <v>0</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3">
      <c r="A1161">
        <v>39</v>
      </c>
      <c r="B1161" t="s">
        <v>43</v>
      </c>
      <c r="C1161">
        <f>IF(Table1[[#This Row],[Attrition]]="Yes",1,0)</f>
        <v>0</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3">
      <c r="A1162">
        <v>45</v>
      </c>
      <c r="B1162" t="s">
        <v>43</v>
      </c>
      <c r="C1162">
        <f>IF(Table1[[#This Row],[Attrition]]="Yes",1,0)</f>
        <v>0</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3">
      <c r="A1163">
        <v>38</v>
      </c>
      <c r="B1163" t="s">
        <v>43</v>
      </c>
      <c r="C1163">
        <f>IF(Table1[[#This Row],[Attrition]]="Yes",1,0)</f>
        <v>0</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3">
      <c r="A1164">
        <v>35</v>
      </c>
      <c r="B1164" t="s">
        <v>35</v>
      </c>
      <c r="C1164">
        <f>IF(Table1[[#This Row],[Attrition]]="Yes",1,0)</f>
        <v>1</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3">
      <c r="A1165">
        <v>37</v>
      </c>
      <c r="B1165" t="s">
        <v>43</v>
      </c>
      <c r="C1165">
        <f>IF(Table1[[#This Row],[Attrition]]="Yes",1,0)</f>
        <v>0</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3">
      <c r="A1166">
        <v>40</v>
      </c>
      <c r="B1166" t="s">
        <v>43</v>
      </c>
      <c r="C1166">
        <f>IF(Table1[[#This Row],[Attrition]]="Yes",1,0)</f>
        <v>0</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3">
      <c r="A1167">
        <v>44</v>
      </c>
      <c r="B1167" t="s">
        <v>43</v>
      </c>
      <c r="C1167">
        <f>IF(Table1[[#This Row],[Attrition]]="Yes",1,0)</f>
        <v>0</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3">
      <c r="A1168">
        <v>48</v>
      </c>
      <c r="B1168" t="s">
        <v>43</v>
      </c>
      <c r="C1168">
        <f>IF(Table1[[#This Row],[Attrition]]="Yes",1,0)</f>
        <v>0</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3">
      <c r="A1169">
        <v>35</v>
      </c>
      <c r="B1169" t="s">
        <v>35</v>
      </c>
      <c r="C1169">
        <f>IF(Table1[[#This Row],[Attrition]]="Yes",1,0)</f>
        <v>1</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3">
      <c r="A1170">
        <v>24</v>
      </c>
      <c r="B1170" t="s">
        <v>43</v>
      </c>
      <c r="C1170">
        <f>IF(Table1[[#This Row],[Attrition]]="Yes",1,0)</f>
        <v>0</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3">
      <c r="A1171">
        <v>27</v>
      </c>
      <c r="B1171" t="s">
        <v>43</v>
      </c>
      <c r="C1171">
        <f>IF(Table1[[#This Row],[Attrition]]="Yes",1,0)</f>
        <v>0</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3">
      <c r="A1172">
        <v>27</v>
      </c>
      <c r="B1172" t="s">
        <v>43</v>
      </c>
      <c r="C1172">
        <f>IF(Table1[[#This Row],[Attrition]]="Yes",1,0)</f>
        <v>0</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3">
      <c r="A1173">
        <v>40</v>
      </c>
      <c r="B1173" t="s">
        <v>35</v>
      </c>
      <c r="C1173">
        <f>IF(Table1[[#This Row],[Attrition]]="Yes",1,0)</f>
        <v>1</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3">
      <c r="A1174">
        <v>29</v>
      </c>
      <c r="B1174" t="s">
        <v>43</v>
      </c>
      <c r="C1174">
        <f>IF(Table1[[#This Row],[Attrition]]="Yes",1,0)</f>
        <v>0</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3">
      <c r="A1175">
        <v>36</v>
      </c>
      <c r="B1175" t="s">
        <v>43</v>
      </c>
      <c r="C1175">
        <f>IF(Table1[[#This Row],[Attrition]]="Yes",1,0)</f>
        <v>0</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3">
      <c r="A1176">
        <v>25</v>
      </c>
      <c r="B1176" t="s">
        <v>43</v>
      </c>
      <c r="C1176">
        <f>IF(Table1[[#This Row],[Attrition]]="Yes",1,0)</f>
        <v>0</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3">
      <c r="A1177">
        <v>39</v>
      </c>
      <c r="B1177" t="s">
        <v>43</v>
      </c>
      <c r="C1177">
        <f>IF(Table1[[#This Row],[Attrition]]="Yes",1,0)</f>
        <v>0</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3">
      <c r="A1178">
        <v>49</v>
      </c>
      <c r="B1178" t="s">
        <v>43</v>
      </c>
      <c r="C1178">
        <f>IF(Table1[[#This Row],[Attrition]]="Yes",1,0)</f>
        <v>0</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3">
      <c r="A1179">
        <v>50</v>
      </c>
      <c r="B1179" t="s">
        <v>43</v>
      </c>
      <c r="C1179">
        <f>IF(Table1[[#This Row],[Attrition]]="Yes",1,0)</f>
        <v>0</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3">
      <c r="A1180">
        <v>20</v>
      </c>
      <c r="B1180" t="s">
        <v>43</v>
      </c>
      <c r="C1180">
        <f>IF(Table1[[#This Row],[Attrition]]="Yes",1,0)</f>
        <v>0</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3">
      <c r="A1181">
        <v>34</v>
      </c>
      <c r="B1181" t="s">
        <v>43</v>
      </c>
      <c r="C1181">
        <f>IF(Table1[[#This Row],[Attrition]]="Yes",1,0)</f>
        <v>0</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3">
      <c r="A1182">
        <v>36</v>
      </c>
      <c r="B1182" t="s">
        <v>43</v>
      </c>
      <c r="C1182">
        <f>IF(Table1[[#This Row],[Attrition]]="Yes",1,0)</f>
        <v>0</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3">
      <c r="A1183">
        <v>49</v>
      </c>
      <c r="B1183" t="s">
        <v>43</v>
      </c>
      <c r="C1183">
        <f>IF(Table1[[#This Row],[Attrition]]="Yes",1,0)</f>
        <v>0</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3">
      <c r="A1184">
        <v>36</v>
      </c>
      <c r="B1184" t="s">
        <v>43</v>
      </c>
      <c r="C1184">
        <f>IF(Table1[[#This Row],[Attrition]]="Yes",1,0)</f>
        <v>0</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3">
      <c r="A1185">
        <v>36</v>
      </c>
      <c r="B1185" t="s">
        <v>43</v>
      </c>
      <c r="C1185">
        <f>IF(Table1[[#This Row],[Attrition]]="Yes",1,0)</f>
        <v>0</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3">
      <c r="A1186">
        <v>54</v>
      </c>
      <c r="B1186" t="s">
        <v>43</v>
      </c>
      <c r="C1186">
        <f>IF(Table1[[#This Row],[Attrition]]="Yes",1,0)</f>
        <v>0</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3">
      <c r="A1187">
        <v>43</v>
      </c>
      <c r="B1187" t="s">
        <v>43</v>
      </c>
      <c r="C1187">
        <f>IF(Table1[[#This Row],[Attrition]]="Yes",1,0)</f>
        <v>0</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3">
      <c r="A1188">
        <v>35</v>
      </c>
      <c r="B1188" t="s">
        <v>35</v>
      </c>
      <c r="C1188">
        <f>IF(Table1[[#This Row],[Attrition]]="Yes",1,0)</f>
        <v>1</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3">
      <c r="A1189">
        <v>38</v>
      </c>
      <c r="B1189" t="s">
        <v>43</v>
      </c>
      <c r="C1189">
        <f>IF(Table1[[#This Row],[Attrition]]="Yes",1,0)</f>
        <v>0</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3">
      <c r="A1190">
        <v>29</v>
      </c>
      <c r="B1190" t="s">
        <v>43</v>
      </c>
      <c r="C1190">
        <f>IF(Table1[[#This Row],[Attrition]]="Yes",1,0)</f>
        <v>0</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3">
      <c r="A1191">
        <v>33</v>
      </c>
      <c r="B1191" t="s">
        <v>43</v>
      </c>
      <c r="C1191">
        <f>IF(Table1[[#This Row],[Attrition]]="Yes",1,0)</f>
        <v>0</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3">
      <c r="A1192">
        <v>32</v>
      </c>
      <c r="B1192" t="s">
        <v>43</v>
      </c>
      <c r="C1192">
        <f>IF(Table1[[#This Row],[Attrition]]="Yes",1,0)</f>
        <v>0</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3">
      <c r="A1193">
        <v>31</v>
      </c>
      <c r="B1193" t="s">
        <v>43</v>
      </c>
      <c r="C1193">
        <f>IF(Table1[[#This Row],[Attrition]]="Yes",1,0)</f>
        <v>0</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3">
      <c r="A1194">
        <v>49</v>
      </c>
      <c r="B1194" t="s">
        <v>43</v>
      </c>
      <c r="C1194">
        <f>IF(Table1[[#This Row],[Attrition]]="Yes",1,0)</f>
        <v>0</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3">
      <c r="A1195">
        <v>38</v>
      </c>
      <c r="B1195" t="s">
        <v>43</v>
      </c>
      <c r="C1195">
        <f>IF(Table1[[#This Row],[Attrition]]="Yes",1,0)</f>
        <v>0</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3">
      <c r="A1196">
        <v>47</v>
      </c>
      <c r="B1196" t="s">
        <v>43</v>
      </c>
      <c r="C1196">
        <f>IF(Table1[[#This Row],[Attrition]]="Yes",1,0)</f>
        <v>0</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3">
      <c r="A1197">
        <v>49</v>
      </c>
      <c r="B1197" t="s">
        <v>43</v>
      </c>
      <c r="C1197">
        <f>IF(Table1[[#This Row],[Attrition]]="Yes",1,0)</f>
        <v>0</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3">
      <c r="A1198">
        <v>41</v>
      </c>
      <c r="B1198" t="s">
        <v>43</v>
      </c>
      <c r="C1198">
        <f>IF(Table1[[#This Row],[Attrition]]="Yes",1,0)</f>
        <v>0</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3">
      <c r="A1199">
        <v>20</v>
      </c>
      <c r="B1199" t="s">
        <v>43</v>
      </c>
      <c r="C1199">
        <f>IF(Table1[[#This Row],[Attrition]]="Yes",1,0)</f>
        <v>0</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3">
      <c r="A1200">
        <v>33</v>
      </c>
      <c r="B1200" t="s">
        <v>43</v>
      </c>
      <c r="C1200">
        <f>IF(Table1[[#This Row],[Attrition]]="Yes",1,0)</f>
        <v>0</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3">
      <c r="A1201">
        <v>36</v>
      </c>
      <c r="B1201" t="s">
        <v>43</v>
      </c>
      <c r="C1201">
        <f>IF(Table1[[#This Row],[Attrition]]="Yes",1,0)</f>
        <v>0</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3">
      <c r="A1202">
        <v>44</v>
      </c>
      <c r="B1202" t="s">
        <v>43</v>
      </c>
      <c r="C1202">
        <f>IF(Table1[[#This Row],[Attrition]]="Yes",1,0)</f>
        <v>0</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3">
      <c r="A1203">
        <v>23</v>
      </c>
      <c r="B1203" t="s">
        <v>35</v>
      </c>
      <c r="C1203">
        <f>IF(Table1[[#This Row],[Attrition]]="Yes",1,0)</f>
        <v>1</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3">
      <c r="A1204">
        <v>38</v>
      </c>
      <c r="B1204" t="s">
        <v>43</v>
      </c>
      <c r="C1204">
        <f>IF(Table1[[#This Row],[Attrition]]="Yes",1,0)</f>
        <v>0</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3">
      <c r="A1205">
        <v>53</v>
      </c>
      <c r="B1205" t="s">
        <v>43</v>
      </c>
      <c r="C1205">
        <f>IF(Table1[[#This Row],[Attrition]]="Yes",1,0)</f>
        <v>0</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3">
      <c r="A1206">
        <v>48</v>
      </c>
      <c r="B1206" t="s">
        <v>35</v>
      </c>
      <c r="C1206">
        <f>IF(Table1[[#This Row],[Attrition]]="Yes",1,0)</f>
        <v>1</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3">
      <c r="A1207">
        <v>32</v>
      </c>
      <c r="B1207" t="s">
        <v>35</v>
      </c>
      <c r="C1207">
        <f>IF(Table1[[#This Row],[Attrition]]="Yes",1,0)</f>
        <v>1</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3">
      <c r="A1208">
        <v>26</v>
      </c>
      <c r="B1208" t="s">
        <v>43</v>
      </c>
      <c r="C1208">
        <f>IF(Table1[[#This Row],[Attrition]]="Yes",1,0)</f>
        <v>0</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3">
      <c r="A1209">
        <v>55</v>
      </c>
      <c r="B1209" t="s">
        <v>43</v>
      </c>
      <c r="C1209">
        <f>IF(Table1[[#This Row],[Attrition]]="Yes",1,0)</f>
        <v>0</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3">
      <c r="A1210">
        <v>34</v>
      </c>
      <c r="B1210" t="s">
        <v>43</v>
      </c>
      <c r="C1210">
        <f>IF(Table1[[#This Row],[Attrition]]="Yes",1,0)</f>
        <v>0</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3">
      <c r="A1211">
        <v>60</v>
      </c>
      <c r="B1211" t="s">
        <v>43</v>
      </c>
      <c r="C1211">
        <f>IF(Table1[[#This Row],[Attrition]]="Yes",1,0)</f>
        <v>0</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3">
      <c r="A1212">
        <v>33</v>
      </c>
      <c r="B1212" t="s">
        <v>43</v>
      </c>
      <c r="C1212">
        <f>IF(Table1[[#This Row],[Attrition]]="Yes",1,0)</f>
        <v>0</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3">
      <c r="A1213">
        <v>37</v>
      </c>
      <c r="B1213" t="s">
        <v>43</v>
      </c>
      <c r="C1213">
        <f>IF(Table1[[#This Row],[Attrition]]="Yes",1,0)</f>
        <v>0</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3">
      <c r="A1214">
        <v>34</v>
      </c>
      <c r="B1214" t="s">
        <v>43</v>
      </c>
      <c r="C1214">
        <f>IF(Table1[[#This Row],[Attrition]]="Yes",1,0)</f>
        <v>0</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3">
      <c r="A1215">
        <v>23</v>
      </c>
      <c r="B1215" t="s">
        <v>35</v>
      </c>
      <c r="C1215">
        <f>IF(Table1[[#This Row],[Attrition]]="Yes",1,0)</f>
        <v>1</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3">
      <c r="A1216">
        <v>44</v>
      </c>
      <c r="B1216" t="s">
        <v>43</v>
      </c>
      <c r="C1216">
        <f>IF(Table1[[#This Row],[Attrition]]="Yes",1,0)</f>
        <v>0</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3">
      <c r="A1217">
        <v>35</v>
      </c>
      <c r="B1217" t="s">
        <v>43</v>
      </c>
      <c r="C1217">
        <f>IF(Table1[[#This Row],[Attrition]]="Yes",1,0)</f>
        <v>0</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3">
      <c r="A1218">
        <v>43</v>
      </c>
      <c r="B1218" t="s">
        <v>43</v>
      </c>
      <c r="C1218">
        <f>IF(Table1[[#This Row],[Attrition]]="Yes",1,0)</f>
        <v>0</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3">
      <c r="A1219">
        <v>24</v>
      </c>
      <c r="B1219" t="s">
        <v>43</v>
      </c>
      <c r="C1219">
        <f>IF(Table1[[#This Row],[Attrition]]="Yes",1,0)</f>
        <v>0</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3">
      <c r="A1220">
        <v>41</v>
      </c>
      <c r="B1220" t="s">
        <v>43</v>
      </c>
      <c r="C1220">
        <f>IF(Table1[[#This Row],[Attrition]]="Yes",1,0)</f>
        <v>0</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3">
      <c r="A1221">
        <v>29</v>
      </c>
      <c r="B1221" t="s">
        <v>43</v>
      </c>
      <c r="C1221">
        <f>IF(Table1[[#This Row],[Attrition]]="Yes",1,0)</f>
        <v>0</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3">
      <c r="A1222">
        <v>36</v>
      </c>
      <c r="B1222" t="s">
        <v>43</v>
      </c>
      <c r="C1222">
        <f>IF(Table1[[#This Row],[Attrition]]="Yes",1,0)</f>
        <v>0</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3">
      <c r="A1223">
        <v>45</v>
      </c>
      <c r="B1223" t="s">
        <v>43</v>
      </c>
      <c r="C1223">
        <f>IF(Table1[[#This Row],[Attrition]]="Yes",1,0)</f>
        <v>0</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3">
      <c r="A1224">
        <v>24</v>
      </c>
      <c r="B1224" t="s">
        <v>35</v>
      </c>
      <c r="C1224">
        <f>IF(Table1[[#This Row],[Attrition]]="Yes",1,0)</f>
        <v>1</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3">
      <c r="A1225">
        <v>47</v>
      </c>
      <c r="B1225" t="s">
        <v>35</v>
      </c>
      <c r="C1225">
        <f>IF(Table1[[#This Row],[Attrition]]="Yes",1,0)</f>
        <v>1</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3">
      <c r="A1226">
        <v>26</v>
      </c>
      <c r="B1226" t="s">
        <v>43</v>
      </c>
      <c r="C1226">
        <f>IF(Table1[[#This Row],[Attrition]]="Yes",1,0)</f>
        <v>0</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3">
      <c r="A1227">
        <v>45</v>
      </c>
      <c r="B1227" t="s">
        <v>43</v>
      </c>
      <c r="C1227">
        <f>IF(Table1[[#This Row],[Attrition]]="Yes",1,0)</f>
        <v>0</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3">
      <c r="A1228">
        <v>32</v>
      </c>
      <c r="B1228" t="s">
        <v>43</v>
      </c>
      <c r="C1228">
        <f>IF(Table1[[#This Row],[Attrition]]="Yes",1,0)</f>
        <v>0</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3">
      <c r="A1229">
        <v>31</v>
      </c>
      <c r="B1229" t="s">
        <v>43</v>
      </c>
      <c r="C1229">
        <f>IF(Table1[[#This Row],[Attrition]]="Yes",1,0)</f>
        <v>0</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3">
      <c r="A1230">
        <v>41</v>
      </c>
      <c r="B1230" t="s">
        <v>43</v>
      </c>
      <c r="C1230">
        <f>IF(Table1[[#This Row],[Attrition]]="Yes",1,0)</f>
        <v>0</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3">
      <c r="A1231">
        <v>40</v>
      </c>
      <c r="B1231" t="s">
        <v>43</v>
      </c>
      <c r="C1231">
        <f>IF(Table1[[#This Row],[Attrition]]="Yes",1,0)</f>
        <v>0</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3">
      <c r="A1232">
        <v>24</v>
      </c>
      <c r="B1232" t="s">
        <v>43</v>
      </c>
      <c r="C1232">
        <f>IF(Table1[[#This Row],[Attrition]]="Yes",1,0)</f>
        <v>0</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3">
      <c r="A1233">
        <v>46</v>
      </c>
      <c r="B1233" t="s">
        <v>43</v>
      </c>
      <c r="C1233">
        <f>IF(Table1[[#This Row],[Attrition]]="Yes",1,0)</f>
        <v>0</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3">
      <c r="A1234">
        <v>35</v>
      </c>
      <c r="B1234" t="s">
        <v>43</v>
      </c>
      <c r="C1234">
        <f>IF(Table1[[#This Row],[Attrition]]="Yes",1,0)</f>
        <v>0</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3">
      <c r="A1235">
        <v>30</v>
      </c>
      <c r="B1235" t="s">
        <v>43</v>
      </c>
      <c r="C1235">
        <f>IF(Table1[[#This Row],[Attrition]]="Yes",1,0)</f>
        <v>0</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3">
      <c r="A1236">
        <v>47</v>
      </c>
      <c r="B1236" t="s">
        <v>43</v>
      </c>
      <c r="C1236">
        <f>IF(Table1[[#This Row],[Attrition]]="Yes",1,0)</f>
        <v>0</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3">
      <c r="A1237">
        <v>46</v>
      </c>
      <c r="B1237" t="s">
        <v>43</v>
      </c>
      <c r="C1237">
        <f>IF(Table1[[#This Row],[Attrition]]="Yes",1,0)</f>
        <v>0</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3">
      <c r="A1238">
        <v>36</v>
      </c>
      <c r="B1238" t="s">
        <v>35</v>
      </c>
      <c r="C1238">
        <f>IF(Table1[[#This Row],[Attrition]]="Yes",1,0)</f>
        <v>1</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3">
      <c r="A1239">
        <v>32</v>
      </c>
      <c r="B1239" t="s">
        <v>35</v>
      </c>
      <c r="C1239">
        <f>IF(Table1[[#This Row],[Attrition]]="Yes",1,0)</f>
        <v>1</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3">
      <c r="A1240">
        <v>23</v>
      </c>
      <c r="B1240" t="s">
        <v>43</v>
      </c>
      <c r="C1240">
        <f>IF(Table1[[#This Row],[Attrition]]="Yes",1,0)</f>
        <v>0</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3">
      <c r="A1241">
        <v>31</v>
      </c>
      <c r="B1241" t="s">
        <v>43</v>
      </c>
      <c r="C1241">
        <f>IF(Table1[[#This Row],[Attrition]]="Yes",1,0)</f>
        <v>0</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3">
      <c r="A1242">
        <v>39</v>
      </c>
      <c r="B1242" t="s">
        <v>43</v>
      </c>
      <c r="C1242">
        <f>IF(Table1[[#This Row],[Attrition]]="Yes",1,0)</f>
        <v>0</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3">
      <c r="A1243">
        <v>32</v>
      </c>
      <c r="B1243" t="s">
        <v>43</v>
      </c>
      <c r="C1243">
        <f>IF(Table1[[#This Row],[Attrition]]="Yes",1,0)</f>
        <v>0</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3">
      <c r="A1244">
        <v>40</v>
      </c>
      <c r="B1244" t="s">
        <v>43</v>
      </c>
      <c r="C1244">
        <f>IF(Table1[[#This Row],[Attrition]]="Yes",1,0)</f>
        <v>0</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3">
      <c r="A1245">
        <v>45</v>
      </c>
      <c r="B1245" t="s">
        <v>43</v>
      </c>
      <c r="C1245">
        <f>IF(Table1[[#This Row],[Attrition]]="Yes",1,0)</f>
        <v>0</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3">
      <c r="A1246">
        <v>30</v>
      </c>
      <c r="B1246" t="s">
        <v>43</v>
      </c>
      <c r="C1246">
        <f>IF(Table1[[#This Row],[Attrition]]="Yes",1,0)</f>
        <v>0</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3">
      <c r="A1247">
        <v>24</v>
      </c>
      <c r="B1247" t="s">
        <v>43</v>
      </c>
      <c r="C1247">
        <f>IF(Table1[[#This Row],[Attrition]]="Yes",1,0)</f>
        <v>0</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3">
      <c r="A1248">
        <v>30</v>
      </c>
      <c r="B1248" t="s">
        <v>35</v>
      </c>
      <c r="C1248">
        <f>IF(Table1[[#This Row],[Attrition]]="Yes",1,0)</f>
        <v>1</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3">
      <c r="A1249">
        <v>31</v>
      </c>
      <c r="B1249" t="s">
        <v>43</v>
      </c>
      <c r="C1249">
        <f>IF(Table1[[#This Row],[Attrition]]="Yes",1,0)</f>
        <v>0</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3">
      <c r="A1250">
        <v>27</v>
      </c>
      <c r="B1250" t="s">
        <v>43</v>
      </c>
      <c r="C1250">
        <f>IF(Table1[[#This Row],[Attrition]]="Yes",1,0)</f>
        <v>0</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3">
      <c r="A1251">
        <v>29</v>
      </c>
      <c r="B1251" t="s">
        <v>35</v>
      </c>
      <c r="C1251">
        <f>IF(Table1[[#This Row],[Attrition]]="Yes",1,0)</f>
        <v>1</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3">
      <c r="A1252">
        <v>29</v>
      </c>
      <c r="B1252" t="s">
        <v>43</v>
      </c>
      <c r="C1252">
        <f>IF(Table1[[#This Row],[Attrition]]="Yes",1,0)</f>
        <v>0</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3">
      <c r="A1253">
        <v>30</v>
      </c>
      <c r="B1253" t="s">
        <v>43</v>
      </c>
      <c r="C1253">
        <f>IF(Table1[[#This Row],[Attrition]]="Yes",1,0)</f>
        <v>0</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3">
      <c r="A1254">
        <v>34</v>
      </c>
      <c r="B1254" t="s">
        <v>43</v>
      </c>
      <c r="C1254">
        <f>IF(Table1[[#This Row],[Attrition]]="Yes",1,0)</f>
        <v>0</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3">
      <c r="A1255">
        <v>33</v>
      </c>
      <c r="B1255" t="s">
        <v>43</v>
      </c>
      <c r="C1255">
        <f>IF(Table1[[#This Row],[Attrition]]="Yes",1,0)</f>
        <v>0</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3">
      <c r="A1256">
        <v>49</v>
      </c>
      <c r="B1256" t="s">
        <v>43</v>
      </c>
      <c r="C1256">
        <f>IF(Table1[[#This Row],[Attrition]]="Yes",1,0)</f>
        <v>0</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3">
      <c r="A1257">
        <v>33</v>
      </c>
      <c r="B1257" t="s">
        <v>35</v>
      </c>
      <c r="C1257">
        <f>IF(Table1[[#This Row],[Attrition]]="Yes",1,0)</f>
        <v>1</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3">
      <c r="A1258">
        <v>38</v>
      </c>
      <c r="B1258" t="s">
        <v>43</v>
      </c>
      <c r="C1258">
        <f>IF(Table1[[#This Row],[Attrition]]="Yes",1,0)</f>
        <v>0</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3">
      <c r="A1259">
        <v>31</v>
      </c>
      <c r="B1259" t="s">
        <v>35</v>
      </c>
      <c r="C1259">
        <f>IF(Table1[[#This Row],[Attrition]]="Yes",1,0)</f>
        <v>1</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3">
      <c r="A1260">
        <v>29</v>
      </c>
      <c r="B1260" t="s">
        <v>43</v>
      </c>
      <c r="C1260">
        <f>IF(Table1[[#This Row],[Attrition]]="Yes",1,0)</f>
        <v>0</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3">
      <c r="A1261">
        <v>30</v>
      </c>
      <c r="B1261" t="s">
        <v>43</v>
      </c>
      <c r="C1261">
        <f>IF(Table1[[#This Row],[Attrition]]="Yes",1,0)</f>
        <v>0</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3">
      <c r="A1262">
        <v>32</v>
      </c>
      <c r="B1262" t="s">
        <v>43</v>
      </c>
      <c r="C1262">
        <f>IF(Table1[[#This Row],[Attrition]]="Yes",1,0)</f>
        <v>0</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3">
      <c r="A1263">
        <v>38</v>
      </c>
      <c r="B1263" t="s">
        <v>43</v>
      </c>
      <c r="C1263">
        <f>IF(Table1[[#This Row],[Attrition]]="Yes",1,0)</f>
        <v>0</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3">
      <c r="A1264">
        <v>43</v>
      </c>
      <c r="B1264" t="s">
        <v>35</v>
      </c>
      <c r="C1264">
        <f>IF(Table1[[#This Row],[Attrition]]="Yes",1,0)</f>
        <v>1</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3">
      <c r="A1265">
        <v>42</v>
      </c>
      <c r="B1265" t="s">
        <v>43</v>
      </c>
      <c r="C1265">
        <f>IF(Table1[[#This Row],[Attrition]]="Yes",1,0)</f>
        <v>0</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3">
      <c r="A1266">
        <v>55</v>
      </c>
      <c r="B1266" t="s">
        <v>43</v>
      </c>
      <c r="C1266">
        <f>IF(Table1[[#This Row],[Attrition]]="Yes",1,0)</f>
        <v>0</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3">
      <c r="A1267">
        <v>33</v>
      </c>
      <c r="B1267" t="s">
        <v>43</v>
      </c>
      <c r="C1267">
        <f>IF(Table1[[#This Row],[Attrition]]="Yes",1,0)</f>
        <v>0</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3">
      <c r="A1268">
        <v>41</v>
      </c>
      <c r="B1268" t="s">
        <v>43</v>
      </c>
      <c r="C1268">
        <f>IF(Table1[[#This Row],[Attrition]]="Yes",1,0)</f>
        <v>0</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3">
      <c r="A1269">
        <v>34</v>
      </c>
      <c r="B1269" t="s">
        <v>43</v>
      </c>
      <c r="C1269">
        <f>IF(Table1[[#This Row],[Attrition]]="Yes",1,0)</f>
        <v>0</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3">
      <c r="A1270">
        <v>53</v>
      </c>
      <c r="B1270" t="s">
        <v>43</v>
      </c>
      <c r="C1270">
        <f>IF(Table1[[#This Row],[Attrition]]="Yes",1,0)</f>
        <v>0</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3">
      <c r="A1271">
        <v>43</v>
      </c>
      <c r="B1271" t="s">
        <v>43</v>
      </c>
      <c r="C1271">
        <f>IF(Table1[[#This Row],[Attrition]]="Yes",1,0)</f>
        <v>0</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3">
      <c r="A1272">
        <v>34</v>
      </c>
      <c r="B1272" t="s">
        <v>43</v>
      </c>
      <c r="C1272">
        <f>IF(Table1[[#This Row],[Attrition]]="Yes",1,0)</f>
        <v>0</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3">
      <c r="A1273">
        <v>21</v>
      </c>
      <c r="B1273" t="s">
        <v>35</v>
      </c>
      <c r="C1273">
        <f>IF(Table1[[#This Row],[Attrition]]="Yes",1,0)</f>
        <v>1</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3">
      <c r="A1274">
        <v>38</v>
      </c>
      <c r="B1274" t="s">
        <v>43</v>
      </c>
      <c r="C1274">
        <f>IF(Table1[[#This Row],[Attrition]]="Yes",1,0)</f>
        <v>0</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3">
      <c r="A1275">
        <v>22</v>
      </c>
      <c r="B1275" t="s">
        <v>35</v>
      </c>
      <c r="C1275">
        <f>IF(Table1[[#This Row],[Attrition]]="Yes",1,0)</f>
        <v>1</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3">
      <c r="A1276">
        <v>31</v>
      </c>
      <c r="B1276" t="s">
        <v>43</v>
      </c>
      <c r="C1276">
        <f>IF(Table1[[#This Row],[Attrition]]="Yes",1,0)</f>
        <v>0</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3">
      <c r="A1277">
        <v>51</v>
      </c>
      <c r="B1277" t="s">
        <v>43</v>
      </c>
      <c r="C1277">
        <f>IF(Table1[[#This Row],[Attrition]]="Yes",1,0)</f>
        <v>0</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3">
      <c r="A1278">
        <v>37</v>
      </c>
      <c r="B1278" t="s">
        <v>43</v>
      </c>
      <c r="C1278">
        <f>IF(Table1[[#This Row],[Attrition]]="Yes",1,0)</f>
        <v>0</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3">
      <c r="A1279">
        <v>46</v>
      </c>
      <c r="B1279" t="s">
        <v>43</v>
      </c>
      <c r="C1279">
        <f>IF(Table1[[#This Row],[Attrition]]="Yes",1,0)</f>
        <v>0</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3">
      <c r="A1280">
        <v>36</v>
      </c>
      <c r="B1280" t="s">
        <v>43</v>
      </c>
      <c r="C1280">
        <f>IF(Table1[[#This Row],[Attrition]]="Yes",1,0)</f>
        <v>0</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3">
      <c r="A1281">
        <v>44</v>
      </c>
      <c r="B1281" t="s">
        <v>35</v>
      </c>
      <c r="C1281">
        <f>IF(Table1[[#This Row],[Attrition]]="Yes",1,0)</f>
        <v>1</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3">
      <c r="A1282">
        <v>37</v>
      </c>
      <c r="B1282" t="s">
        <v>43</v>
      </c>
      <c r="C1282">
        <f>IF(Table1[[#This Row],[Attrition]]="Yes",1,0)</f>
        <v>0</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3">
      <c r="A1283">
        <v>35</v>
      </c>
      <c r="B1283" t="s">
        <v>35</v>
      </c>
      <c r="C1283">
        <f>IF(Table1[[#This Row],[Attrition]]="Yes",1,0)</f>
        <v>1</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3">
      <c r="A1284">
        <v>33</v>
      </c>
      <c r="B1284" t="s">
        <v>43</v>
      </c>
      <c r="C1284">
        <f>IF(Table1[[#This Row],[Attrition]]="Yes",1,0)</f>
        <v>0</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3">
      <c r="A1285">
        <v>28</v>
      </c>
      <c r="B1285" t="s">
        <v>43</v>
      </c>
      <c r="C1285">
        <f>IF(Table1[[#This Row],[Attrition]]="Yes",1,0)</f>
        <v>0</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3">
      <c r="A1286">
        <v>39</v>
      </c>
      <c r="B1286" t="s">
        <v>43</v>
      </c>
      <c r="C1286">
        <f>IF(Table1[[#This Row],[Attrition]]="Yes",1,0)</f>
        <v>0</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3">
      <c r="A1287">
        <v>46</v>
      </c>
      <c r="B1287" t="s">
        <v>43</v>
      </c>
      <c r="C1287">
        <f>IF(Table1[[#This Row],[Attrition]]="Yes",1,0)</f>
        <v>0</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3">
      <c r="A1288">
        <v>40</v>
      </c>
      <c r="B1288" t="s">
        <v>43</v>
      </c>
      <c r="C1288">
        <f>IF(Table1[[#This Row],[Attrition]]="Yes",1,0)</f>
        <v>0</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3">
      <c r="A1289">
        <v>42</v>
      </c>
      <c r="B1289" t="s">
        <v>43</v>
      </c>
      <c r="C1289">
        <f>IF(Table1[[#This Row],[Attrition]]="Yes",1,0)</f>
        <v>0</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3">
      <c r="A1290">
        <v>35</v>
      </c>
      <c r="B1290" t="s">
        <v>43</v>
      </c>
      <c r="C1290">
        <f>IF(Table1[[#This Row],[Attrition]]="Yes",1,0)</f>
        <v>0</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3">
      <c r="A1291">
        <v>38</v>
      </c>
      <c r="B1291" t="s">
        <v>43</v>
      </c>
      <c r="C1291">
        <f>IF(Table1[[#This Row],[Attrition]]="Yes",1,0)</f>
        <v>0</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3">
      <c r="A1292">
        <v>34</v>
      </c>
      <c r="B1292" t="s">
        <v>35</v>
      </c>
      <c r="C1292">
        <f>IF(Table1[[#This Row],[Attrition]]="Yes",1,0)</f>
        <v>1</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3">
      <c r="A1293">
        <v>37</v>
      </c>
      <c r="B1293" t="s">
        <v>35</v>
      </c>
      <c r="C1293">
        <f>IF(Table1[[#This Row],[Attrition]]="Yes",1,0)</f>
        <v>1</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3">
      <c r="A1294">
        <v>39</v>
      </c>
      <c r="B1294" t="s">
        <v>43</v>
      </c>
      <c r="C1294">
        <f>IF(Table1[[#This Row],[Attrition]]="Yes",1,0)</f>
        <v>0</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3">
      <c r="A1295">
        <v>43</v>
      </c>
      <c r="B1295" t="s">
        <v>43</v>
      </c>
      <c r="C1295">
        <f>IF(Table1[[#This Row],[Attrition]]="Yes",1,0)</f>
        <v>0</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3">
      <c r="A1296">
        <v>41</v>
      </c>
      <c r="B1296" t="s">
        <v>43</v>
      </c>
      <c r="C1296">
        <f>IF(Table1[[#This Row],[Attrition]]="Yes",1,0)</f>
        <v>0</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3">
      <c r="A1297">
        <v>41</v>
      </c>
      <c r="B1297" t="s">
        <v>43</v>
      </c>
      <c r="C1297">
        <f>IF(Table1[[#This Row],[Attrition]]="Yes",1,0)</f>
        <v>0</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3">
      <c r="A1298">
        <v>30</v>
      </c>
      <c r="B1298" t="s">
        <v>43</v>
      </c>
      <c r="C1298">
        <f>IF(Table1[[#This Row],[Attrition]]="Yes",1,0)</f>
        <v>0</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3">
      <c r="A1299">
        <v>26</v>
      </c>
      <c r="B1299" t="s">
        <v>35</v>
      </c>
      <c r="C1299">
        <f>IF(Table1[[#This Row],[Attrition]]="Yes",1,0)</f>
        <v>1</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3">
      <c r="A1300">
        <v>46</v>
      </c>
      <c r="B1300" t="s">
        <v>35</v>
      </c>
      <c r="C1300">
        <f>IF(Table1[[#This Row],[Attrition]]="Yes",1,0)</f>
        <v>1</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3">
      <c r="A1301">
        <v>40</v>
      </c>
      <c r="B1301" t="s">
        <v>43</v>
      </c>
      <c r="C1301">
        <f>IF(Table1[[#This Row],[Attrition]]="Yes",1,0)</f>
        <v>0</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3">
      <c r="A1302">
        <v>34</v>
      </c>
      <c r="B1302" t="s">
        <v>43</v>
      </c>
      <c r="C1302">
        <f>IF(Table1[[#This Row],[Attrition]]="Yes",1,0)</f>
        <v>0</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3">
      <c r="A1303">
        <v>58</v>
      </c>
      <c r="B1303" t="s">
        <v>43</v>
      </c>
      <c r="C1303">
        <f>IF(Table1[[#This Row],[Attrition]]="Yes",1,0)</f>
        <v>0</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3">
      <c r="A1304">
        <v>35</v>
      </c>
      <c r="B1304" t="s">
        <v>43</v>
      </c>
      <c r="C1304">
        <f>IF(Table1[[#This Row],[Attrition]]="Yes",1,0)</f>
        <v>0</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3">
      <c r="A1305">
        <v>47</v>
      </c>
      <c r="B1305" t="s">
        <v>43</v>
      </c>
      <c r="C1305">
        <f>IF(Table1[[#This Row],[Attrition]]="Yes",1,0)</f>
        <v>0</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3">
      <c r="A1306">
        <v>40</v>
      </c>
      <c r="B1306" t="s">
        <v>43</v>
      </c>
      <c r="C1306">
        <f>IF(Table1[[#This Row],[Attrition]]="Yes",1,0)</f>
        <v>0</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3">
      <c r="A1307">
        <v>54</v>
      </c>
      <c r="B1307" t="s">
        <v>43</v>
      </c>
      <c r="C1307">
        <f>IF(Table1[[#This Row],[Attrition]]="Yes",1,0)</f>
        <v>0</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3">
      <c r="A1308">
        <v>31</v>
      </c>
      <c r="B1308" t="s">
        <v>43</v>
      </c>
      <c r="C1308">
        <f>IF(Table1[[#This Row],[Attrition]]="Yes",1,0)</f>
        <v>0</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3">
      <c r="A1309">
        <v>28</v>
      </c>
      <c r="B1309" t="s">
        <v>43</v>
      </c>
      <c r="C1309">
        <f>IF(Table1[[#This Row],[Attrition]]="Yes",1,0)</f>
        <v>0</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3">
      <c r="A1310">
        <v>38</v>
      </c>
      <c r="B1310" t="s">
        <v>43</v>
      </c>
      <c r="C1310">
        <f>IF(Table1[[#This Row],[Attrition]]="Yes",1,0)</f>
        <v>0</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3">
      <c r="A1311">
        <v>26</v>
      </c>
      <c r="B1311" t="s">
        <v>43</v>
      </c>
      <c r="C1311">
        <f>IF(Table1[[#This Row],[Attrition]]="Yes",1,0)</f>
        <v>0</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3">
      <c r="A1312">
        <v>58</v>
      </c>
      <c r="B1312" t="s">
        <v>43</v>
      </c>
      <c r="C1312">
        <f>IF(Table1[[#This Row],[Attrition]]="Yes",1,0)</f>
        <v>0</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3">
      <c r="A1313">
        <v>18</v>
      </c>
      <c r="B1313" t="s">
        <v>43</v>
      </c>
      <c r="C1313">
        <f>IF(Table1[[#This Row],[Attrition]]="Yes",1,0)</f>
        <v>0</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3">
      <c r="A1314">
        <v>31</v>
      </c>
      <c r="B1314" t="s">
        <v>35</v>
      </c>
      <c r="C1314">
        <f>IF(Table1[[#This Row],[Attrition]]="Yes",1,0)</f>
        <v>1</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3">
      <c r="A1315">
        <v>29</v>
      </c>
      <c r="B1315" t="s">
        <v>35</v>
      </c>
      <c r="C1315">
        <f>IF(Table1[[#This Row],[Attrition]]="Yes",1,0)</f>
        <v>1</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3">
      <c r="A1316">
        <v>45</v>
      </c>
      <c r="B1316" t="s">
        <v>43</v>
      </c>
      <c r="C1316">
        <f>IF(Table1[[#This Row],[Attrition]]="Yes",1,0)</f>
        <v>0</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3">
      <c r="A1317">
        <v>36</v>
      </c>
      <c r="B1317" t="s">
        <v>43</v>
      </c>
      <c r="C1317">
        <f>IF(Table1[[#This Row],[Attrition]]="Yes",1,0)</f>
        <v>0</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3">
      <c r="A1318">
        <v>43</v>
      </c>
      <c r="B1318" t="s">
        <v>43</v>
      </c>
      <c r="C1318">
        <f>IF(Table1[[#This Row],[Attrition]]="Yes",1,0)</f>
        <v>0</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3">
      <c r="A1319">
        <v>27</v>
      </c>
      <c r="B1319" t="s">
        <v>43</v>
      </c>
      <c r="C1319">
        <f>IF(Table1[[#This Row],[Attrition]]="Yes",1,0)</f>
        <v>0</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3">
      <c r="A1320">
        <v>29</v>
      </c>
      <c r="B1320" t="s">
        <v>43</v>
      </c>
      <c r="C1320">
        <f>IF(Table1[[#This Row],[Attrition]]="Yes",1,0)</f>
        <v>0</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3">
      <c r="A1321">
        <v>32</v>
      </c>
      <c r="B1321" t="s">
        <v>43</v>
      </c>
      <c r="C1321">
        <f>IF(Table1[[#This Row],[Attrition]]="Yes",1,0)</f>
        <v>0</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3">
      <c r="A1322">
        <v>42</v>
      </c>
      <c r="B1322" t="s">
        <v>43</v>
      </c>
      <c r="C1322">
        <f>IF(Table1[[#This Row],[Attrition]]="Yes",1,0)</f>
        <v>0</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3">
      <c r="A1323">
        <v>47</v>
      </c>
      <c r="B1323" t="s">
        <v>43</v>
      </c>
      <c r="C1323">
        <f>IF(Table1[[#This Row],[Attrition]]="Yes",1,0)</f>
        <v>0</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3">
      <c r="A1324">
        <v>46</v>
      </c>
      <c r="B1324" t="s">
        <v>43</v>
      </c>
      <c r="C1324">
        <f>IF(Table1[[#This Row],[Attrition]]="Yes",1,0)</f>
        <v>0</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3">
      <c r="A1325">
        <v>28</v>
      </c>
      <c r="B1325" t="s">
        <v>43</v>
      </c>
      <c r="C1325">
        <f>IF(Table1[[#This Row],[Attrition]]="Yes",1,0)</f>
        <v>0</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3">
      <c r="A1326">
        <v>29</v>
      </c>
      <c r="B1326" t="s">
        <v>43</v>
      </c>
      <c r="C1326">
        <f>IF(Table1[[#This Row],[Attrition]]="Yes",1,0)</f>
        <v>0</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3">
      <c r="A1327">
        <v>42</v>
      </c>
      <c r="B1327" t="s">
        <v>43</v>
      </c>
      <c r="C1327">
        <f>IF(Table1[[#This Row],[Attrition]]="Yes",1,0)</f>
        <v>0</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3">
      <c r="A1328">
        <v>32</v>
      </c>
      <c r="B1328" t="s">
        <v>35</v>
      </c>
      <c r="C1328">
        <f>IF(Table1[[#This Row],[Attrition]]="Yes",1,0)</f>
        <v>1</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3">
      <c r="A1329">
        <v>46</v>
      </c>
      <c r="B1329" t="s">
        <v>43</v>
      </c>
      <c r="C1329">
        <f>IF(Table1[[#This Row],[Attrition]]="Yes",1,0)</f>
        <v>0</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3">
      <c r="A1330">
        <v>27</v>
      </c>
      <c r="B1330" t="s">
        <v>43</v>
      </c>
      <c r="C1330">
        <f>IF(Table1[[#This Row],[Attrition]]="Yes",1,0)</f>
        <v>0</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3">
      <c r="A1331">
        <v>29</v>
      </c>
      <c r="B1331" t="s">
        <v>43</v>
      </c>
      <c r="C1331">
        <f>IF(Table1[[#This Row],[Attrition]]="Yes",1,0)</f>
        <v>0</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3">
      <c r="A1332">
        <v>43</v>
      </c>
      <c r="B1332" t="s">
        <v>43</v>
      </c>
      <c r="C1332">
        <f>IF(Table1[[#This Row],[Attrition]]="Yes",1,0)</f>
        <v>0</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3">
      <c r="A1333">
        <v>48</v>
      </c>
      <c r="B1333" t="s">
        <v>43</v>
      </c>
      <c r="C1333">
        <f>IF(Table1[[#This Row],[Attrition]]="Yes",1,0)</f>
        <v>0</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3">
      <c r="A1334">
        <v>29</v>
      </c>
      <c r="B1334" t="s">
        <v>35</v>
      </c>
      <c r="C1334">
        <f>IF(Table1[[#This Row],[Attrition]]="Yes",1,0)</f>
        <v>1</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3">
      <c r="A1335">
        <v>46</v>
      </c>
      <c r="B1335" t="s">
        <v>35</v>
      </c>
      <c r="C1335">
        <f>IF(Table1[[#This Row],[Attrition]]="Yes",1,0)</f>
        <v>1</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3">
      <c r="A1336">
        <v>27</v>
      </c>
      <c r="B1336" t="s">
        <v>43</v>
      </c>
      <c r="C1336">
        <f>IF(Table1[[#This Row],[Attrition]]="Yes",1,0)</f>
        <v>0</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3">
      <c r="A1337">
        <v>39</v>
      </c>
      <c r="B1337" t="s">
        <v>43</v>
      </c>
      <c r="C1337">
        <f>IF(Table1[[#This Row],[Attrition]]="Yes",1,0)</f>
        <v>0</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3">
      <c r="A1338">
        <v>55</v>
      </c>
      <c r="B1338" t="s">
        <v>43</v>
      </c>
      <c r="C1338">
        <f>IF(Table1[[#This Row],[Attrition]]="Yes",1,0)</f>
        <v>0</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3">
      <c r="A1339">
        <v>28</v>
      </c>
      <c r="B1339" t="s">
        <v>43</v>
      </c>
      <c r="C1339">
        <f>IF(Table1[[#This Row],[Attrition]]="Yes",1,0)</f>
        <v>0</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3">
      <c r="A1340">
        <v>30</v>
      </c>
      <c r="B1340" t="s">
        <v>35</v>
      </c>
      <c r="C1340">
        <f>IF(Table1[[#This Row],[Attrition]]="Yes",1,0)</f>
        <v>1</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3">
      <c r="A1341">
        <v>22</v>
      </c>
      <c r="B1341" t="s">
        <v>35</v>
      </c>
      <c r="C1341">
        <f>IF(Table1[[#This Row],[Attrition]]="Yes",1,0)</f>
        <v>1</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3">
      <c r="A1342">
        <v>36</v>
      </c>
      <c r="B1342" t="s">
        <v>43</v>
      </c>
      <c r="C1342">
        <f>IF(Table1[[#This Row],[Attrition]]="Yes",1,0)</f>
        <v>0</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3">
      <c r="A1343">
        <v>31</v>
      </c>
      <c r="B1343" t="s">
        <v>43</v>
      </c>
      <c r="C1343">
        <f>IF(Table1[[#This Row],[Attrition]]="Yes",1,0)</f>
        <v>0</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3">
      <c r="A1344">
        <v>34</v>
      </c>
      <c r="B1344" t="s">
        <v>43</v>
      </c>
      <c r="C1344">
        <f>IF(Table1[[#This Row],[Attrition]]="Yes",1,0)</f>
        <v>0</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3">
      <c r="A1345">
        <v>29</v>
      </c>
      <c r="B1345" t="s">
        <v>43</v>
      </c>
      <c r="C1345">
        <f>IF(Table1[[#This Row],[Attrition]]="Yes",1,0)</f>
        <v>0</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3">
      <c r="A1346">
        <v>37</v>
      </c>
      <c r="B1346" t="s">
        <v>43</v>
      </c>
      <c r="C1346">
        <f>IF(Table1[[#This Row],[Attrition]]="Yes",1,0)</f>
        <v>0</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3">
      <c r="A1347">
        <v>35</v>
      </c>
      <c r="B1347" t="s">
        <v>43</v>
      </c>
      <c r="C1347">
        <f>IF(Table1[[#This Row],[Attrition]]="Yes",1,0)</f>
        <v>0</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3">
      <c r="A1348">
        <v>45</v>
      </c>
      <c r="B1348" t="s">
        <v>43</v>
      </c>
      <c r="C1348">
        <f>IF(Table1[[#This Row],[Attrition]]="Yes",1,0)</f>
        <v>0</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3">
      <c r="A1349">
        <v>36</v>
      </c>
      <c r="B1349" t="s">
        <v>43</v>
      </c>
      <c r="C1349">
        <f>IF(Table1[[#This Row],[Attrition]]="Yes",1,0)</f>
        <v>0</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3">
      <c r="A1350">
        <v>40</v>
      </c>
      <c r="B1350" t="s">
        <v>43</v>
      </c>
      <c r="C1350">
        <f>IF(Table1[[#This Row],[Attrition]]="Yes",1,0)</f>
        <v>0</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3">
      <c r="A1351">
        <v>26</v>
      </c>
      <c r="B1351" t="s">
        <v>43</v>
      </c>
      <c r="C1351">
        <f>IF(Table1[[#This Row],[Attrition]]="Yes",1,0)</f>
        <v>0</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3">
      <c r="A1352">
        <v>27</v>
      </c>
      <c r="B1352" t="s">
        <v>43</v>
      </c>
      <c r="C1352">
        <f>IF(Table1[[#This Row],[Attrition]]="Yes",1,0)</f>
        <v>0</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3">
      <c r="A1353">
        <v>48</v>
      </c>
      <c r="B1353" t="s">
        <v>43</v>
      </c>
      <c r="C1353">
        <f>IF(Table1[[#This Row],[Attrition]]="Yes",1,0)</f>
        <v>0</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3">
      <c r="A1354">
        <v>44</v>
      </c>
      <c r="B1354" t="s">
        <v>43</v>
      </c>
      <c r="C1354">
        <f>IF(Table1[[#This Row],[Attrition]]="Yes",1,0)</f>
        <v>0</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3">
      <c r="A1355">
        <v>34</v>
      </c>
      <c r="B1355" t="s">
        <v>35</v>
      </c>
      <c r="C1355">
        <f>IF(Table1[[#This Row],[Attrition]]="Yes",1,0)</f>
        <v>1</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3">
      <c r="A1356">
        <v>56</v>
      </c>
      <c r="B1356" t="s">
        <v>35</v>
      </c>
      <c r="C1356">
        <f>IF(Table1[[#This Row],[Attrition]]="Yes",1,0)</f>
        <v>1</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3">
      <c r="A1357">
        <v>36</v>
      </c>
      <c r="B1357" t="s">
        <v>43</v>
      </c>
      <c r="C1357">
        <f>IF(Table1[[#This Row],[Attrition]]="Yes",1,0)</f>
        <v>0</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3">
      <c r="A1358">
        <v>41</v>
      </c>
      <c r="B1358" t="s">
        <v>43</v>
      </c>
      <c r="C1358">
        <f>IF(Table1[[#This Row],[Attrition]]="Yes",1,0)</f>
        <v>0</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3">
      <c r="A1359">
        <v>42</v>
      </c>
      <c r="B1359" t="s">
        <v>43</v>
      </c>
      <c r="C1359">
        <f>IF(Table1[[#This Row],[Attrition]]="Yes",1,0)</f>
        <v>0</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3">
      <c r="A1360">
        <v>31</v>
      </c>
      <c r="B1360" t="s">
        <v>43</v>
      </c>
      <c r="C1360">
        <f>IF(Table1[[#This Row],[Attrition]]="Yes",1,0)</f>
        <v>0</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3">
      <c r="A1361">
        <v>34</v>
      </c>
      <c r="B1361" t="s">
        <v>43</v>
      </c>
      <c r="C1361">
        <f>IF(Table1[[#This Row],[Attrition]]="Yes",1,0)</f>
        <v>0</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3">
      <c r="A1362">
        <v>31</v>
      </c>
      <c r="B1362" t="s">
        <v>43</v>
      </c>
      <c r="C1362">
        <f>IF(Table1[[#This Row],[Attrition]]="Yes",1,0)</f>
        <v>0</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3">
      <c r="A1363">
        <v>26</v>
      </c>
      <c r="B1363" t="s">
        <v>43</v>
      </c>
      <c r="C1363">
        <f>IF(Table1[[#This Row],[Attrition]]="Yes",1,0)</f>
        <v>0</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3">
      <c r="A1364">
        <v>45</v>
      </c>
      <c r="B1364" t="s">
        <v>43</v>
      </c>
      <c r="C1364">
        <f>IF(Table1[[#This Row],[Attrition]]="Yes",1,0)</f>
        <v>0</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3">
      <c r="A1365">
        <v>33</v>
      </c>
      <c r="B1365" t="s">
        <v>43</v>
      </c>
      <c r="C1365">
        <f>IF(Table1[[#This Row],[Attrition]]="Yes",1,0)</f>
        <v>0</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3">
      <c r="A1366">
        <v>28</v>
      </c>
      <c r="B1366" t="s">
        <v>43</v>
      </c>
      <c r="C1366">
        <f>IF(Table1[[#This Row],[Attrition]]="Yes",1,0)</f>
        <v>0</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3">
      <c r="A1367">
        <v>29</v>
      </c>
      <c r="B1367" t="s">
        <v>35</v>
      </c>
      <c r="C1367">
        <f>IF(Table1[[#This Row],[Attrition]]="Yes",1,0)</f>
        <v>1</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3">
      <c r="A1368">
        <v>39</v>
      </c>
      <c r="B1368" t="s">
        <v>43</v>
      </c>
      <c r="C1368">
        <f>IF(Table1[[#This Row],[Attrition]]="Yes",1,0)</f>
        <v>0</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3">
      <c r="A1369">
        <v>27</v>
      </c>
      <c r="B1369" t="s">
        <v>43</v>
      </c>
      <c r="C1369">
        <f>IF(Table1[[#This Row],[Attrition]]="Yes",1,0)</f>
        <v>0</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3">
      <c r="A1370">
        <v>34</v>
      </c>
      <c r="B1370" t="s">
        <v>43</v>
      </c>
      <c r="C1370">
        <f>IF(Table1[[#This Row],[Attrition]]="Yes",1,0)</f>
        <v>0</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3">
      <c r="A1371">
        <v>28</v>
      </c>
      <c r="B1371" t="s">
        <v>35</v>
      </c>
      <c r="C1371">
        <f>IF(Table1[[#This Row],[Attrition]]="Yes",1,0)</f>
        <v>1</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3">
      <c r="A1372">
        <v>47</v>
      </c>
      <c r="B1372" t="s">
        <v>43</v>
      </c>
      <c r="C1372">
        <f>IF(Table1[[#This Row],[Attrition]]="Yes",1,0)</f>
        <v>0</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3">
      <c r="A1373">
        <v>56</v>
      </c>
      <c r="B1373" t="s">
        <v>43</v>
      </c>
      <c r="C1373">
        <f>IF(Table1[[#This Row],[Attrition]]="Yes",1,0)</f>
        <v>0</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3">
      <c r="A1374">
        <v>39</v>
      </c>
      <c r="B1374" t="s">
        <v>43</v>
      </c>
      <c r="C1374">
        <f>IF(Table1[[#This Row],[Attrition]]="Yes",1,0)</f>
        <v>0</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3">
      <c r="A1375">
        <v>38</v>
      </c>
      <c r="B1375" t="s">
        <v>43</v>
      </c>
      <c r="C1375">
        <f>IF(Table1[[#This Row],[Attrition]]="Yes",1,0)</f>
        <v>0</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3">
      <c r="A1376">
        <v>58</v>
      </c>
      <c r="B1376" t="s">
        <v>43</v>
      </c>
      <c r="C1376">
        <f>IF(Table1[[#This Row],[Attrition]]="Yes",1,0)</f>
        <v>0</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3">
      <c r="A1377">
        <v>32</v>
      </c>
      <c r="B1377" t="s">
        <v>35</v>
      </c>
      <c r="C1377">
        <f>IF(Table1[[#This Row],[Attrition]]="Yes",1,0)</f>
        <v>1</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3">
      <c r="A1378">
        <v>38</v>
      </c>
      <c r="B1378" t="s">
        <v>43</v>
      </c>
      <c r="C1378">
        <f>IF(Table1[[#This Row],[Attrition]]="Yes",1,0)</f>
        <v>0</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3">
      <c r="A1379">
        <v>49</v>
      </c>
      <c r="B1379" t="s">
        <v>43</v>
      </c>
      <c r="C1379">
        <f>IF(Table1[[#This Row],[Attrition]]="Yes",1,0)</f>
        <v>0</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3">
      <c r="A1380">
        <v>42</v>
      </c>
      <c r="B1380" t="s">
        <v>43</v>
      </c>
      <c r="C1380">
        <f>IF(Table1[[#This Row],[Attrition]]="Yes",1,0)</f>
        <v>0</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3">
      <c r="A1381">
        <v>27</v>
      </c>
      <c r="B1381" t="s">
        <v>35</v>
      </c>
      <c r="C1381">
        <f>IF(Table1[[#This Row],[Attrition]]="Yes",1,0)</f>
        <v>1</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3">
      <c r="A1382">
        <v>35</v>
      </c>
      <c r="B1382" t="s">
        <v>43</v>
      </c>
      <c r="C1382">
        <f>IF(Table1[[#This Row],[Attrition]]="Yes",1,0)</f>
        <v>0</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3">
      <c r="A1383">
        <v>28</v>
      </c>
      <c r="B1383" t="s">
        <v>43</v>
      </c>
      <c r="C1383">
        <f>IF(Table1[[#This Row],[Attrition]]="Yes",1,0)</f>
        <v>0</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3">
      <c r="A1384">
        <v>31</v>
      </c>
      <c r="B1384" t="s">
        <v>43</v>
      </c>
      <c r="C1384">
        <f>IF(Table1[[#This Row],[Attrition]]="Yes",1,0)</f>
        <v>0</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3">
      <c r="A1385">
        <v>36</v>
      </c>
      <c r="B1385" t="s">
        <v>43</v>
      </c>
      <c r="C1385">
        <f>IF(Table1[[#This Row],[Attrition]]="Yes",1,0)</f>
        <v>0</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3">
      <c r="A1386">
        <v>34</v>
      </c>
      <c r="B1386" t="s">
        <v>43</v>
      </c>
      <c r="C1386">
        <f>IF(Table1[[#This Row],[Attrition]]="Yes",1,0)</f>
        <v>0</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3">
      <c r="A1387">
        <v>34</v>
      </c>
      <c r="B1387" t="s">
        <v>43</v>
      </c>
      <c r="C1387">
        <f>IF(Table1[[#This Row],[Attrition]]="Yes",1,0)</f>
        <v>0</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3">
      <c r="A1388">
        <v>26</v>
      </c>
      <c r="B1388" t="s">
        <v>43</v>
      </c>
      <c r="C1388">
        <f>IF(Table1[[#This Row],[Attrition]]="Yes",1,0)</f>
        <v>0</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3">
      <c r="A1389">
        <v>29</v>
      </c>
      <c r="B1389" t="s">
        <v>43</v>
      </c>
      <c r="C1389">
        <f>IF(Table1[[#This Row],[Attrition]]="Yes",1,0)</f>
        <v>0</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3">
      <c r="A1390">
        <v>32</v>
      </c>
      <c r="B1390" t="s">
        <v>43</v>
      </c>
      <c r="C1390">
        <f>IF(Table1[[#This Row],[Attrition]]="Yes",1,0)</f>
        <v>0</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3">
      <c r="A1391">
        <v>31</v>
      </c>
      <c r="B1391" t="s">
        <v>43</v>
      </c>
      <c r="C1391">
        <f>IF(Table1[[#This Row],[Attrition]]="Yes",1,0)</f>
        <v>0</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3">
      <c r="A1392">
        <v>28</v>
      </c>
      <c r="B1392" t="s">
        <v>35</v>
      </c>
      <c r="C1392">
        <f>IF(Table1[[#This Row],[Attrition]]="Yes",1,0)</f>
        <v>1</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3">
      <c r="A1393">
        <v>38</v>
      </c>
      <c r="B1393" t="s">
        <v>43</v>
      </c>
      <c r="C1393">
        <f>IF(Table1[[#This Row],[Attrition]]="Yes",1,0)</f>
        <v>0</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3">
      <c r="A1394">
        <v>35</v>
      </c>
      <c r="B1394" t="s">
        <v>43</v>
      </c>
      <c r="C1394">
        <f>IF(Table1[[#This Row],[Attrition]]="Yes",1,0)</f>
        <v>0</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3">
      <c r="A1395">
        <v>27</v>
      </c>
      <c r="B1395" t="s">
        <v>43</v>
      </c>
      <c r="C1395">
        <f>IF(Table1[[#This Row],[Attrition]]="Yes",1,0)</f>
        <v>0</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3">
      <c r="A1396">
        <v>32</v>
      </c>
      <c r="B1396" t="s">
        <v>43</v>
      </c>
      <c r="C1396">
        <f>IF(Table1[[#This Row],[Attrition]]="Yes",1,0)</f>
        <v>0</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3">
      <c r="A1397">
        <v>31</v>
      </c>
      <c r="B1397" t="s">
        <v>35</v>
      </c>
      <c r="C1397">
        <f>IF(Table1[[#This Row],[Attrition]]="Yes",1,0)</f>
        <v>1</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3">
      <c r="A1398">
        <v>53</v>
      </c>
      <c r="B1398" t="s">
        <v>35</v>
      </c>
      <c r="C1398">
        <f>IF(Table1[[#This Row],[Attrition]]="Yes",1,0)</f>
        <v>1</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3">
      <c r="A1399">
        <v>54</v>
      </c>
      <c r="B1399" t="s">
        <v>43</v>
      </c>
      <c r="C1399">
        <f>IF(Table1[[#This Row],[Attrition]]="Yes",1,0)</f>
        <v>0</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3">
      <c r="A1400">
        <v>33</v>
      </c>
      <c r="B1400" t="s">
        <v>43</v>
      </c>
      <c r="C1400">
        <f>IF(Table1[[#This Row],[Attrition]]="Yes",1,0)</f>
        <v>0</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3">
      <c r="A1401">
        <v>43</v>
      </c>
      <c r="B1401" t="s">
        <v>43</v>
      </c>
      <c r="C1401">
        <f>IF(Table1[[#This Row],[Attrition]]="Yes",1,0)</f>
        <v>0</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3">
      <c r="A1402">
        <v>38</v>
      </c>
      <c r="B1402" t="s">
        <v>43</v>
      </c>
      <c r="C1402">
        <f>IF(Table1[[#This Row],[Attrition]]="Yes",1,0)</f>
        <v>0</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3">
      <c r="A1403">
        <v>55</v>
      </c>
      <c r="B1403" t="s">
        <v>43</v>
      </c>
      <c r="C1403">
        <f>IF(Table1[[#This Row],[Attrition]]="Yes",1,0)</f>
        <v>0</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3">
      <c r="A1404">
        <v>31</v>
      </c>
      <c r="B1404" t="s">
        <v>43</v>
      </c>
      <c r="C1404">
        <f>IF(Table1[[#This Row],[Attrition]]="Yes",1,0)</f>
        <v>0</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3">
      <c r="A1405">
        <v>39</v>
      </c>
      <c r="B1405" t="s">
        <v>43</v>
      </c>
      <c r="C1405">
        <f>IF(Table1[[#This Row],[Attrition]]="Yes",1,0)</f>
        <v>0</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3">
      <c r="A1406">
        <v>42</v>
      </c>
      <c r="B1406" t="s">
        <v>43</v>
      </c>
      <c r="C1406">
        <f>IF(Table1[[#This Row],[Attrition]]="Yes",1,0)</f>
        <v>0</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3">
      <c r="A1407">
        <v>31</v>
      </c>
      <c r="B1407" t="s">
        <v>43</v>
      </c>
      <c r="C1407">
        <f>IF(Table1[[#This Row],[Attrition]]="Yes",1,0)</f>
        <v>0</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3">
      <c r="A1408">
        <v>54</v>
      </c>
      <c r="B1408" t="s">
        <v>43</v>
      </c>
      <c r="C1408">
        <f>IF(Table1[[#This Row],[Attrition]]="Yes",1,0)</f>
        <v>0</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3">
      <c r="A1409">
        <v>24</v>
      </c>
      <c r="B1409" t="s">
        <v>43</v>
      </c>
      <c r="C1409">
        <f>IF(Table1[[#This Row],[Attrition]]="Yes",1,0)</f>
        <v>0</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3">
      <c r="A1410">
        <v>23</v>
      </c>
      <c r="B1410" t="s">
        <v>43</v>
      </c>
      <c r="C1410">
        <f>IF(Table1[[#This Row],[Attrition]]="Yes",1,0)</f>
        <v>0</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3">
      <c r="A1411">
        <v>40</v>
      </c>
      <c r="B1411" t="s">
        <v>43</v>
      </c>
      <c r="C1411">
        <f>IF(Table1[[#This Row],[Attrition]]="Yes",1,0)</f>
        <v>0</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3">
      <c r="A1412">
        <v>40</v>
      </c>
      <c r="B1412" t="s">
        <v>43</v>
      </c>
      <c r="C1412">
        <f>IF(Table1[[#This Row],[Attrition]]="Yes",1,0)</f>
        <v>0</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3">
      <c r="A1413">
        <v>25</v>
      </c>
      <c r="B1413" t="s">
        <v>43</v>
      </c>
      <c r="C1413">
        <f>IF(Table1[[#This Row],[Attrition]]="Yes",1,0)</f>
        <v>0</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3">
      <c r="A1414">
        <v>30</v>
      </c>
      <c r="B1414" t="s">
        <v>43</v>
      </c>
      <c r="C1414">
        <f>IF(Table1[[#This Row],[Attrition]]="Yes",1,0)</f>
        <v>0</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3">
      <c r="A1415">
        <v>25</v>
      </c>
      <c r="B1415" t="s">
        <v>43</v>
      </c>
      <c r="C1415">
        <f>IF(Table1[[#This Row],[Attrition]]="Yes",1,0)</f>
        <v>0</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3">
      <c r="A1416">
        <v>47</v>
      </c>
      <c r="B1416" t="s">
        <v>43</v>
      </c>
      <c r="C1416">
        <f>IF(Table1[[#This Row],[Attrition]]="Yes",1,0)</f>
        <v>0</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3">
      <c r="A1417">
        <v>33</v>
      </c>
      <c r="B1417" t="s">
        <v>43</v>
      </c>
      <c r="C1417">
        <f>IF(Table1[[#This Row],[Attrition]]="Yes",1,0)</f>
        <v>0</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3">
      <c r="A1418">
        <v>38</v>
      </c>
      <c r="B1418" t="s">
        <v>43</v>
      </c>
      <c r="C1418">
        <f>IF(Table1[[#This Row],[Attrition]]="Yes",1,0)</f>
        <v>0</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3">
      <c r="A1419">
        <v>31</v>
      </c>
      <c r="B1419" t="s">
        <v>43</v>
      </c>
      <c r="C1419">
        <f>IF(Table1[[#This Row],[Attrition]]="Yes",1,0)</f>
        <v>0</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3">
      <c r="A1420">
        <v>38</v>
      </c>
      <c r="B1420" t="s">
        <v>43</v>
      </c>
      <c r="C1420">
        <f>IF(Table1[[#This Row],[Attrition]]="Yes",1,0)</f>
        <v>0</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3">
      <c r="A1421">
        <v>42</v>
      </c>
      <c r="B1421" t="s">
        <v>43</v>
      </c>
      <c r="C1421">
        <f>IF(Table1[[#This Row],[Attrition]]="Yes",1,0)</f>
        <v>0</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3">
      <c r="A1422">
        <v>41</v>
      </c>
      <c r="B1422" t="s">
        <v>43</v>
      </c>
      <c r="C1422">
        <f>IF(Table1[[#This Row],[Attrition]]="Yes",1,0)</f>
        <v>0</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3">
      <c r="A1423">
        <v>47</v>
      </c>
      <c r="B1423" t="s">
        <v>43</v>
      </c>
      <c r="C1423">
        <f>IF(Table1[[#This Row],[Attrition]]="Yes",1,0)</f>
        <v>0</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3">
      <c r="A1424">
        <v>35</v>
      </c>
      <c r="B1424" t="s">
        <v>43</v>
      </c>
      <c r="C1424">
        <f>IF(Table1[[#This Row],[Attrition]]="Yes",1,0)</f>
        <v>0</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3">
      <c r="A1425">
        <v>22</v>
      </c>
      <c r="B1425" t="s">
        <v>43</v>
      </c>
      <c r="C1425">
        <f>IF(Table1[[#This Row],[Attrition]]="Yes",1,0)</f>
        <v>0</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3">
      <c r="A1426">
        <v>35</v>
      </c>
      <c r="B1426" t="s">
        <v>43</v>
      </c>
      <c r="C1426">
        <f>IF(Table1[[#This Row],[Attrition]]="Yes",1,0)</f>
        <v>0</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3">
      <c r="A1427">
        <v>33</v>
      </c>
      <c r="B1427" t="s">
        <v>43</v>
      </c>
      <c r="C1427">
        <f>IF(Table1[[#This Row],[Attrition]]="Yes",1,0)</f>
        <v>0</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3">
      <c r="A1428">
        <v>32</v>
      </c>
      <c r="B1428" t="s">
        <v>43</v>
      </c>
      <c r="C1428">
        <f>IF(Table1[[#This Row],[Attrition]]="Yes",1,0)</f>
        <v>0</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3">
      <c r="A1429">
        <v>40</v>
      </c>
      <c r="B1429" t="s">
        <v>43</v>
      </c>
      <c r="C1429">
        <f>IF(Table1[[#This Row],[Attrition]]="Yes",1,0)</f>
        <v>0</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3">
      <c r="A1430">
        <v>32</v>
      </c>
      <c r="B1430" t="s">
        <v>43</v>
      </c>
      <c r="C1430">
        <f>IF(Table1[[#This Row],[Attrition]]="Yes",1,0)</f>
        <v>0</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3">
      <c r="A1431">
        <v>39</v>
      </c>
      <c r="B1431" t="s">
        <v>43</v>
      </c>
      <c r="C1431">
        <f>IF(Table1[[#This Row],[Attrition]]="Yes",1,0)</f>
        <v>0</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3">
      <c r="A1432">
        <v>38</v>
      </c>
      <c r="B1432" t="s">
        <v>43</v>
      </c>
      <c r="C1432">
        <f>IF(Table1[[#This Row],[Attrition]]="Yes",1,0)</f>
        <v>0</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3">
      <c r="A1433">
        <v>32</v>
      </c>
      <c r="B1433" t="s">
        <v>43</v>
      </c>
      <c r="C1433">
        <f>IF(Table1[[#This Row],[Attrition]]="Yes",1,0)</f>
        <v>0</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3">
      <c r="A1434">
        <v>37</v>
      </c>
      <c r="B1434" t="s">
        <v>43</v>
      </c>
      <c r="C1434">
        <f>IF(Table1[[#This Row],[Attrition]]="Yes",1,0)</f>
        <v>0</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3">
      <c r="A1435">
        <v>25</v>
      </c>
      <c r="B1435" t="s">
        <v>43</v>
      </c>
      <c r="C1435">
        <f>IF(Table1[[#This Row],[Attrition]]="Yes",1,0)</f>
        <v>0</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3">
      <c r="A1436">
        <v>52</v>
      </c>
      <c r="B1436" t="s">
        <v>43</v>
      </c>
      <c r="C1436">
        <f>IF(Table1[[#This Row],[Attrition]]="Yes",1,0)</f>
        <v>0</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3">
      <c r="A1437">
        <v>44</v>
      </c>
      <c r="B1437" t="s">
        <v>43</v>
      </c>
      <c r="C1437">
        <f>IF(Table1[[#This Row],[Attrition]]="Yes",1,0)</f>
        <v>0</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3">
      <c r="A1438">
        <v>21</v>
      </c>
      <c r="B1438" t="s">
        <v>43</v>
      </c>
      <c r="C1438">
        <f>IF(Table1[[#This Row],[Attrition]]="Yes",1,0)</f>
        <v>0</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3">
      <c r="A1439">
        <v>39</v>
      </c>
      <c r="B1439" t="s">
        <v>43</v>
      </c>
      <c r="C1439">
        <f>IF(Table1[[#This Row],[Attrition]]="Yes",1,0)</f>
        <v>0</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3">
      <c r="A1440">
        <v>23</v>
      </c>
      <c r="B1440" t="s">
        <v>35</v>
      </c>
      <c r="C1440">
        <f>IF(Table1[[#This Row],[Attrition]]="Yes",1,0)</f>
        <v>1</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3">
      <c r="A1441">
        <v>36</v>
      </c>
      <c r="B1441" t="s">
        <v>43</v>
      </c>
      <c r="C1441">
        <f>IF(Table1[[#This Row],[Attrition]]="Yes",1,0)</f>
        <v>0</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3">
      <c r="A1442">
        <v>36</v>
      </c>
      <c r="B1442" t="s">
        <v>43</v>
      </c>
      <c r="C1442">
        <f>IF(Table1[[#This Row],[Attrition]]="Yes",1,0)</f>
        <v>0</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3">
      <c r="A1443">
        <v>56</v>
      </c>
      <c r="B1443" t="s">
        <v>43</v>
      </c>
      <c r="C1443">
        <f>IF(Table1[[#This Row],[Attrition]]="Yes",1,0)</f>
        <v>0</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3">
      <c r="A1444">
        <v>29</v>
      </c>
      <c r="B1444" t="s">
        <v>35</v>
      </c>
      <c r="C1444">
        <f>IF(Table1[[#This Row],[Attrition]]="Yes",1,0)</f>
        <v>1</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3">
      <c r="A1445">
        <v>42</v>
      </c>
      <c r="B1445" t="s">
        <v>43</v>
      </c>
      <c r="C1445">
        <f>IF(Table1[[#This Row],[Attrition]]="Yes",1,0)</f>
        <v>0</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3">
      <c r="A1446">
        <v>56</v>
      </c>
      <c r="B1446" t="s">
        <v>35</v>
      </c>
      <c r="C1446">
        <f>IF(Table1[[#This Row],[Attrition]]="Yes",1,0)</f>
        <v>1</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3">
      <c r="A1447">
        <v>41</v>
      </c>
      <c r="B1447" t="s">
        <v>43</v>
      </c>
      <c r="C1447">
        <f>IF(Table1[[#This Row],[Attrition]]="Yes",1,0)</f>
        <v>0</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3">
      <c r="A1448">
        <v>34</v>
      </c>
      <c r="B1448" t="s">
        <v>43</v>
      </c>
      <c r="C1448">
        <f>IF(Table1[[#This Row],[Attrition]]="Yes",1,0)</f>
        <v>0</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3">
      <c r="A1449">
        <v>36</v>
      </c>
      <c r="B1449" t="s">
        <v>43</v>
      </c>
      <c r="C1449">
        <f>IF(Table1[[#This Row],[Attrition]]="Yes",1,0)</f>
        <v>0</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3">
      <c r="A1450">
        <v>41</v>
      </c>
      <c r="B1450" t="s">
        <v>43</v>
      </c>
      <c r="C1450">
        <f>IF(Table1[[#This Row],[Attrition]]="Yes",1,0)</f>
        <v>0</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3">
      <c r="A1451">
        <v>32</v>
      </c>
      <c r="B1451" t="s">
        <v>43</v>
      </c>
      <c r="C1451">
        <f>IF(Table1[[#This Row],[Attrition]]="Yes",1,0)</f>
        <v>0</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3">
      <c r="A1452">
        <v>35</v>
      </c>
      <c r="B1452" t="s">
        <v>43</v>
      </c>
      <c r="C1452">
        <f>IF(Table1[[#This Row],[Attrition]]="Yes",1,0)</f>
        <v>0</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3">
      <c r="A1453">
        <v>38</v>
      </c>
      <c r="B1453" t="s">
        <v>43</v>
      </c>
      <c r="C1453">
        <f>IF(Table1[[#This Row],[Attrition]]="Yes",1,0)</f>
        <v>0</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3">
      <c r="A1454">
        <v>50</v>
      </c>
      <c r="B1454" t="s">
        <v>35</v>
      </c>
      <c r="C1454">
        <f>IF(Table1[[#This Row],[Attrition]]="Yes",1,0)</f>
        <v>1</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3">
      <c r="A1455">
        <v>36</v>
      </c>
      <c r="B1455" t="s">
        <v>43</v>
      </c>
      <c r="C1455">
        <f>IF(Table1[[#This Row],[Attrition]]="Yes",1,0)</f>
        <v>0</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3">
      <c r="A1456">
        <v>45</v>
      </c>
      <c r="B1456" t="s">
        <v>43</v>
      </c>
      <c r="C1456">
        <f>IF(Table1[[#This Row],[Attrition]]="Yes",1,0)</f>
        <v>0</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3">
      <c r="A1457">
        <v>40</v>
      </c>
      <c r="B1457" t="s">
        <v>43</v>
      </c>
      <c r="C1457">
        <f>IF(Table1[[#This Row],[Attrition]]="Yes",1,0)</f>
        <v>0</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3">
      <c r="A1458">
        <v>35</v>
      </c>
      <c r="B1458" t="s">
        <v>43</v>
      </c>
      <c r="C1458">
        <f>IF(Table1[[#This Row],[Attrition]]="Yes",1,0)</f>
        <v>0</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3">
      <c r="A1459">
        <v>40</v>
      </c>
      <c r="B1459" t="s">
        <v>43</v>
      </c>
      <c r="C1459">
        <f>IF(Table1[[#This Row],[Attrition]]="Yes",1,0)</f>
        <v>0</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3">
      <c r="A1460">
        <v>35</v>
      </c>
      <c r="B1460" t="s">
        <v>43</v>
      </c>
      <c r="C1460">
        <f>IF(Table1[[#This Row],[Attrition]]="Yes",1,0)</f>
        <v>0</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3">
      <c r="A1461">
        <v>29</v>
      </c>
      <c r="B1461" t="s">
        <v>43</v>
      </c>
      <c r="C1461">
        <f>IF(Table1[[#This Row],[Attrition]]="Yes",1,0)</f>
        <v>0</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3">
      <c r="A1462">
        <v>29</v>
      </c>
      <c r="B1462" t="s">
        <v>43</v>
      </c>
      <c r="C1462">
        <f>IF(Table1[[#This Row],[Attrition]]="Yes",1,0)</f>
        <v>0</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3">
      <c r="A1463">
        <v>50</v>
      </c>
      <c r="B1463" t="s">
        <v>35</v>
      </c>
      <c r="C1463">
        <f>IF(Table1[[#This Row],[Attrition]]="Yes",1,0)</f>
        <v>1</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3">
      <c r="A1464">
        <v>39</v>
      </c>
      <c r="B1464" t="s">
        <v>43</v>
      </c>
      <c r="C1464">
        <f>IF(Table1[[#This Row],[Attrition]]="Yes",1,0)</f>
        <v>0</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3">
      <c r="A1465">
        <v>31</v>
      </c>
      <c r="B1465" t="s">
        <v>43</v>
      </c>
      <c r="C1465">
        <f>IF(Table1[[#This Row],[Attrition]]="Yes",1,0)</f>
        <v>0</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3">
      <c r="A1466">
        <v>26</v>
      </c>
      <c r="B1466" t="s">
        <v>43</v>
      </c>
      <c r="C1466">
        <f>IF(Table1[[#This Row],[Attrition]]="Yes",1,0)</f>
        <v>0</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3">
      <c r="A1467">
        <v>36</v>
      </c>
      <c r="B1467" t="s">
        <v>43</v>
      </c>
      <c r="C1467">
        <f>IF(Table1[[#This Row],[Attrition]]="Yes",1,0)</f>
        <v>0</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3">
      <c r="A1468">
        <v>39</v>
      </c>
      <c r="B1468" t="s">
        <v>43</v>
      </c>
      <c r="C1468">
        <f>IF(Table1[[#This Row],[Attrition]]="Yes",1,0)</f>
        <v>0</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3">
      <c r="A1469">
        <v>27</v>
      </c>
      <c r="B1469" t="s">
        <v>43</v>
      </c>
      <c r="C1469">
        <f>IF(Table1[[#This Row],[Attrition]]="Yes",1,0)</f>
        <v>0</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3">
      <c r="A1470">
        <v>49</v>
      </c>
      <c r="B1470" t="s">
        <v>43</v>
      </c>
      <c r="C1470">
        <f>IF(Table1[[#This Row],[Attrition]]="Yes",1,0)</f>
        <v>0</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3">
      <c r="A1471">
        <v>34</v>
      </c>
      <c r="B1471" t="s">
        <v>43</v>
      </c>
      <c r="C1471">
        <f>IF(Table1[[#This Row],[Attrition]]="Yes",1,0)</f>
        <v>0</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B7144-1B89-4AD5-80E2-9D60C75CD3A5}">
  <dimension ref="A1:T40"/>
  <sheetViews>
    <sheetView workbookViewId="0">
      <pane ySplit="2" topLeftCell="A3" activePane="bottomLeft" state="frozen"/>
      <selection pane="bottomLeft" activeCell="E4" sqref="E4"/>
    </sheetView>
  </sheetViews>
  <sheetFormatPr defaultRowHeight="14.4" x14ac:dyDescent="0.3"/>
  <cols>
    <col min="1" max="1" width="42.21875" bestFit="1" customWidth="1"/>
    <col min="2" max="2" width="10.5546875" bestFit="1" customWidth="1"/>
  </cols>
  <sheetData>
    <row r="1" spans="1:20" ht="14.4" customHeight="1" x14ac:dyDescent="0.3">
      <c r="A1" s="14" t="s">
        <v>63</v>
      </c>
      <c r="B1" s="14"/>
      <c r="C1" s="14"/>
      <c r="D1" s="14"/>
      <c r="E1" s="14"/>
      <c r="F1" s="14"/>
      <c r="G1" s="14"/>
      <c r="H1" s="14"/>
      <c r="I1" s="14"/>
      <c r="J1" s="14"/>
      <c r="K1" s="14"/>
      <c r="L1" s="14"/>
      <c r="M1" s="14"/>
      <c r="N1" s="14"/>
      <c r="O1" s="14"/>
      <c r="P1" s="14"/>
      <c r="Q1" s="14"/>
      <c r="R1" s="14"/>
      <c r="S1" s="14"/>
      <c r="T1" s="14"/>
    </row>
    <row r="2" spans="1:20" ht="14.4" customHeight="1" x14ac:dyDescent="0.3">
      <c r="A2" s="14"/>
      <c r="B2" s="14"/>
      <c r="C2" s="14"/>
      <c r="D2" s="14"/>
      <c r="E2" s="14"/>
      <c r="F2" s="14"/>
      <c r="G2" s="14"/>
      <c r="H2" s="14"/>
      <c r="I2" s="14"/>
      <c r="J2" s="14"/>
      <c r="K2" s="14"/>
      <c r="L2" s="14"/>
      <c r="M2" s="14"/>
      <c r="N2" s="14"/>
      <c r="O2" s="14"/>
      <c r="P2" s="14"/>
      <c r="Q2" s="14"/>
      <c r="R2" s="14"/>
      <c r="S2" s="14"/>
      <c r="T2" s="14"/>
    </row>
    <row r="4" spans="1:20" ht="14.4" customHeight="1" x14ac:dyDescent="0.3">
      <c r="A4" s="16" t="s">
        <v>64</v>
      </c>
      <c r="B4" s="16"/>
      <c r="C4" s="16"/>
      <c r="D4" s="16"/>
    </row>
    <row r="5" spans="1:20" x14ac:dyDescent="0.3">
      <c r="A5" s="16"/>
      <c r="B5" s="16"/>
      <c r="C5" s="16"/>
      <c r="D5" s="16"/>
    </row>
    <row r="6" spans="1:20" ht="14.4" customHeight="1" x14ac:dyDescent="0.3">
      <c r="A6" s="15" t="s">
        <v>65</v>
      </c>
      <c r="B6" s="15"/>
      <c r="C6" s="15"/>
    </row>
    <row r="7" spans="1:20" x14ac:dyDescent="0.3">
      <c r="A7" s="15"/>
      <c r="B7" s="15"/>
      <c r="C7" s="15"/>
    </row>
    <row r="8" spans="1:20" x14ac:dyDescent="0.3">
      <c r="A8" s="2" t="s">
        <v>66</v>
      </c>
      <c r="B8" s="2" t="s">
        <v>67</v>
      </c>
    </row>
    <row r="9" spans="1:20" x14ac:dyDescent="0.3">
      <c r="A9" t="s">
        <v>68</v>
      </c>
      <c r="B9">
        <f>COUNTIF('Adecco HR Analytics'!B:B,"Yes")</f>
        <v>237</v>
      </c>
    </row>
    <row r="10" spans="1:20" x14ac:dyDescent="0.3">
      <c r="A10" t="s">
        <v>69</v>
      </c>
      <c r="B10">
        <f>COUNTA(Table1[Age])</f>
        <v>1470</v>
      </c>
    </row>
    <row r="11" spans="1:20" x14ac:dyDescent="0.3">
      <c r="A11" t="s">
        <v>70</v>
      </c>
      <c r="B11" s="1">
        <f>B9/B10</f>
        <v>0.16122448979591836</v>
      </c>
    </row>
    <row r="13" spans="1:20" x14ac:dyDescent="0.3">
      <c r="A13" s="12" t="s">
        <v>71</v>
      </c>
      <c r="B13" s="12"/>
      <c r="C13" s="12"/>
      <c r="D13" s="12"/>
      <c r="E13" s="12"/>
      <c r="F13" s="12"/>
      <c r="G13" s="12"/>
      <c r="H13" s="12"/>
      <c r="I13" s="12"/>
      <c r="J13" s="12"/>
      <c r="K13" s="12"/>
    </row>
    <row r="16" spans="1:20" x14ac:dyDescent="0.3">
      <c r="A16" s="15" t="s">
        <v>72</v>
      </c>
      <c r="B16" s="15"/>
      <c r="C16" s="15"/>
    </row>
    <row r="17" spans="1:5" x14ac:dyDescent="0.3">
      <c r="A17" s="15"/>
      <c r="B17" s="15"/>
      <c r="C17" s="15"/>
    </row>
    <row r="18" spans="1:5" x14ac:dyDescent="0.3">
      <c r="A18" s="2" t="s">
        <v>66</v>
      </c>
      <c r="B18" s="2" t="s">
        <v>67</v>
      </c>
    </row>
    <row r="19" spans="1:5" x14ac:dyDescent="0.3">
      <c r="A19" t="s">
        <v>73</v>
      </c>
      <c r="B19" s="10">
        <f>AVERAGEIF('Adecco HR Analytics'!B:B,"yes",'Adecco HR Analytics'!A:A)</f>
        <v>33.607594936708864</v>
      </c>
    </row>
    <row r="20" spans="1:5" x14ac:dyDescent="0.3">
      <c r="A20" t="s">
        <v>74</v>
      </c>
      <c r="B20" s="10">
        <f>AVERAGEIF('Adecco HR Analytics'!B:B,"Yes",'Adecco HR Analytics'!T:T)</f>
        <v>4787.0928270042195</v>
      </c>
    </row>
    <row r="21" spans="1:5" x14ac:dyDescent="0.3">
      <c r="A21" t="s">
        <v>75</v>
      </c>
      <c r="B21">
        <f>COUNTIF('Adecco HR Analytics'!X:X,"Yes")</f>
        <v>416</v>
      </c>
    </row>
    <row r="22" spans="1:5" x14ac:dyDescent="0.3">
      <c r="A22" t="s">
        <v>76</v>
      </c>
      <c r="B22" s="10">
        <f>AVERAGE('Adecco HR Analytics'!AG:AG)</f>
        <v>7.0081632653061225</v>
      </c>
    </row>
    <row r="25" spans="1:5" x14ac:dyDescent="0.3">
      <c r="A25" s="16" t="s">
        <v>77</v>
      </c>
      <c r="B25" s="16"/>
      <c r="C25" s="16"/>
      <c r="D25" s="16"/>
    </row>
    <row r="26" spans="1:5" x14ac:dyDescent="0.3">
      <c r="A26" s="16"/>
      <c r="B26" s="16"/>
      <c r="C26" s="16"/>
      <c r="D26" s="16"/>
    </row>
    <row r="27" spans="1:5" x14ac:dyDescent="0.3">
      <c r="A27" s="2" t="s">
        <v>66</v>
      </c>
      <c r="B27" s="2" t="s">
        <v>67</v>
      </c>
      <c r="C27" s="2" t="s">
        <v>78</v>
      </c>
    </row>
    <row r="28" spans="1:5" x14ac:dyDescent="0.3">
      <c r="A28" t="s">
        <v>79</v>
      </c>
    </row>
    <row r="29" spans="1:5" ht="14.4" customHeight="1" x14ac:dyDescent="0.3">
      <c r="A29" t="s">
        <v>80</v>
      </c>
      <c r="B29" s="9">
        <f>CORREL('Adecco HR Analytics'!A:A,'Adecco HR Analytics'!AJ:AJ)</f>
        <v>0.20208860237515219</v>
      </c>
      <c r="C29" s="13" t="s">
        <v>81</v>
      </c>
      <c r="D29" s="13"/>
      <c r="E29" s="13"/>
    </row>
    <row r="30" spans="1:5" x14ac:dyDescent="0.3">
      <c r="A30" t="s">
        <v>82</v>
      </c>
      <c r="B30" s="9">
        <f>CORREL('Adecco HR Analytics'!T:T,'Adecco HR Analytics'!AJ:AJ)</f>
        <v>0.34407888325872066</v>
      </c>
      <c r="C30" s="13"/>
      <c r="D30" s="13"/>
      <c r="E30" s="13"/>
    </row>
    <row r="31" spans="1:5" x14ac:dyDescent="0.3">
      <c r="A31" t="s">
        <v>83</v>
      </c>
      <c r="B31" s="9">
        <f>CORREL('Adecco HR Analytics'!AG:AG,'Adecco HR Analytics'!AJ:AJ)</f>
        <v>0.76921242510069898</v>
      </c>
      <c r="C31" s="13"/>
      <c r="D31" s="13"/>
      <c r="E31" s="13"/>
    </row>
    <row r="34" spans="1:13" x14ac:dyDescent="0.3">
      <c r="A34" s="16" t="s">
        <v>84</v>
      </c>
      <c r="B34" s="16"/>
      <c r="C34" s="16"/>
      <c r="D34" s="16"/>
    </row>
    <row r="35" spans="1:13" x14ac:dyDescent="0.3">
      <c r="A35" s="16"/>
      <c r="B35" s="16"/>
      <c r="C35" s="16"/>
      <c r="D35" s="16"/>
    </row>
    <row r="36" spans="1:13" x14ac:dyDescent="0.3">
      <c r="A36" s="12" t="s">
        <v>85</v>
      </c>
      <c r="B36" s="12"/>
      <c r="C36" s="12"/>
      <c r="D36" s="12"/>
      <c r="E36" s="12"/>
      <c r="F36" s="12"/>
      <c r="G36" s="12"/>
      <c r="H36" s="12"/>
      <c r="I36" s="12"/>
    </row>
    <row r="37" spans="1:13" x14ac:dyDescent="0.3">
      <c r="A37" s="12" t="s">
        <v>86</v>
      </c>
      <c r="B37" s="12"/>
      <c r="C37" s="12"/>
      <c r="D37" s="12"/>
      <c r="E37" s="12"/>
      <c r="F37" s="12"/>
      <c r="G37" s="12"/>
      <c r="H37" s="12"/>
    </row>
    <row r="38" spans="1:13" x14ac:dyDescent="0.3">
      <c r="A38" s="12" t="s">
        <v>87</v>
      </c>
      <c r="B38" s="12"/>
      <c r="C38" s="12"/>
      <c r="D38" s="12"/>
      <c r="E38" s="12"/>
      <c r="F38" s="12"/>
      <c r="G38" s="12"/>
      <c r="H38" s="12"/>
      <c r="I38" s="12"/>
      <c r="J38" s="12"/>
      <c r="K38" s="12"/>
      <c r="L38" s="12"/>
      <c r="M38" s="12"/>
    </row>
    <row r="39" spans="1:13" x14ac:dyDescent="0.3">
      <c r="A39" s="12" t="s">
        <v>107</v>
      </c>
      <c r="B39" s="12"/>
      <c r="C39" s="12"/>
      <c r="D39" s="12"/>
      <c r="E39" s="12"/>
      <c r="F39" s="12"/>
      <c r="G39" s="12"/>
      <c r="H39" s="12"/>
      <c r="I39" s="12"/>
      <c r="J39" s="12"/>
      <c r="K39" s="12"/>
      <c r="L39" s="12"/>
    </row>
    <row r="40" spans="1:13" x14ac:dyDescent="0.3">
      <c r="A40" s="12" t="s">
        <v>88</v>
      </c>
      <c r="B40" s="12"/>
      <c r="C40" s="12"/>
      <c r="D40" s="12"/>
      <c r="E40" s="12"/>
      <c r="F40" s="12"/>
      <c r="G40" s="12"/>
      <c r="H40" s="12"/>
      <c r="I40" s="12"/>
      <c r="J40" s="12"/>
      <c r="K40" s="12"/>
    </row>
  </sheetData>
  <mergeCells count="13">
    <mergeCell ref="A38:M38"/>
    <mergeCell ref="A39:L39"/>
    <mergeCell ref="A40:K40"/>
    <mergeCell ref="C29:E31"/>
    <mergeCell ref="A1:T2"/>
    <mergeCell ref="A13:K13"/>
    <mergeCell ref="A16:C17"/>
    <mergeCell ref="A25:D26"/>
    <mergeCell ref="A34:D35"/>
    <mergeCell ref="A36:I36"/>
    <mergeCell ref="A37:H37"/>
    <mergeCell ref="A4:D5"/>
    <mergeCell ref="A6: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0564-757D-40F8-93DE-010B257DAF1A}">
  <dimension ref="A1:E95"/>
  <sheetViews>
    <sheetView workbookViewId="0">
      <selection activeCell="F2" sqref="F2"/>
    </sheetView>
  </sheetViews>
  <sheetFormatPr defaultRowHeight="14.4" x14ac:dyDescent="0.3"/>
  <cols>
    <col min="1" max="1" width="23.44140625" bestFit="1" customWidth="1"/>
    <col min="2" max="2" width="22.88671875" bestFit="1" customWidth="1"/>
    <col min="3" max="3" width="10" customWidth="1"/>
    <col min="4" max="4" width="10.5546875" bestFit="1" customWidth="1"/>
    <col min="5" max="5" width="12" bestFit="1" customWidth="1"/>
  </cols>
  <sheetData>
    <row r="1" spans="1:5" ht="14.4" customHeight="1" x14ac:dyDescent="0.3">
      <c r="A1" s="15" t="s">
        <v>89</v>
      </c>
      <c r="B1" s="15"/>
      <c r="C1" s="15"/>
      <c r="D1" s="15"/>
      <c r="E1" s="15"/>
    </row>
    <row r="2" spans="1:5" ht="14.4" customHeight="1" x14ac:dyDescent="0.3">
      <c r="A2" s="15"/>
      <c r="B2" s="15"/>
      <c r="C2" s="15"/>
      <c r="D2" s="15"/>
      <c r="E2" s="15"/>
    </row>
    <row r="4" spans="1:5" x14ac:dyDescent="0.3">
      <c r="A4" s="3" t="s">
        <v>91</v>
      </c>
      <c r="B4" s="3" t="s">
        <v>1</v>
      </c>
      <c r="E4" s="5"/>
    </row>
    <row r="5" spans="1:5" x14ac:dyDescent="0.3">
      <c r="A5" s="3" t="s">
        <v>4</v>
      </c>
      <c r="B5" t="s">
        <v>43</v>
      </c>
      <c r="C5" t="s">
        <v>35</v>
      </c>
      <c r="D5" t="s">
        <v>90</v>
      </c>
      <c r="E5" s="6" t="s">
        <v>92</v>
      </c>
    </row>
    <row r="6" spans="1:5" x14ac:dyDescent="0.3">
      <c r="A6" s="4" t="s">
        <v>61</v>
      </c>
      <c r="B6">
        <v>51</v>
      </c>
      <c r="C6">
        <v>12</v>
      </c>
      <c r="D6">
        <v>63</v>
      </c>
      <c r="E6" s="7">
        <f>GETPIVOTDATA("EmployeeNumber",$A$4,"Attrition","Yes","Department","Human Resources")/GETPIVOTDATA("EmployeeNumber",$A$4,"Department","Human Resources")</f>
        <v>0.19047619047619047</v>
      </c>
    </row>
    <row r="7" spans="1:5" x14ac:dyDescent="0.3">
      <c r="A7" s="4" t="s">
        <v>45</v>
      </c>
      <c r="B7">
        <v>828</v>
      </c>
      <c r="C7">
        <v>133</v>
      </c>
      <c r="D7">
        <v>961</v>
      </c>
      <c r="E7" s="7">
        <f>GETPIVOTDATA("EmployeeNumber",$A$4,"Attrition","Yes","Department","Research &amp; Development")/GETPIVOTDATA("EmployeeNumber",$A$4,"Department","Research &amp; Development")</f>
        <v>0.13839750260145681</v>
      </c>
    </row>
    <row r="8" spans="1:5" x14ac:dyDescent="0.3">
      <c r="A8" s="4" t="s">
        <v>37</v>
      </c>
      <c r="B8">
        <v>354</v>
      </c>
      <c r="C8">
        <v>92</v>
      </c>
      <c r="D8">
        <v>446</v>
      </c>
      <c r="E8" s="7">
        <f>GETPIVOTDATA("EmployeeNumber",$A$4,"Attrition","Yes","Department","Sales")/GETPIVOTDATA("EmployeeNumber",$A$4,"Department","Sales")</f>
        <v>0.20627802690582961</v>
      </c>
    </row>
    <row r="9" spans="1:5" x14ac:dyDescent="0.3">
      <c r="A9" s="4" t="s">
        <v>90</v>
      </c>
      <c r="B9">
        <v>1233</v>
      </c>
      <c r="C9">
        <v>237</v>
      </c>
      <c r="D9">
        <v>1470</v>
      </c>
      <c r="E9" s="8">
        <f>GETPIVOTDATA("EmployeeNumber",$A$4,"Attrition","Yes")/GETPIVOTDATA("EmployeeNumber",$A$4)</f>
        <v>0.16122448979591836</v>
      </c>
    </row>
    <row r="12" spans="1:5" x14ac:dyDescent="0.3">
      <c r="A12" s="15" t="s">
        <v>93</v>
      </c>
      <c r="B12" s="15"/>
      <c r="C12" s="15"/>
      <c r="D12" s="15"/>
      <c r="E12" s="15"/>
    </row>
    <row r="13" spans="1:5" x14ac:dyDescent="0.3">
      <c r="A13" s="15"/>
      <c r="B13" s="15"/>
      <c r="C13" s="15"/>
      <c r="D13" s="15"/>
      <c r="E13" s="15"/>
    </row>
    <row r="15" spans="1:5" x14ac:dyDescent="0.3">
      <c r="A15" s="3" t="s">
        <v>15</v>
      </c>
      <c r="B15" t="s">
        <v>94</v>
      </c>
    </row>
    <row r="16" spans="1:5" x14ac:dyDescent="0.3">
      <c r="A16" s="4" t="s">
        <v>54</v>
      </c>
      <c r="B16" s="9">
        <v>2.7862595419847329</v>
      </c>
    </row>
    <row r="17" spans="1:5" x14ac:dyDescent="0.3">
      <c r="A17" s="4" t="s">
        <v>47</v>
      </c>
      <c r="B17" s="9">
        <v>2.7739726027397262</v>
      </c>
    </row>
    <row r="18" spans="1:5" x14ac:dyDescent="0.3">
      <c r="A18" s="4" t="s">
        <v>40</v>
      </c>
      <c r="B18" s="9">
        <v>2.7546012269938651</v>
      </c>
    </row>
    <row r="19" spans="1:5" x14ac:dyDescent="0.3">
      <c r="A19" s="4" t="s">
        <v>57</v>
      </c>
      <c r="B19" s="9">
        <v>2.7349397590361444</v>
      </c>
    </row>
    <row r="20" spans="1:5" x14ac:dyDescent="0.3">
      <c r="A20" s="4" t="s">
        <v>56</v>
      </c>
      <c r="B20" s="9">
        <v>2.7058823529411766</v>
      </c>
    </row>
    <row r="21" spans="1:5" x14ac:dyDescent="0.3">
      <c r="A21" s="4" t="s">
        <v>58</v>
      </c>
      <c r="B21" s="9">
        <v>2.7</v>
      </c>
    </row>
    <row r="22" spans="1:5" x14ac:dyDescent="0.3">
      <c r="A22" s="4" t="s">
        <v>50</v>
      </c>
      <c r="B22" s="9">
        <v>2.6911196911196913</v>
      </c>
    </row>
    <row r="23" spans="1:5" x14ac:dyDescent="0.3">
      <c r="A23" s="4" t="s">
        <v>53</v>
      </c>
      <c r="B23" s="9">
        <v>2.682758620689655</v>
      </c>
    </row>
    <row r="24" spans="1:5" x14ac:dyDescent="0.3">
      <c r="A24" s="4" t="s">
        <v>61</v>
      </c>
      <c r="B24" s="9">
        <v>2.5576923076923075</v>
      </c>
    </row>
    <row r="25" spans="1:5" x14ac:dyDescent="0.3">
      <c r="A25" s="4" t="s">
        <v>90</v>
      </c>
      <c r="B25" s="9">
        <v>2.7285714285714286</v>
      </c>
    </row>
    <row r="28" spans="1:5" x14ac:dyDescent="0.3">
      <c r="A28" s="15" t="s">
        <v>95</v>
      </c>
      <c r="B28" s="15"/>
      <c r="C28" s="15"/>
      <c r="D28" s="15"/>
      <c r="E28" s="15"/>
    </row>
    <row r="29" spans="1:5" x14ac:dyDescent="0.3">
      <c r="A29" s="15"/>
      <c r="B29" s="15"/>
      <c r="C29" s="15"/>
      <c r="D29" s="15"/>
      <c r="E29" s="15"/>
    </row>
    <row r="31" spans="1:5" x14ac:dyDescent="0.3">
      <c r="A31" s="3" t="s">
        <v>91</v>
      </c>
      <c r="B31" s="3" t="s">
        <v>1</v>
      </c>
      <c r="E31" s="5"/>
    </row>
    <row r="32" spans="1:5" x14ac:dyDescent="0.3">
      <c r="A32" s="3" t="s">
        <v>11</v>
      </c>
      <c r="B32" t="s">
        <v>43</v>
      </c>
      <c r="C32" t="s">
        <v>35</v>
      </c>
      <c r="D32" t="s">
        <v>90</v>
      </c>
      <c r="E32" s="6" t="s">
        <v>92</v>
      </c>
    </row>
    <row r="33" spans="1:5" x14ac:dyDescent="0.3">
      <c r="A33" s="4" t="s">
        <v>39</v>
      </c>
      <c r="B33">
        <v>501</v>
      </c>
      <c r="C33">
        <v>87</v>
      </c>
      <c r="D33">
        <v>588</v>
      </c>
      <c r="E33" s="7">
        <f>GETPIVOTDATA("EmployeeNumber",$A$31,"Attrition","Yes","Gender","Female")/GETPIVOTDATA("EmployeeNumber",$A$31,"Gender","Female")</f>
        <v>0.14795918367346939</v>
      </c>
    </row>
    <row r="34" spans="1:5" x14ac:dyDescent="0.3">
      <c r="A34" s="4" t="s">
        <v>46</v>
      </c>
      <c r="B34">
        <v>732</v>
      </c>
      <c r="C34">
        <v>150</v>
      </c>
      <c r="D34">
        <v>882</v>
      </c>
      <c r="E34" s="7">
        <f>GETPIVOTDATA("EmployeeNumber",$A$31,"Attrition","Yes","Gender","Male")/GETPIVOTDATA("EmployeeNumber",$A$31,"Gender","Male")</f>
        <v>0.17006802721088435</v>
      </c>
    </row>
    <row r="35" spans="1:5" x14ac:dyDescent="0.3">
      <c r="A35" s="4" t="s">
        <v>90</v>
      </c>
      <c r="B35">
        <v>1233</v>
      </c>
      <c r="C35">
        <v>237</v>
      </c>
      <c r="D35">
        <v>1470</v>
      </c>
      <c r="E35" s="8">
        <f>GETPIVOTDATA("EmployeeNumber",$A$31,"Attrition","Yes")/GETPIVOTDATA("EmployeeNumber",$A$31)</f>
        <v>0.16122448979591836</v>
      </c>
    </row>
    <row r="38" spans="1:5" x14ac:dyDescent="0.3">
      <c r="A38" s="15" t="s">
        <v>98</v>
      </c>
      <c r="B38" s="15"/>
      <c r="C38" s="15"/>
      <c r="D38" s="15"/>
      <c r="E38" s="15"/>
    </row>
    <row r="39" spans="1:5" x14ac:dyDescent="0.3">
      <c r="A39" s="15"/>
      <c r="B39" s="15"/>
      <c r="C39" s="15"/>
      <c r="D39" s="15"/>
      <c r="E39" s="15"/>
    </row>
    <row r="41" spans="1:5" x14ac:dyDescent="0.3">
      <c r="A41" s="3" t="s">
        <v>91</v>
      </c>
      <c r="B41" s="3" t="s">
        <v>1</v>
      </c>
      <c r="E41" s="5"/>
    </row>
    <row r="42" spans="1:5" x14ac:dyDescent="0.3">
      <c r="A42" s="3" t="s">
        <v>13</v>
      </c>
      <c r="B42" t="s">
        <v>43</v>
      </c>
      <c r="C42" t="s">
        <v>35</v>
      </c>
      <c r="D42" t="s">
        <v>90</v>
      </c>
      <c r="E42" s="6" t="s">
        <v>92</v>
      </c>
    </row>
    <row r="43" spans="1:5" x14ac:dyDescent="0.3">
      <c r="A43" s="4">
        <v>1</v>
      </c>
      <c r="B43">
        <v>55</v>
      </c>
      <c r="C43">
        <v>28</v>
      </c>
      <c r="D43">
        <v>83</v>
      </c>
      <c r="E43" s="7">
        <f>GETPIVOTDATA("EmployeeNumber",$A$41,"Attrition","Yes","JobInvolvement",1)/GETPIVOTDATA("EmployeeNumber",$A$41,"JobInvolvement",1)</f>
        <v>0.33734939759036142</v>
      </c>
    </row>
    <row r="44" spans="1:5" x14ac:dyDescent="0.3">
      <c r="A44" s="4">
        <v>2</v>
      </c>
      <c r="B44">
        <v>304</v>
      </c>
      <c r="C44">
        <v>71</v>
      </c>
      <c r="D44">
        <v>375</v>
      </c>
      <c r="E44" s="7">
        <f>GETPIVOTDATA("EmployeeNumber",$A$41,"Attrition","Yes","JobInvolvement",2)/GETPIVOTDATA("EmployeeNumber",$A$41,"JobInvolvement",2)</f>
        <v>0.18933333333333333</v>
      </c>
    </row>
    <row r="45" spans="1:5" x14ac:dyDescent="0.3">
      <c r="A45" s="4">
        <v>3</v>
      </c>
      <c r="B45">
        <v>743</v>
      </c>
      <c r="C45">
        <v>125</v>
      </c>
      <c r="D45">
        <v>868</v>
      </c>
      <c r="E45" s="7">
        <f>GETPIVOTDATA("EmployeeNumber",$A$41,"Attrition","Yes","JobInvolvement",3)/GETPIVOTDATA("EmployeeNumber",$A$41,"JobInvolvement",3)</f>
        <v>0.14400921658986174</v>
      </c>
    </row>
    <row r="46" spans="1:5" x14ac:dyDescent="0.3">
      <c r="A46" s="4">
        <v>4</v>
      </c>
      <c r="B46">
        <v>131</v>
      </c>
      <c r="C46">
        <v>13</v>
      </c>
      <c r="D46">
        <v>144</v>
      </c>
      <c r="E46" s="7">
        <f>GETPIVOTDATA("EmployeeNumber",$A$41,"Attrition","Yes","JobInvolvement",4)/GETPIVOTDATA("EmployeeNumber",$A$41,"JobInvolvement",4)</f>
        <v>9.0277777777777776E-2</v>
      </c>
    </row>
    <row r="47" spans="1:5" x14ac:dyDescent="0.3">
      <c r="A47" s="4" t="s">
        <v>90</v>
      </c>
      <c r="B47">
        <v>1233</v>
      </c>
      <c r="C47">
        <v>237</v>
      </c>
      <c r="D47">
        <v>1470</v>
      </c>
      <c r="E47" s="8">
        <f>GETPIVOTDATA("EmployeeNumber",$A$41,"Attrition","Yes")/GETPIVOTDATA("EmployeeNumber",$A$41)</f>
        <v>0.16122448979591836</v>
      </c>
    </row>
    <row r="50" spans="1:5" x14ac:dyDescent="0.3">
      <c r="A50" s="15" t="s">
        <v>100</v>
      </c>
      <c r="B50" s="15"/>
      <c r="C50" s="15"/>
      <c r="D50" s="15"/>
      <c r="E50" s="15"/>
    </row>
    <row r="51" spans="1:5" x14ac:dyDescent="0.3">
      <c r="A51" s="15"/>
      <c r="B51" s="15"/>
      <c r="C51" s="15"/>
      <c r="D51" s="15"/>
      <c r="E51" s="15"/>
    </row>
    <row r="53" spans="1:5" x14ac:dyDescent="0.3">
      <c r="A53" s="3" t="s">
        <v>91</v>
      </c>
      <c r="B53" s="3" t="s">
        <v>1</v>
      </c>
      <c r="E53" s="5"/>
    </row>
    <row r="54" spans="1:5" x14ac:dyDescent="0.3">
      <c r="A54" s="3" t="s">
        <v>17</v>
      </c>
      <c r="B54" t="s">
        <v>43</v>
      </c>
      <c r="C54" t="s">
        <v>35</v>
      </c>
      <c r="D54" t="s">
        <v>90</v>
      </c>
      <c r="E54" s="6" t="s">
        <v>92</v>
      </c>
    </row>
    <row r="55" spans="1:5" x14ac:dyDescent="0.3">
      <c r="A55" s="4" t="s">
        <v>52</v>
      </c>
      <c r="B55">
        <v>294</v>
      </c>
      <c r="C55">
        <v>33</v>
      </c>
      <c r="D55">
        <v>327</v>
      </c>
      <c r="E55" s="7">
        <f>GETPIVOTDATA("EmployeeNumber",$A$53,"Attrition","Yes","MaritalStatus","Divorced")/GETPIVOTDATA("EmployeeNumber",$A$53,"MaritalStatus","Divorced")</f>
        <v>0.10091743119266056</v>
      </c>
    </row>
    <row r="56" spans="1:5" x14ac:dyDescent="0.3">
      <c r="A56" s="4" t="s">
        <v>48</v>
      </c>
      <c r="B56">
        <v>589</v>
      </c>
      <c r="C56">
        <v>84</v>
      </c>
      <c r="D56">
        <v>673</v>
      </c>
      <c r="E56" s="7">
        <f>GETPIVOTDATA("EmployeeNumber",$A$53,"Attrition","Yes","MaritalStatus","Married")/GETPIVOTDATA("EmployeeNumber",$A$53,"MaritalStatus","Married")</f>
        <v>0.12481426448736999</v>
      </c>
    </row>
    <row r="57" spans="1:5" x14ac:dyDescent="0.3">
      <c r="A57" s="4" t="s">
        <v>41</v>
      </c>
      <c r="B57">
        <v>350</v>
      </c>
      <c r="C57">
        <v>120</v>
      </c>
      <c r="D57">
        <v>470</v>
      </c>
      <c r="E57" s="7">
        <f>GETPIVOTDATA("EmployeeNumber",$A$53,"Attrition","Yes","MaritalStatus","Single")/GETPIVOTDATA("EmployeeNumber",$A$53,"MaritalStatus","Single")</f>
        <v>0.25531914893617019</v>
      </c>
    </row>
    <row r="58" spans="1:5" x14ac:dyDescent="0.3">
      <c r="A58" s="4" t="s">
        <v>90</v>
      </c>
      <c r="B58">
        <v>1233</v>
      </c>
      <c r="C58">
        <v>237</v>
      </c>
      <c r="D58">
        <v>1470</v>
      </c>
      <c r="E58" s="8">
        <f>GETPIVOTDATA("EmployeeNumber",$A$53,"Attrition","Yes")/GETPIVOTDATA("EmployeeNumber",$A$53)</f>
        <v>0.16122448979591836</v>
      </c>
    </row>
    <row r="61" spans="1:5" x14ac:dyDescent="0.3">
      <c r="A61" s="15" t="s">
        <v>101</v>
      </c>
      <c r="B61" s="15"/>
      <c r="C61" s="15"/>
      <c r="D61" s="15"/>
      <c r="E61" s="15"/>
    </row>
    <row r="62" spans="1:5" x14ac:dyDescent="0.3">
      <c r="A62" s="15"/>
      <c r="B62" s="15"/>
      <c r="C62" s="15"/>
      <c r="D62" s="15"/>
      <c r="E62" s="15"/>
    </row>
    <row r="64" spans="1:5" x14ac:dyDescent="0.3">
      <c r="A64" s="3" t="s">
        <v>91</v>
      </c>
      <c r="B64" s="3" t="s">
        <v>1</v>
      </c>
      <c r="E64" s="5"/>
    </row>
    <row r="65" spans="1:5" x14ac:dyDescent="0.3">
      <c r="A65" s="3" t="s">
        <v>29</v>
      </c>
      <c r="B65" t="s">
        <v>43</v>
      </c>
      <c r="C65" t="s">
        <v>35</v>
      </c>
      <c r="D65" t="s">
        <v>90</v>
      </c>
      <c r="E65" s="6" t="s">
        <v>92</v>
      </c>
    </row>
    <row r="66" spans="1:5" x14ac:dyDescent="0.3">
      <c r="A66" s="4">
        <v>0</v>
      </c>
      <c r="B66">
        <v>39</v>
      </c>
      <c r="C66">
        <v>15</v>
      </c>
      <c r="D66">
        <v>54</v>
      </c>
      <c r="E66" s="7">
        <f>GETPIVOTDATA("EmployeeNumber",$A$64,"Attrition","Yes","TrainingTimesLastYear",0)/GETPIVOTDATA("EmployeeNumber",$A$64,"TrainingTimesLastYear",0)</f>
        <v>0.27777777777777779</v>
      </c>
    </row>
    <row r="67" spans="1:5" x14ac:dyDescent="0.3">
      <c r="A67" s="4">
        <v>1</v>
      </c>
      <c r="B67">
        <v>62</v>
      </c>
      <c r="C67">
        <v>9</v>
      </c>
      <c r="D67">
        <v>71</v>
      </c>
      <c r="E67" s="7">
        <f>GETPIVOTDATA("EmployeeNumber",$A$64,"Attrition","Yes","TrainingTimesLastYear",1)/GETPIVOTDATA("EmployeeNumber",$A$64,"TrainingTimesLastYear",1)</f>
        <v>0.12676056338028169</v>
      </c>
    </row>
    <row r="68" spans="1:5" x14ac:dyDescent="0.3">
      <c r="A68" s="4">
        <v>2</v>
      </c>
      <c r="B68">
        <v>449</v>
      </c>
      <c r="C68">
        <v>98</v>
      </c>
      <c r="D68">
        <v>547</v>
      </c>
      <c r="E68" s="7">
        <f>GETPIVOTDATA("EmployeeNumber",$A$64,"Attrition","Yes","TrainingTimesLastYear",2)/GETPIVOTDATA("EmployeeNumber",$A$64,"TrainingTimesLastYear",2)</f>
        <v>0.17915904936014626</v>
      </c>
    </row>
    <row r="69" spans="1:5" x14ac:dyDescent="0.3">
      <c r="A69" s="4">
        <v>3</v>
      </c>
      <c r="B69">
        <v>422</v>
      </c>
      <c r="C69">
        <v>69</v>
      </c>
      <c r="D69">
        <v>491</v>
      </c>
      <c r="E69" s="7">
        <f>GETPIVOTDATA("EmployeeNumber",$A$64,"Attrition","Yes","TrainingTimesLastYear",3)/GETPIVOTDATA("EmployeeNumber",$A$64,"TrainingTimesLastYear",3)</f>
        <v>0.14052953156822812</v>
      </c>
    </row>
    <row r="70" spans="1:5" x14ac:dyDescent="0.3">
      <c r="A70" s="4">
        <v>4</v>
      </c>
      <c r="B70">
        <v>97</v>
      </c>
      <c r="C70">
        <v>26</v>
      </c>
      <c r="D70">
        <v>123</v>
      </c>
      <c r="E70" s="7">
        <f>GETPIVOTDATA("EmployeeNumber",$A$64,"Attrition","Yes","TrainingTimesLastYear",4)/GETPIVOTDATA("EmployeeNumber",$A$64,"TrainingTimesLastYear",4)</f>
        <v>0.21138211382113822</v>
      </c>
    </row>
    <row r="71" spans="1:5" x14ac:dyDescent="0.3">
      <c r="A71" s="4">
        <v>5</v>
      </c>
      <c r="B71">
        <v>105</v>
      </c>
      <c r="C71">
        <v>14</v>
      </c>
      <c r="D71">
        <v>119</v>
      </c>
      <c r="E71" s="7">
        <f>GETPIVOTDATA("EmployeeNumber",$A$64,"Attrition","Yes","TrainingTimesLastYear",5)/GETPIVOTDATA("EmployeeNumber",$A$64,"TrainingTimesLastYear",5)</f>
        <v>0.11764705882352941</v>
      </c>
    </row>
    <row r="72" spans="1:5" x14ac:dyDescent="0.3">
      <c r="A72" s="4">
        <v>6</v>
      </c>
      <c r="B72">
        <v>59</v>
      </c>
      <c r="C72">
        <v>6</v>
      </c>
      <c r="D72">
        <v>65</v>
      </c>
      <c r="E72" s="7">
        <f>GETPIVOTDATA("EmployeeNumber",$A$64,"Attrition","Yes","TrainingTimesLastYear",6)/GETPIVOTDATA("EmployeeNumber",$A$64,"TrainingTimesLastYear",6)</f>
        <v>9.2307692307692313E-2</v>
      </c>
    </row>
    <row r="73" spans="1:5" x14ac:dyDescent="0.3">
      <c r="A73" s="4" t="s">
        <v>90</v>
      </c>
      <c r="B73">
        <v>1233</v>
      </c>
      <c r="C73">
        <v>237</v>
      </c>
      <c r="D73">
        <v>1470</v>
      </c>
      <c r="E73" s="8">
        <f>GETPIVOTDATA("EmployeeNumber",$A$64,"Attrition","Yes")/GETPIVOTDATA("EmployeeNumber",$A$64)</f>
        <v>0.16122448979591836</v>
      </c>
    </row>
    <row r="76" spans="1:5" x14ac:dyDescent="0.3">
      <c r="A76" s="15" t="s">
        <v>103</v>
      </c>
      <c r="B76" s="15"/>
      <c r="C76" s="15"/>
      <c r="D76" s="15"/>
      <c r="E76" s="15"/>
    </row>
    <row r="77" spans="1:5" x14ac:dyDescent="0.3">
      <c r="A77" s="15"/>
      <c r="B77" s="15"/>
      <c r="C77" s="15"/>
      <c r="D77" s="15"/>
      <c r="E77" s="15"/>
    </row>
    <row r="79" spans="1:5" x14ac:dyDescent="0.3">
      <c r="A79" s="3" t="s">
        <v>91</v>
      </c>
      <c r="B79" s="3" t="s">
        <v>1</v>
      </c>
      <c r="E79" s="5"/>
    </row>
    <row r="80" spans="1:5" x14ac:dyDescent="0.3">
      <c r="A80" s="3" t="s">
        <v>27</v>
      </c>
      <c r="B80" t="s">
        <v>43</v>
      </c>
      <c r="C80" t="s">
        <v>35</v>
      </c>
      <c r="D80" t="s">
        <v>90</v>
      </c>
      <c r="E80" s="6" t="s">
        <v>92</v>
      </c>
    </row>
    <row r="81" spans="1:5" x14ac:dyDescent="0.3">
      <c r="A81" s="4">
        <v>0</v>
      </c>
      <c r="B81">
        <v>477</v>
      </c>
      <c r="C81">
        <v>154</v>
      </c>
      <c r="D81">
        <v>631</v>
      </c>
      <c r="E81" s="7">
        <f>GETPIVOTDATA("EmployeeNumber",$A$79,"Attrition","Yes","StockOptionLevel",0)/GETPIVOTDATA("EmployeeNumber",$A$79,"StockOptionLevel",0)</f>
        <v>0.24405705229793978</v>
      </c>
    </row>
    <row r="82" spans="1:5" x14ac:dyDescent="0.3">
      <c r="A82" s="4">
        <v>1</v>
      </c>
      <c r="B82">
        <v>540</v>
      </c>
      <c r="C82">
        <v>56</v>
      </c>
      <c r="D82">
        <v>596</v>
      </c>
      <c r="E82" s="7">
        <f>GETPIVOTDATA("EmployeeNumber",$A$79,"Attrition","Yes","StockOptionLevel",1)/GETPIVOTDATA("EmployeeNumber",$A$79,"StockOptionLevel",1)</f>
        <v>9.3959731543624164E-2</v>
      </c>
    </row>
    <row r="83" spans="1:5" x14ac:dyDescent="0.3">
      <c r="A83" s="4">
        <v>2</v>
      </c>
      <c r="B83">
        <v>146</v>
      </c>
      <c r="C83">
        <v>12</v>
      </c>
      <c r="D83">
        <v>158</v>
      </c>
      <c r="E83" s="7">
        <f>GETPIVOTDATA("EmployeeNumber",$A$79,"Attrition","Yes","StockOptionLevel",2)/GETPIVOTDATA("EmployeeNumber",$A$79,"StockOptionLevel",2)</f>
        <v>7.5949367088607597E-2</v>
      </c>
    </row>
    <row r="84" spans="1:5" x14ac:dyDescent="0.3">
      <c r="A84" s="4">
        <v>3</v>
      </c>
      <c r="B84">
        <v>70</v>
      </c>
      <c r="C84">
        <v>15</v>
      </c>
      <c r="D84">
        <v>85</v>
      </c>
      <c r="E84" s="7">
        <f>GETPIVOTDATA("EmployeeNumber",$A$79,"Attrition","Yes","StockOptionLevel",3)/GETPIVOTDATA("EmployeeNumber",$A$79,"StockOptionLevel",3)</f>
        <v>0.17647058823529413</v>
      </c>
    </row>
    <row r="85" spans="1:5" x14ac:dyDescent="0.3">
      <c r="A85" s="4" t="s">
        <v>90</v>
      </c>
      <c r="B85">
        <v>1233</v>
      </c>
      <c r="C85">
        <v>237</v>
      </c>
      <c r="D85">
        <v>1470</v>
      </c>
      <c r="E85" s="8">
        <f>GETPIVOTDATA("EmployeeNumber",$A$79,"Attrition","Yes")/GETPIVOTDATA("EmployeeNumber",$A$79)</f>
        <v>0.16122448979591836</v>
      </c>
    </row>
    <row r="88" spans="1:5" x14ac:dyDescent="0.3">
      <c r="A88" s="15" t="s">
        <v>105</v>
      </c>
      <c r="B88" s="15"/>
      <c r="C88" s="15"/>
      <c r="D88" s="15"/>
      <c r="E88" s="15"/>
    </row>
    <row r="89" spans="1:5" x14ac:dyDescent="0.3">
      <c r="A89" s="15"/>
      <c r="B89" s="15"/>
      <c r="C89" s="15"/>
      <c r="D89" s="15"/>
      <c r="E89" s="15"/>
    </row>
    <row r="91" spans="1:5" x14ac:dyDescent="0.3">
      <c r="A91" s="3" t="s">
        <v>2</v>
      </c>
      <c r="B91" t="s">
        <v>94</v>
      </c>
    </row>
    <row r="92" spans="1:5" x14ac:dyDescent="0.3">
      <c r="A92" s="4" t="s">
        <v>55</v>
      </c>
      <c r="B92" s="9">
        <v>2.7933333333333334</v>
      </c>
    </row>
    <row r="93" spans="1:5" x14ac:dyDescent="0.3">
      <c r="A93" s="4" t="s">
        <v>44</v>
      </c>
      <c r="B93" s="9">
        <v>2.7906137184115525</v>
      </c>
    </row>
    <row r="94" spans="1:5" x14ac:dyDescent="0.3">
      <c r="A94" s="4" t="s">
        <v>36</v>
      </c>
      <c r="B94" s="9">
        <v>2.7027804410354745</v>
      </c>
    </row>
    <row r="95" spans="1:5" x14ac:dyDescent="0.3">
      <c r="A95" s="4" t="s">
        <v>90</v>
      </c>
      <c r="B95" s="9">
        <v>2.7285714285714286</v>
      </c>
    </row>
  </sheetData>
  <mergeCells count="8">
    <mergeCell ref="A61:E62"/>
    <mergeCell ref="A76:E77"/>
    <mergeCell ref="A88:E89"/>
    <mergeCell ref="A1:E2"/>
    <mergeCell ref="A12:E13"/>
    <mergeCell ref="A28:E29"/>
    <mergeCell ref="A38:E39"/>
    <mergeCell ref="A50:E5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D6A2-E7DD-43E2-B0E3-2D6ADFA879E1}">
  <dimension ref="A1:F107"/>
  <sheetViews>
    <sheetView workbookViewId="0">
      <selection activeCell="G2" sqref="G2"/>
    </sheetView>
  </sheetViews>
  <sheetFormatPr defaultRowHeight="14.4" x14ac:dyDescent="0.3"/>
  <cols>
    <col min="1" max="1" width="19.21875" bestFit="1" customWidth="1"/>
    <col min="2" max="2" width="23.44140625" bestFit="1" customWidth="1"/>
  </cols>
  <sheetData>
    <row r="1" spans="1:6" x14ac:dyDescent="0.3">
      <c r="A1" s="17" t="s">
        <v>96</v>
      </c>
      <c r="B1" s="17"/>
      <c r="C1" s="17"/>
      <c r="D1" s="17"/>
      <c r="E1" s="17"/>
      <c r="F1" s="17"/>
    </row>
    <row r="2" spans="1:6" ht="14.4" customHeight="1" x14ac:dyDescent="0.3">
      <c r="A2" s="17"/>
      <c r="B2" s="17"/>
      <c r="C2" s="17"/>
      <c r="D2" s="17"/>
      <c r="E2" s="17"/>
      <c r="F2" s="17"/>
    </row>
    <row r="21" spans="1:6" ht="14.4" customHeight="1" x14ac:dyDescent="0.3">
      <c r="A21" s="17" t="s">
        <v>97</v>
      </c>
      <c r="B21" s="17"/>
      <c r="C21" s="17"/>
      <c r="D21" s="17"/>
      <c r="E21" s="17"/>
      <c r="F21" s="17"/>
    </row>
    <row r="22" spans="1:6" ht="14.4" customHeight="1" x14ac:dyDescent="0.3">
      <c r="A22" s="17"/>
      <c r="B22" s="17"/>
      <c r="C22" s="17"/>
      <c r="D22" s="17"/>
      <c r="E22" s="17"/>
      <c r="F22" s="17"/>
    </row>
    <row r="24" spans="1:6" x14ac:dyDescent="0.3">
      <c r="A24" s="3" t="s">
        <v>24</v>
      </c>
      <c r="B24" t="s">
        <v>91</v>
      </c>
    </row>
    <row r="25" spans="1:6" x14ac:dyDescent="0.3">
      <c r="A25" s="4">
        <v>3</v>
      </c>
      <c r="B25">
        <v>1244</v>
      </c>
    </row>
    <row r="26" spans="1:6" x14ac:dyDescent="0.3">
      <c r="A26" s="4">
        <v>4</v>
      </c>
      <c r="B26">
        <v>226</v>
      </c>
    </row>
    <row r="27" spans="1:6" x14ac:dyDescent="0.3">
      <c r="A27" s="4" t="s">
        <v>90</v>
      </c>
      <c r="B27">
        <v>1470</v>
      </c>
    </row>
    <row r="46" spans="1:6" x14ac:dyDescent="0.3">
      <c r="A46" s="17" t="s">
        <v>99</v>
      </c>
      <c r="B46" s="17"/>
      <c r="C46" s="17"/>
      <c r="D46" s="17"/>
      <c r="E46" s="17"/>
      <c r="F46" s="17"/>
    </row>
    <row r="47" spans="1:6" x14ac:dyDescent="0.3">
      <c r="A47" s="17"/>
      <c r="B47" s="17"/>
      <c r="C47" s="17"/>
      <c r="D47" s="17"/>
      <c r="E47" s="17"/>
      <c r="F47" s="17"/>
    </row>
    <row r="66" spans="1:6" x14ac:dyDescent="0.3">
      <c r="A66" s="17" t="s">
        <v>102</v>
      </c>
      <c r="B66" s="17"/>
      <c r="C66" s="17"/>
      <c r="D66" s="17"/>
      <c r="E66" s="17"/>
      <c r="F66" s="17"/>
    </row>
    <row r="67" spans="1:6" x14ac:dyDescent="0.3">
      <c r="A67" s="17"/>
      <c r="B67" s="17"/>
      <c r="C67" s="17"/>
      <c r="D67" s="17"/>
      <c r="E67" s="17"/>
      <c r="F67" s="17"/>
    </row>
    <row r="86" spans="1:6" x14ac:dyDescent="0.3">
      <c r="A86" s="17" t="s">
        <v>104</v>
      </c>
      <c r="B86" s="17"/>
      <c r="C86" s="17"/>
      <c r="D86" s="17"/>
      <c r="E86" s="17"/>
      <c r="F86" s="17"/>
    </row>
    <row r="87" spans="1:6" x14ac:dyDescent="0.3">
      <c r="A87" s="17"/>
      <c r="B87" s="17"/>
      <c r="C87" s="17"/>
      <c r="D87" s="17"/>
      <c r="E87" s="17"/>
      <c r="F87" s="17"/>
    </row>
    <row r="106" spans="1:6" x14ac:dyDescent="0.3">
      <c r="A106" s="17" t="s">
        <v>106</v>
      </c>
      <c r="B106" s="17"/>
      <c r="C106" s="17"/>
      <c r="D106" s="17"/>
      <c r="E106" s="17"/>
      <c r="F106" s="17"/>
    </row>
    <row r="107" spans="1:6" x14ac:dyDescent="0.3">
      <c r="A107" s="17"/>
      <c r="B107" s="17"/>
      <c r="C107" s="17"/>
      <c r="D107" s="17"/>
      <c r="E107" s="17"/>
      <c r="F107" s="17"/>
    </row>
  </sheetData>
  <mergeCells count="6">
    <mergeCell ref="A46:F47"/>
    <mergeCell ref="A66:F67"/>
    <mergeCell ref="A86:F87"/>
    <mergeCell ref="A106:F107"/>
    <mergeCell ref="A1:F2"/>
    <mergeCell ref="A21:F2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vt:lpstr>
      <vt:lpstr>Adecco HR Analytics</vt:lpstr>
      <vt:lpstr>Assignment Solutions</vt:lpstr>
      <vt:lpstr>Pivot Analysis</vt:lpstr>
      <vt:lpstr>Chart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kumar</dc:creator>
  <cp:lastModifiedBy>Raja kumar</cp:lastModifiedBy>
  <dcterms:created xsi:type="dcterms:W3CDTF">2026-10-06T17:50:33Z</dcterms:created>
  <dcterms:modified xsi:type="dcterms:W3CDTF">2026-10-31T06:34:43Z</dcterms:modified>
</cp:coreProperties>
</file>