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vnish_kumar\OneDrive\Desktop\E_New_File\Excel\Advance_excersie\"/>
    </mc:Choice>
  </mc:AlternateContent>
  <xr:revisionPtr revIDLastSave="0" documentId="13_ncr:1_{B9B4589F-5CEF-4494-8D16-30663F29E71E}" xr6:coauthVersionLast="47" xr6:coauthVersionMax="47" xr10:uidLastSave="{00000000-0000-0000-0000-000000000000}"/>
  <bookViews>
    <workbookView xWindow="-108" yWindow="-108" windowWidth="23256" windowHeight="12456" firstSheet="7" activeTab="9" xr2:uid="{00000000-000D-0000-FFFF-FFFF00000000}"/>
  </bookViews>
  <sheets>
    <sheet name="VLOOKUP - formula examples" sheetId="22" r:id="rId1"/>
    <sheet name="Vlookup 2 values" sheetId="6" r:id="rId2"/>
    <sheet name="Vlookup multiple criteria" sheetId="7" r:id="rId3"/>
    <sheet name="Vlookup Nth instance" sheetId="9" r:id="rId4"/>
    <sheet name="Vlookup 2nd instance" sheetId="10" r:id="rId5"/>
    <sheet name="Vlookup multiple values" sheetId="8" r:id="rId6"/>
    <sheet name="2-way Vlookup" sheetId="11" r:id="rId7"/>
    <sheet name="Nested Vlookup" sheetId="12" r:id="rId8"/>
    <sheet name="VLOOKUP INDIRECT" sheetId="19" r:id="rId9"/>
    <sheet name="VLOOKUP IF" sheetId="21" r:id="rId10"/>
    <sheet name="CA_Sales" sheetId="16" r:id="rId11"/>
    <sheet name="FL_Sales" sheetId="17" r:id="rId12"/>
    <sheet name="KS_Sales" sheetId="18" r:id="rId13"/>
  </sheets>
  <externalReferences>
    <externalReference r:id="rId14"/>
  </externalReferences>
  <definedNames>
    <definedName name="CA_Sales">CA_Sales!$A$2:$B$5</definedName>
    <definedName name="East_sales">[1]East!$B$2:$C$6</definedName>
    <definedName name="FL_Sales">FL_Sales!$A$2:$B$5</definedName>
    <definedName name="KS_Sales">KS_Sales!$A$2:$B$5</definedName>
    <definedName name="Lookup_sheets">'[1]Lookup_sheets range'!$A$2:$A$5</definedName>
    <definedName name="North_sales">[1]North!$B$2:$C$6</definedName>
    <definedName name="Prices">'Nested Vlookup'!$G$2:$H$9</definedName>
    <definedName name="Products">'Nested Vlookup'!$D$2:$E$9</definedName>
    <definedName name="South_sales">[1]South!$B$2:$C$6</definedName>
    <definedName name="West_sales">[1]West!$B$2:$C$6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7" l="1" a="1"/>
  <c r="I4" i="7" s="1"/>
  <c r="H4" i="7"/>
  <c r="I3" i="6"/>
  <c r="H3" i="6"/>
  <c r="F2" i="8" a="1"/>
  <c r="F2" i="8" s="1"/>
  <c r="F3" i="8" a="1"/>
  <c r="F3" i="8" s="1"/>
  <c r="F4" i="8" a="1"/>
  <c r="F4" i="8" s="1"/>
  <c r="F5" i="8" a="1"/>
  <c r="F5" i="8" s="1"/>
  <c r="F6" i="8" a="1"/>
  <c r="F6" i="8" s="1"/>
  <c r="F7" i="8" a="1"/>
  <c r="F7" i="8" s="1"/>
  <c r="C2" i="21" l="1"/>
  <c r="D2" i="21"/>
  <c r="C3" i="21"/>
  <c r="D3" i="21"/>
  <c r="B3" i="21"/>
  <c r="B2" i="21"/>
  <c r="G4" i="19"/>
  <c r="G2" i="19"/>
  <c r="G3" i="19"/>
  <c r="H4" i="19"/>
  <c r="H3" i="19"/>
  <c r="H2" i="19"/>
  <c r="B2" i="12" l="1"/>
  <c r="B3" i="12"/>
  <c r="B4" i="12"/>
  <c r="B5" i="12"/>
  <c r="B6" i="12"/>
  <c r="B7" i="12"/>
  <c r="B8" i="12"/>
  <c r="B9" i="12"/>
  <c r="D3" i="19"/>
  <c r="B2" i="19"/>
  <c r="D2" i="19"/>
  <c r="B3" i="19"/>
  <c r="C3" i="19"/>
  <c r="C2" i="19"/>
  <c r="I3" i="11" l="1"/>
  <c r="E11" i="10" l="1" a="1"/>
  <c r="E11" i="10" s="1"/>
  <c r="E10" i="10" a="1"/>
  <c r="E10" i="10" s="1"/>
  <c r="E9" i="10" a="1"/>
  <c r="E9" i="10" s="1"/>
  <c r="E8" i="10" a="1"/>
  <c r="E8" i="10" s="1"/>
  <c r="E7" i="10" a="1"/>
  <c r="E7" i="10" s="1"/>
  <c r="E6" i="10" a="1"/>
  <c r="E6" i="10" s="1"/>
  <c r="E5" i="10" a="1"/>
  <c r="E5" i="10" s="1"/>
  <c r="F3" i="9"/>
  <c r="A3" i="9"/>
  <c r="A4" i="9"/>
  <c r="A5" i="9"/>
  <c r="A6" i="9"/>
  <c r="A7" i="9"/>
  <c r="A8" i="9"/>
  <c r="A9" i="9"/>
  <c r="A10" i="9"/>
  <c r="A11" i="9"/>
  <c r="A2" i="9"/>
  <c r="F11" i="9" a="1"/>
  <c r="F11" i="9" s="1"/>
  <c r="F10" i="9" a="1"/>
  <c r="F10" i="9" s="1"/>
  <c r="F9" i="9" a="1"/>
  <c r="F9" i="9" s="1"/>
  <c r="F8" i="9" a="1"/>
  <c r="F8" i="9" s="1"/>
  <c r="F7" i="9" a="1"/>
  <c r="F7" i="9" s="1"/>
  <c r="F6" i="9" a="1"/>
  <c r="F6" i="9" s="1"/>
  <c r="F5" i="9" a="1"/>
  <c r="F5" i="9" s="1"/>
  <c r="F8" i="8" a="1"/>
  <c r="F8" i="8" s="1"/>
  <c r="F9" i="8" a="1"/>
  <c r="F9" i="8" s="1"/>
  <c r="F10" i="8" a="1"/>
  <c r="F10" i="8" s="1"/>
  <c r="F11" i="8" a="1"/>
  <c r="F11" i="8" s="1"/>
  <c r="G4" i="7" a="1"/>
  <c r="G4" i="7" s="1"/>
  <c r="G3" i="6"/>
  <c r="A3" i="6"/>
  <c r="A4" i="6"/>
  <c r="A5" i="6"/>
  <c r="A6" i="6"/>
  <c r="A7" i="6"/>
  <c r="A8" i="6"/>
  <c r="A9" i="6"/>
  <c r="A10" i="6"/>
  <c r="A11" i="6"/>
  <c r="A2" i="6"/>
  <c r="E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<sst xmlns="http://schemas.openxmlformats.org/spreadsheetml/2006/main" count="260" uniqueCount="72">
  <si>
    <t>Product:</t>
  </si>
  <si>
    <t>Sweets</t>
  </si>
  <si>
    <t>Qty.</t>
  </si>
  <si>
    <t>Customer</t>
  </si>
  <si>
    <t>Product</t>
  </si>
  <si>
    <t>Apples</t>
  </si>
  <si>
    <t>Biscuits</t>
  </si>
  <si>
    <t>Lemons</t>
  </si>
  <si>
    <t>Pies</t>
  </si>
  <si>
    <t xml:space="preserve"> </t>
  </si>
  <si>
    <t>Dan</t>
  </si>
  <si>
    <t>Jeremy</t>
  </si>
  <si>
    <t>Robert</t>
  </si>
  <si>
    <t>Helper column</t>
  </si>
  <si>
    <t>Date</t>
  </si>
  <si>
    <t>Products:</t>
  </si>
  <si>
    <t>Instance</t>
  </si>
  <si>
    <t>2nd instance</t>
  </si>
  <si>
    <t>Jan</t>
  </si>
  <si>
    <t xml:space="preserve">Feb </t>
  </si>
  <si>
    <t>Mar</t>
  </si>
  <si>
    <t>Apr</t>
  </si>
  <si>
    <t>May</t>
  </si>
  <si>
    <t>Grapefruit</t>
  </si>
  <si>
    <t>Lime</t>
  </si>
  <si>
    <t>Oranges</t>
  </si>
  <si>
    <t>Peaches</t>
  </si>
  <si>
    <t>Pears</t>
  </si>
  <si>
    <t>Pineapples</t>
  </si>
  <si>
    <t>Item</t>
  </si>
  <si>
    <t>Month</t>
  </si>
  <si>
    <t>Sales</t>
  </si>
  <si>
    <t>Price</t>
  </si>
  <si>
    <t>Product 8</t>
  </si>
  <si>
    <t>Product 5</t>
  </si>
  <si>
    <t>Product 7</t>
  </si>
  <si>
    <t>Product 1</t>
  </si>
  <si>
    <t>Product 4</t>
  </si>
  <si>
    <t>Product 6</t>
  </si>
  <si>
    <t>Product 2</t>
  </si>
  <si>
    <t>Product 3</t>
  </si>
  <si>
    <t>A-01</t>
  </si>
  <si>
    <t>A-02</t>
  </si>
  <si>
    <t>A-03</t>
  </si>
  <si>
    <t>A-04</t>
  </si>
  <si>
    <t>A-05</t>
  </si>
  <si>
    <t>A-06</t>
  </si>
  <si>
    <t>A-07</t>
  </si>
  <si>
    <t>A-08</t>
  </si>
  <si>
    <t>Item ID</t>
  </si>
  <si>
    <t>Bananas</t>
  </si>
  <si>
    <t>CA</t>
  </si>
  <si>
    <t>FL</t>
  </si>
  <si>
    <t>KS</t>
  </si>
  <si>
    <t>Author</t>
  </si>
  <si>
    <t>Last update</t>
  </si>
  <si>
    <t>Tutorial URL</t>
  </si>
  <si>
    <t>Advanced VLOOKUP Formula Examples</t>
  </si>
  <si>
    <t>The workbook shows how to Vlookup multiple criteria, return the desired instance or all matches, dynamically pull data from different worksheets, and more.</t>
  </si>
  <si>
    <t>Vlookup multiple criteria</t>
  </si>
  <si>
    <t>Vlookup based on two values</t>
  </si>
  <si>
    <t>Ablebits.com</t>
  </si>
  <si>
    <t>How to use VLOOKUP in Excel: advanced formula examples</t>
  </si>
  <si>
    <t>Examples:</t>
  </si>
  <si>
    <t xml:space="preserve">• </t>
  </si>
  <si>
    <t>Vlookup and return Nth match</t>
  </si>
  <si>
    <t>Vlookup and return 2nd instance</t>
  </si>
  <si>
    <t>Vlookup and return multiple results</t>
  </si>
  <si>
    <t>Vlookup based on row and column values</t>
  </si>
  <si>
    <t>Nested Vlookup</t>
  </si>
  <si>
    <t>VLOOKUP and INDIRECT to pull data from multiple sheets</t>
  </si>
  <si>
    <t>VLOOKUP and nested 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</si>
</sst>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-409]d\-mmm;@"/>
    <numFmt numFmtId="166" formatCode="&quot;$&quot;#,##0.00"/>
    <numFmt numFmtId="167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27"/>
      <color theme="1" tint="0.249977111117893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/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/>
      <diagonal/>
    </border>
    <border>
      <left/>
      <right/>
      <top style="thin">
        <color theme="9" tint="0.39994506668294322"/>
      </top>
      <bottom/>
      <diagonal/>
    </border>
    <border>
      <left/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/>
      <top/>
      <bottom style="thin">
        <color theme="9" tint="0.39994506668294322"/>
      </bottom>
      <diagonal/>
    </border>
    <border>
      <left/>
      <right/>
      <top/>
      <bottom style="thin">
        <color theme="9" tint="0.39994506668294322"/>
      </bottom>
      <diagonal/>
    </border>
    <border>
      <left/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0.39991454817346722"/>
      </left>
      <right/>
      <top style="thin">
        <color theme="9" tint="0.39991454817346722"/>
      </top>
      <bottom/>
      <diagonal/>
    </border>
    <border>
      <left/>
      <right/>
      <top style="thin">
        <color theme="9" tint="0.39991454817346722"/>
      </top>
      <bottom/>
      <diagonal/>
    </border>
    <border>
      <left/>
      <right style="thin">
        <color theme="9" tint="0.39991454817346722"/>
      </right>
      <top style="thin">
        <color theme="9" tint="0.39991454817346722"/>
      </top>
      <bottom/>
      <diagonal/>
    </border>
    <border>
      <left style="thin">
        <color theme="9" tint="0.39991454817346722"/>
      </left>
      <right/>
      <top/>
      <bottom/>
      <diagonal/>
    </border>
    <border>
      <left/>
      <right style="thin">
        <color theme="9" tint="0.39991454817346722"/>
      </right>
      <top/>
      <bottom/>
      <diagonal/>
    </border>
    <border>
      <left style="thin">
        <color theme="9" tint="0.39991454817346722"/>
      </left>
      <right/>
      <top/>
      <bottom style="thin">
        <color theme="9" tint="0.39991454817346722"/>
      </bottom>
      <diagonal/>
    </border>
    <border>
      <left/>
      <right/>
      <top/>
      <bottom style="thin">
        <color theme="9" tint="0.39991454817346722"/>
      </bottom>
      <diagonal/>
    </border>
    <border>
      <left/>
      <right style="thin">
        <color theme="9" tint="0.39991454817346722"/>
      </right>
      <top/>
      <bottom style="thin">
        <color theme="9" tint="0.399914548173467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 style="thin">
        <color theme="9" tint="0.39988402966399123"/>
      </left>
      <right/>
      <top style="thin">
        <color theme="9" tint="0.39988402966399123"/>
      </top>
      <bottom/>
      <diagonal/>
    </border>
    <border>
      <left/>
      <right/>
      <top style="thin">
        <color theme="9" tint="0.39988402966399123"/>
      </top>
      <bottom/>
      <diagonal/>
    </border>
    <border>
      <left/>
      <right style="thin">
        <color theme="9" tint="0.39988402966399123"/>
      </right>
      <top style="thin">
        <color theme="9" tint="0.39988402966399123"/>
      </top>
      <bottom/>
      <diagonal/>
    </border>
    <border>
      <left style="thin">
        <color theme="9" tint="0.39988402966399123"/>
      </left>
      <right/>
      <top/>
      <bottom/>
      <diagonal/>
    </border>
    <border>
      <left/>
      <right style="thin">
        <color theme="9" tint="0.39988402966399123"/>
      </right>
      <top/>
      <bottom/>
      <diagonal/>
    </border>
    <border>
      <left style="thin">
        <color theme="9" tint="0.39988402966399123"/>
      </left>
      <right/>
      <top/>
      <bottom style="thin">
        <color theme="9" tint="0.39988402966399123"/>
      </bottom>
      <diagonal/>
    </border>
    <border>
      <left/>
      <right/>
      <top/>
      <bottom style="thin">
        <color theme="9" tint="0.39988402966399123"/>
      </bottom>
      <diagonal/>
    </border>
    <border>
      <left/>
      <right style="thin">
        <color theme="9" tint="0.39988402966399123"/>
      </right>
      <top/>
      <bottom style="thin">
        <color theme="9" tint="0.39988402966399123"/>
      </bottom>
      <diagonal/>
    </border>
  </borders>
  <cellStyleXfs count="6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</cellStyleXfs>
  <cellXfs count="78">
    <xf numFmtId="0" fontId="0" fillId="0" borderId="0" xfId="0"/>
    <xf numFmtId="164" fontId="0" fillId="0" borderId="0" xfId="0" applyNumberFormat="1"/>
    <xf numFmtId="0" fontId="3" fillId="2" borderId="0" xfId="0" applyFont="1" applyFill="1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right"/>
    </xf>
    <xf numFmtId="165" fontId="0" fillId="0" borderId="0" xfId="0" applyNumberFormat="1"/>
    <xf numFmtId="0" fontId="0" fillId="0" borderId="1" xfId="0" applyBorder="1"/>
    <xf numFmtId="165" fontId="0" fillId="0" borderId="2" xfId="0" applyNumberFormat="1" applyBorder="1"/>
    <xf numFmtId="0" fontId="0" fillId="0" borderId="3" xfId="0" applyBorder="1"/>
    <xf numFmtId="0" fontId="0" fillId="0" borderId="5" xfId="0" applyBorder="1"/>
    <xf numFmtId="0" fontId="3" fillId="0" borderId="3" xfId="0" applyFont="1" applyBorder="1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0" borderId="5" xfId="0" applyFont="1" applyBorder="1"/>
    <xf numFmtId="164" fontId="0" fillId="0" borderId="6" xfId="0" applyNumberFormat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0" borderId="9" xfId="0" applyBorder="1"/>
    <xf numFmtId="166" fontId="0" fillId="0" borderId="10" xfId="0" applyNumberFormat="1" applyBorder="1"/>
    <xf numFmtId="0" fontId="0" fillId="0" borderId="11" xfId="0" applyBorder="1"/>
    <xf numFmtId="166" fontId="0" fillId="0" borderId="12" xfId="0" applyNumberFormat="1" applyBorder="1"/>
    <xf numFmtId="0" fontId="0" fillId="0" borderId="10" xfId="0" applyBorder="1"/>
    <xf numFmtId="0" fontId="0" fillId="0" borderId="12" xfId="0" applyBorder="1"/>
    <xf numFmtId="0" fontId="3" fillId="2" borderId="13" xfId="0" applyFont="1" applyFill="1" applyBorder="1"/>
    <xf numFmtId="0" fontId="3" fillId="2" borderId="14" xfId="0" applyFont="1" applyFill="1" applyBorder="1"/>
    <xf numFmtId="0" fontId="0" fillId="0" borderId="15" xfId="0" applyBorder="1"/>
    <xf numFmtId="166" fontId="0" fillId="0" borderId="16" xfId="0" applyNumberFormat="1" applyBorder="1"/>
    <xf numFmtId="0" fontId="0" fillId="0" borderId="17" xfId="0" applyBorder="1"/>
    <xf numFmtId="166" fontId="0" fillId="0" borderId="18" xfId="0" applyNumberFormat="1" applyBorder="1"/>
    <xf numFmtId="164" fontId="0" fillId="0" borderId="10" xfId="0" applyNumberFormat="1" applyBorder="1"/>
    <xf numFmtId="164" fontId="0" fillId="0" borderId="12" xfId="0" applyNumberFormat="1" applyBorder="1"/>
    <xf numFmtId="0" fontId="3" fillId="4" borderId="20" xfId="0" applyFont="1" applyFill="1" applyBorder="1"/>
    <xf numFmtId="0" fontId="3" fillId="4" borderId="21" xfId="0" applyFont="1" applyFill="1" applyBorder="1"/>
    <xf numFmtId="16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3" fillId="4" borderId="25" xfId="0" applyFont="1" applyFill="1" applyBorder="1"/>
    <xf numFmtId="0" fontId="3" fillId="4" borderId="26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4" fillId="0" borderId="28" xfId="0" applyFont="1" applyBorder="1"/>
    <xf numFmtId="164" fontId="0" fillId="0" borderId="0" xfId="0" applyNumberFormat="1" applyAlignment="1">
      <alignment horizontal="center"/>
    </xf>
    <xf numFmtId="164" fontId="0" fillId="0" borderId="29" xfId="0" applyNumberFormat="1" applyBorder="1" applyAlignment="1">
      <alignment horizontal="center"/>
    </xf>
    <xf numFmtId="0" fontId="0" fillId="0" borderId="30" xfId="0" applyBorder="1"/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3" fillId="0" borderId="19" xfId="0" applyFont="1" applyBorder="1"/>
    <xf numFmtId="164" fontId="0" fillId="0" borderId="34" xfId="0" applyNumberForma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4" borderId="35" xfId="0" applyFont="1" applyFill="1" applyBorder="1"/>
    <xf numFmtId="0" fontId="3" fillId="4" borderId="36" xfId="0" applyFont="1" applyFill="1" applyBorder="1" applyAlignment="1">
      <alignment horizontal="center"/>
    </xf>
    <xf numFmtId="0" fontId="3" fillId="4" borderId="37" xfId="0" applyFont="1" applyFill="1" applyBorder="1" applyAlignment="1">
      <alignment horizontal="center"/>
    </xf>
    <xf numFmtId="0" fontId="4" fillId="0" borderId="38" xfId="0" applyFont="1" applyBorder="1"/>
    <xf numFmtId="164" fontId="0" fillId="0" borderId="39" xfId="0" applyNumberFormat="1" applyBorder="1" applyAlignment="1">
      <alignment horizontal="center"/>
    </xf>
    <xf numFmtId="0" fontId="0" fillId="0" borderId="40" xfId="0" applyBorder="1"/>
    <xf numFmtId="164" fontId="0" fillId="0" borderId="41" xfId="0" applyNumberForma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0" fontId="1" fillId="0" borderId="0" xfId="4"/>
    <xf numFmtId="0" fontId="1" fillId="5" borderId="0" xfId="4" applyFill="1"/>
    <xf numFmtId="0" fontId="1" fillId="5" borderId="0" xfId="4" applyFill="1" applyAlignment="1">
      <alignment horizontal="left"/>
    </xf>
    <xf numFmtId="0" fontId="11" fillId="5" borderId="0" xfId="3" applyFont="1" applyFill="1"/>
    <xf numFmtId="167" fontId="1" fillId="5" borderId="0" xfId="4" applyNumberFormat="1" applyFill="1" applyAlignment="1">
      <alignment horizontal="left"/>
    </xf>
    <xf numFmtId="0" fontId="3" fillId="5" borderId="0" xfId="4" applyFont="1" applyFill="1" applyAlignment="1">
      <alignment vertical="top"/>
    </xf>
    <xf numFmtId="0" fontId="1" fillId="5" borderId="0" xfId="4" applyFill="1" applyAlignment="1">
      <alignment vertical="top"/>
    </xf>
    <xf numFmtId="0" fontId="1" fillId="5" borderId="0" xfId="4" applyFill="1" applyAlignment="1">
      <alignment horizontal="right"/>
    </xf>
    <xf numFmtId="0" fontId="12" fillId="5" borderId="0" xfId="3" applyFont="1" applyFill="1" applyAlignment="1">
      <alignment horizontal="left"/>
    </xf>
    <xf numFmtId="0" fontId="10" fillId="5" borderId="0" xfId="4" applyFont="1" applyFill="1" applyAlignment="1">
      <alignment horizontal="left"/>
    </xf>
    <xf numFmtId="0" fontId="1" fillId="5" borderId="0" xfId="4" applyFill="1" applyAlignment="1">
      <alignment vertical="top" wrapText="1"/>
    </xf>
    <xf numFmtId="0" fontId="12" fillId="5" borderId="0" xfId="3" applyFont="1" applyFill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6">
    <cellStyle name="Hyperlink 2" xfId="2" xr:uid="{83B0904C-E824-4096-AC32-680FDEB16BB9}"/>
    <cellStyle name="Hyperlink 3" xfId="3" xr:uid="{82E7543C-701B-4F9F-892C-8AABA53381D8}"/>
    <cellStyle name="Hyperlink 4" xfId="5" xr:uid="{07C8EA5F-A1A7-4DE2-ACB5-858E26F41E28}"/>
    <cellStyle name="Normal" xfId="0" builtinId="0"/>
    <cellStyle name="Normal 2" xfId="1" xr:uid="{72FA15B5-6DE0-4255-B32C-CB00A5507F03}"/>
    <cellStyle name="Normal 3" xfId="4" xr:uid="{386B7D72-CC88-4B7C-9AE8-4AD2B2D3A2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ablebits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s://www.ablebits.com/excel-suite/index-2020.php?visitfrom=xls-book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164779</xdr:colOff>
      <xdr:row>2</xdr:row>
      <xdr:rowOff>1905</xdr:rowOff>
    </xdr:to>
    <xdr:pic>
      <xdr:nvPicPr>
        <xdr:cNvPr id="4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FBC76A-05CE-44EB-84FB-C4497807B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5280" y="251460"/>
          <a:ext cx="1288729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</xdr:row>
      <xdr:rowOff>161925</xdr:rowOff>
    </xdr:from>
    <xdr:to>
      <xdr:col>2</xdr:col>
      <xdr:colOff>4988239</xdr:colOff>
      <xdr:row>26</xdr:row>
      <xdr:rowOff>72383</xdr:rowOff>
    </xdr:to>
    <xdr:pic>
      <xdr:nvPicPr>
        <xdr:cNvPr id="5" name="Рисунок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DFF848-29D4-4B52-8224-7551C9290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4869180"/>
          <a:ext cx="6102664" cy="9963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Sveta\Vlookup%20between%20sheets\vlookup-multiple-she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 across sheets"/>
      <sheetName val="Vlookup another sheet"/>
      <sheetName val="VLOOKUP IFERROR"/>
      <sheetName val="VLOOKUP INDIRECT"/>
      <sheetName val="Dynamic VLOOKUP"/>
      <sheetName val="Lookup_sheets range"/>
      <sheetName val="Jan"/>
      <sheetName val="Feb"/>
      <sheetName val="Mar"/>
      <sheetName val="East"/>
      <sheetName val="North"/>
      <sheetName val="South"/>
      <sheetName val="W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East</v>
          </cell>
        </row>
        <row r="3">
          <cell r="A3" t="str">
            <v>South</v>
          </cell>
        </row>
        <row r="4">
          <cell r="A4" t="str">
            <v>North</v>
          </cell>
        </row>
        <row r="5">
          <cell r="A5" t="str">
            <v>West</v>
          </cell>
        </row>
      </sheetData>
      <sheetData sheetId="6" refreshError="1"/>
      <sheetData sheetId="7" refreshError="1"/>
      <sheetData sheetId="8" refreshError="1"/>
      <sheetData sheetId="9">
        <row r="2">
          <cell r="B2" t="str">
            <v>Oranges</v>
          </cell>
          <cell r="C2">
            <v>127</v>
          </cell>
        </row>
        <row r="3">
          <cell r="B3" t="str">
            <v>Bananas</v>
          </cell>
          <cell r="C3">
            <v>100</v>
          </cell>
        </row>
        <row r="4">
          <cell r="B4" t="str">
            <v>Pears</v>
          </cell>
          <cell r="C4">
            <v>110</v>
          </cell>
        </row>
        <row r="5">
          <cell r="B5" t="str">
            <v>Lemons</v>
          </cell>
          <cell r="C5">
            <v>145</v>
          </cell>
        </row>
        <row r="6">
          <cell r="B6" t="str">
            <v>Apples</v>
          </cell>
          <cell r="C6">
            <v>100</v>
          </cell>
        </row>
      </sheetData>
      <sheetData sheetId="10">
        <row r="2">
          <cell r="B2" t="str">
            <v>Oranges</v>
          </cell>
          <cell r="C2">
            <v>120</v>
          </cell>
        </row>
        <row r="3">
          <cell r="B3" t="str">
            <v>Bananas</v>
          </cell>
          <cell r="C3">
            <v>120</v>
          </cell>
        </row>
        <row r="4">
          <cell r="B4" t="str">
            <v>Pears</v>
          </cell>
          <cell r="C4">
            <v>130</v>
          </cell>
        </row>
        <row r="5">
          <cell r="B5" t="str">
            <v>Lemons</v>
          </cell>
          <cell r="C5">
            <v>125</v>
          </cell>
        </row>
        <row r="6">
          <cell r="B6" t="str">
            <v>Apples</v>
          </cell>
          <cell r="C6">
            <v>140</v>
          </cell>
        </row>
      </sheetData>
      <sheetData sheetId="11">
        <row r="2">
          <cell r="B2" t="str">
            <v>Oranges</v>
          </cell>
          <cell r="C2">
            <v>115</v>
          </cell>
        </row>
        <row r="3">
          <cell r="B3" t="str">
            <v>Bananas</v>
          </cell>
          <cell r="C3">
            <v>118</v>
          </cell>
        </row>
        <row r="4">
          <cell r="B4" t="str">
            <v>Apples</v>
          </cell>
          <cell r="C4">
            <v>120</v>
          </cell>
        </row>
        <row r="5">
          <cell r="B5" t="str">
            <v>Lemons</v>
          </cell>
          <cell r="C5">
            <v>118</v>
          </cell>
        </row>
        <row r="6">
          <cell r="B6" t="str">
            <v>Pears</v>
          </cell>
          <cell r="C6">
            <v>130</v>
          </cell>
        </row>
      </sheetData>
      <sheetData sheetId="12">
        <row r="2">
          <cell r="B2" t="str">
            <v>Oranges</v>
          </cell>
          <cell r="C2">
            <v>125</v>
          </cell>
        </row>
        <row r="3">
          <cell r="B3" t="str">
            <v>Bananas</v>
          </cell>
          <cell r="C3">
            <v>120</v>
          </cell>
        </row>
        <row r="4">
          <cell r="B4" t="str">
            <v>Lemons</v>
          </cell>
          <cell r="C4">
            <v>132</v>
          </cell>
        </row>
        <row r="5">
          <cell r="B5" t="str">
            <v>Apples</v>
          </cell>
          <cell r="C5">
            <v>118</v>
          </cell>
        </row>
        <row r="6">
          <cell r="B6" t="str">
            <v>Pears</v>
          </cell>
          <cell r="C6">
            <v>115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lebits.com/office-addins-blog/2014/07/29/vlookup-formula-examples/" TargetMode="External"/><Relationship Id="rId2" Type="http://schemas.openxmlformats.org/officeDocument/2006/relationships/hyperlink" Target="https://www.ablebits.com/office-addins-blog/2020/09/09/excel-xmatch-function-formula-examples/" TargetMode="External"/><Relationship Id="rId1" Type="http://schemas.openxmlformats.org/officeDocument/2006/relationships/hyperlink" Target="https://www.ablebit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A18F-4A9D-41A3-8F7B-6C7D6C30DD03}">
  <dimension ref="A1:G23"/>
  <sheetViews>
    <sheetView showGridLines="0" topLeftCell="A4" zoomScaleNormal="100" workbookViewId="0">
      <selection activeCell="B12" sqref="B12:C12"/>
    </sheetView>
  </sheetViews>
  <sheetFormatPr defaultColWidth="9.109375" defaultRowHeight="14.4" x14ac:dyDescent="0.3"/>
  <cols>
    <col min="1" max="1" width="4.6640625" style="64" customWidth="1"/>
    <col min="2" max="2" width="15.6640625" style="64" customWidth="1"/>
    <col min="3" max="3" width="75.6640625" style="64" customWidth="1"/>
    <col min="4" max="16384" width="9.109375" style="64"/>
  </cols>
  <sheetData>
    <row r="1" spans="1:4" ht="20.100000000000001" customHeight="1" x14ac:dyDescent="0.3"/>
    <row r="3" spans="1:4" ht="20.100000000000001" customHeight="1" x14ac:dyDescent="0.3"/>
    <row r="4" spans="1:4" ht="35.1" customHeight="1" x14ac:dyDescent="0.65">
      <c r="B4" s="72" t="s">
        <v>57</v>
      </c>
      <c r="C4" s="72"/>
    </row>
    <row r="5" spans="1:4" ht="15" customHeight="1" x14ac:dyDescent="0.3"/>
    <row r="6" spans="1:4" ht="45" customHeight="1" x14ac:dyDescent="0.3">
      <c r="B6" s="73" t="s">
        <v>58</v>
      </c>
      <c r="C6" s="73"/>
    </row>
    <row r="7" spans="1:4" ht="15.9" customHeight="1" x14ac:dyDescent="0.3">
      <c r="B7" s="65" t="s">
        <v>54</v>
      </c>
      <c r="C7" s="66" t="s">
        <v>61</v>
      </c>
    </row>
    <row r="8" spans="1:4" ht="15.9" customHeight="1" x14ac:dyDescent="0.3">
      <c r="B8" s="65" t="s">
        <v>55</v>
      </c>
      <c r="C8" s="67">
        <v>43846</v>
      </c>
    </row>
    <row r="9" spans="1:4" ht="15.9" customHeight="1" x14ac:dyDescent="0.3">
      <c r="B9" s="65" t="s">
        <v>56</v>
      </c>
      <c r="C9" s="74" t="s">
        <v>62</v>
      </c>
      <c r="D9" s="74"/>
    </row>
    <row r="10" spans="1:4" x14ac:dyDescent="0.3">
      <c r="B10" s="65"/>
      <c r="C10" s="66"/>
    </row>
    <row r="11" spans="1:4" ht="20.25" customHeight="1" x14ac:dyDescent="0.3">
      <c r="B11" s="68" t="s">
        <v>63</v>
      </c>
      <c r="C11" s="69"/>
    </row>
    <row r="12" spans="1:4" ht="15.9" customHeight="1" x14ac:dyDescent="0.3">
      <c r="A12" s="70" t="s">
        <v>64</v>
      </c>
      <c r="B12" s="71" t="s">
        <v>60</v>
      </c>
      <c r="C12" s="71"/>
    </row>
    <row r="13" spans="1:4" ht="15.9" customHeight="1" x14ac:dyDescent="0.3">
      <c r="A13" s="70" t="s">
        <v>64</v>
      </c>
      <c r="B13" s="71" t="s">
        <v>59</v>
      </c>
      <c r="C13" s="71"/>
    </row>
    <row r="14" spans="1:4" x14ac:dyDescent="0.3">
      <c r="A14" s="70" t="s">
        <v>64</v>
      </c>
      <c r="B14" s="71" t="s">
        <v>65</v>
      </c>
      <c r="C14" s="71"/>
    </row>
    <row r="15" spans="1:4" x14ac:dyDescent="0.3">
      <c r="A15" s="70" t="s">
        <v>64</v>
      </c>
      <c r="B15" s="71" t="s">
        <v>66</v>
      </c>
      <c r="C15" s="71"/>
    </row>
    <row r="16" spans="1:4" x14ac:dyDescent="0.3">
      <c r="A16" s="70" t="s">
        <v>64</v>
      </c>
      <c r="B16" s="71" t="s">
        <v>67</v>
      </c>
      <c r="C16" s="71"/>
    </row>
    <row r="17" spans="1:7" x14ac:dyDescent="0.3">
      <c r="A17" s="70" t="s">
        <v>64</v>
      </c>
      <c r="B17" s="71" t="s">
        <v>68</v>
      </c>
      <c r="C17" s="71"/>
    </row>
    <row r="18" spans="1:7" s="63" customFormat="1" x14ac:dyDescent="0.3">
      <c r="A18" s="70" t="s">
        <v>64</v>
      </c>
      <c r="B18" s="71" t="s">
        <v>69</v>
      </c>
      <c r="C18" s="71"/>
    </row>
    <row r="19" spans="1:7" s="63" customFormat="1" x14ac:dyDescent="0.3">
      <c r="A19" s="70" t="s">
        <v>64</v>
      </c>
      <c r="B19" s="71" t="s">
        <v>70</v>
      </c>
      <c r="C19" s="71"/>
    </row>
    <row r="20" spans="1:7" s="63" customFormat="1" x14ac:dyDescent="0.3">
      <c r="A20" s="70" t="s">
        <v>64</v>
      </c>
      <c r="B20" s="71" t="s">
        <v>71</v>
      </c>
      <c r="C20" s="71"/>
    </row>
    <row r="21" spans="1:7" s="63" customFormat="1" x14ac:dyDescent="0.3"/>
    <row r="23" spans="1:7" x14ac:dyDescent="0.3">
      <c r="G23" s="64" t="s">
        <v>9</v>
      </c>
    </row>
  </sheetData>
  <mergeCells count="12">
    <mergeCell ref="B4:C4"/>
    <mergeCell ref="B6:C6"/>
    <mergeCell ref="C9:D9"/>
    <mergeCell ref="B12:C12"/>
    <mergeCell ref="B13:C13"/>
    <mergeCell ref="B19:C19"/>
    <mergeCell ref="B20:C20"/>
    <mergeCell ref="B14:C14"/>
    <mergeCell ref="B15:C15"/>
    <mergeCell ref="B16:C16"/>
    <mergeCell ref="B17:C17"/>
    <mergeCell ref="B18:C18"/>
  </mergeCells>
  <hyperlinks>
    <hyperlink ref="C7" r:id="rId1" display="https://www.Ablebits.com" xr:uid="{2A252D0A-AE90-4BD6-9612-DC1AD5F4FE1F}"/>
    <hyperlink ref="C9" r:id="rId2" display="Excel SMALL function with examples" xr:uid="{BC7BA66E-099D-44E8-99DE-AA2C7C3AAFCD}"/>
    <hyperlink ref="B13" location="'Vlookup multiple criteria'!A1" display="Vlookup multiple criteria" xr:uid="{2EF4DE40-8707-482B-A6B9-2C0D858198DA}"/>
    <hyperlink ref="B14" location="'Vlookup Nth instance'!A1" display="Vlookup and return Nth match" xr:uid="{1A523115-9016-470E-877A-8FA9A62D764B}"/>
    <hyperlink ref="B15" location="'Vlookup 2nd instance'!A1" display="Vlookup and return 2nd instance" xr:uid="{1BD09D81-7F58-46DE-BECB-EE58615A77DE}"/>
    <hyperlink ref="B16" location="'Reverse search'!A1" display="Reverse search" xr:uid="{5C3C9FD9-4287-486E-8B80-FA2A60ADF99A}"/>
    <hyperlink ref="B17" location="'Compare columns for match'!A1" display="Compare two columns for matches" xr:uid="{DFA6A503-3BF9-445F-88E9-167DF2678441}"/>
    <hyperlink ref="B18" location="'INDEX XMATCH'!A1" display="INDEX XMATCH formula" xr:uid="{3FAC7E66-6583-4C4C-ACA1-22BAFBF76D3E}"/>
    <hyperlink ref="B19" location="'INDEX XMATCH XMATCH'!A1" display="INDEX XMATCH XMATCH formula" xr:uid="{5245CC8A-D27F-44A2-A6D6-ADA443A8D81A}"/>
    <hyperlink ref="B20" location="'Case-sensitive Match'!A1" display="Case-sensitive XMATCH formula" xr:uid="{3E38B903-6F7F-492A-8A32-F73D5F6979BA}"/>
    <hyperlink ref="B12" location="'Vlookup 2 values'!A1" display="Vlookup based on two values" xr:uid="{DE0AFA61-8C23-4B90-83CC-6B89FE545017}"/>
    <hyperlink ref="C9:D9" r:id="rId3" display="How to use VLOOKUP in Excel: advanced formula examples" xr:uid="{D0C52042-06C9-4444-8289-70049D7043F8}"/>
    <hyperlink ref="B16:C16" location="'Vlookup multiple values'!A1" display="Vlookup and return multiple results" xr:uid="{846018DE-A58E-4DE7-B75B-34E778DD3AEF}"/>
    <hyperlink ref="B17:C17" location="'2-way Vlookup'!A1" display="Vlookup based on row and column values" xr:uid="{C18BEBB1-5612-4DEE-AC5E-A6FB70E5EEE8}"/>
    <hyperlink ref="B18:C18" location="'Nested Vlookup'!A1" display="Nested Vlookup" xr:uid="{A88D3C5D-6984-4F28-8688-42A9901B1BBE}"/>
    <hyperlink ref="B19:C19" location="'VLOOKUP INDIRECT'!A1" display="VLOOKUP and INDIRECT to pull data from multiple sheets" xr:uid="{1D05B9E8-30FC-4934-A81D-4862B3F12D90}"/>
    <hyperlink ref="B20:C20" location="'VLOOKUP IF'!A1" display="VLOOKUP and nested IFs" xr:uid="{8CE5DCFE-8402-4535-834D-6902B4DD57AE}"/>
  </hyperlinks>
  <pageMargins left="0.7" right="0.7" top="0.75" bottom="0.75" header="0.3" footer="0.3"/>
  <pageSetup orientation="portrait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BBB3-3B69-4701-9FAA-A345D2CA0610}">
  <dimension ref="A1:I11"/>
  <sheetViews>
    <sheetView workbookViewId="0">
      <selection activeCell="I3" sqref="I3"/>
    </sheetView>
  </sheetViews>
  <sheetFormatPr defaultRowHeight="14.4" x14ac:dyDescent="0.3"/>
  <cols>
    <col min="1" max="1" width="15.33203125" customWidth="1"/>
    <col min="2" max="2" width="11.5546875" customWidth="1"/>
    <col min="3" max="3" width="11.109375" customWidth="1"/>
    <col min="4" max="4" width="7.5546875" customWidth="1"/>
    <col min="6" max="7" width="11.33203125" customWidth="1"/>
  </cols>
  <sheetData>
    <row r="1" spans="1:9" x14ac:dyDescent="0.3">
      <c r="A1" s="2" t="s">
        <v>13</v>
      </c>
      <c r="B1" s="2" t="s">
        <v>3</v>
      </c>
      <c r="C1" s="2" t="s">
        <v>4</v>
      </c>
      <c r="D1" s="2" t="s">
        <v>2</v>
      </c>
      <c r="F1" s="3" t="s">
        <v>3</v>
      </c>
      <c r="G1" s="4" t="s">
        <v>11</v>
      </c>
    </row>
    <row r="2" spans="1:9" x14ac:dyDescent="0.3">
      <c r="A2" t="str">
        <f>B2&amp;" "&amp;C2</f>
        <v>Dan Apples</v>
      </c>
      <c r="B2" t="s">
        <v>10</v>
      </c>
      <c r="C2" t="s">
        <v>5</v>
      </c>
      <c r="D2">
        <v>14</v>
      </c>
      <c r="F2" s="5" t="s">
        <v>0</v>
      </c>
      <c r="G2" s="6" t="s">
        <v>1</v>
      </c>
    </row>
    <row r="3" spans="1:9" x14ac:dyDescent="0.3">
      <c r="A3" t="str">
        <f t="shared" ref="A3:A11" si="0">B3&amp;" "&amp;C3</f>
        <v>Dan Biscuits</v>
      </c>
      <c r="B3" t="s">
        <v>10</v>
      </c>
      <c r="C3" t="s">
        <v>6</v>
      </c>
      <c r="D3">
        <v>7</v>
      </c>
      <c r="F3" s="7" t="s">
        <v>2</v>
      </c>
      <c r="G3" s="9">
        <f>VLOOKUP(G1&amp;" "&amp;G2, A2:D11, 4, FALSE)</f>
        <v>2</v>
      </c>
      <c r="H3">
        <f>VLOOKUP(G1,B2:D11,3)</f>
        <v>2</v>
      </c>
      <c r="I3">
        <f>VLOOKUP(G1&amp;" "&amp;G2,A2:D11,4,FALSE)</f>
        <v>2</v>
      </c>
    </row>
    <row r="4" spans="1:9" x14ac:dyDescent="0.3">
      <c r="A4" t="str">
        <f t="shared" si="0"/>
        <v>Dan Sweets</v>
      </c>
      <c r="B4" t="s">
        <v>10</v>
      </c>
      <c r="C4" t="s">
        <v>1</v>
      </c>
      <c r="D4">
        <v>19</v>
      </c>
    </row>
    <row r="5" spans="1:9" x14ac:dyDescent="0.3">
      <c r="A5" t="str">
        <f t="shared" si="0"/>
        <v>Jeremy Apples</v>
      </c>
      <c r="B5" t="s">
        <v>11</v>
      </c>
      <c r="C5" t="s">
        <v>5</v>
      </c>
      <c r="D5">
        <v>15</v>
      </c>
    </row>
    <row r="6" spans="1:9" x14ac:dyDescent="0.3">
      <c r="A6" t="str">
        <f t="shared" si="0"/>
        <v>Jeremy Biscuits</v>
      </c>
      <c r="B6" t="s">
        <v>11</v>
      </c>
      <c r="C6" t="s">
        <v>6</v>
      </c>
      <c r="D6">
        <v>8</v>
      </c>
    </row>
    <row r="7" spans="1:9" x14ac:dyDescent="0.3">
      <c r="A7" t="str">
        <f t="shared" si="0"/>
        <v>Jeremy Sweets</v>
      </c>
      <c r="B7" t="s">
        <v>11</v>
      </c>
      <c r="C7" t="s">
        <v>1</v>
      </c>
      <c r="D7">
        <v>2</v>
      </c>
    </row>
    <row r="8" spans="1:9" x14ac:dyDescent="0.3">
      <c r="A8" t="str">
        <f t="shared" si="0"/>
        <v>Robert Biscuits</v>
      </c>
      <c r="B8" t="s">
        <v>12</v>
      </c>
      <c r="C8" t="s">
        <v>6</v>
      </c>
      <c r="D8">
        <v>5</v>
      </c>
    </row>
    <row r="9" spans="1:9" x14ac:dyDescent="0.3">
      <c r="A9" t="str">
        <f t="shared" si="0"/>
        <v>Robert Lemons</v>
      </c>
      <c r="B9" t="s">
        <v>12</v>
      </c>
      <c r="C9" t="s">
        <v>7</v>
      </c>
      <c r="D9">
        <v>11</v>
      </c>
    </row>
    <row r="10" spans="1:9" x14ac:dyDescent="0.3">
      <c r="A10" t="str">
        <f t="shared" si="0"/>
        <v>Robert Pies</v>
      </c>
      <c r="B10" t="s">
        <v>12</v>
      </c>
      <c r="C10" t="s">
        <v>8</v>
      </c>
      <c r="D10">
        <v>17</v>
      </c>
    </row>
    <row r="11" spans="1:9" x14ac:dyDescent="0.3">
      <c r="A11" t="str">
        <f t="shared" si="0"/>
        <v>Robert Sweets</v>
      </c>
      <c r="B11" t="s">
        <v>12</v>
      </c>
      <c r="C11" t="s">
        <v>1</v>
      </c>
      <c r="D11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752F-E018-4C28-9612-1DBFAFC97BC8}">
  <dimension ref="A1:I11"/>
  <sheetViews>
    <sheetView workbookViewId="0">
      <selection activeCell="J4" sqref="J4"/>
    </sheetView>
  </sheetViews>
  <sheetFormatPr defaultRowHeight="14.4" x14ac:dyDescent="0.3"/>
  <cols>
    <col min="1" max="1" width="10" customWidth="1"/>
    <col min="2" max="2" width="11.5546875" customWidth="1"/>
    <col min="3" max="3" width="11.109375" customWidth="1"/>
    <col min="4" max="4" width="7.5546875" customWidth="1"/>
    <col min="6" max="7" width="11.33203125" customWidth="1"/>
  </cols>
  <sheetData>
    <row r="1" spans="1:9" x14ac:dyDescent="0.3">
      <c r="A1" s="2" t="s">
        <v>14</v>
      </c>
      <c r="B1" s="2" t="s">
        <v>3</v>
      </c>
      <c r="C1" s="2" t="s">
        <v>4</v>
      </c>
      <c r="D1" s="2" t="s">
        <v>2</v>
      </c>
      <c r="F1" s="11" t="s">
        <v>14</v>
      </c>
      <c r="G1" s="12">
        <v>41641</v>
      </c>
    </row>
    <row r="2" spans="1:9" x14ac:dyDescent="0.3">
      <c r="A2" s="10">
        <v>41640</v>
      </c>
      <c r="B2" t="s">
        <v>10</v>
      </c>
      <c r="C2" t="s">
        <v>5</v>
      </c>
      <c r="D2">
        <v>14</v>
      </c>
      <c r="F2" s="13" t="s">
        <v>3</v>
      </c>
      <c r="G2" s="6" t="s">
        <v>10</v>
      </c>
    </row>
    <row r="3" spans="1:9" x14ac:dyDescent="0.3">
      <c r="A3" s="10">
        <v>41640</v>
      </c>
      <c r="B3" t="s">
        <v>10</v>
      </c>
      <c r="C3" t="s">
        <v>6</v>
      </c>
      <c r="D3">
        <v>7</v>
      </c>
      <c r="F3" s="13" t="s">
        <v>0</v>
      </c>
      <c r="G3" s="6" t="s">
        <v>5</v>
      </c>
    </row>
    <row r="4" spans="1:9" x14ac:dyDescent="0.3">
      <c r="A4" s="10">
        <v>41640</v>
      </c>
      <c r="B4" t="s">
        <v>10</v>
      </c>
      <c r="C4" t="s">
        <v>1</v>
      </c>
      <c r="D4">
        <v>19</v>
      </c>
      <c r="F4" s="14" t="s">
        <v>2</v>
      </c>
      <c r="G4" s="8" cm="1">
        <f t="array" ref="G4">INDEX(D2:D11, MATCH(1, (G1=A2:A11) * (G2=B2:B11) * (G3=C2:C11), 0))</f>
        <v>15</v>
      </c>
      <c r="H4" t="e">
        <f>VLOOKUP(G1&amp;" "&amp;G2&amp;" "&amp;G3,A2:D11,4,FALSE)</f>
        <v>#N/A</v>
      </c>
      <c r="I4" cm="1">
        <f t="array" ref="I4">INDEX(D2:D11,MATCH(1,(G1=A2:A11)*(G2=B2:B11)*(G3=C2:C11),0))</f>
        <v>15</v>
      </c>
    </row>
    <row r="5" spans="1:9" x14ac:dyDescent="0.3">
      <c r="A5" s="10">
        <v>41640</v>
      </c>
      <c r="B5" t="s">
        <v>12</v>
      </c>
      <c r="C5" t="s">
        <v>6</v>
      </c>
      <c r="D5">
        <v>5</v>
      </c>
    </row>
    <row r="6" spans="1:9" x14ac:dyDescent="0.3">
      <c r="A6" s="10">
        <v>41640</v>
      </c>
      <c r="B6" t="s">
        <v>12</v>
      </c>
      <c r="C6" t="s">
        <v>7</v>
      </c>
      <c r="D6">
        <v>11</v>
      </c>
    </row>
    <row r="7" spans="1:9" x14ac:dyDescent="0.3">
      <c r="A7" s="10">
        <v>41640</v>
      </c>
      <c r="B7" t="s">
        <v>12</v>
      </c>
      <c r="C7" t="s">
        <v>1</v>
      </c>
      <c r="D7">
        <v>2</v>
      </c>
    </row>
    <row r="8" spans="1:9" x14ac:dyDescent="0.3">
      <c r="A8" s="10">
        <v>41641</v>
      </c>
      <c r="B8" t="s">
        <v>10</v>
      </c>
      <c r="C8" t="s">
        <v>5</v>
      </c>
      <c r="D8">
        <v>15</v>
      </c>
    </row>
    <row r="9" spans="1:9" x14ac:dyDescent="0.3">
      <c r="A9" s="10">
        <v>41641</v>
      </c>
      <c r="B9" t="s">
        <v>10</v>
      </c>
      <c r="C9" t="s">
        <v>6</v>
      </c>
      <c r="D9">
        <v>8</v>
      </c>
    </row>
    <row r="10" spans="1:9" x14ac:dyDescent="0.3">
      <c r="A10" s="10">
        <v>41641</v>
      </c>
      <c r="B10" t="s">
        <v>12</v>
      </c>
      <c r="C10" t="s">
        <v>8</v>
      </c>
      <c r="D10">
        <v>17</v>
      </c>
    </row>
    <row r="11" spans="1:9" x14ac:dyDescent="0.3">
      <c r="A11" s="10">
        <v>41641</v>
      </c>
      <c r="B11" t="s">
        <v>12</v>
      </c>
      <c r="C11" t="s">
        <v>1</v>
      </c>
      <c r="D11">
        <v>16</v>
      </c>
    </row>
  </sheetData>
  <sortState xmlns:xlrd2="http://schemas.microsoft.com/office/spreadsheetml/2017/richdata2" ref="A2:D11">
    <sortCondition ref="A2:A11"/>
    <sortCondition ref="B2:B11"/>
    <sortCondition ref="C2:C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E9B5-0551-4567-A351-DF03E5B0630A}">
  <dimension ref="A1:K24"/>
  <sheetViews>
    <sheetView zoomScale="102" zoomScaleNormal="102" workbookViewId="0">
      <selection activeCell="F3" sqref="F3"/>
    </sheetView>
  </sheetViews>
  <sheetFormatPr defaultRowHeight="14.4" x14ac:dyDescent="0.3"/>
  <cols>
    <col min="1" max="1" width="11.5546875" customWidth="1"/>
    <col min="2" max="2" width="11.109375" customWidth="1"/>
    <col min="3" max="3" width="12" customWidth="1"/>
    <col min="5" max="5" width="10.5546875" customWidth="1"/>
    <col min="6" max="6" width="7.33203125" bestFit="1" customWidth="1"/>
  </cols>
  <sheetData>
    <row r="1" spans="1:6" x14ac:dyDescent="0.3">
      <c r="A1" s="2" t="s">
        <v>14</v>
      </c>
      <c r="B1" s="2" t="s">
        <v>3</v>
      </c>
      <c r="C1" s="2" t="s">
        <v>4</v>
      </c>
      <c r="E1" s="3" t="s">
        <v>3</v>
      </c>
      <c r="F1" s="76" t="s">
        <v>11</v>
      </c>
    </row>
    <row r="2" spans="1:6" x14ac:dyDescent="0.3">
      <c r="A2" s="10" t="str">
        <f>B2&amp;COUNTIF($B$2:B2, B2)</f>
        <v>Dan1</v>
      </c>
      <c r="B2" t="s">
        <v>10</v>
      </c>
      <c r="C2" t="s">
        <v>5</v>
      </c>
      <c r="E2" s="15" t="s">
        <v>16</v>
      </c>
      <c r="F2" s="75">
        <v>2</v>
      </c>
    </row>
    <row r="3" spans="1:6" x14ac:dyDescent="0.3">
      <c r="A3" s="10" t="str">
        <f>B3&amp;COUNTIF($B$2:B3, B3)</f>
        <v>Dan2</v>
      </c>
      <c r="B3" t="s">
        <v>10</v>
      </c>
      <c r="C3" t="s">
        <v>6</v>
      </c>
      <c r="E3" s="7" t="s">
        <v>4</v>
      </c>
      <c r="F3" s="77" t="str">
        <f>VLOOKUP(F1&amp;F2, A2:C11, 3, FALSE)</f>
        <v>Biscuits</v>
      </c>
    </row>
    <row r="4" spans="1:6" x14ac:dyDescent="0.3">
      <c r="A4" s="10" t="str">
        <f>B4&amp;COUNTIF($B$2:B4, B4)</f>
        <v>Dan3</v>
      </c>
      <c r="B4" t="s">
        <v>10</v>
      </c>
      <c r="C4" t="s">
        <v>5</v>
      </c>
    </row>
    <row r="5" spans="1:6" x14ac:dyDescent="0.3">
      <c r="A5" s="10" t="str">
        <f>B5&amp;COUNTIF($B$2:B5, B5)</f>
        <v>Dan4</v>
      </c>
      <c r="B5" t="s">
        <v>10</v>
      </c>
      <c r="C5" t="s">
        <v>6</v>
      </c>
      <c r="F5" t="str">
        <f t="array" ref="F5">IFERROR(INDEX($C$2:$C$11, SMALL(IF($F$1=B5:B14, ROW(C5:C14)-1,""), ROW()-1)),"")</f>
        <v/>
      </c>
    </row>
    <row r="6" spans="1:6" x14ac:dyDescent="0.3">
      <c r="A6" s="10" t="str">
        <f>B6&amp;COUNTIF($B$2:B6, B6)</f>
        <v>Jeremy1</v>
      </c>
      <c r="B6" t="s">
        <v>11</v>
      </c>
      <c r="C6" t="s">
        <v>1</v>
      </c>
      <c r="F6" t="str">
        <f t="array" ref="F6">IFERROR(INDEX($C$2:$C$11, SMALL(IF($F$1=B6:B15, ROW(C6:C15)-1,""), ROW()-1)),"")</f>
        <v/>
      </c>
    </row>
    <row r="7" spans="1:6" x14ac:dyDescent="0.3">
      <c r="A7" s="10" t="str">
        <f>B7&amp;COUNTIF($B$2:B7, B7)</f>
        <v>Jeremy2</v>
      </c>
      <c r="B7" t="s">
        <v>11</v>
      </c>
      <c r="C7" t="s">
        <v>6</v>
      </c>
      <c r="F7" t="str">
        <f t="array" ref="F7">IFERROR(INDEX($C$2:$C$11, SMALL(IF($F$1=B7:B16, ROW(C7:C16)-1,""), ROW()-1)),"")</f>
        <v/>
      </c>
    </row>
    <row r="8" spans="1:6" x14ac:dyDescent="0.3">
      <c r="A8" s="10" t="str">
        <f>B8&amp;COUNTIF($B$2:B8, B8)</f>
        <v>Jeremy3</v>
      </c>
      <c r="B8" t="s">
        <v>11</v>
      </c>
      <c r="C8" t="s">
        <v>8</v>
      </c>
      <c r="F8" t="str">
        <f t="array" ref="F8">IFERROR(INDEX($C$2:$C$11, SMALL(IF($F$1=B8:B17, ROW(C8:C17)-1,""), ROW()-1)),"")</f>
        <v/>
      </c>
    </row>
    <row r="9" spans="1:6" x14ac:dyDescent="0.3">
      <c r="A9" s="10" t="str">
        <f>B9&amp;COUNTIF($B$2:B9, B9)</f>
        <v>Robert1</v>
      </c>
      <c r="B9" t="s">
        <v>12</v>
      </c>
      <c r="C9" t="s">
        <v>7</v>
      </c>
      <c r="F9" t="str">
        <f t="array" ref="F9">IFERROR(INDEX($C$2:$C$11, SMALL(IF($F$1=B9:B18, ROW(C9:C18)-1,""), ROW()-1)),"")</f>
        <v/>
      </c>
    </row>
    <row r="10" spans="1:6" x14ac:dyDescent="0.3">
      <c r="A10" s="10" t="str">
        <f>B10&amp;COUNTIF($B$2:B10, B10)</f>
        <v>Robert2</v>
      </c>
      <c r="B10" t="s">
        <v>12</v>
      </c>
      <c r="C10" t="s">
        <v>1</v>
      </c>
      <c r="F10" t="str">
        <f t="array" ref="F10">IFERROR(INDEX($C$2:$C$11, SMALL(IF($F$1=B10:B19, ROW(C10:C19)-1,""), ROW()-1)),"")</f>
        <v/>
      </c>
    </row>
    <row r="11" spans="1:6" x14ac:dyDescent="0.3">
      <c r="A11" s="10" t="str">
        <f>B11&amp;COUNTIF($B$2:B11, B11)</f>
        <v>Robert3</v>
      </c>
      <c r="B11" t="s">
        <v>12</v>
      </c>
      <c r="C11" t="s">
        <v>1</v>
      </c>
      <c r="F11" t="str">
        <f t="array" ref="F11">IFERROR(INDEX($C$2:$C$11, SMALL(IF($F$1=B11:B20, ROW(C11:C20)-1,""), ROW()-1)),"")</f>
        <v/>
      </c>
    </row>
    <row r="24" spans="11:11" x14ac:dyDescent="0.3">
      <c r="K24" t="s">
        <v>9</v>
      </c>
    </row>
  </sheetData>
  <sortState xmlns:xlrd2="http://schemas.microsoft.com/office/spreadsheetml/2017/richdata2" ref="A2:C11">
    <sortCondition ref="B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8183-BE16-4907-A057-168E16521EB1}">
  <dimension ref="A1:J24"/>
  <sheetViews>
    <sheetView workbookViewId="0"/>
  </sheetViews>
  <sheetFormatPr defaultRowHeight="14.4" x14ac:dyDescent="0.3"/>
  <cols>
    <col min="1" max="1" width="11.109375" customWidth="1"/>
    <col min="2" max="2" width="12" customWidth="1"/>
    <col min="4" max="5" width="12.88671875" customWidth="1"/>
  </cols>
  <sheetData>
    <row r="1" spans="1:5" x14ac:dyDescent="0.3">
      <c r="A1" s="2" t="s">
        <v>3</v>
      </c>
      <c r="B1" s="2" t="s">
        <v>4</v>
      </c>
      <c r="D1" s="16" t="s">
        <v>3</v>
      </c>
      <c r="E1" t="s">
        <v>11</v>
      </c>
    </row>
    <row r="2" spans="1:5" x14ac:dyDescent="0.3">
      <c r="A2" t="s">
        <v>10</v>
      </c>
      <c r="B2" t="s">
        <v>6</v>
      </c>
      <c r="D2" s="17" t="s">
        <v>17</v>
      </c>
      <c r="E2" t="str">
        <f ca="1">VLOOKUP(E1, INDIRECT("A"&amp;(MATCH(E1, A2:A11, 0)+1+ROW(A1))&amp;":B11"), 2, FALSE)</f>
        <v>Sweets</v>
      </c>
    </row>
    <row r="3" spans="1:5" x14ac:dyDescent="0.3">
      <c r="A3" t="s">
        <v>12</v>
      </c>
      <c r="B3" t="s">
        <v>8</v>
      </c>
      <c r="D3" s="16"/>
    </row>
    <row r="4" spans="1:5" x14ac:dyDescent="0.3">
      <c r="A4" t="s">
        <v>11</v>
      </c>
      <c r="B4" t="s">
        <v>5</v>
      </c>
    </row>
    <row r="5" spans="1:5" x14ac:dyDescent="0.3">
      <c r="A5" t="s">
        <v>10</v>
      </c>
      <c r="B5" t="s">
        <v>6</v>
      </c>
      <c r="E5" t="str">
        <f t="array" ref="E5">IFERROR(INDEX($B$2:$B$11, SMALL(IF($E$1=A5:A14, ROW(B5:B14)-1,""), ROW()-1)),"")</f>
        <v/>
      </c>
    </row>
    <row r="6" spans="1:5" x14ac:dyDescent="0.3">
      <c r="A6" t="s">
        <v>11</v>
      </c>
      <c r="B6" t="s">
        <v>1</v>
      </c>
      <c r="E6" t="str">
        <f t="array" ref="E6">IFERROR(INDEX($B$2:$B$11, SMALL(IF($E$1=A6:A15, ROW(B6:B15)-1,""), ROW()-1)),"")</f>
        <v/>
      </c>
    </row>
    <row r="7" spans="1:5" x14ac:dyDescent="0.3">
      <c r="A7" t="s">
        <v>10</v>
      </c>
      <c r="B7" t="s">
        <v>6</v>
      </c>
      <c r="E7" t="str">
        <f t="array" ref="E7">IFERROR(INDEX($B$2:$B$11, SMALL(IF($E$1=A7:A16, ROW(B7:B16)-1,""), ROW()-1)),"")</f>
        <v/>
      </c>
    </row>
    <row r="8" spans="1:5" x14ac:dyDescent="0.3">
      <c r="A8" t="s">
        <v>11</v>
      </c>
      <c r="B8" t="s">
        <v>5</v>
      </c>
      <c r="E8" t="str">
        <f t="array" ref="E8">IFERROR(INDEX($B$2:$B$11, SMALL(IF($E$1=A8:A17, ROW(B8:B17)-1,""), ROW()-1)),"")</f>
        <v/>
      </c>
    </row>
    <row r="9" spans="1:5" x14ac:dyDescent="0.3">
      <c r="A9" t="s">
        <v>12</v>
      </c>
      <c r="B9" t="s">
        <v>1</v>
      </c>
      <c r="E9" t="str">
        <f t="array" ref="E9">IFERROR(INDEX($B$2:$B$11, SMALL(IF($E$1=A9:A18, ROW(B9:B18)-1,""), ROW()-1)),"")</f>
        <v/>
      </c>
    </row>
    <row r="10" spans="1:5" x14ac:dyDescent="0.3">
      <c r="A10" t="s">
        <v>12</v>
      </c>
      <c r="B10" t="s">
        <v>7</v>
      </c>
      <c r="E10" t="str">
        <f t="array" ref="E10">IFERROR(INDEX($B$2:$B$11, SMALL(IF($E$1=A10:A19, ROW(B10:B19)-1,""), ROW()-1)),"")</f>
        <v/>
      </c>
    </row>
    <row r="11" spans="1:5" x14ac:dyDescent="0.3">
      <c r="A11" t="s">
        <v>11</v>
      </c>
      <c r="B11" t="s">
        <v>1</v>
      </c>
      <c r="E11" t="str">
        <f t="array" ref="E11">IFERROR(INDEX($B$2:$B$11, SMALL(IF($E$1=A11:A20, ROW(B11:B20)-1,""), ROW()-1)),"")</f>
        <v/>
      </c>
    </row>
    <row r="24" spans="10:10" x14ac:dyDescent="0.3">
      <c r="J2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EBFD-9124-484A-BCE3-E59690C42417}">
  <dimension ref="A1:K24"/>
  <sheetViews>
    <sheetView workbookViewId="0">
      <selection activeCell="F2" sqref="F2"/>
    </sheetView>
  </sheetViews>
  <sheetFormatPr defaultRowHeight="14.4" x14ac:dyDescent="0.3"/>
  <cols>
    <col min="1" max="1" width="9.88671875" customWidth="1"/>
    <col min="2" max="2" width="11.109375" customWidth="1"/>
    <col min="3" max="3" width="12" customWidth="1"/>
    <col min="5" max="5" width="10.5546875" customWidth="1"/>
    <col min="6" max="6" width="12.88671875" customWidth="1"/>
  </cols>
  <sheetData>
    <row r="1" spans="1:6" x14ac:dyDescent="0.3">
      <c r="A1" s="2" t="s">
        <v>14</v>
      </c>
      <c r="B1" s="2" t="s">
        <v>3</v>
      </c>
      <c r="C1" s="2" t="s">
        <v>4</v>
      </c>
      <c r="E1" s="16" t="s">
        <v>3</v>
      </c>
      <c r="F1" t="s">
        <v>12</v>
      </c>
    </row>
    <row r="2" spans="1:6" x14ac:dyDescent="0.3">
      <c r="A2" s="10">
        <v>41640</v>
      </c>
      <c r="B2" t="s">
        <v>10</v>
      </c>
      <c r="C2" t="s">
        <v>5</v>
      </c>
      <c r="E2" s="16" t="s">
        <v>15</v>
      </c>
      <c r="F2" t="str">
        <f t="array" ref="F2">IFERROR(INDEX($C$2:$C$11, SMALL(IF($F$1=$B$2:$B$11, ROW($C$2:$C$11)-1,""), ROW()-1)),"")</f>
        <v>Lemons</v>
      </c>
    </row>
    <row r="3" spans="1:6" x14ac:dyDescent="0.3">
      <c r="A3" s="10">
        <v>41640</v>
      </c>
      <c r="B3" t="s">
        <v>10</v>
      </c>
      <c r="C3" t="s">
        <v>6</v>
      </c>
      <c r="E3" s="16"/>
      <c r="F3" t="str" cm="1">
        <f t="array" ref="F3">IFERROR(INDEX($C$2:$C$11, SMALL(IF($F$1=$B$2:$B$11, ROW($C$2:$C$11)-1,""), ROW()-1)),"")</f>
        <v>Sweets</v>
      </c>
    </row>
    <row r="4" spans="1:6" x14ac:dyDescent="0.3">
      <c r="A4" s="10">
        <v>41640</v>
      </c>
      <c r="B4" t="s">
        <v>11</v>
      </c>
      <c r="C4" t="s">
        <v>1</v>
      </c>
      <c r="F4" t="str" cm="1">
        <f t="array" ref="F4">IFERROR(INDEX($C$2:$C$11, SMALL(IF($F$1=$B$2:$B$11, ROW($C$2:$C$11)-1,""), ROW()-1)),"")</f>
        <v>Sweets</v>
      </c>
    </row>
    <row r="5" spans="1:6" x14ac:dyDescent="0.3">
      <c r="A5" s="10">
        <v>41640</v>
      </c>
      <c r="B5" t="s">
        <v>11</v>
      </c>
      <c r="C5" t="s">
        <v>6</v>
      </c>
      <c r="F5" t="str" cm="1">
        <f t="array" ref="F5">IFERROR(INDEX($C$2:$C$11, SMALL(IF($F$1=$B$2:$B$11, ROW($C$2:$C$11)-1,""), ROW()-1)),"")</f>
        <v/>
      </c>
    </row>
    <row r="6" spans="1:6" x14ac:dyDescent="0.3">
      <c r="A6" s="10">
        <v>41640</v>
      </c>
      <c r="B6" t="s">
        <v>12</v>
      </c>
      <c r="C6" t="s">
        <v>7</v>
      </c>
      <c r="F6" t="str" cm="1">
        <f t="array" ref="F6">IFERROR(INDEX($C$2:$C$11, SMALL(IF($F$1=$B$2:$B$11, ROW($C$2:$C$11)-1,""), ROW()-1)),"")</f>
        <v/>
      </c>
    </row>
    <row r="7" spans="1:6" x14ac:dyDescent="0.3">
      <c r="A7" s="10">
        <v>41640</v>
      </c>
      <c r="B7" t="s">
        <v>12</v>
      </c>
      <c r="C7" t="s">
        <v>1</v>
      </c>
      <c r="F7" t="str">
        <f t="array" ref="F7">IFERROR(INDEX($C$2:$C$11, SMALL(IF($F$1=B7:B16, ROW(C7:C16)-1,""), ROW()-1)),"")</f>
        <v/>
      </c>
    </row>
    <row r="8" spans="1:6" x14ac:dyDescent="0.3">
      <c r="A8" s="10">
        <v>41641</v>
      </c>
      <c r="B8" t="s">
        <v>10</v>
      </c>
      <c r="C8" t="s">
        <v>5</v>
      </c>
      <c r="F8" t="str">
        <f t="array" ref="F8">IFERROR(INDEX($C$2:$C$11, SMALL(IF($F$1=B8:B17, ROW(C8:C17)-1,""), ROW()-1)),"")</f>
        <v/>
      </c>
    </row>
    <row r="9" spans="1:6" x14ac:dyDescent="0.3">
      <c r="A9" s="10">
        <v>41641</v>
      </c>
      <c r="B9" t="s">
        <v>10</v>
      </c>
      <c r="C9" t="s">
        <v>6</v>
      </c>
      <c r="F9" t="str">
        <f t="array" ref="F9">IFERROR(INDEX($C$2:$C$11, SMALL(IF($F$1=B9:B18, ROW(C9:C18)-1,""), ROW()-1)),"")</f>
        <v/>
      </c>
    </row>
    <row r="10" spans="1:6" x14ac:dyDescent="0.3">
      <c r="A10" s="10">
        <v>41641</v>
      </c>
      <c r="B10" t="s">
        <v>11</v>
      </c>
      <c r="C10" t="s">
        <v>8</v>
      </c>
      <c r="F10" t="str">
        <f t="array" ref="F10">IFERROR(INDEX($C$2:$C$11, SMALL(IF($F$1=B10:B19, ROW(C10:C19)-1,""), ROW()-1)),"")</f>
        <v/>
      </c>
    </row>
    <row r="11" spans="1:6" x14ac:dyDescent="0.3">
      <c r="A11" s="10">
        <v>41641</v>
      </c>
      <c r="B11" t="s">
        <v>12</v>
      </c>
      <c r="C11" t="s">
        <v>1</v>
      </c>
      <c r="F11" t="str">
        <f t="array" ref="F11">IFERROR(INDEX($C$2:$C$11, SMALL(IF($F$1=B11:B20, ROW(C11:C20)-1,""), ROW()-1)),"")</f>
        <v/>
      </c>
    </row>
    <row r="24" spans="11:11" x14ac:dyDescent="0.3">
      <c r="K24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72AD-6C5C-4043-985D-AF28EAB86E6D}">
  <dimension ref="A1:I9"/>
  <sheetViews>
    <sheetView workbookViewId="0">
      <selection activeCell="I3" sqref="I3"/>
    </sheetView>
  </sheetViews>
  <sheetFormatPr defaultRowHeight="14.4" x14ac:dyDescent="0.3"/>
  <cols>
    <col min="1" max="1" width="12.109375" customWidth="1"/>
  </cols>
  <sheetData>
    <row r="1" spans="1:9" x14ac:dyDescent="0.3">
      <c r="A1" s="17"/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H1" s="19" t="s">
        <v>29</v>
      </c>
      <c r="I1" s="4" t="s">
        <v>24</v>
      </c>
    </row>
    <row r="2" spans="1:9" x14ac:dyDescent="0.3">
      <c r="A2" s="18" t="s">
        <v>5</v>
      </c>
      <c r="B2" s="1">
        <v>2773</v>
      </c>
      <c r="C2" s="1">
        <v>17462</v>
      </c>
      <c r="D2" s="1">
        <v>5954</v>
      </c>
      <c r="E2" s="1">
        <v>1348</v>
      </c>
      <c r="F2" s="1">
        <v>28158</v>
      </c>
      <c r="H2" s="15" t="s">
        <v>30</v>
      </c>
      <c r="I2" s="6" t="s">
        <v>20</v>
      </c>
    </row>
    <row r="3" spans="1:9" x14ac:dyDescent="0.3">
      <c r="A3" s="18" t="s">
        <v>23</v>
      </c>
      <c r="B3" s="1">
        <v>12908</v>
      </c>
      <c r="C3" s="1">
        <v>3083</v>
      </c>
      <c r="D3" s="1">
        <v>24492</v>
      </c>
      <c r="E3" s="1">
        <v>5825</v>
      </c>
      <c r="F3" s="1">
        <v>1080</v>
      </c>
      <c r="H3" s="20" t="s">
        <v>31</v>
      </c>
      <c r="I3" s="21">
        <f>VLOOKUP(I1, A2:F9, MATCH(I2, A1:F1, 0), FALSE)</f>
        <v>20019</v>
      </c>
    </row>
    <row r="4" spans="1:9" x14ac:dyDescent="0.3">
      <c r="A4" s="18" t="s">
        <v>7</v>
      </c>
      <c r="B4" s="1">
        <v>6554</v>
      </c>
      <c r="C4" s="1">
        <v>14262</v>
      </c>
      <c r="D4" s="1">
        <v>8377</v>
      </c>
      <c r="E4" s="1">
        <v>24982</v>
      </c>
      <c r="F4" s="1">
        <v>12184</v>
      </c>
    </row>
    <row r="5" spans="1:9" x14ac:dyDescent="0.3">
      <c r="A5" s="18" t="s">
        <v>24</v>
      </c>
      <c r="B5" s="1">
        <v>28913</v>
      </c>
      <c r="C5" s="1">
        <v>1437</v>
      </c>
      <c r="D5" s="1">
        <v>20019</v>
      </c>
      <c r="E5" s="1">
        <v>13026</v>
      </c>
      <c r="F5" s="1">
        <v>26952</v>
      </c>
    </row>
    <row r="6" spans="1:9" x14ac:dyDescent="0.3">
      <c r="A6" s="18" t="s">
        <v>25</v>
      </c>
      <c r="B6" s="1">
        <v>4768</v>
      </c>
      <c r="C6" s="1">
        <v>7622</v>
      </c>
      <c r="D6" s="1">
        <v>28918</v>
      </c>
      <c r="E6" s="1">
        <v>27141</v>
      </c>
      <c r="F6" s="1">
        <v>3578</v>
      </c>
    </row>
    <row r="7" spans="1:9" x14ac:dyDescent="0.3">
      <c r="A7" s="18" t="s">
        <v>26</v>
      </c>
      <c r="B7" s="1">
        <v>13390</v>
      </c>
      <c r="C7" s="1">
        <v>3611</v>
      </c>
      <c r="D7" s="1">
        <v>6226</v>
      </c>
      <c r="E7" s="1">
        <v>27567</v>
      </c>
      <c r="F7" s="1">
        <v>29962</v>
      </c>
    </row>
    <row r="8" spans="1:9" x14ac:dyDescent="0.3">
      <c r="A8" s="18" t="s">
        <v>27</v>
      </c>
      <c r="B8" s="1">
        <v>17585</v>
      </c>
      <c r="C8" s="1">
        <v>28508</v>
      </c>
      <c r="D8" s="1">
        <v>9614</v>
      </c>
      <c r="E8" s="1">
        <v>17110</v>
      </c>
      <c r="F8" s="1">
        <v>12143</v>
      </c>
    </row>
    <row r="9" spans="1:9" x14ac:dyDescent="0.3">
      <c r="A9" s="18" t="s">
        <v>28</v>
      </c>
      <c r="B9" s="1">
        <v>22579</v>
      </c>
      <c r="C9" s="1">
        <v>16301</v>
      </c>
      <c r="D9" s="1">
        <v>6469</v>
      </c>
      <c r="E9" s="1">
        <v>22050</v>
      </c>
      <c r="F9" s="1">
        <v>8740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344A-9D85-44C9-907F-678B4CD5FAED}">
  <dimension ref="A1:P27"/>
  <sheetViews>
    <sheetView zoomScaleNormal="100" workbookViewId="0">
      <selection activeCell="J3" sqref="J3"/>
    </sheetView>
  </sheetViews>
  <sheetFormatPr defaultRowHeight="14.4" x14ac:dyDescent="0.3"/>
  <cols>
    <col min="1" max="8" width="9.5546875" customWidth="1"/>
  </cols>
  <sheetData>
    <row r="1" spans="1:8" x14ac:dyDescent="0.3">
      <c r="A1" s="30" t="s">
        <v>49</v>
      </c>
      <c r="B1" s="31" t="s">
        <v>32</v>
      </c>
      <c r="D1" s="22" t="s">
        <v>49</v>
      </c>
      <c r="E1" s="23" t="s">
        <v>4</v>
      </c>
      <c r="G1" s="22" t="s">
        <v>4</v>
      </c>
      <c r="H1" s="23" t="s">
        <v>32</v>
      </c>
    </row>
    <row r="2" spans="1:8" x14ac:dyDescent="0.3">
      <c r="A2" s="32" t="s">
        <v>41</v>
      </c>
      <c r="B2" s="33">
        <f t="shared" ref="B2:B9" si="0">VLOOKUP(VLOOKUP(A2, Products, 2, FALSE), Prices, 2, FALSE)</f>
        <v>12.64</v>
      </c>
      <c r="D2" s="32" t="s">
        <v>41</v>
      </c>
      <c r="E2" s="28" t="s">
        <v>34</v>
      </c>
      <c r="G2" s="24" t="s">
        <v>36</v>
      </c>
      <c r="H2" s="25">
        <v>25.87</v>
      </c>
    </row>
    <row r="3" spans="1:8" x14ac:dyDescent="0.3">
      <c r="A3" s="32" t="s">
        <v>42</v>
      </c>
      <c r="B3" s="33">
        <f t="shared" si="0"/>
        <v>10.36</v>
      </c>
      <c r="D3" s="32" t="s">
        <v>42</v>
      </c>
      <c r="E3" s="28" t="s">
        <v>37</v>
      </c>
      <c r="G3" s="24" t="s">
        <v>39</v>
      </c>
      <c r="H3" s="25">
        <v>10.52</v>
      </c>
    </row>
    <row r="4" spans="1:8" x14ac:dyDescent="0.3">
      <c r="A4" s="32" t="s">
        <v>43</v>
      </c>
      <c r="B4" s="33">
        <f t="shared" si="0"/>
        <v>10.52</v>
      </c>
      <c r="D4" s="32" t="s">
        <v>43</v>
      </c>
      <c r="E4" s="28" t="s">
        <v>39</v>
      </c>
      <c r="G4" s="24" t="s">
        <v>40</v>
      </c>
      <c r="H4" s="25">
        <v>18.96</v>
      </c>
    </row>
    <row r="5" spans="1:8" x14ac:dyDescent="0.3">
      <c r="A5" s="32" t="s">
        <v>44</v>
      </c>
      <c r="B5" s="33">
        <f t="shared" si="0"/>
        <v>29.39</v>
      </c>
      <c r="D5" s="32" t="s">
        <v>44</v>
      </c>
      <c r="E5" s="28" t="s">
        <v>35</v>
      </c>
      <c r="G5" s="24" t="s">
        <v>37</v>
      </c>
      <c r="H5" s="25">
        <v>10.36</v>
      </c>
    </row>
    <row r="6" spans="1:8" x14ac:dyDescent="0.3">
      <c r="A6" s="32" t="s">
        <v>45</v>
      </c>
      <c r="B6" s="33">
        <f t="shared" si="0"/>
        <v>18.96</v>
      </c>
      <c r="D6" s="32" t="s">
        <v>45</v>
      </c>
      <c r="E6" s="28" t="s">
        <v>40</v>
      </c>
      <c r="G6" s="24" t="s">
        <v>34</v>
      </c>
      <c r="H6" s="25">
        <v>12.64</v>
      </c>
    </row>
    <row r="7" spans="1:8" x14ac:dyDescent="0.3">
      <c r="A7" s="32" t="s">
        <v>46</v>
      </c>
      <c r="B7" s="33">
        <f t="shared" si="0"/>
        <v>15.99</v>
      </c>
      <c r="D7" s="32" t="s">
        <v>46</v>
      </c>
      <c r="E7" s="28" t="s">
        <v>38</v>
      </c>
      <c r="G7" s="24" t="s">
        <v>38</v>
      </c>
      <c r="H7" s="25">
        <v>15.99</v>
      </c>
    </row>
    <row r="8" spans="1:8" x14ac:dyDescent="0.3">
      <c r="A8" s="32" t="s">
        <v>47</v>
      </c>
      <c r="B8" s="33">
        <f t="shared" si="0"/>
        <v>13.5</v>
      </c>
      <c r="D8" s="32" t="s">
        <v>47</v>
      </c>
      <c r="E8" s="28" t="s">
        <v>33</v>
      </c>
      <c r="G8" s="24" t="s">
        <v>35</v>
      </c>
      <c r="H8" s="25">
        <v>29.39</v>
      </c>
    </row>
    <row r="9" spans="1:8" x14ac:dyDescent="0.3">
      <c r="A9" s="34" t="s">
        <v>48</v>
      </c>
      <c r="B9" s="35">
        <f t="shared" si="0"/>
        <v>25.87</v>
      </c>
      <c r="D9" s="34" t="s">
        <v>48</v>
      </c>
      <c r="E9" s="29" t="s">
        <v>36</v>
      </c>
      <c r="G9" s="26" t="s">
        <v>33</v>
      </c>
      <c r="H9" s="27">
        <v>13.5</v>
      </c>
    </row>
    <row r="27" spans="16:16" x14ac:dyDescent="0.3">
      <c r="P27" t="s">
        <v>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F056-5474-4215-A5BC-6A299C014F83}">
  <dimension ref="A1:H4"/>
  <sheetViews>
    <sheetView workbookViewId="0">
      <selection activeCell="B2" sqref="B2"/>
    </sheetView>
  </sheetViews>
  <sheetFormatPr defaultColWidth="9.109375" defaultRowHeight="14.4" x14ac:dyDescent="0.3"/>
  <sheetData>
    <row r="1" spans="1:8" x14ac:dyDescent="0.3">
      <c r="A1" s="42" t="s">
        <v>4</v>
      </c>
      <c r="B1" s="43" t="s">
        <v>51</v>
      </c>
      <c r="C1" s="43" t="s">
        <v>52</v>
      </c>
      <c r="D1" s="44" t="s">
        <v>53</v>
      </c>
      <c r="F1" s="51"/>
      <c r="G1" s="38" t="s">
        <v>7</v>
      </c>
      <c r="H1" s="39" t="s">
        <v>25</v>
      </c>
    </row>
    <row r="2" spans="1:8" x14ac:dyDescent="0.3">
      <c r="A2" s="45" t="s">
        <v>7</v>
      </c>
      <c r="B2" s="46">
        <f ca="1">VLOOKUP($A2, INDIRECT(B$1&amp;"_Sales"), 2, FALSE)</f>
        <v>3686</v>
      </c>
      <c r="C2" s="46">
        <f t="shared" ref="C2:D3" ca="1" si="0">VLOOKUP($A2, INDIRECT(C$1&amp;"_Sales"), 2, FALSE)</f>
        <v>1820</v>
      </c>
      <c r="D2" s="47">
        <f t="shared" ca="1" si="0"/>
        <v>2055</v>
      </c>
      <c r="F2" s="53" t="s">
        <v>51</v>
      </c>
      <c r="G2" s="46">
        <f ca="1">VLOOKUP(G$1, INDIRECT($F2&amp;"_Sales"), 2, FALSE)</f>
        <v>3686</v>
      </c>
      <c r="H2" s="52">
        <f ca="1">VLOOKUP(H$1, INDIRECT($F2&amp;"_Sales"), 2, FALSE)</f>
        <v>2091</v>
      </c>
    </row>
    <row r="3" spans="1:8" x14ac:dyDescent="0.3">
      <c r="A3" s="48" t="s">
        <v>25</v>
      </c>
      <c r="B3" s="49">
        <f ca="1">VLOOKUP($A3, INDIRECT(B$1&amp;"_Sales"), 2, FALSE)</f>
        <v>2091</v>
      </c>
      <c r="C3" s="49">
        <f t="shared" ca="1" si="0"/>
        <v>3199</v>
      </c>
      <c r="D3" s="50">
        <f t="shared" ca="1" si="0"/>
        <v>1046</v>
      </c>
      <c r="F3" s="53" t="s">
        <v>52</v>
      </c>
      <c r="G3" s="46">
        <f t="shared" ref="G3:H4" ca="1" si="1">VLOOKUP(G$1, INDIRECT($F3&amp;"_Sales"), 2, FALSE)</f>
        <v>1820</v>
      </c>
      <c r="H3" s="52">
        <f t="shared" ca="1" si="1"/>
        <v>3199</v>
      </c>
    </row>
    <row r="4" spans="1:8" x14ac:dyDescent="0.3">
      <c r="F4" s="54" t="s">
        <v>53</v>
      </c>
      <c r="G4" s="40">
        <f t="shared" ca="1" si="1"/>
        <v>2055</v>
      </c>
      <c r="H4" s="41">
        <f t="shared" ca="1" si="1"/>
        <v>1046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1B24-AA44-4F86-A7A7-AD8CE0290A84}">
  <dimension ref="A1:J24"/>
  <sheetViews>
    <sheetView tabSelected="1" workbookViewId="0">
      <selection activeCell="E3" sqref="E3"/>
    </sheetView>
  </sheetViews>
  <sheetFormatPr defaultColWidth="9.109375" defaultRowHeight="14.4" x14ac:dyDescent="0.3"/>
  <cols>
    <col min="4" max="4" width="6.44140625" bestFit="1" customWidth="1"/>
  </cols>
  <sheetData>
    <row r="1" spans="1:4" x14ac:dyDescent="0.3">
      <c r="A1" s="55" t="s">
        <v>4</v>
      </c>
      <c r="B1" s="56" t="s">
        <v>51</v>
      </c>
      <c r="C1" s="56" t="s">
        <v>52</v>
      </c>
      <c r="D1" s="57" t="s">
        <v>53</v>
      </c>
    </row>
    <row r="2" spans="1:4" x14ac:dyDescent="0.3">
      <c r="A2" s="58" t="s">
        <v>7</v>
      </c>
      <c r="B2" s="46">
        <f t="shared" ref="B2:D3" si="0">VLOOKUP($A2, IF(B$1="CA", CA_Sales, IF(B$1="FL", FL_Sales, IF(B$1="KS", KS_Sales,""))), 2, FALSE)</f>
        <v>3686</v>
      </c>
      <c r="C2" s="46">
        <f t="shared" si="0"/>
        <v>1820</v>
      </c>
      <c r="D2" s="59">
        <f t="shared" si="0"/>
        <v>2055</v>
      </c>
    </row>
    <row r="3" spans="1:4" x14ac:dyDescent="0.3">
      <c r="A3" s="60" t="s">
        <v>25</v>
      </c>
      <c r="B3" s="61">
        <f t="shared" si="0"/>
        <v>2091</v>
      </c>
      <c r="C3" s="61">
        <f t="shared" si="0"/>
        <v>3199</v>
      </c>
      <c r="D3" s="62">
        <f t="shared" si="0"/>
        <v>1046</v>
      </c>
    </row>
    <row r="24" spans="10:10" x14ac:dyDescent="0.3">
      <c r="J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A7E2-D9B5-4603-BAA2-9C51E0D6E9CC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22" t="s">
        <v>4</v>
      </c>
      <c r="B1" s="23" t="s">
        <v>31</v>
      </c>
    </row>
    <row r="2" spans="1:2" x14ac:dyDescent="0.3">
      <c r="A2" s="24" t="s">
        <v>5</v>
      </c>
      <c r="B2" s="36">
        <v>1378</v>
      </c>
    </row>
    <row r="3" spans="1:2" x14ac:dyDescent="0.3">
      <c r="A3" s="24" t="s">
        <v>50</v>
      </c>
      <c r="B3" s="36">
        <v>4723</v>
      </c>
    </row>
    <row r="4" spans="1:2" x14ac:dyDescent="0.3">
      <c r="A4" s="24" t="s">
        <v>7</v>
      </c>
      <c r="B4" s="36">
        <v>3686</v>
      </c>
    </row>
    <row r="5" spans="1:2" x14ac:dyDescent="0.3">
      <c r="A5" s="26" t="s">
        <v>25</v>
      </c>
      <c r="B5" s="37">
        <v>2091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0B8B-DC70-443D-A7AB-41448171808A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22" t="s">
        <v>4</v>
      </c>
      <c r="B1" s="23" t="s">
        <v>31</v>
      </c>
    </row>
    <row r="2" spans="1:2" x14ac:dyDescent="0.3">
      <c r="A2" s="24" t="s">
        <v>5</v>
      </c>
      <c r="B2" s="36">
        <v>3325</v>
      </c>
    </row>
    <row r="3" spans="1:2" x14ac:dyDescent="0.3">
      <c r="A3" s="24" t="s">
        <v>7</v>
      </c>
      <c r="B3" s="36">
        <v>1820</v>
      </c>
    </row>
    <row r="4" spans="1:2" x14ac:dyDescent="0.3">
      <c r="A4" s="24" t="s">
        <v>25</v>
      </c>
      <c r="B4" s="36">
        <v>3199</v>
      </c>
    </row>
    <row r="5" spans="1:2" x14ac:dyDescent="0.3">
      <c r="A5" s="26" t="s">
        <v>27</v>
      </c>
      <c r="B5" s="37">
        <v>3836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C832-E05F-487A-A97F-DDB0E4461BF1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2" t="s">
        <v>4</v>
      </c>
      <c r="B1" s="23" t="s">
        <v>31</v>
      </c>
    </row>
    <row r="2" spans="1:2" x14ac:dyDescent="0.3">
      <c r="A2" s="24" t="s">
        <v>5</v>
      </c>
      <c r="B2" s="36">
        <v>4022</v>
      </c>
    </row>
    <row r="3" spans="1:2" x14ac:dyDescent="0.3">
      <c r="A3" s="24" t="s">
        <v>50</v>
      </c>
      <c r="B3" s="36">
        <v>1414</v>
      </c>
    </row>
    <row r="4" spans="1:2" x14ac:dyDescent="0.3">
      <c r="A4" s="24" t="s">
        <v>7</v>
      </c>
      <c r="B4" s="36">
        <v>2055</v>
      </c>
    </row>
    <row r="5" spans="1:2" x14ac:dyDescent="0.3">
      <c r="A5" s="26" t="s">
        <v>25</v>
      </c>
      <c r="B5" s="3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VLOOKUP - formula examples</vt:lpstr>
      <vt:lpstr>Vlookup 2 values</vt:lpstr>
      <vt:lpstr>Vlookup multiple criteria</vt:lpstr>
      <vt:lpstr>Vlookup Nth instance</vt:lpstr>
      <vt:lpstr>Vlookup 2nd instance</vt:lpstr>
      <vt:lpstr>Vlookup multiple values</vt:lpstr>
      <vt:lpstr>2-way Vlookup</vt:lpstr>
      <vt:lpstr>Nested Vlookup</vt:lpstr>
      <vt:lpstr>VLOOKUP INDIRECT</vt:lpstr>
      <vt:lpstr>VLOOKUP IF</vt:lpstr>
      <vt:lpstr>CA_Sales</vt:lpstr>
      <vt:lpstr>FL_Sales</vt:lpstr>
      <vt:lpstr>KS_Sales</vt:lpstr>
      <vt:lpstr>CA_Sales</vt:lpstr>
      <vt:lpstr>FL_Sales</vt:lpstr>
      <vt:lpstr>KS_Sales</vt:lpstr>
      <vt:lpstr>Prices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avnish kumar</cp:lastModifiedBy>
  <dcterms:created xsi:type="dcterms:W3CDTF">2014-07-29T11:10:53Z</dcterms:created>
  <dcterms:modified xsi:type="dcterms:W3CDTF">2023-12-14T07:52:56Z</dcterms:modified>
</cp:coreProperties>
</file>