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22008013\Downloads\"/>
    </mc:Choice>
  </mc:AlternateContent>
  <xr:revisionPtr revIDLastSave="0" documentId="13_ncr:1_{C2164A3E-CA0F-4159-A1E6-8D5106172102}" xr6:coauthVersionLast="36" xr6:coauthVersionMax="36" xr10:uidLastSave="{00000000-0000-0000-0000-000000000000}"/>
  <bookViews>
    <workbookView xWindow="0" yWindow="0" windowWidth="20490" windowHeight="7695" xr2:uid="{00000000-000D-0000-FFFF-FFFF00000000}"/>
  </bookViews>
  <sheets>
    <sheet name="Model" sheetId="1" r:id="rId1"/>
    <sheet name="Analysi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F3" i="2" s="1"/>
  <c r="D4" i="2"/>
  <c r="F4" i="2" s="1"/>
  <c r="D5" i="2"/>
  <c r="F5" i="2" s="1"/>
  <c r="D6" i="2"/>
  <c r="F6" i="2" s="1"/>
  <c r="D7" i="2"/>
  <c r="F7" i="2" s="1"/>
  <c r="D8" i="2"/>
  <c r="F8" i="2" s="1"/>
  <c r="D9" i="2"/>
  <c r="F9" i="2" s="1"/>
  <c r="D10" i="2"/>
  <c r="F10" i="2" s="1"/>
  <c r="D11" i="2"/>
  <c r="F11" i="2" s="1"/>
  <c r="D12" i="2"/>
  <c r="F12" i="2" s="1"/>
  <c r="D13" i="2"/>
  <c r="F13" i="2" s="1"/>
  <c r="D14" i="2"/>
  <c r="F14" i="2" s="1"/>
  <c r="D15" i="2"/>
  <c r="F15" i="2" s="1"/>
  <c r="D16" i="2"/>
  <c r="F16" i="2" s="1"/>
  <c r="D17" i="2"/>
  <c r="F17" i="2" s="1"/>
  <c r="D18" i="2"/>
  <c r="F18" i="2" s="1"/>
  <c r="D19" i="2"/>
  <c r="F19" i="2" s="1"/>
  <c r="D20" i="2"/>
  <c r="F20" i="2" s="1"/>
  <c r="D21" i="2"/>
  <c r="F21" i="2" s="1"/>
  <c r="D2" i="2"/>
  <c r="F2" i="2" s="1"/>
  <c r="F22" i="2" s="1"/>
  <c r="E3" i="2"/>
  <c r="G3" i="2" s="1"/>
  <c r="E4" i="2"/>
  <c r="G4" i="2" s="1"/>
  <c r="E5" i="2"/>
  <c r="G5" i="2" s="1"/>
  <c r="E6" i="2"/>
  <c r="G6" i="2" s="1"/>
  <c r="E7" i="2"/>
  <c r="G7" i="2" s="1"/>
  <c r="E8" i="2"/>
  <c r="G8" i="2" s="1"/>
  <c r="E9" i="2"/>
  <c r="G9" i="2" s="1"/>
  <c r="E10" i="2"/>
  <c r="G10" i="2" s="1"/>
  <c r="E11" i="2"/>
  <c r="G11" i="2" s="1"/>
  <c r="E12" i="2"/>
  <c r="G12" i="2" s="1"/>
  <c r="E13" i="2"/>
  <c r="G13" i="2" s="1"/>
  <c r="E14" i="2"/>
  <c r="G14" i="2" s="1"/>
  <c r="E15" i="2"/>
  <c r="G15" i="2" s="1"/>
  <c r="E16" i="2"/>
  <c r="G16" i="2" s="1"/>
  <c r="E17" i="2"/>
  <c r="G17" i="2" s="1"/>
  <c r="E18" i="2"/>
  <c r="G18" i="2" s="1"/>
  <c r="E19" i="2"/>
  <c r="G19" i="2" s="1"/>
  <c r="E20" i="2"/>
  <c r="G20" i="2" s="1"/>
  <c r="E21" i="2"/>
  <c r="G21" i="2" s="1"/>
  <c r="E2" i="2"/>
  <c r="G2" i="2" s="1"/>
  <c r="G22" i="2" s="1"/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3" i="2"/>
  <c r="C22" i="2" l="1"/>
</calcChain>
</file>

<file path=xl/sharedStrings.xml><?xml version="1.0" encoding="utf-8"?>
<sst xmlns="http://schemas.openxmlformats.org/spreadsheetml/2006/main" count="18" uniqueCount="16">
  <si>
    <t>Average of Seasonally Adjusted Sales</t>
  </si>
  <si>
    <t>Year</t>
  </si>
  <si>
    <t>Growth</t>
  </si>
  <si>
    <t>Average Growth</t>
  </si>
  <si>
    <t>Exponential</t>
  </si>
  <si>
    <t>Exponential (y = 158193e^0.043x)</t>
  </si>
  <si>
    <t>Constant (a)</t>
  </si>
  <si>
    <t>Exponent (b)</t>
  </si>
  <si>
    <t>Linear (y = 10436x+146646)</t>
  </si>
  <si>
    <t>Interceptor (b)</t>
  </si>
  <si>
    <t>Slope (m)</t>
  </si>
  <si>
    <t>Linear</t>
  </si>
  <si>
    <t>Error (Linear)</t>
  </si>
  <si>
    <t>Error (Exponential)</t>
  </si>
  <si>
    <t>Average Error</t>
  </si>
  <si>
    <t>So, Based on the spreadsheet, Exponential method is more suitable for this data table.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</si>
</sst>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&quot;$&quot;#,##0.00"/>
    <numFmt numFmtId="166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FFF5B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165" fontId="2" fillId="2" borderId="1" xfId="1" applyNumberFormat="1" applyFont="1" applyFill="1" applyBorder="1" applyAlignment="1">
      <alignment horizontal="center"/>
    </xf>
    <xf numFmtId="165" fontId="0" fillId="0" borderId="0" xfId="1" applyNumberFormat="1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6" fontId="0" fillId="0" borderId="0" xfId="2" applyNumberFormat="1" applyFont="1"/>
    <xf numFmtId="2" fontId="0" fillId="0" borderId="0" xfId="0" applyNumberFormat="1"/>
    <xf numFmtId="2" fontId="0" fillId="0" borderId="0" xfId="1" applyNumberFormat="1" applyFont="1" applyAlignment="1">
      <alignment horizontal="center" vertical="top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0" xfId="0" applyFill="1" applyAlignment="1">
      <alignment horizontal="right"/>
    </xf>
    <xf numFmtId="166" fontId="0" fillId="3" borderId="0" xfId="2" applyNumberFormat="1" applyFont="1" applyFill="1"/>
    <xf numFmtId="0" fontId="2" fillId="2" borderId="1" xfId="0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center" vertical="center"/>
    </xf>
    <xf numFmtId="10" fontId="0" fillId="0" borderId="0" xfId="2" applyNumberFormat="1" applyFont="1"/>
    <xf numFmtId="0" fontId="0" fillId="4" borderId="0" xfId="0" applyFill="1"/>
    <xf numFmtId="10" fontId="0" fillId="4" borderId="0" xfId="0" applyNumberFormat="1" applyFill="1"/>
    <xf numFmtId="0" fontId="2" fillId="0" borderId="0" xfId="0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EFFF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vs Year</a:t>
            </a:r>
          </a:p>
        </c:rich>
      </c:tx>
      <c:layout>
        <c:manualLayout>
          <c:xMode val="edge"/>
          <c:yMode val="edge"/>
          <c:x val="0.4578396362426527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Analysis!$B$1</c:f>
              <c:strCache>
                <c:ptCount val="1"/>
                <c:pt idx="0">
                  <c:v>Average of Seasonally Adjusted Sales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6563897822631327"/>
                  <c:y val="-0.111527777777777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617892129680974"/>
                  <c:y val="-0.17178404782735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Analysis!#REF!</c:f>
            </c:numRef>
          </c:xVal>
          <c:yVal>
            <c:numRef>
              <c:f>Analysis!$B$2:$B$21</c:f>
              <c:numCache>
                <c:formatCode>0.00</c:formatCode>
                <c:ptCount val="20"/>
                <c:pt idx="0">
                  <c:v>150781.16666666666</c:v>
                </c:pt>
                <c:pt idx="1">
                  <c:v>161696.25</c:v>
                </c:pt>
                <c:pt idx="2">
                  <c:v>175688.83333333334</c:v>
                </c:pt>
                <c:pt idx="3">
                  <c:v>185437.25</c:v>
                </c:pt>
                <c:pt idx="4">
                  <c:v>196728.16666666666</c:v>
                </c:pt>
                <c:pt idx="5">
                  <c:v>206334.08333333334</c:v>
                </c:pt>
                <c:pt idx="6">
                  <c:v>215657.66666666666</c:v>
                </c:pt>
                <c:pt idx="7">
                  <c:v>233872</c:v>
                </c:pt>
                <c:pt idx="8">
                  <c:v>248748.25</c:v>
                </c:pt>
                <c:pt idx="9">
                  <c:v>255663.75</c:v>
                </c:pt>
                <c:pt idx="10">
                  <c:v>261272.41666666666</c:v>
                </c:pt>
                <c:pt idx="11">
                  <c:v>272232.5</c:v>
                </c:pt>
                <c:pt idx="12">
                  <c:v>288987.5</c:v>
                </c:pt>
                <c:pt idx="13">
                  <c:v>307826.08333333331</c:v>
                </c:pt>
                <c:pt idx="14">
                  <c:v>323823.08333333331</c:v>
                </c:pt>
                <c:pt idx="15">
                  <c:v>334008</c:v>
                </c:pt>
                <c:pt idx="16">
                  <c:v>328780.33333333331</c:v>
                </c:pt>
                <c:pt idx="17">
                  <c:v>303288.91666666669</c:v>
                </c:pt>
                <c:pt idx="18">
                  <c:v>323964.16666666669</c:v>
                </c:pt>
                <c:pt idx="19">
                  <c:v>349717.75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59-4DE6-A680-9BFDF6E05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654223"/>
        <c:axId val="1642472591"/>
      </c:scatterChart>
      <c:valAx>
        <c:axId val="473654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layout>
            <c:manualLayout>
              <c:xMode val="edge"/>
              <c:yMode val="edge"/>
              <c:x val="0.5613462379702537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472591"/>
        <c:crosses val="autoZero"/>
        <c:crossBetween val="midCat"/>
      </c:valAx>
      <c:valAx>
        <c:axId val="164247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41231882473024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654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0</xdr:row>
      <xdr:rowOff>57150</xdr:rowOff>
    </xdr:from>
    <xdr:to>
      <xdr:col>21</xdr:col>
      <xdr:colOff>331888</xdr:colOff>
      <xdr:row>14</xdr:row>
      <xdr:rowOff>180626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CC0CA7-D095-488C-BD6B-A64E8B455D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09900" y="57150"/>
          <a:ext cx="11895238" cy="27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6</xdr:row>
      <xdr:rowOff>42862</xdr:rowOff>
    </xdr:from>
    <xdr:to>
      <xdr:col>15</xdr:col>
      <xdr:colOff>228600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6CB89F-3C0C-42C0-9BB3-099013A29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>
      <selection activeCell="M18" sqref="M18"/>
    </sheetView>
  </sheetViews>
  <sheetFormatPr defaultRowHeight="15" x14ac:dyDescent="0.25"/>
  <cols>
    <col min="1" max="1" width="10.140625" style="4" bestFit="1" customWidth="1"/>
    <col min="2" max="2" width="34.7109375" style="2" bestFit="1" customWidth="1"/>
  </cols>
  <sheetData>
    <row r="1" spans="1:2" x14ac:dyDescent="0.25">
      <c r="A1" s="3" t="s">
        <v>1</v>
      </c>
      <c r="B1" s="1" t="s">
        <v>0</v>
      </c>
    </row>
    <row r="2" spans="1:2" x14ac:dyDescent="0.25">
      <c r="A2" s="6">
        <v>1992</v>
      </c>
      <c r="B2" s="2">
        <v>150781.16666666666</v>
      </c>
    </row>
    <row r="3" spans="1:2" x14ac:dyDescent="0.25">
      <c r="A3" s="5">
        <v>1993</v>
      </c>
      <c r="B3" s="2">
        <v>161696.25</v>
      </c>
    </row>
    <row r="4" spans="1:2" x14ac:dyDescent="0.25">
      <c r="A4" s="5">
        <v>1994</v>
      </c>
      <c r="B4" s="2">
        <v>175688.83333333334</v>
      </c>
    </row>
    <row r="5" spans="1:2" x14ac:dyDescent="0.25">
      <c r="A5" s="5">
        <v>1995</v>
      </c>
      <c r="B5" s="2">
        <v>185437.25</v>
      </c>
    </row>
    <row r="6" spans="1:2" x14ac:dyDescent="0.25">
      <c r="A6" s="5">
        <v>1996</v>
      </c>
      <c r="B6" s="2">
        <v>196728.16666666666</v>
      </c>
    </row>
    <row r="7" spans="1:2" x14ac:dyDescent="0.25">
      <c r="A7" s="5">
        <v>1997</v>
      </c>
      <c r="B7" s="2">
        <v>206334.08333333334</v>
      </c>
    </row>
    <row r="8" spans="1:2" x14ac:dyDescent="0.25">
      <c r="A8" s="5">
        <v>1998</v>
      </c>
      <c r="B8" s="2">
        <v>215657.66666666666</v>
      </c>
    </row>
    <row r="9" spans="1:2" x14ac:dyDescent="0.25">
      <c r="A9" s="5">
        <v>1999</v>
      </c>
      <c r="B9" s="2">
        <v>233872</v>
      </c>
    </row>
    <row r="10" spans="1:2" x14ac:dyDescent="0.25">
      <c r="A10" s="5">
        <v>2000</v>
      </c>
      <c r="B10" s="2">
        <v>248748.25</v>
      </c>
    </row>
    <row r="11" spans="1:2" x14ac:dyDescent="0.25">
      <c r="A11" s="5">
        <v>2001</v>
      </c>
      <c r="B11" s="2">
        <v>255663.75</v>
      </c>
    </row>
    <row r="12" spans="1:2" x14ac:dyDescent="0.25">
      <c r="A12" s="5">
        <v>2002</v>
      </c>
      <c r="B12" s="2">
        <v>261272.41666666666</v>
      </c>
    </row>
    <row r="13" spans="1:2" x14ac:dyDescent="0.25">
      <c r="A13" s="5">
        <v>2003</v>
      </c>
      <c r="B13" s="2">
        <v>272232.5</v>
      </c>
    </row>
    <row r="14" spans="1:2" x14ac:dyDescent="0.25">
      <c r="A14" s="5">
        <v>2004</v>
      </c>
      <c r="B14" s="2">
        <v>288987.5</v>
      </c>
    </row>
    <row r="15" spans="1:2" x14ac:dyDescent="0.25">
      <c r="A15" s="5">
        <v>2005</v>
      </c>
      <c r="B15" s="2">
        <v>307826.08333333331</v>
      </c>
    </row>
    <row r="16" spans="1:2" x14ac:dyDescent="0.25">
      <c r="A16" s="5">
        <v>2006</v>
      </c>
      <c r="B16" s="2">
        <v>323823.08333333331</v>
      </c>
    </row>
    <row r="17" spans="1:2" x14ac:dyDescent="0.25">
      <c r="A17" s="5">
        <v>2007</v>
      </c>
      <c r="B17" s="2">
        <v>334008</v>
      </c>
    </row>
    <row r="18" spans="1:2" x14ac:dyDescent="0.25">
      <c r="A18" s="5">
        <v>2008</v>
      </c>
      <c r="B18" s="2">
        <v>328780.33333333331</v>
      </c>
    </row>
    <row r="19" spans="1:2" x14ac:dyDescent="0.25">
      <c r="A19" s="5">
        <v>2009</v>
      </c>
      <c r="B19" s="2">
        <v>303288.91666666669</v>
      </c>
    </row>
    <row r="20" spans="1:2" x14ac:dyDescent="0.25">
      <c r="A20" s="5">
        <v>2010</v>
      </c>
      <c r="B20" s="2">
        <v>323964.16666666669</v>
      </c>
    </row>
    <row r="21" spans="1:2" x14ac:dyDescent="0.25">
      <c r="A21" s="5">
        <v>2011</v>
      </c>
      <c r="B21" s="2">
        <v>349717.75</v>
      </c>
    </row>
  </sheetData>
  <pageMargins left="0.7" right="0.7" top="0.75" bottom="0.75" header="0.3" footer="0.3"/>
  <pageSetup paperSize="9" orientation="portrait" r:id="rId1"/>
  <headerFooter>
    <oddFooter>&amp;L&amp;"vodafone rg,Regular"&amp;8&amp;K666666C2 – Vodafone Idea Internal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1522D-D8C6-498D-958D-4B8F5DB0B0FF}">
  <dimension ref="A1:L26"/>
  <sheetViews>
    <sheetView workbookViewId="0">
      <selection activeCell="I27" sqref="I27"/>
    </sheetView>
  </sheetViews>
  <sheetFormatPr defaultRowHeight="15" x14ac:dyDescent="0.25"/>
  <cols>
    <col min="1" max="1" width="7" customWidth="1"/>
    <col min="2" max="2" width="34.7109375" bestFit="1" customWidth="1"/>
    <col min="4" max="4" width="13.7109375" bestFit="1" customWidth="1"/>
    <col min="5" max="5" width="13.42578125" customWidth="1"/>
    <col min="6" max="6" width="12.5703125" bestFit="1" customWidth="1"/>
    <col min="7" max="7" width="18" bestFit="1" customWidth="1"/>
    <col min="8" max="8" width="13.85546875" customWidth="1"/>
    <col min="9" max="9" width="14.7109375" customWidth="1"/>
    <col min="10" max="10" width="15.28515625" customWidth="1"/>
    <col min="11" max="11" width="15.42578125" customWidth="1"/>
  </cols>
  <sheetData>
    <row r="1" spans="1:12" ht="31.5" customHeight="1" x14ac:dyDescent="0.25">
      <c r="A1" s="19" t="s">
        <v>1</v>
      </c>
      <c r="B1" s="20" t="s">
        <v>0</v>
      </c>
      <c r="C1" s="20" t="s">
        <v>2</v>
      </c>
      <c r="D1" s="20" t="s">
        <v>11</v>
      </c>
      <c r="E1" s="21" t="s">
        <v>4</v>
      </c>
      <c r="F1" s="21" t="s">
        <v>12</v>
      </c>
      <c r="G1" s="21" t="s">
        <v>13</v>
      </c>
    </row>
    <row r="2" spans="1:12" ht="15.75" thickBot="1" x14ac:dyDescent="0.3">
      <c r="A2" s="7">
        <v>1</v>
      </c>
      <c r="B2" s="10">
        <v>150781.16666666666</v>
      </c>
      <c r="D2" s="9">
        <f>$L$5*A2+$L$4</f>
        <v>157082</v>
      </c>
      <c r="E2" s="9">
        <f>$J$4*EXP($J$5*A2)</f>
        <v>165143.66740010298</v>
      </c>
      <c r="F2" s="22">
        <f>(D2-B2)/Analysis!B2</f>
        <v>4.178793328521363E-2</v>
      </c>
      <c r="G2" s="22">
        <f>(E2-B2)/B2</f>
        <v>9.5253943519270107E-2</v>
      </c>
    </row>
    <row r="3" spans="1:12" x14ac:dyDescent="0.25">
      <c r="A3" s="7">
        <v>2</v>
      </c>
      <c r="B3" s="10">
        <v>161696.25</v>
      </c>
      <c r="C3" s="8">
        <f>(B3-B2)/B2</f>
        <v>7.2390229991146179E-2</v>
      </c>
      <c r="D3" s="9">
        <f>$L$5*A3+$L$4</f>
        <v>167518</v>
      </c>
      <c r="E3" s="9">
        <f>$J$4*EXP($J$5*A3)</f>
        <v>172399.73249357322</v>
      </c>
      <c r="F3" s="22">
        <f>(D3-B3)/Analysis!B3</f>
        <v>3.6004236338195848E-2</v>
      </c>
      <c r="G3" s="22">
        <f t="shared" ref="G3:G21" si="0">(E3-B3)/B3</f>
        <v>6.6194995205969331E-2</v>
      </c>
      <c r="I3" s="15" t="s">
        <v>5</v>
      </c>
      <c r="J3" s="16"/>
      <c r="K3" s="15" t="s">
        <v>8</v>
      </c>
      <c r="L3" s="16"/>
    </row>
    <row r="4" spans="1:12" x14ac:dyDescent="0.25">
      <c r="A4" s="7">
        <v>3</v>
      </c>
      <c r="B4" s="10">
        <v>175688.83333333334</v>
      </c>
      <c r="C4" s="8">
        <f t="shared" ref="C4:C21" si="1">(B4-B3)/B3</f>
        <v>8.6536226618325052E-2</v>
      </c>
      <c r="D4" s="9">
        <f>$L$5*A4+$L$4</f>
        <v>177954</v>
      </c>
      <c r="E4" s="9">
        <f>$J$4*EXP($J$5*A4)</f>
        <v>179974.61381214956</v>
      </c>
      <c r="F4" s="22">
        <f>(D4-B4)/Analysis!B4</f>
        <v>1.2893059983891919E-2</v>
      </c>
      <c r="G4" s="22">
        <f t="shared" si="0"/>
        <v>2.4394154127512661E-2</v>
      </c>
      <c r="I4" s="11" t="s">
        <v>6</v>
      </c>
      <c r="J4" s="12">
        <v>158193</v>
      </c>
      <c r="K4" s="11" t="s">
        <v>9</v>
      </c>
      <c r="L4" s="12">
        <v>146646</v>
      </c>
    </row>
    <row r="5" spans="1:12" ht="15.75" thickBot="1" x14ac:dyDescent="0.3">
      <c r="A5" s="7">
        <v>4</v>
      </c>
      <c r="B5" s="10">
        <v>185437.25</v>
      </c>
      <c r="C5" s="8">
        <f t="shared" si="1"/>
        <v>5.5486831358092327E-2</v>
      </c>
      <c r="D5" s="9">
        <f>$L$5*A5+$L$4</f>
        <v>188390</v>
      </c>
      <c r="E5" s="9">
        <f>$J$4*EXP($J$5*A5)</f>
        <v>187882.31946960744</v>
      </c>
      <c r="F5" s="22">
        <f>(D5-B5)/Analysis!B5</f>
        <v>1.5923176168757894E-2</v>
      </c>
      <c r="G5" s="22">
        <f t="shared" si="0"/>
        <v>1.3185427790842644E-2</v>
      </c>
      <c r="I5" s="13" t="s">
        <v>7</v>
      </c>
      <c r="J5" s="14">
        <v>4.2999999999999997E-2</v>
      </c>
      <c r="K5" s="13" t="s">
        <v>10</v>
      </c>
      <c r="L5" s="14">
        <v>10436</v>
      </c>
    </row>
    <row r="6" spans="1:12" x14ac:dyDescent="0.25">
      <c r="A6" s="7">
        <v>5</v>
      </c>
      <c r="B6" s="10">
        <v>196728.16666666666</v>
      </c>
      <c r="C6" s="8">
        <f t="shared" si="1"/>
        <v>6.0888072200524203E-2</v>
      </c>
      <c r="D6" s="9">
        <f>$L$5*A6+$L$4</f>
        <v>198826</v>
      </c>
      <c r="E6" s="9">
        <f>$J$4*EXP($J$5*A6)</f>
        <v>196137.47306675219</v>
      </c>
      <c r="F6" s="22">
        <f>(D6-B6)/Analysis!B6</f>
        <v>1.0663614513766507E-2</v>
      </c>
      <c r="G6" s="22">
        <f t="shared" si="0"/>
        <v>-3.0025878343863449E-3</v>
      </c>
    </row>
    <row r="7" spans="1:12" x14ac:dyDescent="0.25">
      <c r="A7" s="7">
        <v>6</v>
      </c>
      <c r="B7" s="10">
        <v>206334.08333333334</v>
      </c>
      <c r="C7" s="8">
        <f t="shared" si="1"/>
        <v>4.8828374855659648E-2</v>
      </c>
      <c r="D7" s="9">
        <f>$L$5*A7+$L$4</f>
        <v>209262</v>
      </c>
      <c r="E7" s="9">
        <f>$J$4*EXP($J$5*A7)</f>
        <v>204755.34073462404</v>
      </c>
      <c r="F7" s="22">
        <f>(D7-B7)/Analysis!B7</f>
        <v>1.4190174591449337E-2</v>
      </c>
      <c r="G7" s="22">
        <f t="shared" si="0"/>
        <v>-7.6513902754439152E-3</v>
      </c>
    </row>
    <row r="8" spans="1:12" x14ac:dyDescent="0.25">
      <c r="A8" s="7">
        <v>7</v>
      </c>
      <c r="B8" s="10">
        <v>215657.66666666666</v>
      </c>
      <c r="C8" s="8">
        <f t="shared" si="1"/>
        <v>4.5186830904087892E-2</v>
      </c>
      <c r="D8" s="9">
        <f>$L$5*A8+$L$4</f>
        <v>219698</v>
      </c>
      <c r="E8" s="9">
        <f>$J$4*EXP($J$5*A8)</f>
        <v>213751.8593659233</v>
      </c>
      <c r="F8" s="22">
        <f>(D8-B8)/Analysis!B8</f>
        <v>1.8734939479700126E-2</v>
      </c>
      <c r="G8" s="22">
        <f t="shared" si="0"/>
        <v>-8.8371877995373337E-3</v>
      </c>
    </row>
    <row r="9" spans="1:12" x14ac:dyDescent="0.25">
      <c r="A9" s="7">
        <v>8</v>
      </c>
      <c r="B9" s="10">
        <v>233872</v>
      </c>
      <c r="C9" s="8">
        <f t="shared" si="1"/>
        <v>8.4459475124927977E-2</v>
      </c>
      <c r="D9" s="9">
        <f>$L$5*A9+$L$4</f>
        <v>230134</v>
      </c>
      <c r="E9" s="9">
        <f>$J$4*EXP($J$5*A9)</f>
        <v>223143.66608686617</v>
      </c>
      <c r="F9" s="22">
        <f>(D9-B9)/Analysis!B9</f>
        <v>-1.598310186768831E-2</v>
      </c>
      <c r="G9" s="22">
        <f t="shared" si="0"/>
        <v>-4.5872673569875101E-2</v>
      </c>
    </row>
    <row r="10" spans="1:12" x14ac:dyDescent="0.25">
      <c r="A10" s="7">
        <v>9</v>
      </c>
      <c r="B10" s="10">
        <v>248748.25</v>
      </c>
      <c r="C10" s="8">
        <f t="shared" si="1"/>
        <v>6.3608512348635154E-2</v>
      </c>
      <c r="D10" s="9">
        <f>$L$5*A10+$L$4</f>
        <v>240570</v>
      </c>
      <c r="E10" s="9">
        <f>$J$4*EXP($J$5*A10)</f>
        <v>232948.12902397109</v>
      </c>
      <c r="F10" s="22">
        <f>(D10-B10)/Analysis!B10</f>
        <v>-3.2877618234500139E-2</v>
      </c>
      <c r="G10" s="22">
        <f t="shared" si="0"/>
        <v>-6.3518521139460909E-2</v>
      </c>
    </row>
    <row r="11" spans="1:12" x14ac:dyDescent="0.25">
      <c r="A11" s="7">
        <v>10</v>
      </c>
      <c r="B11" s="10">
        <v>255663.75</v>
      </c>
      <c r="C11" s="8">
        <f t="shared" si="1"/>
        <v>2.7801200611461588E-2</v>
      </c>
      <c r="D11" s="9">
        <f>$L$5*A11+$L$4</f>
        <v>251006</v>
      </c>
      <c r="E11" s="9">
        <f>$J$4*EXP($J$5*A11)</f>
        <v>243183.37942267326</v>
      </c>
      <c r="F11" s="22">
        <f>(D11-B11)/Analysis!B11</f>
        <v>-1.8218265201852043E-2</v>
      </c>
      <c r="G11" s="22">
        <f t="shared" si="0"/>
        <v>-4.88155656690741E-2</v>
      </c>
    </row>
    <row r="12" spans="1:12" x14ac:dyDescent="0.25">
      <c r="A12" s="7">
        <v>11</v>
      </c>
      <c r="B12" s="10">
        <v>261272.41666666666</v>
      </c>
      <c r="C12" s="8">
        <f t="shared" si="1"/>
        <v>2.1937668780445632E-2</v>
      </c>
      <c r="D12" s="9">
        <f>$L$5*A12+$L$4</f>
        <v>261442</v>
      </c>
      <c r="E12" s="9">
        <f>$J$4*EXP($J$5*A12)</f>
        <v>253868.34517716331</v>
      </c>
      <c r="F12" s="22">
        <f>(D12-B12)/Analysis!B12</f>
        <v>6.4906711353957718E-4</v>
      </c>
      <c r="G12" s="22">
        <f t="shared" si="0"/>
        <v>-2.833851190250028E-2</v>
      </c>
    </row>
    <row r="13" spans="1:12" x14ac:dyDescent="0.25">
      <c r="A13" s="7">
        <v>12</v>
      </c>
      <c r="B13" s="10">
        <v>272232.5</v>
      </c>
      <c r="C13" s="8">
        <f t="shared" si="1"/>
        <v>4.1948872648567039E-2</v>
      </c>
      <c r="D13" s="9">
        <f>$L$5*A13+$L$4</f>
        <v>271878</v>
      </c>
      <c r="E13" s="9">
        <f>$J$4*EXP($J$5*A13)</f>
        <v>265022.78583345655</v>
      </c>
      <c r="F13" s="22">
        <f>(D13-B13)/Analysis!B13</f>
        <v>-1.3021957334263911E-3</v>
      </c>
      <c r="G13" s="22">
        <f t="shared" si="0"/>
        <v>-2.6483664391810113E-2</v>
      </c>
    </row>
    <row r="14" spans="1:12" x14ac:dyDescent="0.25">
      <c r="A14" s="7">
        <v>13</v>
      </c>
      <c r="B14" s="10">
        <v>288987.5</v>
      </c>
      <c r="C14" s="8">
        <f t="shared" si="1"/>
        <v>6.154665589156328E-2</v>
      </c>
      <c r="D14" s="9">
        <f>$L$5*A14+$L$4</f>
        <v>282314</v>
      </c>
      <c r="E14" s="9">
        <f>$J$4*EXP($J$5*A14)</f>
        <v>276667.32913042337</v>
      </c>
      <c r="F14" s="22">
        <f>(D14-B14)/Analysis!B14</f>
        <v>-2.3092694320688611E-2</v>
      </c>
      <c r="G14" s="22">
        <f t="shared" si="0"/>
        <v>-4.2632192982660591E-2</v>
      </c>
    </row>
    <row r="15" spans="1:12" x14ac:dyDescent="0.25">
      <c r="A15" s="7">
        <v>14</v>
      </c>
      <c r="B15" s="10">
        <v>307826.08333333331</v>
      </c>
      <c r="C15" s="8">
        <f t="shared" si="1"/>
        <v>6.5188229017979368E-2</v>
      </c>
      <c r="D15" s="9">
        <f>$L$5*A15+$L$4</f>
        <v>292750</v>
      </c>
      <c r="E15" s="9">
        <f>$J$4*EXP($J$5*A15)</f>
        <v>288823.50914635573</v>
      </c>
      <c r="F15" s="22">
        <f>(D15-B15)/Analysis!B15</f>
        <v>-4.8975977506779338E-2</v>
      </c>
      <c r="G15" s="22">
        <f t="shared" si="0"/>
        <v>-6.1731527040222924E-2</v>
      </c>
    </row>
    <row r="16" spans="1:12" x14ac:dyDescent="0.25">
      <c r="A16" s="7">
        <v>15</v>
      </c>
      <c r="B16" s="10">
        <v>323823.08333333331</v>
      </c>
      <c r="C16" s="8">
        <f t="shared" si="1"/>
        <v>5.1967655978903675E-2</v>
      </c>
      <c r="D16" s="9">
        <f>$L$5*A16+$L$4</f>
        <v>303186</v>
      </c>
      <c r="E16" s="9">
        <f>$J$4*EXP($J$5*A16)</f>
        <v>301513.80612161325</v>
      </c>
      <c r="F16" s="22">
        <f>(D16-B16)/Analysis!B16</f>
        <v>-6.3729500444815873E-2</v>
      </c>
      <c r="G16" s="22">
        <f t="shared" si="0"/>
        <v>-6.8893412359845876E-2</v>
      </c>
    </row>
    <row r="17" spans="1:7" x14ac:dyDescent="0.25">
      <c r="A17" s="7">
        <v>16</v>
      </c>
      <c r="B17" s="10">
        <v>334008</v>
      </c>
      <c r="C17" s="8">
        <f t="shared" si="1"/>
        <v>3.1452102060873323E-2</v>
      </c>
      <c r="D17" s="9">
        <f>$L$5*A17+$L$4</f>
        <v>313622</v>
      </c>
      <c r="E17" s="9">
        <f>$J$4*EXP($J$5*A17)</f>
        <v>314761.68803099269</v>
      </c>
      <c r="F17" s="22">
        <f>(D17-B17)/Analysis!B17</f>
        <v>-6.1034466240329571E-2</v>
      </c>
      <c r="G17" s="22">
        <f t="shared" si="0"/>
        <v>-5.7622308354911583E-2</v>
      </c>
    </row>
    <row r="18" spans="1:7" x14ac:dyDescent="0.25">
      <c r="A18" s="7">
        <v>17</v>
      </c>
      <c r="B18" s="10">
        <v>328780.33333333331</v>
      </c>
      <c r="C18" s="8">
        <f t="shared" si="1"/>
        <v>-1.5651321724829005E-2</v>
      </c>
      <c r="D18" s="9">
        <f>$L$5*A18+$L$4</f>
        <v>324058</v>
      </c>
      <c r="E18" s="9">
        <f>$J$4*EXP($J$5*A18)</f>
        <v>328591.65398269973</v>
      </c>
      <c r="F18" s="22">
        <f>(D18-B18)/Analysis!B18</f>
        <v>-1.4363186768064942E-2</v>
      </c>
      <c r="G18" s="22">
        <f t="shared" si="0"/>
        <v>-5.7387663282855005E-4</v>
      </c>
    </row>
    <row r="19" spans="1:7" x14ac:dyDescent="0.25">
      <c r="A19" s="7">
        <v>18</v>
      </c>
      <c r="B19" s="10">
        <v>303288.91666666669</v>
      </c>
      <c r="C19" s="8">
        <f t="shared" si="1"/>
        <v>-7.7533277030965853E-2</v>
      </c>
      <c r="D19" s="9">
        <f>$L$5*A19+$L$4</f>
        <v>334494</v>
      </c>
      <c r="E19" s="9">
        <f>$J$4*EXP($J$5*A19)</f>
        <v>343029.27952418046</v>
      </c>
      <c r="F19" s="22">
        <f>(D19-B19)/Analysis!B19</f>
        <v>0.10288896698335216</v>
      </c>
      <c r="G19" s="22">
        <f t="shared" si="0"/>
        <v>0.13103137198116241</v>
      </c>
    </row>
    <row r="20" spans="1:7" x14ac:dyDescent="0.25">
      <c r="A20" s="7">
        <v>19</v>
      </c>
      <c r="B20" s="10">
        <v>323964.16666666669</v>
      </c>
      <c r="C20" s="8">
        <f t="shared" si="1"/>
        <v>6.8170146892388359E-2</v>
      </c>
      <c r="D20" s="9">
        <f>$L$5*A20+$L$4</f>
        <v>344930</v>
      </c>
      <c r="E20" s="9">
        <f>$J$4*EXP($J$5*A20)</f>
        <v>358101.26393859531</v>
      </c>
      <c r="F20" s="22">
        <f>(D20-B20)/Analysis!B20</f>
        <v>6.4716519573924006E-2</v>
      </c>
      <c r="G20" s="22">
        <f t="shared" si="0"/>
        <v>0.10537306524722216</v>
      </c>
    </row>
    <row r="21" spans="1:7" x14ac:dyDescent="0.25">
      <c r="A21" s="7">
        <v>20</v>
      </c>
      <c r="B21" s="10">
        <v>349717.75</v>
      </c>
      <c r="C21" s="8">
        <f t="shared" si="1"/>
        <v>7.949516021576454E-2</v>
      </c>
      <c r="D21" s="9">
        <f>$L$5*A21+$L$4</f>
        <v>355366</v>
      </c>
      <c r="E21" s="9">
        <f>$J$4*EXP($J$5*A21)</f>
        <v>373835.47961940081</v>
      </c>
      <c r="F21" s="22">
        <f>(D21-B21)/Analysis!B21</f>
        <v>1.6150881675293861E-2</v>
      </c>
      <c r="G21" s="22">
        <f t="shared" si="0"/>
        <v>6.8963412979183375E-2</v>
      </c>
    </row>
    <row r="22" spans="1:7" x14ac:dyDescent="0.25">
      <c r="B22" s="17" t="s">
        <v>3</v>
      </c>
      <c r="C22" s="18">
        <f>AVERAGE(C2:C21)</f>
        <v>4.5984612986502658E-2</v>
      </c>
      <c r="E22" s="23" t="s">
        <v>14</v>
      </c>
      <c r="F22" s="24">
        <f>AVERAGE(F2:F21)</f>
        <v>2.7512781694469818E-3</v>
      </c>
      <c r="G22" s="24">
        <f>AVERAGE(G2:G21)</f>
        <v>2.0211475449302537E-3</v>
      </c>
    </row>
    <row r="26" spans="1:7" x14ac:dyDescent="0.25">
      <c r="B26" s="25" t="s">
        <v>15</v>
      </c>
    </row>
  </sheetData>
  <mergeCells count="2">
    <mergeCell ref="I3:J3"/>
    <mergeCell ref="K3:L3"/>
  </mergeCells>
  <pageMargins left="0.7" right="0.7" top="0.75" bottom="0.75" header="0.3" footer="0.3"/>
  <pageSetup paperSize="9" orientation="portrait" r:id="rId1"/>
  <headerFooter>
    <oddFooter>&amp;L&amp;"vodafone rg,Regular"&amp;8&amp;K666666C2 – Vodafone Idea Internal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titus xmlns="http://schemas.titus.com/TitusProperties/">
  <TitusGUID xmlns="">29d28332-acc4-44c6-8d3c-961c41c2de1c</TitusGUID>
  <TitusMetadata xmlns="">eyJucyI6Imh0dHA6XC9cL3d3dy50aXR1cy5jb21cL25zXC9Wb2RhZm9uZUlkZWEiLCJwcm9wcyI6W3sibiI6IkNsYXNzaWZpY2F0aW9uIiwidmFscyI6W3sidmFsdWUiOiJDMlZJTEdlbmVyYWwifV19XX0=</TitusMetadata>
</titus>
</file>

<file path=customXml/itemProps1.xml><?xml version="1.0" encoding="utf-8"?>
<ds:datastoreItem xmlns:ds="http://schemas.openxmlformats.org/officeDocument/2006/customXml" ds:itemID="{B6F0B0C2-0FA3-4144-8B3E-B426C62FC6FC}">
  <ds:schemaRefs>
    <ds:schemaRef ds:uri="http://schemas.titus.com/TitusProperties/"/>
    <ds:schemaRef ds:uri="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Cutrone, Joseph</dc:creator>
  <cp:lastModifiedBy>Dutta, Rajarshi (EST), Vodafone Idea</cp:lastModifiedBy>
  <dcterms:created xsi:type="dcterms:W3CDTF">2022-03-03T21:21:57Z</dcterms:created>
  <dcterms:modified xsi:type="dcterms:W3CDTF">2025-04-08T11:35:54Z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29d28332-acc4-44c6-8d3c-961c41c2de1c</vt:lpwstr>
  </property>
  <property fmtid="{D5CDD505-2E9C-101B-9397-08002B2CF9AE}" pid="3" name="Classification">
    <vt:lpwstr>C2VILGeneral</vt:lpwstr>
  </property>
</Properties>
</file>