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me692\"/>
    </mc:Choice>
  </mc:AlternateContent>
  <xr:revisionPtr revIDLastSave="0" documentId="8_{0434E53B-BD5D-4BF1-A6EA-F83D2580A27D}" xr6:coauthVersionLast="47" xr6:coauthVersionMax="47" xr10:uidLastSave="{00000000-0000-0000-0000-000000000000}"/>
  <bookViews>
    <workbookView xWindow="-108" yWindow="-108" windowWidth="23256" windowHeight="13176"/>
  </bookViews>
  <sheets>
    <sheet name="a47b045031bec00a202a45f6960c83c" sheetId="1" r:id="rId1"/>
  </sheets>
  <definedNames>
    <definedName name="solver_adj" localSheetId="0" hidden="1">a47b045031bec00a202a45f6960c83c!$G$4:$I$4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a47b045031bec00a202a45f6960c83c!$F$298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H19" i="1" l="1"/>
  <c r="G18" i="1"/>
  <c r="G19" i="1"/>
  <c r="F18" i="1"/>
  <c r="M2" i="1"/>
  <c r="K2" i="1"/>
  <c r="G2" i="1"/>
  <c r="L283" i="1"/>
  <c r="L284" i="1"/>
  <c r="L285" i="1"/>
  <c r="L286" i="1"/>
  <c r="L287" i="1"/>
  <c r="L288" i="1"/>
  <c r="L289" i="1"/>
  <c r="L290" i="1"/>
  <c r="L291" i="1"/>
  <c r="F297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19" i="1"/>
  <c r="E19" i="1"/>
  <c r="G8" i="1"/>
  <c r="G9" i="1"/>
  <c r="G10" i="1"/>
  <c r="G11" i="1"/>
  <c r="G12" i="1"/>
  <c r="G13" i="1"/>
  <c r="G14" i="1"/>
  <c r="G15" i="1"/>
  <c r="G16" i="1"/>
  <c r="G17" i="1"/>
  <c r="G7" i="1"/>
  <c r="E18" i="1"/>
  <c r="I2" i="1"/>
  <c r="F19" i="1" l="1"/>
  <c r="E20" i="1" s="1"/>
  <c r="F20" i="1" l="1"/>
  <c r="H20" i="1" s="1"/>
  <c r="G20" i="1"/>
  <c r="E21" i="1" l="1"/>
  <c r="F21" i="1" s="1"/>
  <c r="E22" i="1" s="1"/>
  <c r="F22" i="1" s="1"/>
  <c r="H22" i="1" s="1"/>
  <c r="K19" i="1"/>
  <c r="I19" i="1"/>
  <c r="J19" i="1" s="1"/>
  <c r="K20" i="1"/>
  <c r="I20" i="1"/>
  <c r="J20" i="1" s="1"/>
  <c r="G21" i="1" l="1"/>
  <c r="H21" i="1"/>
  <c r="I21" i="1" s="1"/>
  <c r="J21" i="1" s="1"/>
  <c r="I22" i="1"/>
  <c r="J22" i="1" s="1"/>
  <c r="K22" i="1"/>
  <c r="G22" i="1"/>
  <c r="E23" i="1"/>
  <c r="K21" i="1" l="1"/>
  <c r="F23" i="1"/>
  <c r="E24" i="1" s="1"/>
  <c r="G23" i="1"/>
  <c r="F24" i="1" l="1"/>
  <c r="E25" i="1" s="1"/>
  <c r="G24" i="1"/>
  <c r="H23" i="1"/>
  <c r="K23" i="1" l="1"/>
  <c r="I23" i="1"/>
  <c r="J23" i="1" s="1"/>
  <c r="H24" i="1"/>
  <c r="F25" i="1"/>
  <c r="E26" i="1" s="1"/>
  <c r="G25" i="1"/>
  <c r="H25" i="1" l="1"/>
  <c r="K25" i="1" s="1"/>
  <c r="I24" i="1"/>
  <c r="J24" i="1" s="1"/>
  <c r="K24" i="1"/>
  <c r="F26" i="1"/>
  <c r="H26" i="1" s="1"/>
  <c r="G26" i="1"/>
  <c r="I25" i="1" l="1"/>
  <c r="J25" i="1" s="1"/>
  <c r="K26" i="1"/>
  <c r="I26" i="1"/>
  <c r="J26" i="1" s="1"/>
  <c r="E27" i="1"/>
  <c r="F27" i="1" s="1"/>
  <c r="G27" i="1" l="1"/>
  <c r="E28" i="1"/>
  <c r="F28" i="1" s="1"/>
  <c r="H28" i="1" s="1"/>
  <c r="H27" i="1"/>
  <c r="K27" i="1" s="1"/>
  <c r="G28" i="1" l="1"/>
  <c r="I27" i="1"/>
  <c r="J27" i="1" s="1"/>
  <c r="E29" i="1"/>
  <c r="F29" i="1" s="1"/>
  <c r="E30" i="1" s="1"/>
  <c r="I28" i="1"/>
  <c r="J28" i="1" s="1"/>
  <c r="K28" i="1"/>
  <c r="G29" i="1" l="1"/>
  <c r="H29" i="1"/>
  <c r="K29" i="1" s="1"/>
  <c r="F30" i="1"/>
  <c r="H30" i="1" s="1"/>
  <c r="G30" i="1"/>
  <c r="E31" i="1" l="1"/>
  <c r="F31" i="1" s="1"/>
  <c r="H31" i="1" s="1"/>
  <c r="I29" i="1"/>
  <c r="J29" i="1" s="1"/>
  <c r="K30" i="1"/>
  <c r="I30" i="1"/>
  <c r="J30" i="1" s="1"/>
  <c r="G31" i="1"/>
  <c r="I31" i="1" l="1"/>
  <c r="J31" i="1" s="1"/>
  <c r="K31" i="1"/>
  <c r="E32" i="1"/>
  <c r="G32" i="1" s="1"/>
  <c r="F32" i="1" l="1"/>
  <c r="E33" i="1" s="1"/>
  <c r="F33" i="1" l="1"/>
  <c r="H33" i="1" s="1"/>
  <c r="K33" i="1" s="1"/>
  <c r="G33" i="1"/>
  <c r="H32" i="1"/>
  <c r="K32" i="1" s="1"/>
  <c r="I32" i="1" l="1"/>
  <c r="J32" i="1" s="1"/>
  <c r="I33" i="1"/>
  <c r="J33" i="1" s="1"/>
  <c r="E34" i="1"/>
  <c r="F34" i="1" s="1"/>
  <c r="H34" i="1" s="1"/>
  <c r="K34" i="1" s="1"/>
  <c r="E35" i="1" l="1"/>
  <c r="I34" i="1"/>
  <c r="J34" i="1" s="1"/>
  <c r="G34" i="1"/>
  <c r="F35" i="1" l="1"/>
  <c r="H35" i="1" s="1"/>
  <c r="G35" i="1"/>
  <c r="E36" i="1" l="1"/>
  <c r="F36" i="1" s="1"/>
  <c r="E37" i="1" s="1"/>
  <c r="I35" i="1"/>
  <c r="J35" i="1" s="1"/>
  <c r="K35" i="1"/>
  <c r="G36" i="1" l="1"/>
  <c r="G37" i="1"/>
  <c r="F37" i="1"/>
  <c r="E38" i="1" s="1"/>
  <c r="H36" i="1"/>
  <c r="F38" i="1" l="1"/>
  <c r="H38" i="1" s="1"/>
  <c r="G38" i="1"/>
  <c r="H37" i="1"/>
  <c r="K36" i="1"/>
  <c r="I36" i="1"/>
  <c r="J36" i="1" s="1"/>
  <c r="E39" i="1" l="1"/>
  <c r="F39" i="1" s="1"/>
  <c r="H39" i="1" s="1"/>
  <c r="K37" i="1"/>
  <c r="I37" i="1"/>
  <c r="J37" i="1" s="1"/>
  <c r="I38" i="1"/>
  <c r="J38" i="1" s="1"/>
  <c r="K38" i="1"/>
  <c r="G39" i="1" l="1"/>
  <c r="E40" i="1"/>
  <c r="F40" i="1" s="1"/>
  <c r="I39" i="1"/>
  <c r="J39" i="1" s="1"/>
  <c r="K39" i="1"/>
  <c r="G40" i="1" l="1"/>
  <c r="H40" i="1"/>
  <c r="I40" i="1" s="1"/>
  <c r="J40" i="1" s="1"/>
  <c r="E41" i="1"/>
  <c r="F41" i="1" s="1"/>
  <c r="H41" i="1" s="1"/>
  <c r="I41" i="1" s="1"/>
  <c r="J41" i="1" s="1"/>
  <c r="K40" i="1" l="1"/>
  <c r="G41" i="1"/>
  <c r="E42" i="1"/>
  <c r="F42" i="1" s="1"/>
  <c r="K41" i="1"/>
  <c r="G42" i="1" l="1"/>
  <c r="E43" i="1"/>
  <c r="H42" i="1"/>
  <c r="I42" i="1" l="1"/>
  <c r="J42" i="1" s="1"/>
  <c r="K42" i="1"/>
  <c r="G43" i="1"/>
  <c r="F43" i="1"/>
  <c r="H43" i="1" s="1"/>
  <c r="E44" i="1" l="1"/>
  <c r="F44" i="1" s="1"/>
  <c r="K43" i="1"/>
  <c r="I43" i="1"/>
  <c r="J43" i="1" s="1"/>
  <c r="E45" i="1" l="1"/>
  <c r="F45" i="1" s="1"/>
  <c r="H44" i="1"/>
  <c r="K44" i="1" s="1"/>
  <c r="G44" i="1"/>
  <c r="I44" i="1" l="1"/>
  <c r="J44" i="1" s="1"/>
  <c r="G45" i="1"/>
  <c r="H45" i="1"/>
  <c r="I45" i="1" s="1"/>
  <c r="J45" i="1" s="1"/>
  <c r="E46" i="1"/>
  <c r="G46" i="1" s="1"/>
  <c r="K45" i="1" l="1"/>
  <c r="F46" i="1"/>
  <c r="E47" i="1" s="1"/>
  <c r="F47" i="1" s="1"/>
  <c r="H47" i="1" s="1"/>
  <c r="H46" i="1" l="1"/>
  <c r="I46" i="1" s="1"/>
  <c r="J46" i="1" s="1"/>
  <c r="E48" i="1"/>
  <c r="F48" i="1" s="1"/>
  <c r="H48" i="1" s="1"/>
  <c r="G47" i="1"/>
  <c r="K47" i="1"/>
  <c r="I47" i="1"/>
  <c r="J47" i="1" s="1"/>
  <c r="K46" i="1" l="1"/>
  <c r="G48" i="1"/>
  <c r="I48" i="1"/>
  <c r="J48" i="1" s="1"/>
  <c r="K48" i="1"/>
  <c r="E49" i="1"/>
  <c r="F49" i="1" l="1"/>
  <c r="H49" i="1" s="1"/>
  <c r="G49" i="1"/>
  <c r="E50" i="1" l="1"/>
  <c r="G50" i="1" s="1"/>
  <c r="K49" i="1"/>
  <c r="I49" i="1"/>
  <c r="J49" i="1" s="1"/>
  <c r="F50" i="1" l="1"/>
  <c r="H50" i="1" s="1"/>
  <c r="I50" i="1" s="1"/>
  <c r="J50" i="1" s="1"/>
  <c r="K50" i="1" l="1"/>
  <c r="E51" i="1"/>
  <c r="G51" i="1" s="1"/>
  <c r="F51" i="1" l="1"/>
  <c r="E52" i="1" s="1"/>
  <c r="G52" i="1" s="1"/>
  <c r="H51" i="1" l="1"/>
  <c r="K51" i="1" s="1"/>
  <c r="F52" i="1"/>
  <c r="H52" i="1" s="1"/>
  <c r="I51" i="1" l="1"/>
  <c r="J51" i="1" s="1"/>
  <c r="E53" i="1"/>
  <c r="I52" i="1"/>
  <c r="J52" i="1" s="1"/>
  <c r="K52" i="1"/>
  <c r="G53" i="1" l="1"/>
  <c r="F53" i="1"/>
  <c r="H53" i="1" l="1"/>
  <c r="E54" i="1"/>
  <c r="F54" i="1" l="1"/>
  <c r="H54" i="1" s="1"/>
  <c r="G54" i="1"/>
  <c r="I53" i="1"/>
  <c r="J53" i="1" s="1"/>
  <c r="K53" i="1"/>
  <c r="E55" i="1" l="1"/>
  <c r="G55" i="1" s="1"/>
  <c r="I54" i="1"/>
  <c r="J54" i="1" s="1"/>
  <c r="K54" i="1"/>
  <c r="F55" i="1" l="1"/>
  <c r="H55" i="1" s="1"/>
  <c r="K55" i="1" s="1"/>
  <c r="I55" i="1" l="1"/>
  <c r="J55" i="1" s="1"/>
  <c r="E56" i="1"/>
  <c r="F56" i="1" s="1"/>
  <c r="G56" i="1" l="1"/>
  <c r="H56" i="1"/>
  <c r="E57" i="1"/>
  <c r="F57" i="1" l="1"/>
  <c r="G57" i="1"/>
  <c r="K56" i="1"/>
  <c r="I56" i="1"/>
  <c r="J56" i="1" s="1"/>
  <c r="H57" i="1" l="1"/>
  <c r="E58" i="1"/>
  <c r="F58" i="1" l="1"/>
  <c r="G58" i="1"/>
  <c r="I57" i="1"/>
  <c r="J57" i="1" s="1"/>
  <c r="K57" i="1"/>
  <c r="E59" i="1" l="1"/>
  <c r="H58" i="1"/>
  <c r="K58" i="1" l="1"/>
  <c r="I58" i="1"/>
  <c r="J58" i="1" s="1"/>
  <c r="G59" i="1"/>
  <c r="F59" i="1"/>
  <c r="H59" i="1" s="1"/>
  <c r="E60" i="1" l="1"/>
  <c r="F60" i="1" s="1"/>
  <c r="H60" i="1" s="1"/>
  <c r="G60" i="1"/>
  <c r="I59" i="1"/>
  <c r="J59" i="1" s="1"/>
  <c r="K59" i="1"/>
  <c r="E61" i="1" l="1"/>
  <c r="F61" i="1" s="1"/>
  <c r="I60" i="1"/>
  <c r="J60" i="1" s="1"/>
  <c r="K60" i="1"/>
  <c r="G61" i="1" l="1"/>
  <c r="H61" i="1"/>
  <c r="I61" i="1" s="1"/>
  <c r="J61" i="1" s="1"/>
  <c r="E62" i="1"/>
  <c r="F62" i="1" s="1"/>
  <c r="E63" i="1" s="1"/>
  <c r="K61" i="1" l="1"/>
  <c r="G62" i="1"/>
  <c r="F63" i="1"/>
  <c r="H63" i="1" s="1"/>
  <c r="G63" i="1"/>
  <c r="H62" i="1"/>
  <c r="I62" i="1" l="1"/>
  <c r="J62" i="1" s="1"/>
  <c r="K62" i="1"/>
  <c r="E64" i="1"/>
  <c r="K63" i="1"/>
  <c r="I63" i="1"/>
  <c r="J63" i="1" s="1"/>
  <c r="G64" i="1" l="1"/>
  <c r="F64" i="1"/>
  <c r="H64" i="1" s="1"/>
  <c r="E65" i="1" l="1"/>
  <c r="F65" i="1" s="1"/>
  <c r="K64" i="1"/>
  <c r="I64" i="1"/>
  <c r="J64" i="1" s="1"/>
  <c r="H65" i="1" l="1"/>
  <c r="I65" i="1" s="1"/>
  <c r="J65" i="1" s="1"/>
  <c r="G65" i="1"/>
  <c r="E66" i="1"/>
  <c r="F66" i="1" s="1"/>
  <c r="H66" i="1" s="1"/>
  <c r="K65" i="1" l="1"/>
  <c r="G66" i="1"/>
  <c r="E67" i="1"/>
  <c r="F67" i="1" s="1"/>
  <c r="K66" i="1"/>
  <c r="I66" i="1"/>
  <c r="J66" i="1" s="1"/>
  <c r="G67" i="1" l="1"/>
  <c r="H67" i="1"/>
  <c r="K67" i="1" s="1"/>
  <c r="E68" i="1"/>
  <c r="G68" i="1" s="1"/>
  <c r="I67" i="1" l="1"/>
  <c r="J67" i="1" s="1"/>
  <c r="F68" i="1"/>
  <c r="H68" i="1" s="1"/>
  <c r="E69" i="1" l="1"/>
  <c r="F69" i="1" s="1"/>
  <c r="I68" i="1"/>
  <c r="J68" i="1" s="1"/>
  <c r="K68" i="1"/>
  <c r="G69" i="1" l="1"/>
  <c r="H69" i="1"/>
  <c r="E70" i="1"/>
  <c r="G70" i="1" l="1"/>
  <c r="F70" i="1"/>
  <c r="K69" i="1"/>
  <c r="I69" i="1"/>
  <c r="J69" i="1" s="1"/>
  <c r="H70" i="1" l="1"/>
  <c r="E71" i="1"/>
  <c r="F71" i="1" l="1"/>
  <c r="H71" i="1" s="1"/>
  <c r="G71" i="1"/>
  <c r="K70" i="1"/>
  <c r="I70" i="1"/>
  <c r="J70" i="1" s="1"/>
  <c r="E72" i="1" l="1"/>
  <c r="F72" i="1" s="1"/>
  <c r="H72" i="1" s="1"/>
  <c r="K71" i="1"/>
  <c r="I71" i="1"/>
  <c r="J71" i="1" s="1"/>
  <c r="G72" i="1" l="1"/>
  <c r="E73" i="1"/>
  <c r="F73" i="1" s="1"/>
  <c r="K72" i="1"/>
  <c r="I72" i="1"/>
  <c r="J72" i="1" s="1"/>
  <c r="G73" i="1" l="1"/>
  <c r="H73" i="1"/>
  <c r="E74" i="1"/>
  <c r="G74" i="1" l="1"/>
  <c r="F74" i="1"/>
  <c r="H74" i="1" s="1"/>
  <c r="K73" i="1"/>
  <c r="I73" i="1"/>
  <c r="J73" i="1" s="1"/>
  <c r="E75" i="1" l="1"/>
  <c r="F75" i="1" s="1"/>
  <c r="I74" i="1"/>
  <c r="J74" i="1" s="1"/>
  <c r="K74" i="1"/>
  <c r="G75" i="1" l="1"/>
  <c r="H75" i="1"/>
  <c r="E76" i="1"/>
  <c r="F76" i="1" l="1"/>
  <c r="H76" i="1" s="1"/>
  <c r="G76" i="1"/>
  <c r="K75" i="1"/>
  <c r="I75" i="1"/>
  <c r="J75" i="1" s="1"/>
  <c r="E77" i="1" l="1"/>
  <c r="G77" i="1" s="1"/>
  <c r="K76" i="1"/>
  <c r="I76" i="1"/>
  <c r="J76" i="1" s="1"/>
  <c r="F77" i="1" l="1"/>
  <c r="H77" i="1" l="1"/>
  <c r="E78" i="1"/>
  <c r="G78" i="1" l="1"/>
  <c r="F78" i="1"/>
  <c r="K77" i="1"/>
  <c r="I77" i="1"/>
  <c r="J77" i="1" s="1"/>
  <c r="H78" i="1" l="1"/>
  <c r="E79" i="1"/>
  <c r="G79" i="1" l="1"/>
  <c r="F79" i="1"/>
  <c r="E80" i="1" s="1"/>
  <c r="K78" i="1"/>
  <c r="I78" i="1"/>
  <c r="J78" i="1" s="1"/>
  <c r="H79" i="1" l="1"/>
  <c r="F80" i="1"/>
  <c r="H80" i="1" s="1"/>
  <c r="G80" i="1"/>
  <c r="E81" i="1" l="1"/>
  <c r="K80" i="1"/>
  <c r="I80" i="1"/>
  <c r="J80" i="1" s="1"/>
  <c r="K79" i="1"/>
  <c r="I79" i="1"/>
  <c r="J79" i="1" s="1"/>
  <c r="F81" i="1" l="1"/>
  <c r="E82" i="1" s="1"/>
  <c r="G81" i="1"/>
  <c r="H81" i="1" l="1"/>
  <c r="F82" i="1"/>
  <c r="E83" i="1" s="1"/>
  <c r="G82" i="1"/>
  <c r="H82" i="1" l="1"/>
  <c r="K82" i="1" s="1"/>
  <c r="F83" i="1"/>
  <c r="H83" i="1" s="1"/>
  <c r="G83" i="1"/>
  <c r="K81" i="1"/>
  <c r="I81" i="1"/>
  <c r="J81" i="1" s="1"/>
  <c r="I82" i="1" l="1"/>
  <c r="J82" i="1" s="1"/>
  <c r="E84" i="1"/>
  <c r="I83" i="1"/>
  <c r="J83" i="1" s="1"/>
  <c r="K83" i="1"/>
  <c r="G84" i="1"/>
  <c r="F84" i="1"/>
  <c r="E85" i="1" s="1"/>
  <c r="H84" i="1" l="1"/>
  <c r="K84" i="1" s="1"/>
  <c r="G85" i="1"/>
  <c r="F85" i="1"/>
  <c r="H85" i="1" s="1"/>
  <c r="I84" i="1" l="1"/>
  <c r="J84" i="1" s="1"/>
  <c r="E86" i="1"/>
  <c r="K85" i="1"/>
  <c r="I85" i="1"/>
  <c r="J85" i="1" s="1"/>
  <c r="F86" i="1" l="1"/>
  <c r="H86" i="1" s="1"/>
  <c r="G86" i="1"/>
  <c r="E87" i="1" l="1"/>
  <c r="K86" i="1"/>
  <c r="I86" i="1"/>
  <c r="J86" i="1" s="1"/>
  <c r="G87" i="1" l="1"/>
  <c r="F87" i="1"/>
  <c r="H87" i="1" s="1"/>
  <c r="E88" i="1" l="1"/>
  <c r="K87" i="1"/>
  <c r="I87" i="1"/>
  <c r="J87" i="1" s="1"/>
  <c r="G88" i="1"/>
  <c r="F88" i="1"/>
  <c r="H88" i="1" s="1"/>
  <c r="E89" i="1" l="1"/>
  <c r="F89" i="1" s="1"/>
  <c r="H89" i="1" s="1"/>
  <c r="G89" i="1"/>
  <c r="K88" i="1"/>
  <c r="I88" i="1"/>
  <c r="J88" i="1" s="1"/>
  <c r="I89" i="1" l="1"/>
  <c r="J89" i="1" s="1"/>
  <c r="K89" i="1"/>
  <c r="E90" i="1"/>
  <c r="F90" i="1" l="1"/>
  <c r="E91" i="1" s="1"/>
  <c r="G90" i="1"/>
  <c r="H90" i="1" l="1"/>
  <c r="I90" i="1" s="1"/>
  <c r="J90" i="1" s="1"/>
  <c r="K90" i="1"/>
  <c r="F91" i="1"/>
  <c r="H91" i="1" s="1"/>
  <c r="G91" i="1"/>
  <c r="E92" i="1" l="1"/>
  <c r="G92" i="1" s="1"/>
  <c r="F92" i="1"/>
  <c r="H92" i="1" s="1"/>
  <c r="K91" i="1"/>
  <c r="I91" i="1"/>
  <c r="J91" i="1" s="1"/>
  <c r="E93" i="1" l="1"/>
  <c r="I92" i="1"/>
  <c r="J92" i="1" s="1"/>
  <c r="K92" i="1"/>
  <c r="F93" i="1" l="1"/>
  <c r="E94" i="1" s="1"/>
  <c r="G93" i="1"/>
  <c r="H93" i="1" l="1"/>
  <c r="F94" i="1"/>
  <c r="H94" i="1" s="1"/>
  <c r="G94" i="1"/>
  <c r="E95" i="1" l="1"/>
  <c r="G95" i="1"/>
  <c r="F95" i="1"/>
  <c r="E96" i="1" s="1"/>
  <c r="K94" i="1"/>
  <c r="I94" i="1"/>
  <c r="J94" i="1" s="1"/>
  <c r="I93" i="1"/>
  <c r="J93" i="1" s="1"/>
  <c r="K93" i="1"/>
  <c r="F96" i="1" l="1"/>
  <c r="E97" i="1" s="1"/>
  <c r="G96" i="1"/>
  <c r="H95" i="1"/>
  <c r="F97" i="1" l="1"/>
  <c r="E98" i="1" s="1"/>
  <c r="G97" i="1"/>
  <c r="I95" i="1"/>
  <c r="J95" i="1" s="1"/>
  <c r="K95" i="1"/>
  <c r="H96" i="1"/>
  <c r="I96" i="1" l="1"/>
  <c r="J96" i="1" s="1"/>
  <c r="K96" i="1"/>
  <c r="H97" i="1"/>
  <c r="F98" i="1"/>
  <c r="H98" i="1" s="1"/>
  <c r="G98" i="1"/>
  <c r="K98" i="1" l="1"/>
  <c r="I98" i="1"/>
  <c r="J98" i="1" s="1"/>
  <c r="I97" i="1"/>
  <c r="J97" i="1" s="1"/>
  <c r="K97" i="1"/>
  <c r="E99" i="1"/>
  <c r="F99" i="1" l="1"/>
  <c r="E100" i="1" s="1"/>
  <c r="G99" i="1"/>
  <c r="H99" i="1" l="1"/>
  <c r="G100" i="1"/>
  <c r="F100" i="1"/>
  <c r="E101" i="1" s="1"/>
  <c r="F101" i="1" l="1"/>
  <c r="E102" i="1" s="1"/>
  <c r="G101" i="1"/>
  <c r="H100" i="1"/>
  <c r="I99" i="1"/>
  <c r="J99" i="1" s="1"/>
  <c r="K99" i="1"/>
  <c r="H101" i="1" l="1"/>
  <c r="I101" i="1" s="1"/>
  <c r="J101" i="1" s="1"/>
  <c r="I100" i="1"/>
  <c r="J100" i="1" s="1"/>
  <c r="K100" i="1"/>
  <c r="G102" i="1"/>
  <c r="F102" i="1"/>
  <c r="H102" i="1" s="1"/>
  <c r="K101" i="1" l="1"/>
  <c r="K102" i="1"/>
  <c r="I102" i="1"/>
  <c r="J102" i="1" s="1"/>
  <c r="E103" i="1"/>
  <c r="F103" i="1" l="1"/>
  <c r="E104" i="1" s="1"/>
  <c r="G103" i="1"/>
  <c r="H103" i="1" l="1"/>
  <c r="G104" i="1"/>
  <c r="F104" i="1"/>
  <c r="H104" i="1" s="1"/>
  <c r="E105" i="1" l="1"/>
  <c r="G105" i="1" s="1"/>
  <c r="I104" i="1"/>
  <c r="J104" i="1" s="1"/>
  <c r="K104" i="1"/>
  <c r="F105" i="1"/>
  <c r="H105" i="1" s="1"/>
  <c r="I103" i="1"/>
  <c r="J103" i="1" s="1"/>
  <c r="K103" i="1"/>
  <c r="E106" i="1" l="1"/>
  <c r="G106" i="1" s="1"/>
  <c r="K105" i="1"/>
  <c r="I105" i="1"/>
  <c r="J105" i="1" s="1"/>
  <c r="F106" i="1" l="1"/>
  <c r="H106" i="1" s="1"/>
  <c r="K106" i="1" s="1"/>
  <c r="I106" i="1" l="1"/>
  <c r="J106" i="1" s="1"/>
  <c r="E107" i="1"/>
  <c r="F107" i="1" l="1"/>
  <c r="G107" i="1"/>
  <c r="E108" i="1" l="1"/>
  <c r="H107" i="1"/>
  <c r="I107" i="1" l="1"/>
  <c r="J107" i="1" s="1"/>
  <c r="K107" i="1"/>
  <c r="F108" i="1"/>
  <c r="E109" i="1" s="1"/>
  <c r="G108" i="1"/>
  <c r="H108" i="1" l="1"/>
  <c r="F109" i="1"/>
  <c r="E110" i="1" s="1"/>
  <c r="G109" i="1"/>
  <c r="I108" i="1"/>
  <c r="J108" i="1" s="1"/>
  <c r="K108" i="1"/>
  <c r="H109" i="1" l="1"/>
  <c r="I109" i="1"/>
  <c r="J109" i="1" s="1"/>
  <c r="K109" i="1"/>
  <c r="G110" i="1"/>
  <c r="F110" i="1"/>
  <c r="E111" i="1" s="1"/>
  <c r="H110" i="1" l="1"/>
  <c r="I110" i="1"/>
  <c r="J110" i="1" s="1"/>
  <c r="K110" i="1"/>
  <c r="G111" i="1"/>
  <c r="F111" i="1"/>
  <c r="H111" i="1" s="1"/>
  <c r="I111" i="1" l="1"/>
  <c r="J111" i="1" s="1"/>
  <c r="K111" i="1"/>
  <c r="E112" i="1"/>
  <c r="G112" i="1" l="1"/>
  <c r="F112" i="1"/>
  <c r="H112" i="1" s="1"/>
  <c r="E113" i="1"/>
  <c r="F113" i="1" l="1"/>
  <c r="E114" i="1" s="1"/>
  <c r="G113" i="1"/>
  <c r="I112" i="1"/>
  <c r="J112" i="1" s="1"/>
  <c r="K112" i="1"/>
  <c r="H113" i="1" l="1"/>
  <c r="F114" i="1"/>
  <c r="H114" i="1" s="1"/>
  <c r="G114" i="1"/>
  <c r="K114" i="1" l="1"/>
  <c r="I114" i="1"/>
  <c r="J114" i="1" s="1"/>
  <c r="E115" i="1"/>
  <c r="K113" i="1"/>
  <c r="I113" i="1"/>
  <c r="J113" i="1" s="1"/>
  <c r="F115" i="1" l="1"/>
  <c r="H115" i="1" s="1"/>
  <c r="G115" i="1"/>
  <c r="E116" i="1" l="1"/>
  <c r="K115" i="1"/>
  <c r="I115" i="1"/>
  <c r="J115" i="1" s="1"/>
  <c r="F116" i="1" l="1"/>
  <c r="E117" i="1" s="1"/>
  <c r="G116" i="1"/>
  <c r="H116" i="1" l="1"/>
  <c r="G117" i="1"/>
  <c r="F117" i="1"/>
  <c r="H117" i="1" s="1"/>
  <c r="K117" i="1" l="1"/>
  <c r="I117" i="1"/>
  <c r="J117" i="1" s="1"/>
  <c r="E118" i="1"/>
  <c r="I116" i="1"/>
  <c r="J116" i="1" s="1"/>
  <c r="K116" i="1"/>
  <c r="F118" i="1" l="1"/>
  <c r="H118" i="1" s="1"/>
  <c r="G118" i="1"/>
  <c r="E119" i="1" l="1"/>
  <c r="F119" i="1" s="1"/>
  <c r="H119" i="1" s="1"/>
  <c r="K118" i="1"/>
  <c r="I118" i="1"/>
  <c r="J118" i="1" s="1"/>
  <c r="G119" i="1" l="1"/>
  <c r="E120" i="1"/>
  <c r="I119" i="1"/>
  <c r="J119" i="1" s="1"/>
  <c r="K119" i="1"/>
  <c r="G120" i="1" l="1"/>
  <c r="F120" i="1"/>
  <c r="H120" i="1" s="1"/>
  <c r="E121" i="1" l="1"/>
  <c r="F121" i="1" s="1"/>
  <c r="H121" i="1" s="1"/>
  <c r="I120" i="1"/>
  <c r="J120" i="1" s="1"/>
  <c r="K120" i="1"/>
  <c r="E122" i="1" l="1"/>
  <c r="G122" i="1" s="1"/>
  <c r="G121" i="1"/>
  <c r="I121" i="1"/>
  <c r="J121" i="1" s="1"/>
  <c r="K121" i="1"/>
  <c r="F122" i="1" l="1"/>
  <c r="H122" i="1" s="1"/>
  <c r="K122" i="1" s="1"/>
  <c r="I122" i="1" l="1"/>
  <c r="J122" i="1" s="1"/>
  <c r="E123" i="1"/>
  <c r="G123" i="1" l="1"/>
  <c r="F123" i="1"/>
  <c r="H123" i="1" s="1"/>
  <c r="E124" i="1" l="1"/>
  <c r="I123" i="1"/>
  <c r="J123" i="1" s="1"/>
  <c r="K123" i="1"/>
  <c r="G124" i="1"/>
  <c r="F124" i="1"/>
  <c r="E125" i="1" s="1"/>
  <c r="G125" i="1" l="1"/>
  <c r="F125" i="1"/>
  <c r="H125" i="1" s="1"/>
  <c r="H124" i="1"/>
  <c r="E126" i="1" l="1"/>
  <c r="I124" i="1"/>
  <c r="J124" i="1" s="1"/>
  <c r="K124" i="1"/>
  <c r="I125" i="1"/>
  <c r="J125" i="1" s="1"/>
  <c r="K125" i="1"/>
  <c r="F126" i="1" l="1"/>
  <c r="G126" i="1"/>
  <c r="H126" i="1" l="1"/>
  <c r="E127" i="1"/>
  <c r="G127" i="1" l="1"/>
  <c r="F127" i="1"/>
  <c r="K126" i="1"/>
  <c r="I126" i="1"/>
  <c r="J126" i="1" s="1"/>
  <c r="E128" i="1" l="1"/>
  <c r="H127" i="1"/>
  <c r="I127" i="1" l="1"/>
  <c r="J127" i="1" s="1"/>
  <c r="K127" i="1"/>
  <c r="F128" i="1"/>
  <c r="H128" i="1" s="1"/>
  <c r="G128" i="1"/>
  <c r="E129" i="1"/>
  <c r="F129" i="1" l="1"/>
  <c r="H129" i="1" s="1"/>
  <c r="G129" i="1"/>
  <c r="E130" i="1"/>
  <c r="I128" i="1"/>
  <c r="J128" i="1" s="1"/>
  <c r="K128" i="1"/>
  <c r="F130" i="1" l="1"/>
  <c r="E131" i="1" s="1"/>
  <c r="H130" i="1"/>
  <c r="G130" i="1"/>
  <c r="I129" i="1"/>
  <c r="J129" i="1" s="1"/>
  <c r="K129" i="1"/>
  <c r="I130" i="1" l="1"/>
  <c r="J130" i="1" s="1"/>
  <c r="K130" i="1"/>
  <c r="F131" i="1"/>
  <c r="E132" i="1" s="1"/>
  <c r="G131" i="1"/>
  <c r="H131" i="1"/>
  <c r="I131" i="1" l="1"/>
  <c r="J131" i="1" s="1"/>
  <c r="K131" i="1"/>
  <c r="F132" i="1"/>
  <c r="H132" i="1" s="1"/>
  <c r="G132" i="1"/>
  <c r="E133" i="1"/>
  <c r="G133" i="1" l="1"/>
  <c r="F133" i="1"/>
  <c r="K132" i="1"/>
  <c r="I132" i="1"/>
  <c r="J132" i="1" s="1"/>
  <c r="H133" i="1" l="1"/>
  <c r="E134" i="1"/>
  <c r="G134" i="1" l="1"/>
  <c r="F134" i="1"/>
  <c r="K133" i="1"/>
  <c r="I133" i="1"/>
  <c r="J133" i="1" s="1"/>
  <c r="H134" i="1" l="1"/>
  <c r="E135" i="1"/>
  <c r="F135" i="1" l="1"/>
  <c r="G135" i="1"/>
  <c r="K134" i="1"/>
  <c r="I134" i="1"/>
  <c r="J134" i="1" s="1"/>
  <c r="H135" i="1" l="1"/>
  <c r="E136" i="1"/>
  <c r="F136" i="1" l="1"/>
  <c r="E137" i="1" s="1"/>
  <c r="G136" i="1"/>
  <c r="K135" i="1"/>
  <c r="I135" i="1"/>
  <c r="J135" i="1" s="1"/>
  <c r="H136" i="1" l="1"/>
  <c r="I136" i="1"/>
  <c r="J136" i="1" s="1"/>
  <c r="K136" i="1"/>
  <c r="F137" i="1"/>
  <c r="H137" i="1" s="1"/>
  <c r="G137" i="1"/>
  <c r="E138" i="1" l="1"/>
  <c r="G138" i="1"/>
  <c r="F138" i="1"/>
  <c r="E139" i="1" s="1"/>
  <c r="I137" i="1"/>
  <c r="J137" i="1" s="1"/>
  <c r="K137" i="1"/>
  <c r="H138" i="1" l="1"/>
  <c r="K138" i="1"/>
  <c r="I138" i="1"/>
  <c r="J138" i="1" s="1"/>
  <c r="F139" i="1"/>
  <c r="G139" i="1"/>
  <c r="E140" i="1" l="1"/>
  <c r="H139" i="1"/>
  <c r="K139" i="1" l="1"/>
  <c r="I139" i="1"/>
  <c r="J139" i="1" s="1"/>
  <c r="F140" i="1"/>
  <c r="E141" i="1" s="1"/>
  <c r="G140" i="1"/>
  <c r="H140" i="1"/>
  <c r="G141" i="1" l="1"/>
  <c r="F141" i="1"/>
  <c r="H141" i="1" s="1"/>
  <c r="I140" i="1"/>
  <c r="J140" i="1" s="1"/>
  <c r="K140" i="1"/>
  <c r="E142" i="1" l="1"/>
  <c r="G142" i="1"/>
  <c r="F142" i="1"/>
  <c r="H142" i="1" s="1"/>
  <c r="K141" i="1"/>
  <c r="I141" i="1"/>
  <c r="J141" i="1" s="1"/>
  <c r="E143" i="1" l="1"/>
  <c r="I142" i="1"/>
  <c r="J142" i="1" s="1"/>
  <c r="K142" i="1"/>
  <c r="F143" i="1" l="1"/>
  <c r="E144" i="1" s="1"/>
  <c r="G143" i="1"/>
  <c r="H143" i="1" l="1"/>
  <c r="G144" i="1"/>
  <c r="F144" i="1"/>
  <c r="E145" i="1" s="1"/>
  <c r="G145" i="1" l="1"/>
  <c r="F145" i="1"/>
  <c r="H145" i="1" s="1"/>
  <c r="H144" i="1"/>
  <c r="I143" i="1"/>
  <c r="J143" i="1" s="1"/>
  <c r="K143" i="1"/>
  <c r="E146" i="1" l="1"/>
  <c r="K144" i="1"/>
  <c r="I144" i="1"/>
  <c r="J144" i="1" s="1"/>
  <c r="F146" i="1"/>
  <c r="G146" i="1"/>
  <c r="I145" i="1"/>
  <c r="J145" i="1" s="1"/>
  <c r="K145" i="1"/>
  <c r="E147" i="1" l="1"/>
  <c r="H146" i="1"/>
  <c r="I146" i="1" l="1"/>
  <c r="J146" i="1" s="1"/>
  <c r="K146" i="1"/>
  <c r="G147" i="1"/>
  <c r="F147" i="1"/>
  <c r="H147" i="1" s="1"/>
  <c r="I147" i="1" l="1"/>
  <c r="J147" i="1" s="1"/>
  <c r="K147" i="1"/>
  <c r="E148" i="1"/>
  <c r="G148" i="1" l="1"/>
  <c r="F148" i="1"/>
  <c r="E149" i="1" s="1"/>
  <c r="H148" i="1" l="1"/>
  <c r="F149" i="1"/>
  <c r="H149" i="1" s="1"/>
  <c r="G149" i="1"/>
  <c r="K148" i="1"/>
  <c r="I148" i="1"/>
  <c r="J148" i="1" s="1"/>
  <c r="E150" i="1" l="1"/>
  <c r="F150" i="1"/>
  <c r="E151" i="1" s="1"/>
  <c r="G150" i="1"/>
  <c r="I149" i="1"/>
  <c r="J149" i="1" s="1"/>
  <c r="K149" i="1"/>
  <c r="F151" i="1" l="1"/>
  <c r="E152" i="1" s="1"/>
  <c r="G151" i="1"/>
  <c r="H150" i="1"/>
  <c r="F152" i="1"/>
  <c r="E153" i="1" s="1"/>
  <c r="H152" i="1"/>
  <c r="G152" i="1"/>
  <c r="H151" i="1"/>
  <c r="K150" i="1" l="1"/>
  <c r="I150" i="1"/>
  <c r="J150" i="1" s="1"/>
  <c r="K151" i="1"/>
  <c r="I151" i="1"/>
  <c r="J151" i="1" s="1"/>
  <c r="K152" i="1"/>
  <c r="I152" i="1"/>
  <c r="J152" i="1" s="1"/>
  <c r="F153" i="1"/>
  <c r="G153" i="1"/>
  <c r="E154" i="1" l="1"/>
  <c r="H153" i="1"/>
  <c r="I153" i="1" l="1"/>
  <c r="J153" i="1" s="1"/>
  <c r="K153" i="1"/>
  <c r="G154" i="1"/>
  <c r="F154" i="1"/>
  <c r="H154" i="1" s="1"/>
  <c r="E155" i="1" l="1"/>
  <c r="K154" i="1"/>
  <c r="I154" i="1"/>
  <c r="J154" i="1" s="1"/>
  <c r="F155" i="1"/>
  <c r="H155" i="1" s="1"/>
  <c r="G155" i="1"/>
  <c r="E156" i="1" l="1"/>
  <c r="I155" i="1"/>
  <c r="J155" i="1" s="1"/>
  <c r="K155" i="1"/>
  <c r="G156" i="1" l="1"/>
  <c r="F156" i="1"/>
  <c r="H156" i="1" l="1"/>
  <c r="E157" i="1"/>
  <c r="F157" i="1" l="1"/>
  <c r="E158" i="1" s="1"/>
  <c r="G157" i="1"/>
  <c r="H157" i="1"/>
  <c r="K156" i="1"/>
  <c r="I156" i="1"/>
  <c r="J156" i="1" s="1"/>
  <c r="K157" i="1" l="1"/>
  <c r="I157" i="1"/>
  <c r="J157" i="1" s="1"/>
  <c r="G158" i="1"/>
  <c r="F158" i="1"/>
  <c r="H158" i="1" s="1"/>
  <c r="E159" i="1" l="1"/>
  <c r="F159" i="1"/>
  <c r="H159" i="1" s="1"/>
  <c r="G159" i="1"/>
  <c r="E160" i="1"/>
  <c r="K158" i="1"/>
  <c r="I158" i="1"/>
  <c r="J158" i="1" s="1"/>
  <c r="G160" i="1"/>
  <c r="F160" i="1"/>
  <c r="H160" i="1" s="1"/>
  <c r="K159" i="1" l="1"/>
  <c r="I159" i="1"/>
  <c r="J159" i="1" s="1"/>
  <c r="E161" i="1"/>
  <c r="I160" i="1"/>
  <c r="J160" i="1" s="1"/>
  <c r="K160" i="1"/>
  <c r="F161" i="1" l="1"/>
  <c r="H161" i="1" s="1"/>
  <c r="G161" i="1"/>
  <c r="E162" i="1" l="1"/>
  <c r="F162" i="1" s="1"/>
  <c r="H162" i="1" s="1"/>
  <c r="G162" i="1"/>
  <c r="I161" i="1"/>
  <c r="J161" i="1" s="1"/>
  <c r="K161" i="1"/>
  <c r="E163" i="1" l="1"/>
  <c r="F163" i="1" s="1"/>
  <c r="H163" i="1" s="1"/>
  <c r="G163" i="1"/>
  <c r="K162" i="1"/>
  <c r="I162" i="1"/>
  <c r="J162" i="1" s="1"/>
  <c r="E164" i="1" l="1"/>
  <c r="F164" i="1" s="1"/>
  <c r="H164" i="1" s="1"/>
  <c r="K163" i="1"/>
  <c r="I163" i="1"/>
  <c r="J163" i="1" s="1"/>
  <c r="E165" i="1" l="1"/>
  <c r="G165" i="1" s="1"/>
  <c r="G164" i="1"/>
  <c r="F165" i="1"/>
  <c r="H165" i="1" s="1"/>
  <c r="I164" i="1"/>
  <c r="J164" i="1" s="1"/>
  <c r="K164" i="1"/>
  <c r="E166" i="1" l="1"/>
  <c r="G166" i="1" s="1"/>
  <c r="F166" i="1"/>
  <c r="H166" i="1" s="1"/>
  <c r="K165" i="1"/>
  <c r="I165" i="1"/>
  <c r="J165" i="1" s="1"/>
  <c r="E167" i="1" l="1"/>
  <c r="K166" i="1"/>
  <c r="I166" i="1"/>
  <c r="J166" i="1" s="1"/>
  <c r="F167" i="1"/>
  <c r="H167" i="1" s="1"/>
  <c r="G167" i="1"/>
  <c r="E168" i="1" l="1"/>
  <c r="F168" i="1"/>
  <c r="E169" i="1" s="1"/>
  <c r="G168" i="1"/>
  <c r="K167" i="1"/>
  <c r="I167" i="1"/>
  <c r="J167" i="1" s="1"/>
  <c r="H168" i="1" l="1"/>
  <c r="F169" i="1"/>
  <c r="H169" i="1" s="1"/>
  <c r="G169" i="1"/>
  <c r="K168" i="1"/>
  <c r="I168" i="1"/>
  <c r="J168" i="1" s="1"/>
  <c r="E170" i="1" l="1"/>
  <c r="K169" i="1"/>
  <c r="I169" i="1"/>
  <c r="J169" i="1" s="1"/>
  <c r="G170" i="1" l="1"/>
  <c r="F170" i="1"/>
  <c r="E171" i="1" s="1"/>
  <c r="F171" i="1" l="1"/>
  <c r="E172" i="1" s="1"/>
  <c r="G171" i="1"/>
  <c r="H170" i="1"/>
  <c r="G172" i="1" l="1"/>
  <c r="F172" i="1"/>
  <c r="H172" i="1" s="1"/>
  <c r="I172" i="1" s="1"/>
  <c r="J172" i="1" s="1"/>
  <c r="H171" i="1"/>
  <c r="K171" i="1" s="1"/>
  <c r="K170" i="1"/>
  <c r="I170" i="1"/>
  <c r="J170" i="1" s="1"/>
  <c r="I171" i="1"/>
  <c r="J171" i="1" s="1"/>
  <c r="K172" i="1" l="1"/>
  <c r="E173" i="1"/>
  <c r="G173" i="1" l="1"/>
  <c r="F173" i="1"/>
  <c r="H173" i="1" l="1"/>
  <c r="E174" i="1"/>
  <c r="F174" i="1" l="1"/>
  <c r="G174" i="1"/>
  <c r="I173" i="1"/>
  <c r="J173" i="1" s="1"/>
  <c r="K173" i="1"/>
  <c r="E175" i="1" l="1"/>
  <c r="H174" i="1"/>
  <c r="K174" i="1" l="1"/>
  <c r="I174" i="1"/>
  <c r="J174" i="1" s="1"/>
  <c r="G175" i="1"/>
  <c r="F175" i="1"/>
  <c r="H175" i="1" s="1"/>
  <c r="E176" i="1" l="1"/>
  <c r="F176" i="1" s="1"/>
  <c r="H176" i="1" s="1"/>
  <c r="G176" i="1"/>
  <c r="K175" i="1"/>
  <c r="I175" i="1"/>
  <c r="J175" i="1" s="1"/>
  <c r="E177" i="1" l="1"/>
  <c r="G177" i="1" s="1"/>
  <c r="F177" i="1"/>
  <c r="K176" i="1"/>
  <c r="I176" i="1"/>
  <c r="J176" i="1" s="1"/>
  <c r="H177" i="1" l="1"/>
  <c r="E178" i="1"/>
  <c r="G178" i="1" l="1"/>
  <c r="F178" i="1"/>
  <c r="H178" i="1" s="1"/>
  <c r="K177" i="1"/>
  <c r="I177" i="1"/>
  <c r="J177" i="1" s="1"/>
  <c r="E179" i="1" l="1"/>
  <c r="G179" i="1"/>
  <c r="F179" i="1"/>
  <c r="H179" i="1" s="1"/>
  <c r="I178" i="1"/>
  <c r="J178" i="1" s="1"/>
  <c r="K178" i="1"/>
  <c r="E180" i="1" l="1"/>
  <c r="I179" i="1"/>
  <c r="J179" i="1" s="1"/>
  <c r="K179" i="1"/>
  <c r="G180" i="1"/>
  <c r="F180" i="1"/>
  <c r="H180" i="1" s="1"/>
  <c r="E181" i="1" l="1"/>
  <c r="F181" i="1"/>
  <c r="H181" i="1" s="1"/>
  <c r="G181" i="1"/>
  <c r="I180" i="1"/>
  <c r="J180" i="1" s="1"/>
  <c r="K180" i="1"/>
  <c r="K181" i="1" l="1"/>
  <c r="I181" i="1"/>
  <c r="J181" i="1" s="1"/>
  <c r="E182" i="1"/>
  <c r="F182" i="1" l="1"/>
  <c r="H182" i="1" s="1"/>
  <c r="E183" i="1"/>
  <c r="G182" i="1"/>
  <c r="F183" i="1" l="1"/>
  <c r="H183" i="1" s="1"/>
  <c r="G183" i="1"/>
  <c r="K182" i="1"/>
  <c r="I182" i="1"/>
  <c r="J182" i="1" s="1"/>
  <c r="I183" i="1" l="1"/>
  <c r="J183" i="1" s="1"/>
  <c r="K183" i="1"/>
  <c r="E184" i="1"/>
  <c r="G184" i="1" l="1"/>
  <c r="F184" i="1"/>
  <c r="E185" i="1" s="1"/>
  <c r="H184" i="1" l="1"/>
  <c r="G185" i="1"/>
  <c r="F185" i="1"/>
  <c r="E186" i="1" s="1"/>
  <c r="F186" i="1" l="1"/>
  <c r="E187" i="1" s="1"/>
  <c r="G186" i="1"/>
  <c r="H185" i="1"/>
  <c r="I184" i="1"/>
  <c r="J184" i="1" s="1"/>
  <c r="K184" i="1"/>
  <c r="I185" i="1" l="1"/>
  <c r="J185" i="1" s="1"/>
  <c r="K185" i="1"/>
  <c r="H186" i="1"/>
  <c r="F187" i="1"/>
  <c r="E188" i="1" s="1"/>
  <c r="G187" i="1"/>
  <c r="H187" i="1" l="1"/>
  <c r="K187" i="1"/>
  <c r="I187" i="1"/>
  <c r="J187" i="1" s="1"/>
  <c r="I186" i="1"/>
  <c r="J186" i="1" s="1"/>
  <c r="K186" i="1"/>
  <c r="G188" i="1"/>
  <c r="F188" i="1"/>
  <c r="H188" i="1" s="1"/>
  <c r="E189" i="1" l="1"/>
  <c r="G189" i="1" s="1"/>
  <c r="K188" i="1"/>
  <c r="I188" i="1"/>
  <c r="J188" i="1" s="1"/>
  <c r="F189" i="1" l="1"/>
  <c r="H189" i="1" s="1"/>
  <c r="I189" i="1" s="1"/>
  <c r="J189" i="1" s="1"/>
  <c r="K189" i="1" l="1"/>
  <c r="E190" i="1"/>
  <c r="F190" i="1" l="1"/>
  <c r="H190" i="1" s="1"/>
  <c r="G190" i="1"/>
  <c r="I190" i="1" l="1"/>
  <c r="J190" i="1" s="1"/>
  <c r="K190" i="1"/>
  <c r="E191" i="1"/>
  <c r="F191" i="1" l="1"/>
  <c r="G191" i="1"/>
  <c r="H191" i="1" l="1"/>
  <c r="E192" i="1"/>
  <c r="G192" i="1" l="1"/>
  <c r="F192" i="1"/>
  <c r="E193" i="1" s="1"/>
  <c r="K191" i="1"/>
  <c r="I191" i="1"/>
  <c r="J191" i="1" s="1"/>
  <c r="H192" i="1" l="1"/>
  <c r="F193" i="1"/>
  <c r="H193" i="1" s="1"/>
  <c r="G193" i="1"/>
  <c r="E194" i="1" l="1"/>
  <c r="K193" i="1"/>
  <c r="I193" i="1"/>
  <c r="J193" i="1" s="1"/>
  <c r="K192" i="1"/>
  <c r="I192" i="1"/>
  <c r="J192" i="1" s="1"/>
  <c r="G194" i="1" l="1"/>
  <c r="F194" i="1"/>
  <c r="H194" i="1" s="1"/>
  <c r="K194" i="1" l="1"/>
  <c r="I194" i="1"/>
  <c r="J194" i="1" s="1"/>
  <c r="E195" i="1"/>
  <c r="G195" i="1" l="1"/>
  <c r="F195" i="1"/>
  <c r="H195" i="1" s="1"/>
  <c r="I195" i="1" l="1"/>
  <c r="J195" i="1" s="1"/>
  <c r="K195" i="1"/>
  <c r="E196" i="1"/>
  <c r="G196" i="1" l="1"/>
  <c r="F196" i="1"/>
  <c r="H196" i="1" s="1"/>
  <c r="E197" i="1" l="1"/>
  <c r="K196" i="1"/>
  <c r="I196" i="1"/>
  <c r="J196" i="1" s="1"/>
  <c r="F197" i="1"/>
  <c r="H197" i="1" s="1"/>
  <c r="G197" i="1"/>
  <c r="E198" i="1" l="1"/>
  <c r="F198" i="1" s="1"/>
  <c r="E199" i="1" s="1"/>
  <c r="K197" i="1"/>
  <c r="I197" i="1"/>
  <c r="J197" i="1" s="1"/>
  <c r="G198" i="1" l="1"/>
  <c r="G199" i="1"/>
  <c r="F199" i="1"/>
  <c r="H199" i="1" s="1"/>
  <c r="H198" i="1"/>
  <c r="E200" i="1" l="1"/>
  <c r="K198" i="1"/>
  <c r="I198" i="1"/>
  <c r="J198" i="1" s="1"/>
  <c r="G200" i="1"/>
  <c r="F200" i="1"/>
  <c r="E201" i="1" s="1"/>
  <c r="I199" i="1"/>
  <c r="J199" i="1" s="1"/>
  <c r="K199" i="1"/>
  <c r="H200" i="1" l="1"/>
  <c r="K200" i="1" s="1"/>
  <c r="G201" i="1"/>
  <c r="F201" i="1"/>
  <c r="H201" i="1" s="1"/>
  <c r="I200" i="1"/>
  <c r="J200" i="1" s="1"/>
  <c r="I201" i="1" l="1"/>
  <c r="J201" i="1" s="1"/>
  <c r="K201" i="1"/>
  <c r="E202" i="1"/>
  <c r="F202" i="1" l="1"/>
  <c r="E203" i="1" s="1"/>
  <c r="G202" i="1"/>
  <c r="H202" i="1" l="1"/>
  <c r="K202" i="1" s="1"/>
  <c r="I202" i="1"/>
  <c r="J202" i="1" s="1"/>
  <c r="F203" i="1"/>
  <c r="H203" i="1" s="1"/>
  <c r="G203" i="1"/>
  <c r="I203" i="1" l="1"/>
  <c r="J203" i="1" s="1"/>
  <c r="K203" i="1"/>
  <c r="E204" i="1"/>
  <c r="F204" i="1" l="1"/>
  <c r="G204" i="1"/>
  <c r="E205" i="1"/>
  <c r="H204" i="1"/>
  <c r="I204" i="1" l="1"/>
  <c r="J204" i="1" s="1"/>
  <c r="K204" i="1"/>
  <c r="F205" i="1"/>
  <c r="E206" i="1" s="1"/>
  <c r="G205" i="1"/>
  <c r="G206" i="1" l="1"/>
  <c r="F206" i="1"/>
  <c r="E207" i="1" s="1"/>
  <c r="H205" i="1"/>
  <c r="H206" i="1" l="1"/>
  <c r="K206" i="1" s="1"/>
  <c r="I205" i="1"/>
  <c r="J205" i="1" s="1"/>
  <c r="K205" i="1"/>
  <c r="F207" i="1"/>
  <c r="H207" i="1" s="1"/>
  <c r="G207" i="1"/>
  <c r="E208" i="1"/>
  <c r="I206" i="1" l="1"/>
  <c r="J206" i="1" s="1"/>
  <c r="F208" i="1"/>
  <c r="H208" i="1" s="1"/>
  <c r="G208" i="1"/>
  <c r="I207" i="1"/>
  <c r="J207" i="1" s="1"/>
  <c r="K207" i="1"/>
  <c r="K208" i="1" l="1"/>
  <c r="I208" i="1"/>
  <c r="J208" i="1" s="1"/>
  <c r="E209" i="1"/>
  <c r="F209" i="1" l="1"/>
  <c r="E210" i="1" s="1"/>
  <c r="G209" i="1"/>
  <c r="H209" i="1" l="1"/>
  <c r="I209" i="1" s="1"/>
  <c r="J209" i="1" s="1"/>
  <c r="G210" i="1"/>
  <c r="F210" i="1"/>
  <c r="E211" i="1" s="1"/>
  <c r="K209" i="1" l="1"/>
  <c r="G211" i="1"/>
  <c r="F211" i="1"/>
  <c r="H211" i="1" s="1"/>
  <c r="H210" i="1"/>
  <c r="K210" i="1" l="1"/>
  <c r="I210" i="1"/>
  <c r="J210" i="1" s="1"/>
  <c r="I211" i="1"/>
  <c r="J211" i="1" s="1"/>
  <c r="K211" i="1"/>
  <c r="E212" i="1"/>
  <c r="G212" i="1" l="1"/>
  <c r="F212" i="1"/>
  <c r="H212" i="1" s="1"/>
  <c r="E213" i="1" l="1"/>
  <c r="G213" i="1"/>
  <c r="F213" i="1"/>
  <c r="H213" i="1" s="1"/>
  <c r="K212" i="1"/>
  <c r="I212" i="1"/>
  <c r="J212" i="1" s="1"/>
  <c r="I213" i="1" l="1"/>
  <c r="J213" i="1" s="1"/>
  <c r="K213" i="1"/>
  <c r="E214" i="1"/>
  <c r="G214" i="1" l="1"/>
  <c r="F214" i="1"/>
  <c r="H214" i="1" s="1"/>
  <c r="E215" i="1" l="1"/>
  <c r="F215" i="1"/>
  <c r="E216" i="1" s="1"/>
  <c r="G215" i="1"/>
  <c r="I214" i="1"/>
  <c r="J214" i="1" s="1"/>
  <c r="K214" i="1"/>
  <c r="H215" i="1" l="1"/>
  <c r="I215" i="1"/>
  <c r="J215" i="1" s="1"/>
  <c r="K215" i="1"/>
  <c r="G216" i="1"/>
  <c r="F216" i="1"/>
  <c r="E217" i="1" s="1"/>
  <c r="G217" i="1" l="1"/>
  <c r="F217" i="1"/>
  <c r="H217" i="1" s="1"/>
  <c r="H216" i="1"/>
  <c r="E218" i="1" l="1"/>
  <c r="K217" i="1"/>
  <c r="I217" i="1"/>
  <c r="J217" i="1" s="1"/>
  <c r="F218" i="1"/>
  <c r="G218" i="1"/>
  <c r="I216" i="1"/>
  <c r="J216" i="1" s="1"/>
  <c r="K216" i="1"/>
  <c r="H218" i="1" l="1"/>
  <c r="E219" i="1"/>
  <c r="G219" i="1" l="1"/>
  <c r="F219" i="1"/>
  <c r="H219" i="1" s="1"/>
  <c r="I218" i="1"/>
  <c r="J218" i="1" s="1"/>
  <c r="K218" i="1"/>
  <c r="E220" i="1" l="1"/>
  <c r="F220" i="1"/>
  <c r="H220" i="1" s="1"/>
  <c r="G220" i="1"/>
  <c r="I219" i="1"/>
  <c r="J219" i="1" s="1"/>
  <c r="K219" i="1"/>
  <c r="E221" i="1" l="1"/>
  <c r="G221" i="1"/>
  <c r="F221" i="1"/>
  <c r="E222" i="1" s="1"/>
  <c r="K220" i="1"/>
  <c r="I220" i="1"/>
  <c r="J220" i="1" s="1"/>
  <c r="G222" i="1" l="1"/>
  <c r="F222" i="1"/>
  <c r="E223" i="1" s="1"/>
  <c r="H221" i="1"/>
  <c r="I221" i="1" l="1"/>
  <c r="J221" i="1" s="1"/>
  <c r="K221" i="1"/>
  <c r="G223" i="1"/>
  <c r="F223" i="1"/>
  <c r="H222" i="1"/>
  <c r="K222" i="1" l="1"/>
  <c r="I222" i="1"/>
  <c r="J222" i="1" s="1"/>
  <c r="H223" i="1"/>
  <c r="E224" i="1"/>
  <c r="F224" i="1" l="1"/>
  <c r="G224" i="1"/>
  <c r="K223" i="1"/>
  <c r="I223" i="1"/>
  <c r="J223" i="1" s="1"/>
  <c r="E225" i="1" l="1"/>
  <c r="H224" i="1"/>
  <c r="I224" i="1" l="1"/>
  <c r="J224" i="1" s="1"/>
  <c r="K224" i="1"/>
  <c r="G225" i="1"/>
  <c r="F225" i="1"/>
  <c r="H225" i="1" s="1"/>
  <c r="E226" i="1" l="1"/>
  <c r="G226" i="1"/>
  <c r="F226" i="1"/>
  <c r="H226" i="1" s="1"/>
  <c r="I225" i="1"/>
  <c r="J225" i="1" s="1"/>
  <c r="K225" i="1"/>
  <c r="K226" i="1" l="1"/>
  <c r="I226" i="1"/>
  <c r="J226" i="1" s="1"/>
  <c r="E227" i="1"/>
  <c r="G227" i="1" l="1"/>
  <c r="F227" i="1"/>
  <c r="H227" i="1" s="1"/>
  <c r="I227" i="1" l="1"/>
  <c r="J227" i="1" s="1"/>
  <c r="K227" i="1"/>
  <c r="E228" i="1"/>
  <c r="F228" i="1" l="1"/>
  <c r="E229" i="1" s="1"/>
  <c r="G228" i="1"/>
  <c r="H228" i="1" l="1"/>
  <c r="I228" i="1" s="1"/>
  <c r="J228" i="1" s="1"/>
  <c r="K228" i="1"/>
  <c r="G229" i="1"/>
  <c r="F229" i="1"/>
  <c r="H229" i="1" s="1"/>
  <c r="E230" i="1" l="1"/>
  <c r="G230" i="1"/>
  <c r="F230" i="1"/>
  <c r="H230" i="1" s="1"/>
  <c r="E231" i="1"/>
  <c r="I229" i="1"/>
  <c r="J229" i="1" s="1"/>
  <c r="K229" i="1"/>
  <c r="K230" i="1" l="1"/>
  <c r="I230" i="1"/>
  <c r="J230" i="1" s="1"/>
  <c r="G231" i="1"/>
  <c r="F231" i="1"/>
  <c r="H231" i="1" s="1"/>
  <c r="K231" i="1" l="1"/>
  <c r="I231" i="1"/>
  <c r="J231" i="1" s="1"/>
  <c r="E232" i="1"/>
  <c r="F232" i="1" l="1"/>
  <c r="H232" i="1" s="1"/>
  <c r="G232" i="1"/>
  <c r="E233" i="1" l="1"/>
  <c r="F233" i="1"/>
  <c r="H233" i="1" s="1"/>
  <c r="G233" i="1"/>
  <c r="K232" i="1"/>
  <c r="I232" i="1"/>
  <c r="J232" i="1" s="1"/>
  <c r="E234" i="1" l="1"/>
  <c r="G234" i="1" s="1"/>
  <c r="I233" i="1"/>
  <c r="J233" i="1" s="1"/>
  <c r="K233" i="1"/>
  <c r="F234" i="1" l="1"/>
  <c r="H234" i="1" l="1"/>
  <c r="E235" i="1"/>
  <c r="G235" i="1" l="1"/>
  <c r="F235" i="1"/>
  <c r="E236" i="1" s="1"/>
  <c r="I234" i="1"/>
  <c r="J234" i="1" s="1"/>
  <c r="K234" i="1"/>
  <c r="H235" i="1" l="1"/>
  <c r="I235" i="1" s="1"/>
  <c r="J235" i="1" s="1"/>
  <c r="K235" i="1"/>
  <c r="G236" i="1"/>
  <c r="F236" i="1"/>
  <c r="H236" i="1" l="1"/>
  <c r="E237" i="1"/>
  <c r="F237" i="1" l="1"/>
  <c r="H237" i="1" s="1"/>
  <c r="G237" i="1"/>
  <c r="I236" i="1"/>
  <c r="J236" i="1" s="1"/>
  <c r="K236" i="1"/>
  <c r="E238" i="1" l="1"/>
  <c r="K237" i="1"/>
  <c r="I237" i="1"/>
  <c r="J237" i="1" s="1"/>
  <c r="G238" i="1" l="1"/>
  <c r="F238" i="1"/>
  <c r="E239" i="1" s="1"/>
  <c r="F239" i="1" l="1"/>
  <c r="E240" i="1" s="1"/>
  <c r="G239" i="1"/>
  <c r="H238" i="1"/>
  <c r="I238" i="1" l="1"/>
  <c r="J238" i="1" s="1"/>
  <c r="K238" i="1"/>
  <c r="H239" i="1"/>
  <c r="G240" i="1"/>
  <c r="F240" i="1"/>
  <c r="H240" i="1" s="1"/>
  <c r="K240" i="1" l="1"/>
  <c r="I240" i="1"/>
  <c r="J240" i="1" s="1"/>
  <c r="E241" i="1"/>
  <c r="I239" i="1"/>
  <c r="J239" i="1" s="1"/>
  <c r="K239" i="1"/>
  <c r="F241" i="1" l="1"/>
  <c r="H241" i="1" s="1"/>
  <c r="E242" i="1"/>
  <c r="G241" i="1"/>
  <c r="G242" i="1" l="1"/>
  <c r="F242" i="1"/>
  <c r="E243" i="1" s="1"/>
  <c r="K241" i="1"/>
  <c r="I241" i="1"/>
  <c r="J241" i="1" s="1"/>
  <c r="H242" i="1" l="1"/>
  <c r="F243" i="1"/>
  <c r="E244" i="1" s="1"/>
  <c r="G243" i="1"/>
  <c r="H243" i="1" l="1"/>
  <c r="F244" i="1"/>
  <c r="H244" i="1" s="1"/>
  <c r="G244" i="1"/>
  <c r="K243" i="1"/>
  <c r="I243" i="1"/>
  <c r="J243" i="1" s="1"/>
  <c r="K242" i="1"/>
  <c r="I242" i="1"/>
  <c r="J242" i="1" s="1"/>
  <c r="E245" i="1" l="1"/>
  <c r="G245" i="1" s="1"/>
  <c r="F245" i="1"/>
  <c r="H245" i="1" s="1"/>
  <c r="I244" i="1"/>
  <c r="J244" i="1" s="1"/>
  <c r="K244" i="1"/>
  <c r="E246" i="1" l="1"/>
  <c r="G246" i="1"/>
  <c r="F246" i="1"/>
  <c r="H246" i="1" s="1"/>
  <c r="I245" i="1"/>
  <c r="J245" i="1" s="1"/>
  <c r="K245" i="1"/>
  <c r="K246" i="1" l="1"/>
  <c r="I246" i="1"/>
  <c r="J246" i="1" s="1"/>
  <c r="E247" i="1"/>
  <c r="G247" i="1" l="1"/>
  <c r="F247" i="1"/>
  <c r="H247" i="1" s="1"/>
  <c r="I247" i="1" l="1"/>
  <c r="J247" i="1" s="1"/>
  <c r="K247" i="1"/>
  <c r="E248" i="1"/>
  <c r="G248" i="1" l="1"/>
  <c r="F248" i="1"/>
  <c r="E249" i="1" s="1"/>
  <c r="H248" i="1" l="1"/>
  <c r="F249" i="1"/>
  <c r="H249" i="1" s="1"/>
  <c r="G249" i="1"/>
  <c r="E250" i="1" l="1"/>
  <c r="I249" i="1"/>
  <c r="J249" i="1" s="1"/>
  <c r="K249" i="1"/>
  <c r="K248" i="1"/>
  <c r="I248" i="1"/>
  <c r="J248" i="1" s="1"/>
  <c r="G250" i="1" l="1"/>
  <c r="F250" i="1"/>
  <c r="E251" i="1" s="1"/>
  <c r="H250" i="1" l="1"/>
  <c r="F251" i="1"/>
  <c r="H251" i="1" s="1"/>
  <c r="G251" i="1"/>
  <c r="E252" i="1" l="1"/>
  <c r="K251" i="1"/>
  <c r="I251" i="1"/>
  <c r="J251" i="1" s="1"/>
  <c r="I250" i="1"/>
  <c r="J250" i="1" s="1"/>
  <c r="K250" i="1"/>
  <c r="F252" i="1" l="1"/>
  <c r="H252" i="1" s="1"/>
  <c r="G252" i="1"/>
  <c r="I252" i="1" l="1"/>
  <c r="J252" i="1" s="1"/>
  <c r="K252" i="1"/>
  <c r="E253" i="1"/>
  <c r="F253" i="1" l="1"/>
  <c r="H253" i="1" s="1"/>
  <c r="G253" i="1"/>
  <c r="I253" i="1" l="1"/>
  <c r="J253" i="1" s="1"/>
  <c r="K253" i="1"/>
  <c r="E254" i="1"/>
  <c r="G254" i="1" l="1"/>
  <c r="F254" i="1"/>
  <c r="E255" i="1" s="1"/>
  <c r="H254" i="1" l="1"/>
  <c r="K254" i="1"/>
  <c r="I254" i="1"/>
  <c r="J254" i="1" s="1"/>
  <c r="G255" i="1"/>
  <c r="F255" i="1"/>
  <c r="E256" i="1" s="1"/>
  <c r="H255" i="1" l="1"/>
  <c r="G256" i="1"/>
  <c r="F256" i="1"/>
  <c r="H256" i="1" s="1"/>
  <c r="I255" i="1"/>
  <c r="J255" i="1" s="1"/>
  <c r="K255" i="1"/>
  <c r="E257" i="1" l="1"/>
  <c r="G257" i="1" s="1"/>
  <c r="F257" i="1"/>
  <c r="H257" i="1" s="1"/>
  <c r="K256" i="1"/>
  <c r="I256" i="1"/>
  <c r="J256" i="1" s="1"/>
  <c r="E258" i="1" l="1"/>
  <c r="F258" i="1"/>
  <c r="H258" i="1" s="1"/>
  <c r="G258" i="1"/>
  <c r="I257" i="1"/>
  <c r="J257" i="1" s="1"/>
  <c r="K257" i="1"/>
  <c r="E259" i="1" l="1"/>
  <c r="G259" i="1"/>
  <c r="F259" i="1"/>
  <c r="E260" i="1" s="1"/>
  <c r="I258" i="1"/>
  <c r="J258" i="1" s="1"/>
  <c r="K258" i="1"/>
  <c r="G260" i="1" l="1"/>
  <c r="F260" i="1"/>
  <c r="E261" i="1" s="1"/>
  <c r="H259" i="1"/>
  <c r="H260" i="1" l="1"/>
  <c r="I260" i="1" s="1"/>
  <c r="J260" i="1" s="1"/>
  <c r="I259" i="1"/>
  <c r="J259" i="1" s="1"/>
  <c r="K259" i="1"/>
  <c r="K260" i="1"/>
  <c r="F261" i="1"/>
  <c r="E262" i="1" s="1"/>
  <c r="G261" i="1"/>
  <c r="H261" i="1" l="1"/>
  <c r="K261" i="1"/>
  <c r="I261" i="1"/>
  <c r="J261" i="1" s="1"/>
  <c r="G262" i="1"/>
  <c r="F262" i="1"/>
  <c r="H262" i="1" s="1"/>
  <c r="E263" i="1" l="1"/>
  <c r="G263" i="1"/>
  <c r="F263" i="1"/>
  <c r="E264" i="1" s="1"/>
  <c r="K262" i="1"/>
  <c r="I262" i="1"/>
  <c r="J262" i="1" s="1"/>
  <c r="H263" i="1" l="1"/>
  <c r="K263" i="1" s="1"/>
  <c r="F264" i="1"/>
  <c r="E265" i="1" s="1"/>
  <c r="G264" i="1"/>
  <c r="I263" i="1" l="1"/>
  <c r="J263" i="1" s="1"/>
  <c r="H264" i="1"/>
  <c r="K264" i="1" s="1"/>
  <c r="I264" i="1"/>
  <c r="J264" i="1" s="1"/>
  <c r="F265" i="1"/>
  <c r="H265" i="1" s="1"/>
  <c r="G265" i="1"/>
  <c r="E266" i="1" l="1"/>
  <c r="G266" i="1"/>
  <c r="F266" i="1"/>
  <c r="H266" i="1" s="1"/>
  <c r="K265" i="1"/>
  <c r="I265" i="1"/>
  <c r="J265" i="1" s="1"/>
  <c r="E267" i="1" l="1"/>
  <c r="G267" i="1"/>
  <c r="F267" i="1"/>
  <c r="H267" i="1" s="1"/>
  <c r="I266" i="1"/>
  <c r="J266" i="1" s="1"/>
  <c r="K266" i="1"/>
  <c r="E268" i="1" l="1"/>
  <c r="K267" i="1"/>
  <c r="I267" i="1"/>
  <c r="J267" i="1" s="1"/>
  <c r="G268" i="1"/>
  <c r="F268" i="1"/>
  <c r="H268" i="1" s="1"/>
  <c r="E269" i="1" l="1"/>
  <c r="G269" i="1" s="1"/>
  <c r="I268" i="1"/>
  <c r="J268" i="1" s="1"/>
  <c r="K268" i="1"/>
  <c r="F269" i="1"/>
  <c r="H269" i="1" s="1"/>
  <c r="E270" i="1" l="1"/>
  <c r="I269" i="1"/>
  <c r="J269" i="1" s="1"/>
  <c r="K269" i="1"/>
  <c r="G270" i="1"/>
  <c r="F270" i="1"/>
  <c r="E271" i="1" s="1"/>
  <c r="H270" i="1"/>
  <c r="I270" i="1" l="1"/>
  <c r="J270" i="1" s="1"/>
  <c r="K270" i="1"/>
  <c r="G271" i="1"/>
  <c r="F271" i="1"/>
  <c r="H271" i="1" s="1"/>
  <c r="E272" i="1" l="1"/>
  <c r="F272" i="1"/>
  <c r="H272" i="1" s="1"/>
  <c r="G272" i="1"/>
  <c r="I271" i="1"/>
  <c r="J271" i="1" s="1"/>
  <c r="K271" i="1"/>
  <c r="E273" i="1" l="1"/>
  <c r="G273" i="1" s="1"/>
  <c r="F273" i="1"/>
  <c r="E274" i="1" s="1"/>
  <c r="F274" i="1" s="1"/>
  <c r="K272" i="1"/>
  <c r="I272" i="1"/>
  <c r="J272" i="1" s="1"/>
  <c r="G274" i="1" l="1"/>
  <c r="H273" i="1"/>
  <c r="E275" i="1"/>
  <c r="H274" i="1"/>
  <c r="K273" i="1" l="1"/>
  <c r="I273" i="1"/>
  <c r="J273" i="1" s="1"/>
  <c r="K274" i="1"/>
  <c r="I274" i="1"/>
  <c r="J274" i="1" s="1"/>
  <c r="G275" i="1"/>
  <c r="F275" i="1"/>
  <c r="H275" i="1" s="1"/>
  <c r="K275" i="1" l="1"/>
  <c r="I275" i="1"/>
  <c r="J275" i="1" s="1"/>
  <c r="E276" i="1"/>
  <c r="G276" i="1" l="1"/>
  <c r="F276" i="1"/>
  <c r="H276" i="1" s="1"/>
  <c r="I276" i="1" l="1"/>
  <c r="J276" i="1" s="1"/>
  <c r="K276" i="1"/>
  <c r="E277" i="1"/>
  <c r="F277" i="1" l="1"/>
  <c r="E278" i="1" s="1"/>
  <c r="G277" i="1"/>
  <c r="H277" i="1" l="1"/>
  <c r="K277" i="1" s="1"/>
  <c r="G278" i="1"/>
  <c r="F278" i="1"/>
  <c r="H278" i="1" s="1"/>
  <c r="I277" i="1" l="1"/>
  <c r="J277" i="1" s="1"/>
  <c r="E279" i="1"/>
  <c r="I278" i="1"/>
  <c r="J278" i="1" s="1"/>
  <c r="K278" i="1"/>
  <c r="G279" i="1" l="1"/>
  <c r="F279" i="1"/>
  <c r="H279" i="1" s="1"/>
  <c r="E280" i="1" l="1"/>
  <c r="I279" i="1"/>
  <c r="J279" i="1" s="1"/>
  <c r="K279" i="1"/>
  <c r="F280" i="1" l="1"/>
  <c r="H280" i="1" s="1"/>
  <c r="E281" i="1"/>
  <c r="G280" i="1"/>
  <c r="F281" i="1" l="1"/>
  <c r="H281" i="1" s="1"/>
  <c r="G281" i="1"/>
  <c r="K280" i="1"/>
  <c r="I280" i="1"/>
  <c r="J280" i="1" s="1"/>
  <c r="E282" i="1" l="1"/>
  <c r="G282" i="1"/>
  <c r="K281" i="1"/>
  <c r="I281" i="1"/>
  <c r="J281" i="1" s="1"/>
  <c r="F282" i="1" l="1"/>
  <c r="H282" i="1" s="1"/>
  <c r="E283" i="1"/>
  <c r="K282" i="1"/>
  <c r="F296" i="1" s="1"/>
  <c r="F298" i="1" s="1"/>
  <c r="I282" i="1"/>
  <c r="J282" i="1" s="1"/>
  <c r="G283" i="1" l="1"/>
  <c r="F283" i="1"/>
  <c r="E284" i="1" s="1"/>
  <c r="H283" i="1"/>
  <c r="I283" i="1" l="1"/>
  <c r="J283" i="1" s="1"/>
  <c r="K283" i="1"/>
  <c r="F284" i="1"/>
  <c r="E285" i="1" s="1"/>
  <c r="G284" i="1"/>
  <c r="H284" i="1"/>
  <c r="I284" i="1" l="1"/>
  <c r="J284" i="1" s="1"/>
  <c r="K284" i="1"/>
  <c r="G285" i="1"/>
  <c r="F285" i="1"/>
  <c r="E286" i="1" s="1"/>
  <c r="F286" i="1" l="1"/>
  <c r="E287" i="1" s="1"/>
  <c r="G286" i="1"/>
  <c r="H286" i="1"/>
  <c r="H285" i="1"/>
  <c r="I286" i="1" l="1"/>
  <c r="J286" i="1" s="1"/>
  <c r="K286" i="1"/>
  <c r="I285" i="1"/>
  <c r="J285" i="1" s="1"/>
  <c r="K285" i="1"/>
  <c r="G287" i="1"/>
  <c r="F287" i="1"/>
  <c r="E288" i="1" s="1"/>
  <c r="F288" i="1" l="1"/>
  <c r="E289" i="1" s="1"/>
  <c r="G288" i="1"/>
  <c r="H288" i="1"/>
  <c r="H287" i="1"/>
  <c r="I287" i="1" l="1"/>
  <c r="J287" i="1" s="1"/>
  <c r="K287" i="1"/>
  <c r="I288" i="1"/>
  <c r="J288" i="1" s="1"/>
  <c r="K288" i="1"/>
  <c r="F289" i="1"/>
  <c r="E290" i="1" s="1"/>
  <c r="G289" i="1"/>
  <c r="H289" i="1"/>
  <c r="K289" i="1" l="1"/>
  <c r="I289" i="1"/>
  <c r="J289" i="1" s="1"/>
  <c r="G290" i="1"/>
  <c r="F290" i="1"/>
  <c r="E291" i="1" s="1"/>
  <c r="H290" i="1"/>
  <c r="I290" i="1" l="1"/>
  <c r="J290" i="1" s="1"/>
  <c r="K290" i="1"/>
  <c r="G291" i="1"/>
  <c r="F291" i="1"/>
  <c r="H291" i="1" s="1"/>
  <c r="I291" i="1" l="1"/>
  <c r="J291" i="1" s="1"/>
  <c r="F294" i="1" s="1"/>
  <c r="K291" i="1"/>
</calcChain>
</file>

<file path=xl/sharedStrings.xml><?xml version="1.0" encoding="utf-8"?>
<sst xmlns="http://schemas.openxmlformats.org/spreadsheetml/2006/main" count="323" uniqueCount="37">
  <si>
    <t>https://www.destatis.de/EN/Home/_node.html</t>
  </si>
  <si>
    <t>Aus- und Einfuhr (Außenhandel): Deutschland, Monate</t>
  </si>
  <si>
    <t>Außenhandel</t>
  </si>
  <si>
    <t>Deutschland</t>
  </si>
  <si>
    <t>Ausfuhr: Wert (Export Value)</t>
  </si>
  <si>
    <t>Einfuhr: Wert (Import Value)</t>
  </si>
  <si>
    <t>X1000 EUR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</si>
  <si>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</si>
  <si>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</si>
  <si>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</si>
  <si>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</si>
  <si>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</si>
  <si>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</si>
  <si>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</si>
  <si>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</si>
  <si>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</si>
  <si>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</si>
  <si>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</si>
  <si>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</si>
  <si>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alpha</t>
  </si>
  <si>
    <t>beta</t>
  </si>
  <si>
    <t>gamma</t>
  </si>
  <si>
    <t>b</t>
  </si>
  <si>
    <t>Lt</t>
  </si>
  <si>
    <t>bt</t>
  </si>
  <si>
    <t>Ft</t>
  </si>
  <si>
    <t>St</t>
  </si>
  <si>
    <t>l12</t>
  </si>
  <si>
    <t>e</t>
  </si>
  <si>
    <t>|E|</t>
  </si>
  <si>
    <t>mse</t>
  </si>
  <si>
    <t>mape</t>
  </si>
  <si>
    <t>u1</t>
  </si>
  <si>
    <t>u2</t>
  </si>
  <si>
    <t>u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</si>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</sst>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76159230096238"/>
          <c:y val="2.5428331875182269E-2"/>
          <c:w val="0.82757174103237097"/>
          <c:h val="0.2627260134149898"/>
        </c:manualLayout>
      </c:layout>
      <c:scatterChart>
        <c:scatterStyle val="lineMarker"/>
        <c:varyColors val="0"/>
        <c:ser>
          <c:idx val="0"/>
          <c:order val="0"/>
          <c:tx>
            <c:v>actual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a47b045031bec00a202a45f6960c83c!$B$283:$B$291</c:f>
              <c:strCache>
                <c:ptCount val="9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xVal>
          <c:yVal>
            <c:numRef>
              <c:f>a47b045031bec00a202a45f6960c83c!$C$283:$C$291</c:f>
              <c:numCache>
                <c:formatCode>General</c:formatCode>
                <c:ptCount val="9"/>
                <c:pt idx="0">
                  <c:v>126316736</c:v>
                </c:pt>
                <c:pt idx="1">
                  <c:v>132668425</c:v>
                </c:pt>
                <c:pt idx="2">
                  <c:v>146420548</c:v>
                </c:pt>
                <c:pt idx="3">
                  <c:v>122555342</c:v>
                </c:pt>
                <c:pt idx="4">
                  <c:v>131330220</c:v>
                </c:pt>
                <c:pt idx="5">
                  <c:v>139298458</c:v>
                </c:pt>
                <c:pt idx="6">
                  <c:v>126119882</c:v>
                </c:pt>
                <c:pt idx="7">
                  <c:v>123613318</c:v>
                </c:pt>
                <c:pt idx="8">
                  <c:v>129261725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551-4499-B10D-19BCD18C348B}"/>
            </c:ext>
          </c:extLst>
        </c:ser>
        <c:ser>
          <c:idx val="1"/>
          <c:order val="1"/>
          <c:tx>
            <c:v>forecasted export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a47b045031bec00a202a45f6960c83c!$B$283:$B$291</c:f>
              <c:strCache>
                <c:ptCount val="9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xVal>
          <c:yVal>
            <c:numRef>
              <c:f>a47b045031bec00a202a45f6960c83c!$H$283:$H$291</c:f>
              <c:numCache>
                <c:formatCode>General</c:formatCode>
                <c:ptCount val="9"/>
                <c:pt idx="0">
                  <c:v>140642978.00127348</c:v>
                </c:pt>
                <c:pt idx="1">
                  <c:v>154510017.88146469</c:v>
                </c:pt>
                <c:pt idx="2">
                  <c:v>129630407.69196513</c:v>
                </c:pt>
                <c:pt idx="3">
                  <c:v>137056569.099139</c:v>
                </c:pt>
                <c:pt idx="4">
                  <c:v>139100987.04635513</c:v>
                </c:pt>
                <c:pt idx="5">
                  <c:v>135313104.61909038</c:v>
                </c:pt>
                <c:pt idx="6">
                  <c:v>122872165.03230825</c:v>
                </c:pt>
                <c:pt idx="7">
                  <c:v>139865441.08073378</c:v>
                </c:pt>
                <c:pt idx="8">
                  <c:v>139321654.36083084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551-4499-B10D-19BCD18C3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354160"/>
        <c:axId val="146569903"/>
      </c:scatterChart>
      <c:valAx>
        <c:axId val="1510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69903"/>
        <c:crosses val="autoZero"/>
        <c:crossBetween val="midCat"/>
      </c:valAx>
      <c:valAx>
        <c:axId val="1465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693420</xdr:colOff>
      <xdr:row>247</xdr:row>
      <xdr:rowOff>30480</xdr:rowOff>
    </xdr:from>
    <xdr:to>
      <xdr:col>17</xdr:col>
      <xdr:colOff>137160</xdr:colOff>
      <xdr:row>266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890FF-D562-8F03-7AAD-D2DF0530A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8"/>
  <sheetViews>
    <sheetView tabSelected="1" topLeftCell="A236" workbookViewId="0">
      <selection activeCell="F249" sqref="F249"/>
    </sheetView>
  </sheetViews>
  <sheetFormatPr defaultRowHeight="14.4" x14ac:dyDescent="0.3"/>
  <cols>
    <col min="2" max="2" width="9.77734375" bestFit="1" customWidth="1"/>
    <col min="3" max="3" width="24.5546875" bestFit="1" customWidth="1"/>
    <col min="4" max="4" width="24.33203125" bestFit="1" customWidth="1"/>
    <col min="5" max="5" width="11" bestFit="1" customWidth="1"/>
    <col min="6" max="6" width="12" bestFit="1" customWidth="1"/>
    <col min="8" max="8" width="11" bestFit="1" customWidth="1"/>
    <col min="10" max="10" width="12" bestFit="1" customWidth="1"/>
    <col min="11" max="11" width="11" bestFit="1" customWidth="1"/>
  </cols>
  <sheetData>
    <row r="1" spans="1:20" x14ac:dyDescent="0.3">
      <c r="A1" t="s">
        <v>0</v>
      </c>
    </row>
    <row r="2" spans="1:20" x14ac:dyDescent="0.3">
      <c r="A2" t="s">
        <v>1</v>
      </c>
      <c r="F2" t="s">
        <v>27</v>
      </c>
      <c r="G2">
        <f>(C7+C8+C9 +C10 + C11+C12+C13+C14+C15+C16+C17+C18)/12</f>
        <v>49786645</v>
      </c>
      <c r="H2" t="s">
        <v>22</v>
      </c>
      <c r="I2">
        <f>((C19-C7)/12 + (C20-C8)/12 + (C21-C9)/12 + (C22-C10)/12 + (C23-C11)/12 + (C24-C12)/12 +(C25-C13)/12 + (C26-C14)/12 + (C27-C15)/12 + (C28-C16)/12 + (C29-C17)/12 + (C30-C18)/12)/12</f>
        <v>283532.08333333331</v>
      </c>
      <c r="J2" t="s">
        <v>27</v>
      </c>
      <c r="K2">
        <f>AVERAGE(D7:D18)</f>
        <v>44859284.333333336</v>
      </c>
      <c r="L2" t="s">
        <v>22</v>
      </c>
      <c r="M2">
        <f>((D19-D7)/12 + (D20-D8)/12 + (D21-D9)/12 + (D22-D10)/12 + (D23 - D11)/12 + (D24-D12)/12 + (D25-D13)/12 + (D26-D14)/12 + (D27-D15)/12 + (D28-D16)/12 + (D29-D17)/12 + (D30-D18)/12)/12</f>
        <v>30987.861111111153</v>
      </c>
    </row>
    <row r="3" spans="1:20" x14ac:dyDescent="0.3">
      <c r="A3" t="s">
        <v>2</v>
      </c>
      <c r="G3" t="s">
        <v>19</v>
      </c>
      <c r="H3" t="s">
        <v>20</v>
      </c>
      <c r="I3" t="s">
        <v>21</v>
      </c>
    </row>
    <row r="4" spans="1:20" x14ac:dyDescent="0.3">
      <c r="A4" t="s">
        <v>3</v>
      </c>
      <c r="G4">
        <v>0.23599763922721376</v>
      </c>
      <c r="H4">
        <v>0.22</v>
      </c>
      <c r="I4">
        <v>0.10775548447681463</v>
      </c>
    </row>
    <row r="5" spans="1:20" x14ac:dyDescent="0.3">
      <c r="A5" s="1"/>
      <c r="C5" t="s">
        <v>4</v>
      </c>
      <c r="D5" t="s">
        <v>5</v>
      </c>
      <c r="E5" s="3" t="s">
        <v>35</v>
      </c>
      <c r="F5" s="3"/>
      <c r="G5" s="3"/>
      <c r="H5" s="3"/>
      <c r="I5" s="3"/>
      <c r="J5" s="3"/>
      <c r="K5" s="3"/>
      <c r="L5" s="3"/>
      <c r="M5" s="3" t="s">
        <v>36</v>
      </c>
      <c r="N5" s="3"/>
      <c r="O5" s="3"/>
      <c r="P5" s="3"/>
      <c r="Q5" s="3"/>
      <c r="R5" s="3"/>
      <c r="S5" s="3"/>
      <c r="T5" s="3"/>
    </row>
    <row r="6" spans="1:20" x14ac:dyDescent="0.3">
      <c r="C6" t="s">
        <v>6</v>
      </c>
      <c r="D6" t="s">
        <v>6</v>
      </c>
      <c r="E6" t="s">
        <v>23</v>
      </c>
      <c r="F6" t="s">
        <v>24</v>
      </c>
      <c r="G6" t="s">
        <v>26</v>
      </c>
      <c r="H6" t="s">
        <v>25</v>
      </c>
      <c r="I6" t="s">
        <v>28</v>
      </c>
      <c r="J6" t="s">
        <v>29</v>
      </c>
      <c r="K6" t="s">
        <v>32</v>
      </c>
      <c r="L6" t="s">
        <v>33</v>
      </c>
      <c r="M6" t="s">
        <v>23</v>
      </c>
      <c r="N6" t="s">
        <v>24</v>
      </c>
      <c r="O6" t="s">
        <v>26</v>
      </c>
      <c r="P6" t="s">
        <v>25</v>
      </c>
      <c r="Q6" t="s">
        <v>28</v>
      </c>
      <c r="R6" t="s">
        <v>29</v>
      </c>
      <c r="S6" t="s">
        <v>32</v>
      </c>
      <c r="T6" t="s">
        <v>33</v>
      </c>
    </row>
    <row r="7" spans="1:20" x14ac:dyDescent="0.3">
      <c r="A7">
        <v>2000</v>
      </c>
      <c r="B7" t="s">
        <v>7</v>
      </c>
      <c r="C7">
        <v>42043616</v>
      </c>
      <c r="D7">
        <v>38923524</v>
      </c>
      <c r="G7">
        <f>C7/$G$2</f>
        <v>0.84447578261198364</v>
      </c>
    </row>
    <row r="8" spans="1:20" x14ac:dyDescent="0.3">
      <c r="B8" t="s">
        <v>8</v>
      </c>
      <c r="C8">
        <v>46442548</v>
      </c>
      <c r="D8">
        <v>39321449</v>
      </c>
      <c r="G8">
        <f t="shared" ref="G8:G18" si="0">C8/$G$2</f>
        <v>0.93283144505921212</v>
      </c>
    </row>
    <row r="9" spans="1:20" x14ac:dyDescent="0.3">
      <c r="B9" t="s">
        <v>9</v>
      </c>
      <c r="C9">
        <v>52164877</v>
      </c>
      <c r="D9">
        <v>46034143</v>
      </c>
      <c r="G9">
        <f t="shared" si="0"/>
        <v>1.0477684728505003</v>
      </c>
    </row>
    <row r="10" spans="1:20" x14ac:dyDescent="0.3">
      <c r="B10" t="s">
        <v>10</v>
      </c>
      <c r="C10">
        <v>45261531</v>
      </c>
      <c r="D10">
        <v>39965360</v>
      </c>
      <c r="G10">
        <f t="shared" si="0"/>
        <v>0.90910988278081406</v>
      </c>
    </row>
    <row r="11" spans="1:20" x14ac:dyDescent="0.3">
      <c r="B11" t="s">
        <v>11</v>
      </c>
      <c r="C11">
        <v>52191996</v>
      </c>
      <c r="D11">
        <v>47689413</v>
      </c>
      <c r="G11">
        <f t="shared" si="0"/>
        <v>1.0483131771582519</v>
      </c>
    </row>
    <row r="12" spans="1:20" x14ac:dyDescent="0.3">
      <c r="B12" t="s">
        <v>12</v>
      </c>
      <c r="C12">
        <v>49606438</v>
      </c>
      <c r="D12">
        <v>42999276</v>
      </c>
      <c r="G12">
        <f t="shared" si="0"/>
        <v>0.99638041486828444</v>
      </c>
    </row>
    <row r="13" spans="1:20" x14ac:dyDescent="0.3">
      <c r="B13" t="s">
        <v>13</v>
      </c>
      <c r="C13">
        <v>49796582</v>
      </c>
      <c r="D13">
        <v>43853881</v>
      </c>
      <c r="G13">
        <f t="shared" si="0"/>
        <v>1.0001995916776476</v>
      </c>
    </row>
    <row r="14" spans="1:20" x14ac:dyDescent="0.3">
      <c r="B14" t="s">
        <v>14</v>
      </c>
      <c r="C14">
        <v>47221698</v>
      </c>
      <c r="D14">
        <v>44301948</v>
      </c>
      <c r="G14">
        <f t="shared" si="0"/>
        <v>0.94848122423192005</v>
      </c>
    </row>
    <row r="15" spans="1:20" x14ac:dyDescent="0.3">
      <c r="B15" t="s">
        <v>15</v>
      </c>
      <c r="C15">
        <v>48989341</v>
      </c>
      <c r="D15">
        <v>44735335</v>
      </c>
      <c r="G15">
        <f t="shared" si="0"/>
        <v>0.98398558488928101</v>
      </c>
    </row>
    <row r="16" spans="1:20" x14ac:dyDescent="0.3">
      <c r="B16" t="s">
        <v>16</v>
      </c>
      <c r="C16">
        <v>56818479</v>
      </c>
      <c r="D16">
        <v>50024578</v>
      </c>
      <c r="G16">
        <f t="shared" si="0"/>
        <v>1.1412393624836541</v>
      </c>
    </row>
    <row r="17" spans="1:12" x14ac:dyDescent="0.3">
      <c r="B17" t="s">
        <v>17</v>
      </c>
      <c r="C17">
        <v>56856582</v>
      </c>
      <c r="D17">
        <v>52091830</v>
      </c>
      <c r="G17">
        <f t="shared" si="0"/>
        <v>1.1420046882050396</v>
      </c>
    </row>
    <row r="18" spans="1:12" x14ac:dyDescent="0.3">
      <c r="B18" t="s">
        <v>18</v>
      </c>
      <c r="C18">
        <v>50046052</v>
      </c>
      <c r="D18">
        <v>48370675</v>
      </c>
      <c r="E18">
        <f>G2</f>
        <v>49786645</v>
      </c>
      <c r="F18">
        <f>I2</f>
        <v>283532.08333333331</v>
      </c>
      <c r="G18">
        <f>C18/$G$2</f>
        <v>1.005210373183411</v>
      </c>
    </row>
    <row r="19" spans="1:12" x14ac:dyDescent="0.3">
      <c r="A19">
        <v>2001</v>
      </c>
      <c r="B19" t="s">
        <v>7</v>
      </c>
      <c r="C19">
        <v>51877852</v>
      </c>
      <c r="D19">
        <v>46215372</v>
      </c>
      <c r="E19">
        <f>$G$4*(C18/G7) + (1-$G$4)*(E18+F18)</f>
        <v>52239629.086863458</v>
      </c>
      <c r="F19">
        <f>$H$4*(E19-E18) + (1-$H$4)*F18</f>
        <v>760811.52410996077</v>
      </c>
      <c r="G19">
        <f>$I$4*(C19/E19) + (1-$I$4)*G7</f>
        <v>0.86048812685636422</v>
      </c>
      <c r="H19">
        <f>(E19+F19)*G8</f>
        <v>49440477.603909284</v>
      </c>
      <c r="I19">
        <f>(H19-C19)</f>
        <v>-2437374.3960907161</v>
      </c>
      <c r="J19">
        <f>I19*I19</f>
        <v>5940793946718.583</v>
      </c>
      <c r="K19">
        <f>(H19-C18)^2/C18</f>
        <v>7327.6579179639493</v>
      </c>
      <c r="L19">
        <f>(C19-C18)^2/C18</f>
        <v>67048.070844829082</v>
      </c>
    </row>
    <row r="20" spans="1:12" x14ac:dyDescent="0.3">
      <c r="B20" t="s">
        <v>8</v>
      </c>
      <c r="C20">
        <v>52085055</v>
      </c>
      <c r="D20">
        <v>44914138</v>
      </c>
      <c r="E20">
        <f t="shared" ref="E20:E83" si="1">$G$4*(C19/G8) + (1-$G$4)*(E19+F19)</f>
        <v>53617073.55836913</v>
      </c>
      <c r="F20">
        <f t="shared" ref="F20:F83" si="2">$H$4*(E20-E19) + (1-$H$4)*F19</f>
        <v>896470.77253701712</v>
      </c>
      <c r="G20">
        <f t="shared" ref="G20:G83" si="3">$I$4*(C20/E20) + (1-$I$4)*G8</f>
        <v>0.93699029177513715</v>
      </c>
      <c r="H20">
        <f t="shared" ref="H20:H83" si="4">(E20+F20)*G9</f>
        <v>57117573.093261585</v>
      </c>
      <c r="I20">
        <f t="shared" ref="I20:I83" si="5">(H20-C20)</f>
        <v>5032518.0932615846</v>
      </c>
      <c r="J20">
        <f t="shared" ref="J20:J83" si="6">I20*I20</f>
        <v>25326238359005.215</v>
      </c>
      <c r="K20">
        <f t="shared" ref="K20:K83" si="7">(H20-C19)^2/C19</f>
        <v>529217.69265177706</v>
      </c>
      <c r="L20">
        <f t="shared" ref="L20:L83" si="8">(C20-C19)^2/C19</f>
        <v>827.58020145090052</v>
      </c>
    </row>
    <row r="21" spans="1:12" x14ac:dyDescent="0.3">
      <c r="B21" t="s">
        <v>9</v>
      </c>
      <c r="C21">
        <v>56125304</v>
      </c>
      <c r="D21">
        <v>46418454</v>
      </c>
      <c r="E21">
        <f t="shared" si="1"/>
        <v>53380028.27258566</v>
      </c>
      <c r="F21">
        <f t="shared" si="2"/>
        <v>647097.2397065101</v>
      </c>
      <c r="G21">
        <f t="shared" si="3"/>
        <v>1.0481629031265398</v>
      </c>
      <c r="H21">
        <f t="shared" si="4"/>
        <v>49116593.741464265</v>
      </c>
      <c r="I21">
        <f t="shared" si="5"/>
        <v>-7008710.2585357353</v>
      </c>
      <c r="J21">
        <f t="shared" si="6"/>
        <v>49122019488104.055</v>
      </c>
      <c r="K21">
        <f t="shared" si="7"/>
        <v>169180.2426517081</v>
      </c>
      <c r="L21">
        <f t="shared" si="8"/>
        <v>313402.99020517495</v>
      </c>
    </row>
    <row r="22" spans="1:12" x14ac:dyDescent="0.3">
      <c r="B22" t="s">
        <v>10</v>
      </c>
      <c r="C22">
        <v>52860749</v>
      </c>
      <c r="D22">
        <v>46695029</v>
      </c>
      <c r="E22">
        <f t="shared" si="1"/>
        <v>55846530.521929249</v>
      </c>
      <c r="F22">
        <f t="shared" si="2"/>
        <v>1047366.3418266675</v>
      </c>
      <c r="G22">
        <f t="shared" si="3"/>
        <v>0.9131427471299568</v>
      </c>
      <c r="H22">
        <f t="shared" si="4"/>
        <v>59642621.782157868</v>
      </c>
      <c r="I22">
        <f t="shared" si="5"/>
        <v>6781872.7821578681</v>
      </c>
      <c r="J22">
        <f t="shared" si="6"/>
        <v>45993798433373.703</v>
      </c>
      <c r="K22">
        <f t="shared" si="7"/>
        <v>220426.85738831715</v>
      </c>
      <c r="L22">
        <f t="shared" si="8"/>
        <v>189884.39417673353</v>
      </c>
    </row>
    <row r="23" spans="1:12" x14ac:dyDescent="0.3">
      <c r="B23" t="s">
        <v>11</v>
      </c>
      <c r="C23">
        <v>54662637</v>
      </c>
      <c r="D23">
        <v>46451129</v>
      </c>
      <c r="E23">
        <f t="shared" si="1"/>
        <v>55367152.756172374</v>
      </c>
      <c r="F23">
        <f t="shared" si="2"/>
        <v>711482.6381582882</v>
      </c>
      <c r="G23">
        <f t="shared" si="3"/>
        <v>1.0417360396503137</v>
      </c>
      <c r="H23">
        <f t="shared" si="4"/>
        <v>55875653.999450445</v>
      </c>
      <c r="I23">
        <f t="shared" si="5"/>
        <v>1213016.9994504452</v>
      </c>
      <c r="J23">
        <f t="shared" si="6"/>
        <v>1471410240955.7612</v>
      </c>
      <c r="K23">
        <f t="shared" si="7"/>
        <v>171954.66064454155</v>
      </c>
      <c r="L23">
        <f t="shared" si="8"/>
        <v>61421.762384486836</v>
      </c>
    </row>
    <row r="24" spans="1:12" x14ac:dyDescent="0.3">
      <c r="B24" t="s">
        <v>12</v>
      </c>
      <c r="C24">
        <v>53687368</v>
      </c>
      <c r="D24">
        <v>45960108</v>
      </c>
      <c r="E24">
        <f t="shared" si="1"/>
        <v>55791326.306415059</v>
      </c>
      <c r="F24">
        <f t="shared" si="2"/>
        <v>648274.63881685538</v>
      </c>
      <c r="G24">
        <f t="shared" si="3"/>
        <v>0.99270685553824545</v>
      </c>
      <c r="H24">
        <f t="shared" si="4"/>
        <v>56450865.819870338</v>
      </c>
      <c r="I24">
        <f t="shared" si="5"/>
        <v>2763497.8198703378</v>
      </c>
      <c r="J24">
        <f t="shared" si="6"/>
        <v>7636920200428.1104</v>
      </c>
      <c r="K24">
        <f t="shared" si="7"/>
        <v>58499.964284834292</v>
      </c>
      <c r="L24">
        <f t="shared" si="8"/>
        <v>17400.361097855563</v>
      </c>
    </row>
    <row r="25" spans="1:12" x14ac:dyDescent="0.3">
      <c r="B25" t="s">
        <v>13</v>
      </c>
      <c r="C25">
        <v>55365514</v>
      </c>
      <c r="D25">
        <v>45924907</v>
      </c>
      <c r="E25">
        <f t="shared" si="1"/>
        <v>55787552.127250448</v>
      </c>
      <c r="F25">
        <f t="shared" si="2"/>
        <v>504823.89886093285</v>
      </c>
      <c r="G25">
        <f t="shared" si="3"/>
        <v>0.99936290411140438</v>
      </c>
      <c r="H25">
        <f t="shared" si="4"/>
        <v>53392261.728169709</v>
      </c>
      <c r="I25">
        <f t="shared" si="5"/>
        <v>-1973252.2718302906</v>
      </c>
      <c r="J25">
        <f t="shared" si="6"/>
        <v>3893724528283.4028</v>
      </c>
      <c r="K25">
        <f t="shared" si="7"/>
        <v>1622.1266737004753</v>
      </c>
      <c r="L25">
        <f t="shared" si="8"/>
        <v>52455.057907029455</v>
      </c>
    </row>
    <row r="26" spans="1:12" x14ac:dyDescent="0.3">
      <c r="B26" t="s">
        <v>14</v>
      </c>
      <c r="C26">
        <v>51630305</v>
      </c>
      <c r="D26">
        <v>42592664</v>
      </c>
      <c r="E26">
        <f t="shared" si="1"/>
        <v>56783353.460196897</v>
      </c>
      <c r="F26">
        <f t="shared" si="2"/>
        <v>612838.93435974652</v>
      </c>
      <c r="G26">
        <f t="shared" si="3"/>
        <v>0.94425392220855398</v>
      </c>
      <c r="H26">
        <f t="shared" si="4"/>
        <v>56477025.94377552</v>
      </c>
      <c r="I26">
        <f t="shared" si="5"/>
        <v>4846720.9437755197</v>
      </c>
      <c r="J26">
        <f t="shared" si="6"/>
        <v>23490703906832.266</v>
      </c>
      <c r="K26">
        <f t="shared" si="7"/>
        <v>22314.591013381254</v>
      </c>
      <c r="L26">
        <f t="shared" si="8"/>
        <v>251994.16145004993</v>
      </c>
    </row>
    <row r="27" spans="1:12" x14ac:dyDescent="0.3">
      <c r="B27" t="s">
        <v>15</v>
      </c>
      <c r="C27">
        <v>49637944</v>
      </c>
      <c r="D27">
        <v>42568938</v>
      </c>
      <c r="E27">
        <f t="shared" si="1"/>
        <v>56233762.05178611</v>
      </c>
      <c r="F27">
        <f t="shared" si="2"/>
        <v>357104.25895022904</v>
      </c>
      <c r="G27">
        <f t="shared" si="3"/>
        <v>0.97307227838784538</v>
      </c>
      <c r="H27">
        <f t="shared" si="4"/>
        <v>64583724.190862432</v>
      </c>
      <c r="I27">
        <f t="shared" si="5"/>
        <v>14945780.190862432</v>
      </c>
      <c r="J27">
        <f t="shared" si="6"/>
        <v>223376345513575.88</v>
      </c>
      <c r="K27">
        <f t="shared" si="7"/>
        <v>3249856.2372274026</v>
      </c>
      <c r="L27">
        <f t="shared" si="8"/>
        <v>76883.186227952756</v>
      </c>
    </row>
    <row r="28" spans="1:12" x14ac:dyDescent="0.3">
      <c r="B28" t="s">
        <v>16</v>
      </c>
      <c r="C28">
        <v>57246213</v>
      </c>
      <c r="D28">
        <v>47585275</v>
      </c>
      <c r="E28">
        <f t="shared" si="1"/>
        <v>53500218.583885863</v>
      </c>
      <c r="F28">
        <f t="shared" si="2"/>
        <v>-322838.24095687555</v>
      </c>
      <c r="G28">
        <f t="shared" si="3"/>
        <v>1.1335649025141228</v>
      </c>
      <c r="H28">
        <f t="shared" si="4"/>
        <v>60728817.658087425</v>
      </c>
      <c r="I28">
        <f t="shared" si="5"/>
        <v>3482604.6580874249</v>
      </c>
      <c r="J28">
        <f t="shared" si="6"/>
        <v>12128535204532.23</v>
      </c>
      <c r="K28">
        <f t="shared" si="7"/>
        <v>2478093.7441659053</v>
      </c>
      <c r="L28">
        <f t="shared" si="8"/>
        <v>1166159.4440003599</v>
      </c>
    </row>
    <row r="29" spans="1:12" x14ac:dyDescent="0.3">
      <c r="B29" t="s">
        <v>17</v>
      </c>
      <c r="C29">
        <v>54871683</v>
      </c>
      <c r="D29">
        <v>47520357</v>
      </c>
      <c r="E29">
        <f t="shared" si="1"/>
        <v>52457692.861643657</v>
      </c>
      <c r="F29">
        <f t="shared" si="2"/>
        <v>-481169.48683964834</v>
      </c>
      <c r="G29">
        <f t="shared" si="3"/>
        <v>1.1316615797390825</v>
      </c>
      <c r="H29">
        <f t="shared" si="4"/>
        <v>52247340.458363019</v>
      </c>
      <c r="I29">
        <f t="shared" si="5"/>
        <v>-2624342.5416369811</v>
      </c>
      <c r="J29">
        <f t="shared" si="6"/>
        <v>6887173775845.6494</v>
      </c>
      <c r="K29">
        <f t="shared" si="7"/>
        <v>436513.18363246444</v>
      </c>
      <c r="L29">
        <f t="shared" si="8"/>
        <v>98493.724308016666</v>
      </c>
    </row>
    <row r="30" spans="1:12" x14ac:dyDescent="0.3">
      <c r="B30" t="s">
        <v>18</v>
      </c>
      <c r="C30">
        <v>48217736</v>
      </c>
      <c r="D30">
        <v>39927293</v>
      </c>
      <c r="E30">
        <f t="shared" si="1"/>
        <v>52592651.760336369</v>
      </c>
      <c r="F30">
        <f t="shared" si="2"/>
        <v>-345621.24202252901</v>
      </c>
      <c r="G30">
        <f t="shared" si="3"/>
        <v>0.99568529506754067</v>
      </c>
      <c r="H30">
        <f t="shared" si="4"/>
        <v>44957949.424511172</v>
      </c>
      <c r="I30">
        <f t="shared" si="5"/>
        <v>-3259786.5754888281</v>
      </c>
      <c r="J30">
        <f t="shared" si="6"/>
        <v>10626208517737.182</v>
      </c>
      <c r="K30">
        <f t="shared" si="7"/>
        <v>1791126.2792098885</v>
      </c>
      <c r="L30">
        <f t="shared" si="8"/>
        <v>806882.68079564825</v>
      </c>
    </row>
    <row r="31" spans="1:12" x14ac:dyDescent="0.3">
      <c r="A31">
        <v>2002</v>
      </c>
      <c r="B31" t="s">
        <v>7</v>
      </c>
      <c r="C31">
        <v>50334641</v>
      </c>
      <c r="D31">
        <v>39809109</v>
      </c>
      <c r="E31">
        <f t="shared" si="1"/>
        <v>53141060.211681522</v>
      </c>
      <c r="F31">
        <f t="shared" si="2"/>
        <v>-148934.70948163897</v>
      </c>
      <c r="G31">
        <f t="shared" si="3"/>
        <v>0.86983064845411551</v>
      </c>
      <c r="H31">
        <f t="shared" si="4"/>
        <v>49653107.136090949</v>
      </c>
      <c r="I31">
        <f t="shared" si="5"/>
        <v>-681533.86390905082</v>
      </c>
      <c r="J31">
        <f t="shared" si="6"/>
        <v>464488407654.8006</v>
      </c>
      <c r="K31">
        <f t="shared" si="7"/>
        <v>42728.889185569024</v>
      </c>
      <c r="L31">
        <f t="shared" si="8"/>
        <v>92938.556447880503</v>
      </c>
    </row>
    <row r="32" spans="1:12" x14ac:dyDescent="0.3">
      <c r="B32" t="s">
        <v>8</v>
      </c>
      <c r="C32">
        <v>51822128</v>
      </c>
      <c r="D32">
        <v>41264213</v>
      </c>
      <c r="E32">
        <f t="shared" si="1"/>
        <v>53163781.904990591</v>
      </c>
      <c r="F32">
        <f t="shared" si="2"/>
        <v>-111170.3008676833</v>
      </c>
      <c r="G32">
        <f t="shared" si="3"/>
        <v>0.94106059025448274</v>
      </c>
      <c r="H32">
        <f t="shared" si="4"/>
        <v>55607779.397422217</v>
      </c>
      <c r="I32">
        <f t="shared" si="5"/>
        <v>3785651.3974222168</v>
      </c>
      <c r="J32">
        <f t="shared" si="6"/>
        <v>14331156502804.783</v>
      </c>
      <c r="K32">
        <f t="shared" si="7"/>
        <v>552422.50676563976</v>
      </c>
      <c r="L32">
        <f t="shared" si="8"/>
        <v>43958.147534398828</v>
      </c>
    </row>
    <row r="33" spans="1:12" x14ac:dyDescent="0.3">
      <c r="B33" t="s">
        <v>9</v>
      </c>
      <c r="C33">
        <v>54559719</v>
      </c>
      <c r="D33">
        <v>42315148</v>
      </c>
      <c r="E33">
        <f t="shared" si="1"/>
        <v>52200258.606259763</v>
      </c>
      <c r="F33">
        <f t="shared" si="2"/>
        <v>-298687.96039757511</v>
      </c>
      <c r="G33">
        <f t="shared" si="3"/>
        <v>1.0478436520336192</v>
      </c>
      <c r="H33">
        <f t="shared" si="4"/>
        <v>47393542.799922124</v>
      </c>
      <c r="I33">
        <f t="shared" si="5"/>
        <v>-7166176.2000778764</v>
      </c>
      <c r="J33">
        <f t="shared" si="6"/>
        <v>51354081330562.594</v>
      </c>
      <c r="K33">
        <f t="shared" si="7"/>
        <v>378455.45197118894</v>
      </c>
      <c r="L33">
        <f t="shared" si="8"/>
        <v>144617.84516608427</v>
      </c>
    </row>
    <row r="34" spans="1:12" x14ac:dyDescent="0.3">
      <c r="B34" t="s">
        <v>10</v>
      </c>
      <c r="C34">
        <v>56028758</v>
      </c>
      <c r="D34">
        <v>46013489</v>
      </c>
      <c r="E34">
        <f t="shared" si="1"/>
        <v>53753636.67915231</v>
      </c>
      <c r="F34">
        <f t="shared" si="2"/>
        <v>108766.56692625166</v>
      </c>
      <c r="G34">
        <f t="shared" si="3"/>
        <v>0.92706284066433875</v>
      </c>
      <c r="H34">
        <f t="shared" si="4"/>
        <v>56110406.643618077</v>
      </c>
      <c r="I34">
        <f t="shared" si="5"/>
        <v>81648.64361807704</v>
      </c>
      <c r="J34">
        <f t="shared" si="6"/>
        <v>6666501004.6717529</v>
      </c>
      <c r="K34">
        <f t="shared" si="7"/>
        <v>44073.397226803609</v>
      </c>
      <c r="L34">
        <f t="shared" si="8"/>
        <v>39554.374968848359</v>
      </c>
    </row>
    <row r="35" spans="1:12" x14ac:dyDescent="0.3">
      <c r="B35" t="s">
        <v>11</v>
      </c>
      <c r="C35">
        <v>50475548</v>
      </c>
      <c r="D35">
        <v>40068051</v>
      </c>
      <c r="E35">
        <f t="shared" si="1"/>
        <v>53843906.346281916</v>
      </c>
      <c r="F35">
        <f t="shared" si="2"/>
        <v>104697.24897098962</v>
      </c>
      <c r="G35">
        <f t="shared" si="3"/>
        <v>1.030497802384601</v>
      </c>
      <c r="H35">
        <f t="shared" si="4"/>
        <v>53555148.635722801</v>
      </c>
      <c r="I35">
        <f t="shared" si="5"/>
        <v>3079600.6357228011</v>
      </c>
      <c r="J35">
        <f t="shared" si="6"/>
        <v>9483940075544.2813</v>
      </c>
      <c r="K35">
        <f t="shared" si="7"/>
        <v>109207.19118992156</v>
      </c>
      <c r="L35">
        <f t="shared" si="8"/>
        <v>550398.44545724185</v>
      </c>
    </row>
    <row r="36" spans="1:12" x14ac:dyDescent="0.3">
      <c r="B36" t="s">
        <v>12</v>
      </c>
      <c r="C36">
        <v>56663912</v>
      </c>
      <c r="D36">
        <v>45365284</v>
      </c>
      <c r="E36">
        <f t="shared" si="1"/>
        <v>53216485.673694745</v>
      </c>
      <c r="F36">
        <f t="shared" si="2"/>
        <v>-56368.693771805745</v>
      </c>
      <c r="G36">
        <f t="shared" si="3"/>
        <v>1.0004732584565652</v>
      </c>
      <c r="H36">
        <f t="shared" si="4"/>
        <v>53126248.887957767</v>
      </c>
      <c r="I36">
        <f t="shared" si="5"/>
        <v>-3537663.1120422333</v>
      </c>
      <c r="J36">
        <f t="shared" si="6"/>
        <v>12515060294304.34</v>
      </c>
      <c r="K36">
        <f t="shared" si="7"/>
        <v>139200.37475214916</v>
      </c>
      <c r="L36">
        <f t="shared" si="8"/>
        <v>758701.00501922239</v>
      </c>
    </row>
    <row r="37" spans="1:12" x14ac:dyDescent="0.3">
      <c r="B37" t="s">
        <v>13</v>
      </c>
      <c r="C37">
        <v>55853900</v>
      </c>
      <c r="D37">
        <v>42630267</v>
      </c>
      <c r="E37">
        <f t="shared" si="1"/>
        <v>53995529.360539079</v>
      </c>
      <c r="F37">
        <f t="shared" si="2"/>
        <v>127422.02996374501</v>
      </c>
      <c r="G37">
        <f t="shared" si="3"/>
        <v>1.0031401881793129</v>
      </c>
      <c r="H37">
        <f t="shared" si="4"/>
        <v>51105809.131985202</v>
      </c>
      <c r="I37">
        <f t="shared" si="5"/>
        <v>-4748090.8680147976</v>
      </c>
      <c r="J37">
        <f t="shared" si="6"/>
        <v>22544366890925.516</v>
      </c>
      <c r="K37">
        <f t="shared" si="7"/>
        <v>545188.39947786019</v>
      </c>
      <c r="L37">
        <f t="shared" si="8"/>
        <v>11579.141237971709</v>
      </c>
    </row>
    <row r="38" spans="1:12" x14ac:dyDescent="0.3">
      <c r="B38" t="s">
        <v>14</v>
      </c>
      <c r="C38">
        <v>51749663</v>
      </c>
      <c r="D38">
        <v>41272345</v>
      </c>
      <c r="E38">
        <f t="shared" si="1"/>
        <v>55309643.030678287</v>
      </c>
      <c r="F38">
        <f t="shared" si="2"/>
        <v>388494.19080234697</v>
      </c>
      <c r="G38">
        <f t="shared" si="3"/>
        <v>0.94332523505444177</v>
      </c>
      <c r="H38">
        <f t="shared" si="4"/>
        <v>54198313.288065016</v>
      </c>
      <c r="I38">
        <f t="shared" si="5"/>
        <v>2448650.2880650163</v>
      </c>
      <c r="J38">
        <f t="shared" si="6"/>
        <v>5995888233240.8867</v>
      </c>
      <c r="K38">
        <f t="shared" si="7"/>
        <v>49073.875964537678</v>
      </c>
      <c r="L38">
        <f t="shared" si="8"/>
        <v>301586.12652239145</v>
      </c>
    </row>
    <row r="39" spans="1:12" x14ac:dyDescent="0.3">
      <c r="B39" t="s">
        <v>15</v>
      </c>
      <c r="C39">
        <v>55189506</v>
      </c>
      <c r="D39">
        <v>43347174</v>
      </c>
      <c r="E39">
        <f t="shared" si="1"/>
        <v>55104270.044179291</v>
      </c>
      <c r="F39">
        <f t="shared" si="2"/>
        <v>257843.41179605143</v>
      </c>
      <c r="G39">
        <f t="shared" si="3"/>
        <v>0.97614056557137452</v>
      </c>
      <c r="H39">
        <f t="shared" si="4"/>
        <v>62756548.742698491</v>
      </c>
      <c r="I39">
        <f t="shared" si="5"/>
        <v>7567042.7426984906</v>
      </c>
      <c r="J39">
        <f t="shared" si="6"/>
        <v>57260135869825.898</v>
      </c>
      <c r="K39">
        <f t="shared" si="7"/>
        <v>2341107.6851422065</v>
      </c>
      <c r="L39">
        <f t="shared" si="8"/>
        <v>228649.21583448767</v>
      </c>
    </row>
    <row r="40" spans="1:12" x14ac:dyDescent="0.3">
      <c r="B40" t="s">
        <v>16</v>
      </c>
      <c r="C40">
        <v>58902236</v>
      </c>
      <c r="D40">
        <v>47372796</v>
      </c>
      <c r="E40">
        <f t="shared" si="1"/>
        <v>53786725.739535332</v>
      </c>
      <c r="F40">
        <f t="shared" si="2"/>
        <v>-88741.885820750787</v>
      </c>
      <c r="G40">
        <f t="shared" si="3"/>
        <v>1.1294208849224692</v>
      </c>
      <c r="H40">
        <f t="shared" si="4"/>
        <v>60767945.236698389</v>
      </c>
      <c r="I40">
        <f t="shared" si="5"/>
        <v>1865709.2366983891</v>
      </c>
      <c r="J40">
        <f t="shared" si="6"/>
        <v>3480870955901.6855</v>
      </c>
      <c r="K40">
        <f t="shared" si="7"/>
        <v>563856.90999908757</v>
      </c>
      <c r="L40">
        <f t="shared" si="8"/>
        <v>249764.22243931663</v>
      </c>
    </row>
    <row r="41" spans="1:12" x14ac:dyDescent="0.3">
      <c r="B41" t="s">
        <v>17</v>
      </c>
      <c r="C41">
        <v>58892569</v>
      </c>
      <c r="D41">
        <v>46609973</v>
      </c>
      <c r="E41">
        <f t="shared" si="1"/>
        <v>53308907.310666487</v>
      </c>
      <c r="F41">
        <f t="shared" si="2"/>
        <v>-174338.72529133153</v>
      </c>
      <c r="G41">
        <f t="shared" si="3"/>
        <v>1.12876080719772</v>
      </c>
      <c r="H41">
        <f t="shared" si="4"/>
        <v>52905308.600215733</v>
      </c>
      <c r="I41">
        <f t="shared" si="5"/>
        <v>-5987260.3997842669</v>
      </c>
      <c r="J41">
        <f t="shared" si="6"/>
        <v>35847287094824.859</v>
      </c>
      <c r="K41">
        <f t="shared" si="7"/>
        <v>610556.41823653842</v>
      </c>
      <c r="L41">
        <f t="shared" si="8"/>
        <v>1.5865423003636059</v>
      </c>
    </row>
    <row r="42" spans="1:12" x14ac:dyDescent="0.3">
      <c r="B42" t="s">
        <v>18</v>
      </c>
      <c r="C42">
        <v>50847094</v>
      </c>
      <c r="D42">
        <v>42463939</v>
      </c>
      <c r="E42">
        <f t="shared" si="1"/>
        <v>54553670.912975386</v>
      </c>
      <c r="F42">
        <f t="shared" si="2"/>
        <v>137863.78678071921</v>
      </c>
      <c r="G42">
        <f t="shared" si="3"/>
        <v>0.98882892451899207</v>
      </c>
      <c r="H42">
        <f t="shared" si="4"/>
        <v>47572373.092839614</v>
      </c>
      <c r="I42">
        <f t="shared" si="5"/>
        <v>-3274720.9071603864</v>
      </c>
      <c r="J42">
        <f t="shared" si="6"/>
        <v>10723797019793.344</v>
      </c>
      <c r="K42">
        <f t="shared" si="7"/>
        <v>2175942.3566068374</v>
      </c>
      <c r="L42">
        <f t="shared" si="8"/>
        <v>1099114.3547435501</v>
      </c>
    </row>
    <row r="43" spans="1:12" x14ac:dyDescent="0.3">
      <c r="A43">
        <v>2003</v>
      </c>
      <c r="B43" t="s">
        <v>7</v>
      </c>
      <c r="C43">
        <v>53557932</v>
      </c>
      <c r="D43">
        <v>44288702</v>
      </c>
      <c r="E43">
        <f t="shared" si="1"/>
        <v>55580013.858993985</v>
      </c>
      <c r="F43">
        <f t="shared" si="2"/>
        <v>333329.20181305276</v>
      </c>
      <c r="G43">
        <f t="shared" si="3"/>
        <v>0.87993680851797218</v>
      </c>
      <c r="H43">
        <f t="shared" si="4"/>
        <v>52617843.623904452</v>
      </c>
      <c r="I43">
        <f t="shared" si="5"/>
        <v>-940088.37609554827</v>
      </c>
      <c r="J43">
        <f t="shared" si="6"/>
        <v>883766154869.96497</v>
      </c>
      <c r="K43">
        <f t="shared" si="7"/>
        <v>61666.340864194863</v>
      </c>
      <c r="L43">
        <f t="shared" si="8"/>
        <v>144524.33923252329</v>
      </c>
    </row>
    <row r="44" spans="1:12" x14ac:dyDescent="0.3">
      <c r="B44" t="s">
        <v>8</v>
      </c>
      <c r="C44">
        <v>53977434</v>
      </c>
      <c r="D44">
        <v>43310286</v>
      </c>
      <c r="E44">
        <f t="shared" si="1"/>
        <v>56149096.8897539</v>
      </c>
      <c r="F44">
        <f t="shared" si="2"/>
        <v>385195.04418136261</v>
      </c>
      <c r="G44">
        <f t="shared" si="3"/>
        <v>0.94324400622190196</v>
      </c>
      <c r="H44">
        <f t="shared" si="4"/>
        <v>59239098.925189503</v>
      </c>
      <c r="I44">
        <f t="shared" si="5"/>
        <v>5261664.9251895025</v>
      </c>
      <c r="J44">
        <f t="shared" si="6"/>
        <v>27685117784969.453</v>
      </c>
      <c r="K44">
        <f t="shared" si="7"/>
        <v>602630.76684639626</v>
      </c>
      <c r="L44">
        <f t="shared" si="8"/>
        <v>3285.8238067145685</v>
      </c>
    </row>
    <row r="45" spans="1:12" x14ac:dyDescent="0.3">
      <c r="B45" t="s">
        <v>9</v>
      </c>
      <c r="C45">
        <v>55977248</v>
      </c>
      <c r="D45">
        <v>46078788</v>
      </c>
      <c r="E45">
        <f t="shared" si="1"/>
        <v>55349248.250806168</v>
      </c>
      <c r="F45">
        <f t="shared" si="2"/>
        <v>124485.43389296165</v>
      </c>
      <c r="G45">
        <f t="shared" si="3"/>
        <v>1.0439108438318558</v>
      </c>
      <c r="H45">
        <f t="shared" si="4"/>
        <v>51427637.131994195</v>
      </c>
      <c r="I45">
        <f t="shared" si="5"/>
        <v>-4549610.8680058047</v>
      </c>
      <c r="J45">
        <f t="shared" si="6"/>
        <v>20698959050276.531</v>
      </c>
      <c r="K45">
        <f t="shared" si="7"/>
        <v>120447.81654667413</v>
      </c>
      <c r="L45">
        <f t="shared" si="8"/>
        <v>74091.258850800499</v>
      </c>
    </row>
    <row r="46" spans="1:12" x14ac:dyDescent="0.3">
      <c r="B46" t="s">
        <v>10</v>
      </c>
      <c r="C46">
        <v>53880253</v>
      </c>
      <c r="D46">
        <v>44769487</v>
      </c>
      <c r="E46">
        <f t="shared" si="1"/>
        <v>56631904.821709037</v>
      </c>
      <c r="F46">
        <f t="shared" si="2"/>
        <v>379283.08403514134</v>
      </c>
      <c r="G46">
        <f t="shared" si="3"/>
        <v>0.92968655649075327</v>
      </c>
      <c r="H46">
        <f t="shared" si="4"/>
        <v>58749903.848204918</v>
      </c>
      <c r="I46">
        <f t="shared" si="5"/>
        <v>4869650.8482049182</v>
      </c>
      <c r="J46">
        <f t="shared" si="6"/>
        <v>23713499383422.879</v>
      </c>
      <c r="K46">
        <f t="shared" si="7"/>
        <v>137334.73379371801</v>
      </c>
      <c r="L46">
        <f t="shared" si="8"/>
        <v>78556.70271652154</v>
      </c>
    </row>
    <row r="47" spans="1:12" x14ac:dyDescent="0.3">
      <c r="B47" t="s">
        <v>11</v>
      </c>
      <c r="C47">
        <v>54485772</v>
      </c>
      <c r="D47">
        <v>44086207</v>
      </c>
      <c r="E47">
        <f t="shared" si="1"/>
        <v>55895973.39351736</v>
      </c>
      <c r="F47">
        <f t="shared" si="2"/>
        <v>133935.8913452414</v>
      </c>
      <c r="G47">
        <f t="shared" si="3"/>
        <v>1.0244929301695778</v>
      </c>
      <c r="H47">
        <f t="shared" si="4"/>
        <v>56056425.913252242</v>
      </c>
      <c r="I47">
        <f t="shared" si="5"/>
        <v>1570653.9132522419</v>
      </c>
      <c r="J47">
        <f t="shared" si="6"/>
        <v>2466953715214.5811</v>
      </c>
      <c r="K47">
        <f t="shared" si="7"/>
        <v>87893.584099776781</v>
      </c>
      <c r="L47">
        <f t="shared" si="8"/>
        <v>6804.9654362424762</v>
      </c>
    </row>
    <row r="48" spans="1:12" x14ac:dyDescent="0.3">
      <c r="B48" t="s">
        <v>12</v>
      </c>
      <c r="C48">
        <v>54276400</v>
      </c>
      <c r="D48">
        <v>43946024</v>
      </c>
      <c r="E48">
        <f t="shared" si="1"/>
        <v>55659414.009314358</v>
      </c>
      <c r="F48">
        <f t="shared" si="2"/>
        <v>52426.930724627877</v>
      </c>
      <c r="G48">
        <f t="shared" si="3"/>
        <v>0.99774477549272644</v>
      </c>
      <c r="H48">
        <f t="shared" si="4"/>
        <v>55886786.604406662</v>
      </c>
      <c r="I48">
        <f t="shared" si="5"/>
        <v>1610386.6044066623</v>
      </c>
      <c r="J48">
        <f t="shared" si="6"/>
        <v>2593345015652.4199</v>
      </c>
      <c r="K48">
        <f t="shared" si="7"/>
        <v>36024.852905833039</v>
      </c>
      <c r="L48">
        <f t="shared" si="8"/>
        <v>804.55195503148968</v>
      </c>
    </row>
    <row r="49" spans="1:12" x14ac:dyDescent="0.3">
      <c r="B49" t="s">
        <v>13</v>
      </c>
      <c r="C49">
        <v>57977217</v>
      </c>
      <c r="D49">
        <v>44132817</v>
      </c>
      <c r="E49">
        <f t="shared" si="1"/>
        <v>55332983.187791139</v>
      </c>
      <c r="F49">
        <f t="shared" si="2"/>
        <v>-30921.774769898511</v>
      </c>
      <c r="G49">
        <f t="shared" si="3"/>
        <v>1.0079511981843992</v>
      </c>
      <c r="H49">
        <f t="shared" si="4"/>
        <v>52167830.08143343</v>
      </c>
      <c r="I49">
        <f t="shared" si="5"/>
        <v>-5809386.9185665697</v>
      </c>
      <c r="J49">
        <f t="shared" si="6"/>
        <v>33748976369612.383</v>
      </c>
      <c r="K49">
        <f t="shared" si="7"/>
        <v>81915.291019371769</v>
      </c>
      <c r="L49">
        <f t="shared" si="8"/>
        <v>252338.88886309703</v>
      </c>
    </row>
    <row r="50" spans="1:12" x14ac:dyDescent="0.3">
      <c r="B50" t="s">
        <v>14</v>
      </c>
      <c r="C50">
        <v>49874386</v>
      </c>
      <c r="D50">
        <v>39704694</v>
      </c>
      <c r="E50">
        <f t="shared" si="1"/>
        <v>56755432.474445291</v>
      </c>
      <c r="F50">
        <f t="shared" si="2"/>
        <v>288819.85874339263</v>
      </c>
      <c r="G50">
        <f t="shared" si="3"/>
        <v>0.93636794299752535</v>
      </c>
      <c r="H50">
        <f t="shared" si="4"/>
        <v>55683208.735114999</v>
      </c>
      <c r="I50">
        <f t="shared" si="5"/>
        <v>5808822.7351149991</v>
      </c>
      <c r="J50">
        <f t="shared" si="6"/>
        <v>33742421567988.898</v>
      </c>
      <c r="K50">
        <f t="shared" si="7"/>
        <v>90767.96354955589</v>
      </c>
      <c r="L50">
        <f t="shared" si="8"/>
        <v>1132442.5974872336</v>
      </c>
    </row>
    <row r="51" spans="1:12" x14ac:dyDescent="0.3">
      <c r="B51" t="s">
        <v>15</v>
      </c>
      <c r="C51">
        <v>58468151</v>
      </c>
      <c r="D51">
        <v>44052061</v>
      </c>
      <c r="E51">
        <f t="shared" si="1"/>
        <v>55639876.262234107</v>
      </c>
      <c r="F51">
        <f t="shared" si="2"/>
        <v>-20142.876866614271</v>
      </c>
      <c r="G51">
        <f t="shared" si="3"/>
        <v>0.98418895509510995</v>
      </c>
      <c r="H51">
        <f t="shared" si="4"/>
        <v>62818088.499253556</v>
      </c>
      <c r="I51">
        <f t="shared" si="5"/>
        <v>4349937.4992535561</v>
      </c>
      <c r="J51">
        <f t="shared" si="6"/>
        <v>18921956247412.281</v>
      </c>
      <c r="K51">
        <f t="shared" si="7"/>
        <v>3359228.0091264229</v>
      </c>
      <c r="L51">
        <f t="shared" si="8"/>
        <v>1480776.0615885076</v>
      </c>
    </row>
    <row r="52" spans="1:12" x14ac:dyDescent="0.3">
      <c r="B52" t="s">
        <v>16</v>
      </c>
      <c r="C52">
        <v>58413683</v>
      </c>
      <c r="D52">
        <v>47417727</v>
      </c>
      <c r="E52">
        <f t="shared" si="1"/>
        <v>54710794.127811402</v>
      </c>
      <c r="F52">
        <f t="shared" si="2"/>
        <v>-220109.51352895415</v>
      </c>
      <c r="G52">
        <f t="shared" si="3"/>
        <v>1.1227680887088605</v>
      </c>
      <c r="H52">
        <f t="shared" si="4"/>
        <v>61506949.14997384</v>
      </c>
      <c r="I52">
        <f t="shared" si="5"/>
        <v>3093266.1499738395</v>
      </c>
      <c r="J52">
        <f t="shared" si="6"/>
        <v>9568295474573.9805</v>
      </c>
      <c r="K52">
        <f t="shared" si="7"/>
        <v>157937.16815646231</v>
      </c>
      <c r="L52">
        <f t="shared" si="8"/>
        <v>50.741522919033301</v>
      </c>
    </row>
    <row r="53" spans="1:12" x14ac:dyDescent="0.3">
      <c r="B53" t="s">
        <v>17</v>
      </c>
      <c r="C53">
        <v>58859825</v>
      </c>
      <c r="D53">
        <v>48625049</v>
      </c>
      <c r="E53">
        <f t="shared" si="1"/>
        <v>53843954.585882902</v>
      </c>
      <c r="F53">
        <f t="shared" si="2"/>
        <v>-362390.11977685423</v>
      </c>
      <c r="G53">
        <f t="shared" si="3"/>
        <v>1.1249241598884956</v>
      </c>
      <c r="H53">
        <f t="shared" si="4"/>
        <v>52884117.872612789</v>
      </c>
      <c r="I53">
        <f t="shared" si="5"/>
        <v>-5975707.1273872107</v>
      </c>
      <c r="J53">
        <f t="shared" si="6"/>
        <v>35709075672306.313</v>
      </c>
      <c r="K53">
        <f t="shared" si="7"/>
        <v>523440.55241332308</v>
      </c>
      <c r="L53">
        <f t="shared" si="8"/>
        <v>3407.4667773302363</v>
      </c>
    </row>
    <row r="54" spans="1:12" x14ac:dyDescent="0.3">
      <c r="B54" t="s">
        <v>18</v>
      </c>
      <c r="C54">
        <v>54706321</v>
      </c>
      <c r="D54">
        <v>44122237</v>
      </c>
      <c r="E54">
        <f t="shared" si="1"/>
        <v>54907749.258852303</v>
      </c>
      <c r="F54">
        <f t="shared" si="2"/>
        <v>-48629.465372678125</v>
      </c>
      <c r="G54">
        <f t="shared" si="3"/>
        <v>0.98963736978264116</v>
      </c>
      <c r="H54">
        <f t="shared" si="4"/>
        <v>48272558.789179578</v>
      </c>
      <c r="I54">
        <f t="shared" si="5"/>
        <v>-6433762.2108204216</v>
      </c>
      <c r="J54">
        <f t="shared" si="6"/>
        <v>41393296185380.875</v>
      </c>
      <c r="K54">
        <f t="shared" si="7"/>
        <v>1904358.4621391555</v>
      </c>
      <c r="L54">
        <f t="shared" si="8"/>
        <v>293096.27539694519</v>
      </c>
    </row>
    <row r="55" spans="1:12" x14ac:dyDescent="0.3">
      <c r="A55">
        <v>2004</v>
      </c>
      <c r="B55" t="s">
        <v>7</v>
      </c>
      <c r="C55">
        <v>55478607</v>
      </c>
      <c r="D55">
        <v>42980461</v>
      </c>
      <c r="E55">
        <f t="shared" si="1"/>
        <v>56584644.488440566</v>
      </c>
      <c r="F55">
        <f t="shared" si="2"/>
        <v>330985.96751872887</v>
      </c>
      <c r="G55">
        <f t="shared" si="3"/>
        <v>0.89076802238542807</v>
      </c>
      <c r="H55">
        <f t="shared" si="4"/>
        <v>53685327.287924342</v>
      </c>
      <c r="I55">
        <f t="shared" si="5"/>
        <v>-1793279.7120756581</v>
      </c>
      <c r="J55">
        <f t="shared" si="6"/>
        <v>3215852125742.1553</v>
      </c>
      <c r="K55">
        <f t="shared" si="7"/>
        <v>19054.985622192213</v>
      </c>
      <c r="L55">
        <f t="shared" si="8"/>
        <v>10902.31722575532</v>
      </c>
    </row>
    <row r="56" spans="1:12" x14ac:dyDescent="0.3">
      <c r="B56" t="s">
        <v>8</v>
      </c>
      <c r="C56">
        <v>56527652</v>
      </c>
      <c r="D56">
        <v>44255032</v>
      </c>
      <c r="E56">
        <f t="shared" si="1"/>
        <v>57364305.216394886</v>
      </c>
      <c r="F56">
        <f t="shared" si="2"/>
        <v>429694.41481455904</v>
      </c>
      <c r="G56">
        <f t="shared" si="3"/>
        <v>0.94778817180861363</v>
      </c>
      <c r="H56">
        <f t="shared" si="4"/>
        <v>60331782.923433818</v>
      </c>
      <c r="I56">
        <f t="shared" si="5"/>
        <v>3804130.9234338179</v>
      </c>
      <c r="J56">
        <f t="shared" si="6"/>
        <v>14471412082625.432</v>
      </c>
      <c r="K56">
        <f t="shared" si="7"/>
        <v>424547.72780790424</v>
      </c>
      <c r="L56">
        <f t="shared" si="8"/>
        <v>19836.392287661442</v>
      </c>
    </row>
    <row r="57" spans="1:12" x14ac:dyDescent="0.3">
      <c r="B57" t="s">
        <v>9</v>
      </c>
      <c r="C57">
        <v>64802594</v>
      </c>
      <c r="D57">
        <v>48214354</v>
      </c>
      <c r="E57">
        <f t="shared" si="1"/>
        <v>56933997.148673475</v>
      </c>
      <c r="F57">
        <f t="shared" si="2"/>
        <v>240493.86865664553</v>
      </c>
      <c r="G57">
        <f t="shared" si="3"/>
        <v>1.0540716202377036</v>
      </c>
      <c r="H57">
        <f t="shared" si="4"/>
        <v>53154355.673013143</v>
      </c>
      <c r="I57">
        <f t="shared" si="5"/>
        <v>-11648238.326986857</v>
      </c>
      <c r="J57">
        <f t="shared" si="6"/>
        <v>135681456122285.56</v>
      </c>
      <c r="K57">
        <f t="shared" si="7"/>
        <v>201301.97712197597</v>
      </c>
      <c r="L57">
        <f t="shared" si="8"/>
        <v>1211348.1222139564</v>
      </c>
    </row>
    <row r="58" spans="1:12" x14ac:dyDescent="0.3">
      <c r="B58" t="s">
        <v>10</v>
      </c>
      <c r="C58">
        <v>61595305</v>
      </c>
      <c r="D58">
        <v>47224007</v>
      </c>
      <c r="E58">
        <f t="shared" si="1"/>
        <v>60131355.056217819</v>
      </c>
      <c r="F58">
        <f t="shared" si="2"/>
        <v>891003.95721193939</v>
      </c>
      <c r="G58">
        <f t="shared" si="3"/>
        <v>0.93988661630304671</v>
      </c>
      <c r="H58">
        <f t="shared" si="4"/>
        <v>62516975.391528599</v>
      </c>
      <c r="I58">
        <f t="shared" si="5"/>
        <v>921670.39152859896</v>
      </c>
      <c r="J58">
        <f t="shared" si="6"/>
        <v>849476310620.48096</v>
      </c>
      <c r="K58">
        <f t="shared" si="7"/>
        <v>80614.865870812879</v>
      </c>
      <c r="L58">
        <f t="shared" si="8"/>
        <v>158739.05803093314</v>
      </c>
    </row>
    <row r="59" spans="1:12" x14ac:dyDescent="0.3">
      <c r="B59" t="s">
        <v>11</v>
      </c>
      <c r="C59">
        <v>60507437</v>
      </c>
      <c r="D59">
        <v>46367095</v>
      </c>
      <c r="E59">
        <f t="shared" si="1"/>
        <v>60810047.117328763</v>
      </c>
      <c r="F59">
        <f t="shared" si="2"/>
        <v>844295.34006972029</v>
      </c>
      <c r="G59">
        <f t="shared" si="3"/>
        <v>1.021317457081985</v>
      </c>
      <c r="H59">
        <f t="shared" si="4"/>
        <v>61515298.073308721</v>
      </c>
      <c r="I59">
        <f t="shared" si="5"/>
        <v>1007861.0733087212</v>
      </c>
      <c r="J59">
        <f t="shared" si="6"/>
        <v>1015783943091.0074</v>
      </c>
      <c r="K59">
        <f t="shared" si="7"/>
        <v>103.92201676059017</v>
      </c>
      <c r="L59">
        <f t="shared" si="8"/>
        <v>19213.425202196824</v>
      </c>
    </row>
    <row r="60" spans="1:12" x14ac:dyDescent="0.3">
      <c r="B60" t="s">
        <v>12</v>
      </c>
      <c r="C60">
        <v>62674998</v>
      </c>
      <c r="D60">
        <v>47883884</v>
      </c>
      <c r="E60">
        <f t="shared" si="1"/>
        <v>61415951.999425501</v>
      </c>
      <c r="F60">
        <f t="shared" si="2"/>
        <v>791849.43931566412</v>
      </c>
      <c r="G60">
        <f t="shared" si="3"/>
        <v>1.0001968090427129</v>
      </c>
      <c r="H60">
        <f t="shared" si="4"/>
        <v>62702427.996596344</v>
      </c>
      <c r="I60">
        <f t="shared" si="5"/>
        <v>27429.996596343815</v>
      </c>
      <c r="J60">
        <f t="shared" si="6"/>
        <v>752404713.2754333</v>
      </c>
      <c r="K60">
        <f t="shared" si="7"/>
        <v>79626.335439377654</v>
      </c>
      <c r="L60">
        <f t="shared" si="8"/>
        <v>77648.64819379145</v>
      </c>
    </row>
    <row r="61" spans="1:12" x14ac:dyDescent="0.3">
      <c r="B61" t="s">
        <v>13</v>
      </c>
      <c r="C61">
        <v>62198417</v>
      </c>
      <c r="D61">
        <v>48626740</v>
      </c>
      <c r="E61">
        <f t="shared" si="1"/>
        <v>62201379.089670688</v>
      </c>
      <c r="F61">
        <f t="shared" si="2"/>
        <v>790436.52252015925</v>
      </c>
      <c r="G61">
        <f t="shared" si="3"/>
        <v>1.007089281551758</v>
      </c>
      <c r="H61">
        <f t="shared" si="4"/>
        <v>58983516.81046655</v>
      </c>
      <c r="I61">
        <f t="shared" si="5"/>
        <v>-3214900.1895334497</v>
      </c>
      <c r="J61">
        <f t="shared" si="6"/>
        <v>10335583228662.211</v>
      </c>
      <c r="K61">
        <f t="shared" si="7"/>
        <v>217423.75440808618</v>
      </c>
      <c r="L61">
        <f t="shared" si="8"/>
        <v>3623.9243208432172</v>
      </c>
    </row>
    <row r="62" spans="1:12" x14ac:dyDescent="0.3">
      <c r="B62" t="s">
        <v>14</v>
      </c>
      <c r="C62">
        <v>55946702</v>
      </c>
      <c r="D62">
        <v>45029788</v>
      </c>
      <c r="E62">
        <f t="shared" si="1"/>
        <v>63802083.478316441</v>
      </c>
      <c r="F62">
        <f t="shared" si="2"/>
        <v>968695.45306779002</v>
      </c>
      <c r="G62">
        <f t="shared" si="3"/>
        <v>0.92995767441180921</v>
      </c>
      <c r="H62">
        <f t="shared" si="4"/>
        <v>63746685.237175405</v>
      </c>
      <c r="I62">
        <f t="shared" si="5"/>
        <v>7799983.237175405</v>
      </c>
      <c r="J62">
        <f t="shared" si="6"/>
        <v>60839738500217.313</v>
      </c>
      <c r="K62">
        <f t="shared" si="7"/>
        <v>38540.121274247802</v>
      </c>
      <c r="L62">
        <f t="shared" si="8"/>
        <v>628375.16332971945</v>
      </c>
    </row>
    <row r="63" spans="1:12" x14ac:dyDescent="0.3">
      <c r="B63" t="s">
        <v>15</v>
      </c>
      <c r="C63">
        <v>61569567</v>
      </c>
      <c r="D63">
        <v>49622533</v>
      </c>
      <c r="E63">
        <f t="shared" si="1"/>
        <v>62900429.116487809</v>
      </c>
      <c r="F63">
        <f t="shared" si="2"/>
        <v>557218.49379057705</v>
      </c>
      <c r="G63">
        <f t="shared" si="3"/>
        <v>0.98361276594050373</v>
      </c>
      <c r="H63">
        <f t="shared" si="4"/>
        <v>71248221.721352652</v>
      </c>
      <c r="I63">
        <f t="shared" si="5"/>
        <v>9678654.7213526517</v>
      </c>
      <c r="J63">
        <f t="shared" si="6"/>
        <v>93676357215161.969</v>
      </c>
      <c r="K63">
        <f t="shared" si="7"/>
        <v>4184992.098067624</v>
      </c>
      <c r="L63">
        <f t="shared" si="8"/>
        <v>565120.18900104251</v>
      </c>
    </row>
    <row r="64" spans="1:12" x14ac:dyDescent="0.3">
      <c r="B64" t="s">
        <v>16</v>
      </c>
      <c r="C64">
        <v>64053403</v>
      </c>
      <c r="D64">
        <v>51666870</v>
      </c>
      <c r="E64">
        <f t="shared" si="1"/>
        <v>61423265.186957799</v>
      </c>
      <c r="F64">
        <f t="shared" si="2"/>
        <v>109654.36066004803</v>
      </c>
      <c r="G64">
        <f t="shared" si="3"/>
        <v>1.1141532324454835</v>
      </c>
      <c r="H64">
        <f t="shared" si="4"/>
        <v>69219867.827590391</v>
      </c>
      <c r="I64">
        <f t="shared" si="5"/>
        <v>5166464.827590391</v>
      </c>
      <c r="J64">
        <f t="shared" si="6"/>
        <v>26692358814728.609</v>
      </c>
      <c r="K64">
        <f t="shared" si="7"/>
        <v>950584.93350505806</v>
      </c>
      <c r="L64">
        <f t="shared" si="8"/>
        <v>100202.77184824119</v>
      </c>
    </row>
    <row r="65" spans="1:12" x14ac:dyDescent="0.3">
      <c r="B65" t="s">
        <v>17</v>
      </c>
      <c r="C65">
        <v>66473331</v>
      </c>
      <c r="D65">
        <v>54709965</v>
      </c>
      <c r="E65">
        <f t="shared" si="1"/>
        <v>60449047.811248861</v>
      </c>
      <c r="F65">
        <f t="shared" si="2"/>
        <v>-128797.42134112881</v>
      </c>
      <c r="G65">
        <f t="shared" si="3"/>
        <v>1.1222016852510659</v>
      </c>
      <c r="H65">
        <f t="shared" si="4"/>
        <v>59695173.94049862</v>
      </c>
      <c r="I65">
        <f t="shared" si="5"/>
        <v>-6778157.0595013797</v>
      </c>
      <c r="J65">
        <f t="shared" si="6"/>
        <v>45943413123268.391</v>
      </c>
      <c r="K65">
        <f t="shared" si="7"/>
        <v>296536.32196687942</v>
      </c>
      <c r="L65">
        <f t="shared" si="8"/>
        <v>91424.518462883236</v>
      </c>
    </row>
    <row r="66" spans="1:12" x14ac:dyDescent="0.3">
      <c r="B66" t="s">
        <v>18</v>
      </c>
      <c r="C66">
        <v>59715770</v>
      </c>
      <c r="D66">
        <v>48867316</v>
      </c>
      <c r="E66">
        <f t="shared" si="1"/>
        <v>61936629.392152704</v>
      </c>
      <c r="F66">
        <f t="shared" si="2"/>
        <v>226805.95915276499</v>
      </c>
      <c r="G66">
        <f t="shared" si="3"/>
        <v>0.98689021566539936</v>
      </c>
      <c r="H66">
        <f t="shared" si="4"/>
        <v>55373200.372566782</v>
      </c>
      <c r="I66">
        <f t="shared" si="5"/>
        <v>-4342569.6274332181</v>
      </c>
      <c r="J66">
        <f t="shared" si="6"/>
        <v>18857910969105.477</v>
      </c>
      <c r="K66">
        <f t="shared" si="7"/>
        <v>1853568.9139164842</v>
      </c>
      <c r="L66">
        <f t="shared" si="8"/>
        <v>686961.67292595888</v>
      </c>
    </row>
    <row r="67" spans="1:12" x14ac:dyDescent="0.3">
      <c r="A67">
        <v>2005</v>
      </c>
      <c r="B67" t="s">
        <v>7</v>
      </c>
      <c r="C67">
        <v>60551969</v>
      </c>
      <c r="D67">
        <v>47239901</v>
      </c>
      <c r="E67">
        <f t="shared" si="1"/>
        <v>63313943.850150757</v>
      </c>
      <c r="F67">
        <f t="shared" si="2"/>
        <v>479917.82889872818</v>
      </c>
      <c r="G67">
        <f t="shared" si="3"/>
        <v>0.89783769734343011</v>
      </c>
      <c r="H67">
        <f t="shared" si="4"/>
        <v>60463067.533397883</v>
      </c>
      <c r="I67">
        <f t="shared" si="5"/>
        <v>-88901.466602116823</v>
      </c>
      <c r="J67">
        <f t="shared" si="6"/>
        <v>7903470764.0072927</v>
      </c>
      <c r="K67">
        <f t="shared" si="7"/>
        <v>9351.8613830577797</v>
      </c>
      <c r="L67">
        <f t="shared" si="8"/>
        <v>11709.281611892469</v>
      </c>
    </row>
    <row r="68" spans="1:12" x14ac:dyDescent="0.3">
      <c r="B68" t="s">
        <v>8</v>
      </c>
      <c r="C68">
        <v>59759297</v>
      </c>
      <c r="D68">
        <v>46143718</v>
      </c>
      <c r="E68">
        <f t="shared" si="1"/>
        <v>63815997.992696345</v>
      </c>
      <c r="F68">
        <f t="shared" si="2"/>
        <v>484787.8179010374</v>
      </c>
      <c r="G68">
        <f t="shared" si="3"/>
        <v>0.94656440496188865</v>
      </c>
      <c r="H68">
        <f t="shared" si="4"/>
        <v>67777633.481933922</v>
      </c>
      <c r="I68">
        <f t="shared" si="5"/>
        <v>8018336.4819339216</v>
      </c>
      <c r="J68">
        <f t="shared" si="6"/>
        <v>64293719937512.461</v>
      </c>
      <c r="K68">
        <f t="shared" si="7"/>
        <v>862238.30649473029</v>
      </c>
      <c r="L68">
        <f t="shared" si="8"/>
        <v>10376.688156647722</v>
      </c>
    </row>
    <row r="69" spans="1:12" x14ac:dyDescent="0.3">
      <c r="B69" t="s">
        <v>9</v>
      </c>
      <c r="C69">
        <v>65222286</v>
      </c>
      <c r="D69">
        <v>48954417</v>
      </c>
      <c r="E69">
        <f t="shared" si="1"/>
        <v>62505548.70911929</v>
      </c>
      <c r="F69">
        <f t="shared" si="2"/>
        <v>89835.655575857149</v>
      </c>
      <c r="G69">
        <f t="shared" si="3"/>
        <v>1.0529285842940588</v>
      </c>
      <c r="H69">
        <f t="shared" si="4"/>
        <v>58832564.006721959</v>
      </c>
      <c r="I69">
        <f t="shared" si="5"/>
        <v>-6389721.9932780415</v>
      </c>
      <c r="J69">
        <f t="shared" si="6"/>
        <v>40828547151381.109</v>
      </c>
      <c r="K69">
        <f t="shared" si="7"/>
        <v>14371.555288377614</v>
      </c>
      <c r="L69">
        <f t="shared" si="8"/>
        <v>499407.62880997412</v>
      </c>
    </row>
    <row r="70" spans="1:12" x14ac:dyDescent="0.3">
      <c r="B70" t="s">
        <v>10</v>
      </c>
      <c r="C70">
        <v>64536926</v>
      </c>
      <c r="D70">
        <v>52129626</v>
      </c>
      <c r="E70">
        <f t="shared" si="1"/>
        <v>64199789.916998081</v>
      </c>
      <c r="F70">
        <f t="shared" si="2"/>
        <v>442804.87708250259</v>
      </c>
      <c r="G70">
        <f t="shared" si="3"/>
        <v>0.94693002571670626</v>
      </c>
      <c r="H70">
        <f t="shared" si="4"/>
        <v>66020610.534271546</v>
      </c>
      <c r="I70">
        <f t="shared" si="5"/>
        <v>1483684.5342715457</v>
      </c>
      <c r="J70">
        <f t="shared" si="6"/>
        <v>2201319797236.5737</v>
      </c>
      <c r="K70">
        <f t="shared" si="7"/>
        <v>9771.5382441498659</v>
      </c>
      <c r="L70">
        <f t="shared" si="8"/>
        <v>7201.8072104985713</v>
      </c>
    </row>
    <row r="71" spans="1:12" x14ac:dyDescent="0.3">
      <c r="B71" t="s">
        <v>11</v>
      </c>
      <c r="C71">
        <v>63595018</v>
      </c>
      <c r="D71">
        <v>51629081</v>
      </c>
      <c r="E71">
        <f t="shared" si="1"/>
        <v>64299757.172909975</v>
      </c>
      <c r="F71">
        <f t="shared" si="2"/>
        <v>367380.60042496875</v>
      </c>
      <c r="G71">
        <f t="shared" si="3"/>
        <v>1.0178393608725049</v>
      </c>
      <c r="H71">
        <f t="shared" si="4"/>
        <v>64679864.850815095</v>
      </c>
      <c r="I71">
        <f t="shared" si="5"/>
        <v>1084846.850815095</v>
      </c>
      <c r="J71">
        <f t="shared" si="6"/>
        <v>1176892689723.429</v>
      </c>
      <c r="K71">
        <f t="shared" si="7"/>
        <v>316.58643103546621</v>
      </c>
      <c r="L71">
        <f t="shared" si="8"/>
        <v>13747.024152715299</v>
      </c>
    </row>
    <row r="72" spans="1:12" x14ac:dyDescent="0.3">
      <c r="B72" t="s">
        <v>12</v>
      </c>
      <c r="C72">
        <v>68718941</v>
      </c>
      <c r="D72">
        <v>52422582</v>
      </c>
      <c r="E72">
        <f t="shared" si="1"/>
        <v>64411166.855010904</v>
      </c>
      <c r="F72">
        <f t="shared" si="2"/>
        <v>311066.99839368009</v>
      </c>
      <c r="G72">
        <f t="shared" si="3"/>
        <v>1.0073822138203063</v>
      </c>
      <c r="H72">
        <f t="shared" si="4"/>
        <v>65181067.991850093</v>
      </c>
      <c r="I72">
        <f t="shared" si="5"/>
        <v>-3537873.008149907</v>
      </c>
      <c r="J72">
        <f t="shared" si="6"/>
        <v>12516545421795.672</v>
      </c>
      <c r="K72">
        <f t="shared" si="7"/>
        <v>39555.843456914823</v>
      </c>
      <c r="L72">
        <f t="shared" si="8"/>
        <v>412840.3094394753</v>
      </c>
    </row>
    <row r="73" spans="1:12" x14ac:dyDescent="0.3">
      <c r="B73" t="s">
        <v>13</v>
      </c>
      <c r="C73">
        <v>64507967</v>
      </c>
      <c r="D73">
        <v>50962603</v>
      </c>
      <c r="E73">
        <f t="shared" si="1"/>
        <v>65551286.146089666</v>
      </c>
      <c r="F73">
        <f t="shared" si="2"/>
        <v>493458.50278439792</v>
      </c>
      <c r="G73">
        <f t="shared" si="3"/>
        <v>1.0046103282776322</v>
      </c>
      <c r="H73">
        <f t="shared" si="4"/>
        <v>61418817.140788712</v>
      </c>
      <c r="I73">
        <f t="shared" si="5"/>
        <v>-3089149.8592112884</v>
      </c>
      <c r="J73">
        <f t="shared" si="6"/>
        <v>9542846852665.123</v>
      </c>
      <c r="K73">
        <f t="shared" si="7"/>
        <v>775503.9234354021</v>
      </c>
      <c r="L73">
        <f t="shared" si="8"/>
        <v>258040.9676085666</v>
      </c>
    </row>
    <row r="74" spans="1:12" x14ac:dyDescent="0.3">
      <c r="B74" t="s">
        <v>14</v>
      </c>
      <c r="C74">
        <v>63263165</v>
      </c>
      <c r="D74">
        <v>51028055</v>
      </c>
      <c r="E74">
        <f t="shared" si="1"/>
        <v>66828685.783027351</v>
      </c>
      <c r="F74">
        <f t="shared" si="2"/>
        <v>665925.55229812115</v>
      </c>
      <c r="G74">
        <f t="shared" si="3"/>
        <v>0.9317560247964185</v>
      </c>
      <c r="H74">
        <f t="shared" si="4"/>
        <v>66388561.341618769</v>
      </c>
      <c r="I74">
        <f t="shared" si="5"/>
        <v>3125396.3416187689</v>
      </c>
      <c r="J74">
        <f t="shared" si="6"/>
        <v>9768102292203.9844</v>
      </c>
      <c r="K74">
        <f t="shared" si="7"/>
        <v>54824.779669905438</v>
      </c>
      <c r="L74">
        <f t="shared" si="8"/>
        <v>24020.785203229239</v>
      </c>
    </row>
    <row r="75" spans="1:12" x14ac:dyDescent="0.3">
      <c r="B75" t="s">
        <v>15</v>
      </c>
      <c r="C75">
        <v>69401109</v>
      </c>
      <c r="D75">
        <v>54486388</v>
      </c>
      <c r="E75">
        <f t="shared" si="1"/>
        <v>66744736.807653867</v>
      </c>
      <c r="F75">
        <f t="shared" si="2"/>
        <v>500953.15621036798</v>
      </c>
      <c r="G75">
        <f t="shared" si="3"/>
        <v>0.98966713824900243</v>
      </c>
      <c r="H75">
        <f t="shared" si="4"/>
        <v>74922002.84126614</v>
      </c>
      <c r="I75">
        <f t="shared" si="5"/>
        <v>5520893.8412661403</v>
      </c>
      <c r="J75">
        <f t="shared" si="6"/>
        <v>30480268806530.398</v>
      </c>
      <c r="K75">
        <f t="shared" si="7"/>
        <v>2148619.9719685116</v>
      </c>
      <c r="L75">
        <f t="shared" si="8"/>
        <v>595518.04825345054</v>
      </c>
    </row>
    <row r="76" spans="1:12" x14ac:dyDescent="0.3">
      <c r="B76" t="s">
        <v>16</v>
      </c>
      <c r="C76">
        <v>68591693</v>
      </c>
      <c r="D76">
        <v>56803722</v>
      </c>
      <c r="E76">
        <f t="shared" si="1"/>
        <v>66076265.619868875</v>
      </c>
      <c r="F76">
        <f t="shared" si="2"/>
        <v>243679.80053138878</v>
      </c>
      <c r="G76">
        <f t="shared" si="3"/>
        <v>1.1059546902335844</v>
      </c>
      <c r="H76">
        <f t="shared" si="4"/>
        <v>74424354.516531885</v>
      </c>
      <c r="I76">
        <f t="shared" si="5"/>
        <v>5832661.5165318847</v>
      </c>
      <c r="J76">
        <f t="shared" si="6"/>
        <v>34019940366432.023</v>
      </c>
      <c r="K76">
        <f t="shared" si="7"/>
        <v>363582.0217131931</v>
      </c>
      <c r="L76">
        <f t="shared" si="8"/>
        <v>9440.112276246191</v>
      </c>
    </row>
    <row r="77" spans="1:12" x14ac:dyDescent="0.3">
      <c r="B77" t="s">
        <v>17</v>
      </c>
      <c r="C77">
        <v>71519115</v>
      </c>
      <c r="D77">
        <v>58568487</v>
      </c>
      <c r="E77">
        <f t="shared" si="1"/>
        <v>65093343.850999668</v>
      </c>
      <c r="F77">
        <f t="shared" si="2"/>
        <v>-26172.544736742129</v>
      </c>
      <c r="G77">
        <f t="shared" si="3"/>
        <v>1.1196710013670104</v>
      </c>
      <c r="H77">
        <f t="shared" si="4"/>
        <v>64214154.723175302</v>
      </c>
      <c r="I77">
        <f t="shared" si="5"/>
        <v>-7304960.2768246979</v>
      </c>
      <c r="J77">
        <f t="shared" si="6"/>
        <v>53362444645986.766</v>
      </c>
      <c r="K77">
        <f t="shared" si="7"/>
        <v>279375.54136570654</v>
      </c>
      <c r="L77">
        <f t="shared" si="8"/>
        <v>124939.3212394393</v>
      </c>
    </row>
    <row r="78" spans="1:12" x14ac:dyDescent="0.3">
      <c r="B78" t="s">
        <v>18</v>
      </c>
      <c r="C78">
        <v>66598440</v>
      </c>
      <c r="D78">
        <v>57718228</v>
      </c>
      <c r="E78">
        <f t="shared" si="1"/>
        <v>66814025.568889141</v>
      </c>
      <c r="F78">
        <f t="shared" si="2"/>
        <v>358135.39304102515</v>
      </c>
      <c r="G78">
        <f t="shared" si="3"/>
        <v>0.98795517744332306</v>
      </c>
      <c r="H78">
        <f t="shared" si="4"/>
        <v>60309698.323641628</v>
      </c>
      <c r="I78">
        <f t="shared" si="5"/>
        <v>-6288741.676358372</v>
      </c>
      <c r="J78">
        <f t="shared" si="6"/>
        <v>39548271871966.703</v>
      </c>
      <c r="K78">
        <f t="shared" si="7"/>
        <v>1756887.263275296</v>
      </c>
      <c r="L78">
        <f t="shared" si="8"/>
        <v>338553.4406518453</v>
      </c>
    </row>
    <row r="79" spans="1:12" x14ac:dyDescent="0.3">
      <c r="A79">
        <v>2006</v>
      </c>
      <c r="B79" t="s">
        <v>7</v>
      </c>
      <c r="C79">
        <v>68267925</v>
      </c>
      <c r="D79">
        <v>55901420</v>
      </c>
      <c r="E79">
        <f t="shared" si="1"/>
        <v>68825163.719245538</v>
      </c>
      <c r="F79">
        <f t="shared" si="2"/>
        <v>721795.99965040688</v>
      </c>
      <c r="G79">
        <f t="shared" si="3"/>
        <v>0.90797381008652622</v>
      </c>
      <c r="H79">
        <f t="shared" si="4"/>
        <v>65830676.543225177</v>
      </c>
      <c r="I79">
        <f t="shared" si="5"/>
        <v>-2437248.4567748234</v>
      </c>
      <c r="J79">
        <f t="shared" si="6"/>
        <v>5940180040051.2578</v>
      </c>
      <c r="K79">
        <f t="shared" si="7"/>
        <v>8850.9689650211931</v>
      </c>
      <c r="L79">
        <f t="shared" si="8"/>
        <v>41850.532313144271</v>
      </c>
    </row>
    <row r="80" spans="1:12" x14ac:dyDescent="0.3">
      <c r="B80" t="s">
        <v>8</v>
      </c>
      <c r="C80">
        <v>69973322</v>
      </c>
      <c r="D80">
        <v>57148630</v>
      </c>
      <c r="E80">
        <f t="shared" si="1"/>
        <v>70154615.023694962</v>
      </c>
      <c r="F80">
        <f t="shared" si="2"/>
        <v>855480.16670619068</v>
      </c>
      <c r="G80">
        <f t="shared" si="3"/>
        <v>0.95204392248836922</v>
      </c>
      <c r="H80">
        <f t="shared" si="4"/>
        <v>74768558.999415442</v>
      </c>
      <c r="I80">
        <f t="shared" si="5"/>
        <v>4795236.9994154423</v>
      </c>
      <c r="J80">
        <f t="shared" si="6"/>
        <v>22994297880562.816</v>
      </c>
      <c r="K80">
        <f t="shared" si="7"/>
        <v>619005.81267639238</v>
      </c>
      <c r="L80">
        <f t="shared" si="8"/>
        <v>42602.421673267498</v>
      </c>
    </row>
    <row r="81" spans="1:12" x14ac:dyDescent="0.3">
      <c r="B81" t="s">
        <v>9</v>
      </c>
      <c r="C81">
        <v>76666341</v>
      </c>
      <c r="D81">
        <v>62293486</v>
      </c>
      <c r="E81">
        <f t="shared" si="1"/>
        <v>69935317.063681617</v>
      </c>
      <c r="F81">
        <f t="shared" si="2"/>
        <v>619028.97882789292</v>
      </c>
      <c r="G81">
        <f t="shared" si="3"/>
        <v>1.0575963187246251</v>
      </c>
      <c r="H81">
        <f t="shared" si="4"/>
        <v>66810028.712458923</v>
      </c>
      <c r="I81">
        <f t="shared" si="5"/>
        <v>-9856312.2875410765</v>
      </c>
      <c r="J81">
        <f t="shared" si="6"/>
        <v>97146891909533.203</v>
      </c>
      <c r="K81">
        <f t="shared" si="7"/>
        <v>143003.42097524586</v>
      </c>
      <c r="L81">
        <f t="shared" si="8"/>
        <v>640194.03472599166</v>
      </c>
    </row>
    <row r="82" spans="1:12" x14ac:dyDescent="0.3">
      <c r="B82" t="s">
        <v>10</v>
      </c>
      <c r="C82">
        <v>69574021</v>
      </c>
      <c r="D82">
        <v>58801679</v>
      </c>
      <c r="E82">
        <f t="shared" si="1"/>
        <v>73010775.100808024</v>
      </c>
      <c r="F82">
        <f t="shared" si="2"/>
        <v>1159443.3716535661</v>
      </c>
      <c r="G82">
        <f t="shared" si="3"/>
        <v>0.94757635377902427</v>
      </c>
      <c r="H82">
        <f t="shared" si="4"/>
        <v>75493367.765784368</v>
      </c>
      <c r="I82">
        <f t="shared" si="5"/>
        <v>5919346.7657843679</v>
      </c>
      <c r="J82">
        <f t="shared" si="6"/>
        <v>35038666133601.855</v>
      </c>
      <c r="K82">
        <f t="shared" si="7"/>
        <v>17946.157208497534</v>
      </c>
      <c r="L82">
        <f t="shared" si="8"/>
        <v>656102.82591156918</v>
      </c>
    </row>
    <row r="83" spans="1:12" x14ac:dyDescent="0.3">
      <c r="B83" t="s">
        <v>11</v>
      </c>
      <c r="C83">
        <v>72298372</v>
      </c>
      <c r="D83">
        <v>60219400</v>
      </c>
      <c r="E83">
        <f t="shared" si="1"/>
        <v>72797750.560339525</v>
      </c>
      <c r="F83">
        <f t="shared" si="2"/>
        <v>857500.43098671187</v>
      </c>
      <c r="G83">
        <f t="shared" si="3"/>
        <v>1.0151778900108577</v>
      </c>
      <c r="H83">
        <f t="shared" si="4"/>
        <v>74198989.803132549</v>
      </c>
      <c r="I83">
        <f t="shared" si="5"/>
        <v>1900617.8031325489</v>
      </c>
      <c r="J83">
        <f t="shared" si="6"/>
        <v>3612348033584.3965</v>
      </c>
      <c r="K83">
        <f t="shared" si="7"/>
        <v>307447.17816366139</v>
      </c>
      <c r="L83">
        <f t="shared" si="8"/>
        <v>106679.01990602211</v>
      </c>
    </row>
    <row r="84" spans="1:12" x14ac:dyDescent="0.3">
      <c r="B84" t="s">
        <v>12</v>
      </c>
      <c r="C84">
        <v>73131480</v>
      </c>
      <c r="D84">
        <v>61109452</v>
      </c>
      <c r="E84">
        <f t="shared" ref="E84:E147" si="9">$G$4*(C83/G72) + (1-$G$4)*(E83+F83)</f>
        <v>73209996.639543042</v>
      </c>
      <c r="F84">
        <f t="shared" ref="F84:F147" si="10">$H$4*(E84-E83) + (1-$H$4)*F83</f>
        <v>759544.47359440883</v>
      </c>
      <c r="G84">
        <f t="shared" ref="G84:G147" si="11">$I$4*(C84/E84) + (1-$I$4)*G72</f>
        <v>1.0064711736288317</v>
      </c>
      <c r="H84">
        <f t="shared" ref="H84:H147" si="12">(E84+F84)*G73</f>
        <v>74310564.980214834</v>
      </c>
      <c r="I84">
        <f t="shared" ref="I84:I147" si="13">(H84-C84)</f>
        <v>1179084.9802148342</v>
      </c>
      <c r="J84">
        <f t="shared" ref="J84:J147" si="14">I84*I84</f>
        <v>1390241390568.2161</v>
      </c>
      <c r="K84">
        <f t="shared" ref="K84:K147" si="15">(H84-C83)^2/C83</f>
        <v>56002.928940444966</v>
      </c>
      <c r="L84">
        <f t="shared" ref="L84:L147" si="16">(C84-C83)^2/C83</f>
        <v>9600.0631890300374</v>
      </c>
    </row>
    <row r="85" spans="1:12" x14ac:dyDescent="0.3">
      <c r="B85" t="s">
        <v>13</v>
      </c>
      <c r="C85">
        <v>72728738</v>
      </c>
      <c r="D85">
        <v>60201883</v>
      </c>
      <c r="E85">
        <f t="shared" si="9"/>
        <v>73692556.829832271</v>
      </c>
      <c r="F85">
        <f t="shared" si="10"/>
        <v>698607.93126726942</v>
      </c>
      <c r="G85">
        <f t="shared" si="11"/>
        <v>1.0027042150892376</v>
      </c>
      <c r="H85">
        <f t="shared" si="12"/>
        <v>69314415.95777753</v>
      </c>
      <c r="I85">
        <f t="shared" si="13"/>
        <v>-3414322.04222247</v>
      </c>
      <c r="J85">
        <f t="shared" si="14"/>
        <v>11657595008006.219</v>
      </c>
      <c r="K85">
        <f t="shared" si="15"/>
        <v>199229.90622407399</v>
      </c>
      <c r="L85">
        <f t="shared" si="16"/>
        <v>2217.938411256001</v>
      </c>
    </row>
    <row r="86" spans="1:12" x14ac:dyDescent="0.3">
      <c r="B86" t="s">
        <v>14</v>
      </c>
      <c r="C86">
        <v>69086138</v>
      </c>
      <c r="D86">
        <v>58142677</v>
      </c>
      <c r="E86">
        <f t="shared" si="9"/>
        <v>75255953.310979873</v>
      </c>
      <c r="F86">
        <f t="shared" si="10"/>
        <v>888861.41224094259</v>
      </c>
      <c r="G86">
        <f t="shared" si="11"/>
        <v>0.93027541704420247</v>
      </c>
      <c r="H86">
        <f t="shared" si="12"/>
        <v>75358020.879630446</v>
      </c>
      <c r="I86">
        <f t="shared" si="13"/>
        <v>6271882.8796304464</v>
      </c>
      <c r="J86">
        <f t="shared" si="14"/>
        <v>39336514855801.5</v>
      </c>
      <c r="K86">
        <f t="shared" si="15"/>
        <v>95053.601247938233</v>
      </c>
      <c r="L86">
        <f t="shared" si="16"/>
        <v>182438.67726674976</v>
      </c>
    </row>
    <row r="87" spans="1:12" x14ac:dyDescent="0.3">
      <c r="B87" t="s">
        <v>15</v>
      </c>
      <c r="C87">
        <v>79173820</v>
      </c>
      <c r="D87">
        <v>63925792</v>
      </c>
      <c r="E87">
        <f t="shared" si="9"/>
        <v>74649211.306782067</v>
      </c>
      <c r="F87">
        <f t="shared" si="10"/>
        <v>559828.66062441783</v>
      </c>
      <c r="G87">
        <f t="shared" si="11"/>
        <v>0.99731179390020641</v>
      </c>
      <c r="H87">
        <f t="shared" si="12"/>
        <v>83177790.499918297</v>
      </c>
      <c r="I87">
        <f t="shared" si="13"/>
        <v>4003970.4999182969</v>
      </c>
      <c r="J87">
        <f t="shared" si="14"/>
        <v>16031779764215.977</v>
      </c>
      <c r="K87">
        <f t="shared" si="15"/>
        <v>2874305.5542988027</v>
      </c>
      <c r="L87">
        <f t="shared" si="16"/>
        <v>1472963.0440932158</v>
      </c>
    </row>
    <row r="88" spans="1:12" x14ac:dyDescent="0.3">
      <c r="B88" t="s">
        <v>16</v>
      </c>
      <c r="C88">
        <v>83664717</v>
      </c>
      <c r="D88">
        <v>66702975</v>
      </c>
      <c r="E88">
        <f t="shared" si="9"/>
        <v>74354640.059471235</v>
      </c>
      <c r="F88">
        <f t="shared" si="10"/>
        <v>371860.68087866285</v>
      </c>
      <c r="G88">
        <f t="shared" si="11"/>
        <v>1.1080297474266565</v>
      </c>
      <c r="H88">
        <f t="shared" si="12"/>
        <v>83669095.912600219</v>
      </c>
      <c r="I88">
        <f t="shared" si="13"/>
        <v>4378.9126002192497</v>
      </c>
      <c r="J88">
        <f t="shared" si="14"/>
        <v>19174875.560358912</v>
      </c>
      <c r="K88">
        <f t="shared" si="15"/>
        <v>255229.63942378596</v>
      </c>
      <c r="L88">
        <f t="shared" si="16"/>
        <v>254732.63592193733</v>
      </c>
    </row>
    <row r="89" spans="1:12" x14ac:dyDescent="0.3">
      <c r="B89" t="s">
        <v>17</v>
      </c>
      <c r="C89">
        <v>85060753</v>
      </c>
      <c r="D89">
        <v>66927763</v>
      </c>
      <c r="E89">
        <f t="shared" si="9"/>
        <v>74725577.779020399</v>
      </c>
      <c r="F89">
        <f t="shared" si="10"/>
        <v>371657.62938617321</v>
      </c>
      <c r="G89">
        <f t="shared" si="11"/>
        <v>1.1216792834581104</v>
      </c>
      <c r="H89">
        <f t="shared" si="12"/>
        <v>74192702.533415318</v>
      </c>
      <c r="I89">
        <f t="shared" si="13"/>
        <v>-10868050.466584682</v>
      </c>
      <c r="J89">
        <f t="shared" si="14"/>
        <v>118114520944231.53</v>
      </c>
      <c r="K89">
        <f t="shared" si="15"/>
        <v>1072364.3283845626</v>
      </c>
      <c r="L89">
        <f t="shared" si="16"/>
        <v>23294.365691764666</v>
      </c>
    </row>
    <row r="90" spans="1:12" x14ac:dyDescent="0.3">
      <c r="B90" t="s">
        <v>18</v>
      </c>
      <c r="C90">
        <v>73416313</v>
      </c>
      <c r="D90">
        <v>62618734</v>
      </c>
      <c r="E90">
        <f t="shared" si="9"/>
        <v>77693339.271897227</v>
      </c>
      <c r="F90">
        <f t="shared" si="10"/>
        <v>942800.47935411718</v>
      </c>
      <c r="G90">
        <f t="shared" si="11"/>
        <v>0.98332112269374961</v>
      </c>
      <c r="H90">
        <f t="shared" si="12"/>
        <v>71399555.420440227</v>
      </c>
      <c r="I90">
        <f t="shared" si="13"/>
        <v>-2016757.5795597732</v>
      </c>
      <c r="J90">
        <f t="shared" si="14"/>
        <v>4067311134711.7949</v>
      </c>
      <c r="K90">
        <f t="shared" si="15"/>
        <v>2194059.101590246</v>
      </c>
      <c r="L90">
        <f t="shared" si="16"/>
        <v>1594072.2146393415</v>
      </c>
    </row>
    <row r="91" spans="1:12" x14ac:dyDescent="0.3">
      <c r="A91">
        <v>2007</v>
      </c>
      <c r="B91" t="s">
        <v>7</v>
      </c>
      <c r="C91">
        <v>77076900</v>
      </c>
      <c r="D91">
        <v>60899758</v>
      </c>
      <c r="E91">
        <f t="shared" si="9"/>
        <v>79160328.909994096</v>
      </c>
      <c r="F91">
        <f t="shared" si="10"/>
        <v>1058122.0942775225</v>
      </c>
      <c r="G91">
        <f t="shared" si="11"/>
        <v>0.9150541089889126</v>
      </c>
      <c r="H91">
        <f t="shared" si="12"/>
        <v>76371488.750047803</v>
      </c>
      <c r="I91">
        <f t="shared" si="13"/>
        <v>-705411.24995219707</v>
      </c>
      <c r="J91">
        <f t="shared" si="14"/>
        <v>497605031559.12103</v>
      </c>
      <c r="K91">
        <f t="shared" si="15"/>
        <v>118952.6326890128</v>
      </c>
      <c r="L91">
        <f t="shared" si="16"/>
        <v>182519.34259582064</v>
      </c>
    </row>
    <row r="92" spans="1:12" x14ac:dyDescent="0.3">
      <c r="B92" t="s">
        <v>8</v>
      </c>
      <c r="C92">
        <v>77301679</v>
      </c>
      <c r="D92">
        <v>63349691</v>
      </c>
      <c r="E92">
        <f t="shared" si="9"/>
        <v>80393312.043495432</v>
      </c>
      <c r="F92">
        <f t="shared" si="10"/>
        <v>1096591.5229067616</v>
      </c>
      <c r="G92">
        <f t="shared" si="11"/>
        <v>0.95306757063371494</v>
      </c>
      <c r="H92">
        <f t="shared" si="12"/>
        <v>86183422.025051668</v>
      </c>
      <c r="I92">
        <f t="shared" si="13"/>
        <v>8881743.0250516683</v>
      </c>
      <c r="J92">
        <f t="shared" si="14"/>
        <v>78885359163053.953</v>
      </c>
      <c r="K92">
        <f t="shared" si="15"/>
        <v>1075922.1425972132</v>
      </c>
      <c r="L92">
        <f t="shared" si="16"/>
        <v>655.52193771415295</v>
      </c>
    </row>
    <row r="93" spans="1:12" x14ac:dyDescent="0.3">
      <c r="B93" t="s">
        <v>9</v>
      </c>
      <c r="C93">
        <v>83508920</v>
      </c>
      <c r="D93">
        <v>65398981</v>
      </c>
      <c r="E93">
        <f t="shared" si="9"/>
        <v>79507984.426722646</v>
      </c>
      <c r="F93">
        <f t="shared" si="10"/>
        <v>660569.31217726122</v>
      </c>
      <c r="G93">
        <f t="shared" si="11"/>
        <v>1.0568123825962275</v>
      </c>
      <c r="H93">
        <f t="shared" si="12"/>
        <v>75965825.839644536</v>
      </c>
      <c r="I93">
        <f t="shared" si="13"/>
        <v>-7543094.1603554636</v>
      </c>
      <c r="J93">
        <f t="shared" si="14"/>
        <v>56898269511988.695</v>
      </c>
      <c r="K93">
        <f t="shared" si="15"/>
        <v>23084.92763826876</v>
      </c>
      <c r="L93">
        <f t="shared" si="16"/>
        <v>498434.72134778596</v>
      </c>
    </row>
    <row r="94" spans="1:12" x14ac:dyDescent="0.3">
      <c r="B94" t="s">
        <v>10</v>
      </c>
      <c r="C94">
        <v>78449832</v>
      </c>
      <c r="D94">
        <v>63631688</v>
      </c>
      <c r="E94">
        <f t="shared" si="9"/>
        <v>82047191.177680492</v>
      </c>
      <c r="F94">
        <f t="shared" si="10"/>
        <v>1073869.54870899</v>
      </c>
      <c r="G94">
        <f t="shared" si="11"/>
        <v>0.9485007498530037</v>
      </c>
      <c r="H94">
        <f t="shared" si="12"/>
        <v>84382663.043680444</v>
      </c>
      <c r="I94">
        <f t="shared" si="13"/>
        <v>5932831.0436804444</v>
      </c>
      <c r="J94">
        <f t="shared" si="14"/>
        <v>35198484192858.391</v>
      </c>
      <c r="K94">
        <f t="shared" si="15"/>
        <v>9141.8606105786894</v>
      </c>
      <c r="L94">
        <f t="shared" si="16"/>
        <v>306486.67701299454</v>
      </c>
    </row>
    <row r="95" spans="1:12" x14ac:dyDescent="0.3">
      <c r="B95" t="s">
        <v>11</v>
      </c>
      <c r="C95">
        <v>78567279</v>
      </c>
      <c r="D95">
        <v>61678421</v>
      </c>
      <c r="E95">
        <f t="shared" si="9"/>
        <v>81741859.96362707</v>
      </c>
      <c r="F95">
        <f t="shared" si="10"/>
        <v>770445.38090125925</v>
      </c>
      <c r="G95">
        <f t="shared" si="11"/>
        <v>1.0093575258204908</v>
      </c>
      <c r="H95">
        <f t="shared" si="12"/>
        <v>83046256.798927948</v>
      </c>
      <c r="I95">
        <f t="shared" si="13"/>
        <v>4478977.7989279479</v>
      </c>
      <c r="J95">
        <f t="shared" si="14"/>
        <v>20061242123289.445</v>
      </c>
      <c r="K95">
        <f t="shared" si="15"/>
        <v>269307.40823256096</v>
      </c>
      <c r="L95">
        <f t="shared" si="16"/>
        <v>175.82953917606861</v>
      </c>
    </row>
    <row r="96" spans="1:12" x14ac:dyDescent="0.3">
      <c r="B96" t="s">
        <v>12</v>
      </c>
      <c r="C96">
        <v>81494536</v>
      </c>
      <c r="D96">
        <v>65018349</v>
      </c>
      <c r="E96">
        <f t="shared" si="9"/>
        <v>81462073.391151085</v>
      </c>
      <c r="F96">
        <f t="shared" si="10"/>
        <v>539394.35115826561</v>
      </c>
      <c r="G96">
        <f t="shared" si="11"/>
        <v>1.0058168097036468</v>
      </c>
      <c r="H96">
        <f t="shared" si="12"/>
        <v>82223217.348717734</v>
      </c>
      <c r="I96">
        <f t="shared" si="13"/>
        <v>728681.34871773422</v>
      </c>
      <c r="J96">
        <f t="shared" si="14"/>
        <v>530976507969.09619</v>
      </c>
      <c r="K96">
        <f t="shared" si="15"/>
        <v>170120.25081872765</v>
      </c>
      <c r="L96">
        <f t="shared" si="16"/>
        <v>109063.64141806413</v>
      </c>
    </row>
    <row r="97" spans="1:12" x14ac:dyDescent="0.3">
      <c r="B97" t="s">
        <v>13</v>
      </c>
      <c r="C97">
        <v>81090888</v>
      </c>
      <c r="D97">
        <v>63310871</v>
      </c>
      <c r="E97">
        <f t="shared" si="9"/>
        <v>81829964.446064621</v>
      </c>
      <c r="F97">
        <f t="shared" si="10"/>
        <v>501663.62598442507</v>
      </c>
      <c r="G97">
        <f t="shared" si="11"/>
        <v>1.0014395890754053</v>
      </c>
      <c r="H97">
        <f t="shared" si="12"/>
        <v>76591089.640653595</v>
      </c>
      <c r="I97">
        <f t="shared" si="13"/>
        <v>-4499798.3593464047</v>
      </c>
      <c r="J97">
        <f t="shared" si="14"/>
        <v>20248185274776.594</v>
      </c>
      <c r="K97">
        <f t="shared" si="15"/>
        <v>295035.56163553731</v>
      </c>
      <c r="L97">
        <f t="shared" si="16"/>
        <v>1999.296098869745</v>
      </c>
    </row>
    <row r="98" spans="1:12" x14ac:dyDescent="0.3">
      <c r="B98" t="s">
        <v>14</v>
      </c>
      <c r="C98">
        <v>77401949</v>
      </c>
      <c r="D98">
        <v>63219200</v>
      </c>
      <c r="E98">
        <f t="shared" si="9"/>
        <v>83473162.901786238</v>
      </c>
      <c r="F98">
        <f t="shared" si="10"/>
        <v>752801.28852660721</v>
      </c>
      <c r="G98">
        <f t="shared" si="11"/>
        <v>0.92995129479943461</v>
      </c>
      <c r="H98">
        <f t="shared" si="12"/>
        <v>83999547.439615458</v>
      </c>
      <c r="I98">
        <f t="shared" si="13"/>
        <v>6597598.4396154583</v>
      </c>
      <c r="J98">
        <f t="shared" si="14"/>
        <v>43528305170416.328</v>
      </c>
      <c r="K98">
        <f t="shared" si="15"/>
        <v>104331.07768734894</v>
      </c>
      <c r="L98">
        <f t="shared" si="16"/>
        <v>167815.04409867851</v>
      </c>
    </row>
    <row r="99" spans="1:12" x14ac:dyDescent="0.3">
      <c r="B99" t="s">
        <v>15</v>
      </c>
      <c r="C99">
        <v>81478828</v>
      </c>
      <c r="D99">
        <v>63261075</v>
      </c>
      <c r="E99">
        <f t="shared" si="9"/>
        <v>82664749.667591393</v>
      </c>
      <c r="F99">
        <f t="shared" si="10"/>
        <v>409334.09352788772</v>
      </c>
      <c r="G99">
        <f t="shared" si="11"/>
        <v>0.99605558550463369</v>
      </c>
      <c r="H99">
        <f t="shared" si="12"/>
        <v>92048556.0475339</v>
      </c>
      <c r="I99">
        <f t="shared" si="13"/>
        <v>10569728.0475339</v>
      </c>
      <c r="J99">
        <f t="shared" si="14"/>
        <v>111719150998824.78</v>
      </c>
      <c r="K99">
        <f t="shared" si="15"/>
        <v>2771546.4633179931</v>
      </c>
      <c r="L99">
        <f t="shared" si="16"/>
        <v>214735.45040372305</v>
      </c>
    </row>
    <row r="100" spans="1:12" x14ac:dyDescent="0.3">
      <c r="B100" t="s">
        <v>16</v>
      </c>
      <c r="C100">
        <v>88483427</v>
      </c>
      <c r="D100">
        <v>69632584</v>
      </c>
      <c r="E100">
        <f t="shared" si="9"/>
        <v>80822852.806097656</v>
      </c>
      <c r="F100">
        <f t="shared" si="10"/>
        <v>-85936.7165768696</v>
      </c>
      <c r="G100">
        <f t="shared" si="11"/>
        <v>1.1066022600611283</v>
      </c>
      <c r="H100">
        <f t="shared" si="12"/>
        <v>90560926.187911257</v>
      </c>
      <c r="I100">
        <f t="shared" si="13"/>
        <v>2077499.1879112571</v>
      </c>
      <c r="J100">
        <f t="shared" si="14"/>
        <v>4316002875771.9331</v>
      </c>
      <c r="K100">
        <f t="shared" si="15"/>
        <v>1012342.8321141406</v>
      </c>
      <c r="L100">
        <f t="shared" si="16"/>
        <v>602173.69782001525</v>
      </c>
    </row>
    <row r="101" spans="1:12" x14ac:dyDescent="0.3">
      <c r="B101" t="s">
        <v>17</v>
      </c>
      <c r="C101">
        <v>87384073</v>
      </c>
      <c r="D101">
        <v>67961487</v>
      </c>
      <c r="E101">
        <f t="shared" si="9"/>
        <v>80299817.079960778</v>
      </c>
      <c r="F101">
        <f t="shared" si="10"/>
        <v>-182098.4986800715</v>
      </c>
      <c r="G101">
        <f t="shared" si="11"/>
        <v>1.1180741386700284</v>
      </c>
      <c r="H101">
        <f t="shared" si="12"/>
        <v>78781444.983006835</v>
      </c>
      <c r="I101">
        <f t="shared" si="13"/>
        <v>-8602628.016993165</v>
      </c>
      <c r="J101">
        <f t="shared" si="14"/>
        <v>74005208798755.75</v>
      </c>
      <c r="K101">
        <f t="shared" si="15"/>
        <v>1063797.5748617735</v>
      </c>
      <c r="L101">
        <f t="shared" si="16"/>
        <v>13658.820168843597</v>
      </c>
    </row>
    <row r="102" spans="1:12" x14ac:dyDescent="0.3">
      <c r="B102" t="s">
        <v>18</v>
      </c>
      <c r="C102">
        <v>72997248</v>
      </c>
      <c r="D102">
        <v>62525359</v>
      </c>
      <c r="E102">
        <f t="shared" si="9"/>
        <v>82182354.290110663</v>
      </c>
      <c r="F102">
        <f t="shared" si="10"/>
        <v>272121.35726251872</v>
      </c>
      <c r="G102">
        <f t="shared" si="11"/>
        <v>0.97307507742482779</v>
      </c>
      <c r="H102">
        <f t="shared" si="12"/>
        <v>75450306.74565506</v>
      </c>
      <c r="I102">
        <f t="shared" si="13"/>
        <v>2453058.7456550598</v>
      </c>
      <c r="J102">
        <f t="shared" si="14"/>
        <v>6017497209634.7754</v>
      </c>
      <c r="K102">
        <f t="shared" si="15"/>
        <v>1629756.6836160414</v>
      </c>
      <c r="L102">
        <f t="shared" si="16"/>
        <v>2368632.2515617348</v>
      </c>
    </row>
    <row r="103" spans="1:12" x14ac:dyDescent="0.3">
      <c r="A103">
        <v>2008</v>
      </c>
      <c r="B103" t="s">
        <v>7</v>
      </c>
      <c r="C103">
        <v>83324160</v>
      </c>
      <c r="D103">
        <v>66261320</v>
      </c>
      <c r="E103">
        <f t="shared" si="9"/>
        <v>81821817.898314029</v>
      </c>
      <c r="F103">
        <f t="shared" si="10"/>
        <v>132936.65246950521</v>
      </c>
      <c r="G103">
        <f t="shared" si="11"/>
        <v>0.92618600849224209</v>
      </c>
      <c r="H103">
        <f t="shared" si="12"/>
        <v>78108418.821597651</v>
      </c>
      <c r="I103">
        <f t="shared" si="13"/>
        <v>-5215741.1784023494</v>
      </c>
      <c r="J103">
        <f t="shared" si="14"/>
        <v>27203956040081.93</v>
      </c>
      <c r="K103">
        <f t="shared" si="15"/>
        <v>357877.42529076169</v>
      </c>
      <c r="L103">
        <f t="shared" si="16"/>
        <v>1460947.0134510277</v>
      </c>
    </row>
    <row r="104" spans="1:12" x14ac:dyDescent="0.3">
      <c r="B104" t="s">
        <v>8</v>
      </c>
      <c r="C104">
        <v>83516171</v>
      </c>
      <c r="D104">
        <v>66412813</v>
      </c>
      <c r="E104">
        <f t="shared" si="9"/>
        <v>83246271.168125436</v>
      </c>
      <c r="F104">
        <f t="shared" si="10"/>
        <v>417070.30828472355</v>
      </c>
      <c r="G104">
        <f t="shared" si="11"/>
        <v>0.95847416053932222</v>
      </c>
      <c r="H104">
        <f t="shared" si="12"/>
        <v>88416455.241646811</v>
      </c>
      <c r="I104">
        <f t="shared" si="13"/>
        <v>4900284.2416468114</v>
      </c>
      <c r="J104">
        <f t="shared" si="14"/>
        <v>24012785648932.066</v>
      </c>
      <c r="K104">
        <f t="shared" si="15"/>
        <v>311211.90814403357</v>
      </c>
      <c r="L104">
        <f t="shared" si="16"/>
        <v>442.46739626298063</v>
      </c>
    </row>
    <row r="105" spans="1:12" x14ac:dyDescent="0.3">
      <c r="B105" t="s">
        <v>9</v>
      </c>
      <c r="C105">
        <v>82754980</v>
      </c>
      <c r="D105">
        <v>65987199</v>
      </c>
      <c r="E105">
        <f t="shared" si="9"/>
        <v>82569054.986569896</v>
      </c>
      <c r="F105">
        <f t="shared" si="10"/>
        <v>176327.28051986574</v>
      </c>
      <c r="G105">
        <f t="shared" si="11"/>
        <v>1.0509331753852071</v>
      </c>
      <c r="H105">
        <f t="shared" si="12"/>
        <v>78484057.127208084</v>
      </c>
      <c r="I105">
        <f t="shared" si="13"/>
        <v>-4270922.8727919161</v>
      </c>
      <c r="J105">
        <f t="shared" si="14"/>
        <v>18240782185337.152</v>
      </c>
      <c r="K105">
        <f t="shared" si="15"/>
        <v>303200.80201886717</v>
      </c>
      <c r="L105">
        <f t="shared" si="16"/>
        <v>6937.7191452060224</v>
      </c>
    </row>
    <row r="106" spans="1:12" x14ac:dyDescent="0.3">
      <c r="B106" t="s">
        <v>10</v>
      </c>
      <c r="C106">
        <v>88750606</v>
      </c>
      <c r="D106">
        <v>69715592</v>
      </c>
      <c r="E106">
        <f t="shared" si="9"/>
        <v>83808035.844808728</v>
      </c>
      <c r="F106">
        <f t="shared" si="10"/>
        <v>410111.06761803816</v>
      </c>
      <c r="G106">
        <f t="shared" si="11"/>
        <v>0.96040494493830808</v>
      </c>
      <c r="H106">
        <f t="shared" si="12"/>
        <v>85006220.396713689</v>
      </c>
      <c r="I106">
        <f t="shared" si="13"/>
        <v>-3744385.603286311</v>
      </c>
      <c r="J106">
        <f t="shared" si="14"/>
        <v>14020423546097.791</v>
      </c>
      <c r="K106">
        <f t="shared" si="15"/>
        <v>61242.034301689244</v>
      </c>
      <c r="L106">
        <f t="shared" si="16"/>
        <v>434385.11050182115</v>
      </c>
    </row>
    <row r="107" spans="1:12" x14ac:dyDescent="0.3">
      <c r="B107" t="s">
        <v>11</v>
      </c>
      <c r="C107">
        <v>79732900</v>
      </c>
      <c r="D107">
        <v>65361974</v>
      </c>
      <c r="E107">
        <f t="shared" si="9"/>
        <v>85093620.805598199</v>
      </c>
      <c r="F107">
        <f t="shared" si="10"/>
        <v>602715.32411575364</v>
      </c>
      <c r="G107">
        <f t="shared" si="11"/>
        <v>1.0015608300946621</v>
      </c>
      <c r="H107">
        <f t="shared" si="12"/>
        <v>86194815.409280255</v>
      </c>
      <c r="I107">
        <f t="shared" si="13"/>
        <v>6461915.4092802554</v>
      </c>
      <c r="J107">
        <f t="shared" si="14"/>
        <v>41756350756693.609</v>
      </c>
      <c r="K107">
        <f t="shared" si="15"/>
        <v>73600.23596471647</v>
      </c>
      <c r="L107">
        <f t="shared" si="16"/>
        <v>916264.40840793808</v>
      </c>
    </row>
    <row r="108" spans="1:12" x14ac:dyDescent="0.3">
      <c r="B108" t="s">
        <v>12</v>
      </c>
      <c r="C108">
        <v>87364212</v>
      </c>
      <c r="D108">
        <v>67603336</v>
      </c>
      <c r="E108">
        <f t="shared" si="9"/>
        <v>84180158.664032683</v>
      </c>
      <c r="F108">
        <f t="shared" si="10"/>
        <v>269156.28166587424</v>
      </c>
      <c r="G108">
        <f t="shared" si="11"/>
        <v>1.0092657894608699</v>
      </c>
      <c r="H108">
        <f t="shared" si="12"/>
        <v>84570887.256919846</v>
      </c>
      <c r="I108">
        <f t="shared" si="13"/>
        <v>-2793324.7430801541</v>
      </c>
      <c r="J108">
        <f t="shared" si="14"/>
        <v>7802663120303.8086</v>
      </c>
      <c r="K108">
        <f t="shared" si="15"/>
        <v>293556.62089449668</v>
      </c>
      <c r="L108">
        <f t="shared" si="16"/>
        <v>730400.15904782095</v>
      </c>
    </row>
    <row r="109" spans="1:12" x14ac:dyDescent="0.3">
      <c r="B109" t="s">
        <v>13</v>
      </c>
      <c r="C109">
        <v>86066979</v>
      </c>
      <c r="D109">
        <v>71928324</v>
      </c>
      <c r="E109">
        <f t="shared" si="9"/>
        <v>85107585.351775184</v>
      </c>
      <c r="F109">
        <f t="shared" si="10"/>
        <v>413975.77100273222</v>
      </c>
      <c r="G109">
        <f t="shared" si="11"/>
        <v>1.0024991624426194</v>
      </c>
      <c r="H109">
        <f t="shared" si="12"/>
        <v>79530886.499396309</v>
      </c>
      <c r="I109">
        <f t="shared" si="13"/>
        <v>-6536092.5006036907</v>
      </c>
      <c r="J109">
        <f t="shared" si="14"/>
        <v>42720505176447.805</v>
      </c>
      <c r="K109">
        <f t="shared" si="15"/>
        <v>702358.40275658946</v>
      </c>
      <c r="L109">
        <f t="shared" si="16"/>
        <v>19262.045839651139</v>
      </c>
    </row>
    <row r="110" spans="1:12" x14ac:dyDescent="0.3">
      <c r="B110" t="s">
        <v>14</v>
      </c>
      <c r="C110">
        <v>74859412</v>
      </c>
      <c r="D110">
        <v>64046596</v>
      </c>
      <c r="E110">
        <f t="shared" si="9"/>
        <v>87180252.721509263</v>
      </c>
      <c r="F110">
        <f t="shared" si="10"/>
        <v>778887.92272362846</v>
      </c>
      <c r="G110">
        <f t="shared" si="11"/>
        <v>0.92227077001990931</v>
      </c>
      <c r="H110">
        <f t="shared" si="12"/>
        <v>87612193.334875807</v>
      </c>
      <c r="I110">
        <f t="shared" si="13"/>
        <v>12752781.334875807</v>
      </c>
      <c r="J110">
        <f t="shared" si="14"/>
        <v>162633431775156.78</v>
      </c>
      <c r="K110">
        <f t="shared" si="15"/>
        <v>27742.199952268373</v>
      </c>
      <c r="L110">
        <f t="shared" si="16"/>
        <v>1459439.6076047819</v>
      </c>
    </row>
    <row r="111" spans="1:12" x14ac:dyDescent="0.3">
      <c r="B111" t="s">
        <v>15</v>
      </c>
      <c r="C111">
        <v>86270138</v>
      </c>
      <c r="D111">
        <v>70996782</v>
      </c>
      <c r="E111">
        <f t="shared" si="9"/>
        <v>84937596.131647483</v>
      </c>
      <c r="F111">
        <f t="shared" si="10"/>
        <v>114148.12995483854</v>
      </c>
      <c r="G111">
        <f t="shared" si="11"/>
        <v>0.99817113767708687</v>
      </c>
      <c r="H111">
        <f t="shared" si="12"/>
        <v>94118452.422030225</v>
      </c>
      <c r="I111">
        <f t="shared" si="13"/>
        <v>7848314.4220302254</v>
      </c>
      <c r="J111">
        <f t="shared" si="14"/>
        <v>61596039267047.633</v>
      </c>
      <c r="K111">
        <f t="shared" si="15"/>
        <v>4954762.9091368522</v>
      </c>
      <c r="L111">
        <f t="shared" si="16"/>
        <v>1739322.6097885461</v>
      </c>
    </row>
    <row r="112" spans="1:12" x14ac:dyDescent="0.3">
      <c r="B112" t="s">
        <v>16</v>
      </c>
      <c r="C112">
        <v>88702243</v>
      </c>
      <c r="D112">
        <v>72036441</v>
      </c>
      <c r="E112">
        <f t="shared" si="9"/>
        <v>83377986.903281271</v>
      </c>
      <c r="F112">
        <f t="shared" si="10"/>
        <v>-254078.48887579236</v>
      </c>
      <c r="G112">
        <f t="shared" si="11"/>
        <v>1.1019962083289199</v>
      </c>
      <c r="H112">
        <f t="shared" si="12"/>
        <v>92938692.303322732</v>
      </c>
      <c r="I112">
        <f t="shared" si="13"/>
        <v>4236449.3033227324</v>
      </c>
      <c r="J112">
        <f t="shared" si="14"/>
        <v>17947502699623.664</v>
      </c>
      <c r="K112">
        <f t="shared" si="15"/>
        <v>515469.40259170713</v>
      </c>
      <c r="L112">
        <f t="shared" si="16"/>
        <v>68565.263347845816</v>
      </c>
    </row>
    <row r="113" spans="1:12" x14ac:dyDescent="0.3">
      <c r="B113" t="s">
        <v>17</v>
      </c>
      <c r="C113">
        <v>76085058</v>
      </c>
      <c r="D113">
        <v>66117708</v>
      </c>
      <c r="E113">
        <f t="shared" si="9"/>
        <v>82229699.345694512</v>
      </c>
      <c r="F113">
        <f t="shared" si="10"/>
        <v>-450804.48399220512</v>
      </c>
      <c r="G113">
        <f t="shared" si="11"/>
        <v>1.0972989386132124</v>
      </c>
      <c r="H113">
        <f t="shared" si="12"/>
        <v>79577004.44926782</v>
      </c>
      <c r="I113">
        <f t="shared" si="13"/>
        <v>3491946.4492678195</v>
      </c>
      <c r="J113">
        <f t="shared" si="14"/>
        <v>12193690004554.133</v>
      </c>
      <c r="K113">
        <f t="shared" si="15"/>
        <v>938758.43261109816</v>
      </c>
      <c r="L113">
        <f t="shared" si="16"/>
        <v>1794693.7071729405</v>
      </c>
    </row>
    <row r="114" spans="1:12" x14ac:dyDescent="0.3">
      <c r="B114" t="s">
        <v>18</v>
      </c>
      <c r="C114">
        <v>66712939</v>
      </c>
      <c r="D114">
        <v>59374385</v>
      </c>
      <c r="E114">
        <f t="shared" si="9"/>
        <v>80932001.19701618</v>
      </c>
      <c r="F114">
        <f t="shared" si="10"/>
        <v>-637121.09022315312</v>
      </c>
      <c r="G114">
        <f t="shared" si="11"/>
        <v>0.95704466611744121</v>
      </c>
      <c r="H114">
        <f t="shared" si="12"/>
        <v>74367994.508473769</v>
      </c>
      <c r="I114">
        <f t="shared" si="13"/>
        <v>7655055.5084737688</v>
      </c>
      <c r="J114">
        <f t="shared" si="14"/>
        <v>58599874837814.594</v>
      </c>
      <c r="K114">
        <f t="shared" si="15"/>
        <v>38750.145053871842</v>
      </c>
      <c r="L114">
        <f t="shared" si="16"/>
        <v>1154452.8828533061</v>
      </c>
    </row>
    <row r="115" spans="1:12" x14ac:dyDescent="0.3">
      <c r="A115">
        <v>2009</v>
      </c>
      <c r="B115" t="s">
        <v>7</v>
      </c>
      <c r="C115">
        <v>63558787</v>
      </c>
      <c r="D115">
        <v>56154314</v>
      </c>
      <c r="E115">
        <f t="shared" si="9"/>
        <v>78344326.965643719</v>
      </c>
      <c r="F115">
        <f t="shared" si="10"/>
        <v>-1066242.7812760009</v>
      </c>
      <c r="G115">
        <f t="shared" si="11"/>
        <v>0.91380370766643926</v>
      </c>
      <c r="H115">
        <f t="shared" si="12"/>
        <v>74069046.866698921</v>
      </c>
      <c r="I115">
        <f t="shared" si="13"/>
        <v>10510259.866698921</v>
      </c>
      <c r="J115">
        <f t="shared" si="14"/>
        <v>110465562465542.02</v>
      </c>
      <c r="K115">
        <f t="shared" si="15"/>
        <v>811121.85668374994</v>
      </c>
      <c r="L115">
        <f t="shared" si="16"/>
        <v>149126.61603926637</v>
      </c>
    </row>
    <row r="116" spans="1:12" x14ac:dyDescent="0.3">
      <c r="B116" t="s">
        <v>8</v>
      </c>
      <c r="C116">
        <v>63788746</v>
      </c>
      <c r="D116">
        <v>55018260</v>
      </c>
      <c r="E116">
        <f t="shared" si="9"/>
        <v>74690224.627663776</v>
      </c>
      <c r="F116">
        <f t="shared" si="10"/>
        <v>-1635571.883750868</v>
      </c>
      <c r="G116">
        <f t="shared" si="11"/>
        <v>0.94722124924671203</v>
      </c>
      <c r="H116">
        <f t="shared" si="12"/>
        <v>76775558.18482402</v>
      </c>
      <c r="I116">
        <f t="shared" si="13"/>
        <v>12986812.18482402</v>
      </c>
      <c r="J116">
        <f t="shared" si="14"/>
        <v>168657290723893.63</v>
      </c>
      <c r="K116">
        <f t="shared" si="15"/>
        <v>2748369.6400938951</v>
      </c>
      <c r="L116">
        <f t="shared" si="16"/>
        <v>832.00363281004718</v>
      </c>
    </row>
    <row r="117" spans="1:12" x14ac:dyDescent="0.3">
      <c r="B117" t="s">
        <v>9</v>
      </c>
      <c r="C117">
        <v>70163986</v>
      </c>
      <c r="D117">
        <v>58763141</v>
      </c>
      <c r="E117">
        <f t="shared" si="9"/>
        <v>70138333.144826785</v>
      </c>
      <c r="F117">
        <f t="shared" si="10"/>
        <v>-2277162.1955498154</v>
      </c>
      <c r="G117">
        <f t="shared" si="11"/>
        <v>1.0454842575950922</v>
      </c>
      <c r="H117">
        <f t="shared" si="12"/>
        <v>65174204.148989461</v>
      </c>
      <c r="I117">
        <f t="shared" si="13"/>
        <v>-4989781.8510105386</v>
      </c>
      <c r="J117">
        <f t="shared" si="14"/>
        <v>24897922920674.156</v>
      </c>
      <c r="K117">
        <f t="shared" si="15"/>
        <v>30091.425258638952</v>
      </c>
      <c r="L117">
        <f t="shared" si="16"/>
        <v>637160.74709479313</v>
      </c>
    </row>
    <row r="118" spans="1:12" x14ac:dyDescent="0.3">
      <c r="B118" t="s">
        <v>10</v>
      </c>
      <c r="C118">
        <v>64401285</v>
      </c>
      <c r="D118">
        <v>54335268</v>
      </c>
      <c r="E118">
        <f t="shared" si="9"/>
        <v>69087296.182496101</v>
      </c>
      <c r="F118">
        <f t="shared" si="10"/>
        <v>-2007414.6442416066</v>
      </c>
      <c r="G118">
        <f t="shared" si="11"/>
        <v>0.95736275569674156</v>
      </c>
      <c r="H118">
        <f t="shared" si="12"/>
        <v>67184581.836105764</v>
      </c>
      <c r="I118">
        <f t="shared" si="13"/>
        <v>2783296.8361057639</v>
      </c>
      <c r="J118">
        <f t="shared" si="14"/>
        <v>7746741277876.3555</v>
      </c>
      <c r="K118">
        <f t="shared" si="15"/>
        <v>126515.74800539856</v>
      </c>
      <c r="L118">
        <f t="shared" si="16"/>
        <v>473301.54269458121</v>
      </c>
    </row>
    <row r="119" spans="1:12" x14ac:dyDescent="0.3">
      <c r="B119" t="s">
        <v>11</v>
      </c>
      <c r="C119">
        <v>60652667</v>
      </c>
      <c r="D119">
        <v>50325592</v>
      </c>
      <c r="E119">
        <f t="shared" si="9"/>
        <v>66424053.691505089</v>
      </c>
      <c r="F119">
        <f t="shared" si="10"/>
        <v>-2151696.7705264757</v>
      </c>
      <c r="G119">
        <f t="shared" si="11"/>
        <v>0.99203009141180032</v>
      </c>
      <c r="H119">
        <f t="shared" si="12"/>
        <v>64867891.048362285</v>
      </c>
      <c r="I119">
        <f t="shared" si="13"/>
        <v>4215224.0483622849</v>
      </c>
      <c r="J119">
        <f t="shared" si="14"/>
        <v>17768113777891.73</v>
      </c>
      <c r="K119">
        <f t="shared" si="15"/>
        <v>3380.6965865396469</v>
      </c>
      <c r="L119">
        <f t="shared" si="16"/>
        <v>218196.5299283081</v>
      </c>
    </row>
    <row r="120" spans="1:12" x14ac:dyDescent="0.3">
      <c r="B120" t="s">
        <v>12</v>
      </c>
      <c r="C120">
        <v>66898844</v>
      </c>
      <c r="D120">
        <v>53172895</v>
      </c>
      <c r="E120">
        <f t="shared" si="9"/>
        <v>63286706.82304091</v>
      </c>
      <c r="F120">
        <f t="shared" si="10"/>
        <v>-2368539.7920727707</v>
      </c>
      <c r="G120">
        <f t="shared" si="11"/>
        <v>1.0144175764880314</v>
      </c>
      <c r="H120">
        <f t="shared" si="12"/>
        <v>61070411.426085144</v>
      </c>
      <c r="I120">
        <f t="shared" si="13"/>
        <v>-5828432.5739148557</v>
      </c>
      <c r="J120">
        <f t="shared" si="14"/>
        <v>33970626268671.75</v>
      </c>
      <c r="K120">
        <f t="shared" si="15"/>
        <v>2877.2091015421724</v>
      </c>
      <c r="L120">
        <f t="shared" si="16"/>
        <v>643248.33589475963</v>
      </c>
    </row>
    <row r="121" spans="1:12" x14ac:dyDescent="0.3">
      <c r="B121" t="s">
        <v>13</v>
      </c>
      <c r="C121">
        <v>70577420</v>
      </c>
      <c r="D121">
        <v>54985700</v>
      </c>
      <c r="E121">
        <f t="shared" si="9"/>
        <v>62290234.339720257</v>
      </c>
      <c r="F121">
        <f t="shared" si="10"/>
        <v>-2066684.9841473049</v>
      </c>
      <c r="G121">
        <f t="shared" si="11"/>
        <v>1.0165658143165928</v>
      </c>
      <c r="H121">
        <f t="shared" si="12"/>
        <v>55542419.237496279</v>
      </c>
      <c r="I121">
        <f t="shared" si="13"/>
        <v>-15035000.762503721</v>
      </c>
      <c r="J121">
        <f t="shared" si="14"/>
        <v>226051247928487.47</v>
      </c>
      <c r="K121">
        <f t="shared" si="15"/>
        <v>1927811.8376217037</v>
      </c>
      <c r="L121">
        <f t="shared" si="16"/>
        <v>202274.36796629848</v>
      </c>
    </row>
    <row r="122" spans="1:12" x14ac:dyDescent="0.3">
      <c r="B122" t="s">
        <v>14</v>
      </c>
      <c r="C122">
        <v>60088187</v>
      </c>
      <c r="D122">
        <v>51089512</v>
      </c>
      <c r="E122">
        <f t="shared" si="9"/>
        <v>64070819.377644286</v>
      </c>
      <c r="F122">
        <f t="shared" si="10"/>
        <v>-1220285.5792916117</v>
      </c>
      <c r="G122">
        <f t="shared" si="11"/>
        <v>0.92394845634526512</v>
      </c>
      <c r="H122">
        <f t="shared" si="12"/>
        <v>62735588.825113885</v>
      </c>
      <c r="I122">
        <f t="shared" si="13"/>
        <v>2647401.8251138851</v>
      </c>
      <c r="J122">
        <f t="shared" si="14"/>
        <v>7008736423616.3301</v>
      </c>
      <c r="K122">
        <f t="shared" si="15"/>
        <v>871302.97728956002</v>
      </c>
      <c r="L122">
        <f t="shared" si="16"/>
        <v>1558912.3111653698</v>
      </c>
    </row>
    <row r="123" spans="1:12" x14ac:dyDescent="0.3">
      <c r="B123" t="s">
        <v>15</v>
      </c>
      <c r="C123">
        <v>70913592</v>
      </c>
      <c r="D123">
        <v>59412227</v>
      </c>
      <c r="E123">
        <f t="shared" si="9"/>
        <v>62224608.486319847</v>
      </c>
      <c r="F123">
        <f t="shared" si="10"/>
        <v>-1357989.1479388336</v>
      </c>
      <c r="G123">
        <f t="shared" si="11"/>
        <v>1.0134150781600311</v>
      </c>
      <c r="H123">
        <f t="shared" si="12"/>
        <v>67074783.724695586</v>
      </c>
      <c r="I123">
        <f t="shared" si="13"/>
        <v>-3838808.2753044143</v>
      </c>
      <c r="J123">
        <f t="shared" si="14"/>
        <v>14736448974545.652</v>
      </c>
      <c r="K123">
        <f t="shared" si="15"/>
        <v>812348.2539675741</v>
      </c>
      <c r="L123">
        <f t="shared" si="16"/>
        <v>1950290.0530852263</v>
      </c>
    </row>
    <row r="124" spans="1:12" x14ac:dyDescent="0.3">
      <c r="B124" t="s">
        <v>16</v>
      </c>
      <c r="C124">
        <v>72460259</v>
      </c>
      <c r="D124">
        <v>59994158</v>
      </c>
      <c r="E124">
        <f t="shared" si="9"/>
        <v>61688718.074810907</v>
      </c>
      <c r="F124">
        <f t="shared" si="10"/>
        <v>-1177127.4259242571</v>
      </c>
      <c r="G124">
        <f t="shared" si="11"/>
        <v>1.1098208716496973</v>
      </c>
      <c r="H124">
        <f t="shared" si="12"/>
        <v>66399304.192820512</v>
      </c>
      <c r="I124">
        <f t="shared" si="13"/>
        <v>-6060954.8071794882</v>
      </c>
      <c r="J124">
        <f t="shared" si="14"/>
        <v>36735173174672.148</v>
      </c>
      <c r="K124">
        <f t="shared" si="15"/>
        <v>287375.0127627069</v>
      </c>
      <c r="L124">
        <f t="shared" si="16"/>
        <v>33733.713684803894</v>
      </c>
    </row>
    <row r="125" spans="1:12" x14ac:dyDescent="0.3">
      <c r="B125" t="s">
        <v>17</v>
      </c>
      <c r="C125">
        <v>72294832</v>
      </c>
      <c r="D125">
        <v>56332975</v>
      </c>
      <c r="E125">
        <f t="shared" si="9"/>
        <v>61815128.796626888</v>
      </c>
      <c r="F125">
        <f t="shared" si="10"/>
        <v>-890349.03342140489</v>
      </c>
      <c r="G125">
        <f t="shared" si="11"/>
        <v>1.1050825531035828</v>
      </c>
      <c r="H125">
        <f t="shared" si="12"/>
        <v>58307735.506755628</v>
      </c>
      <c r="I125">
        <f t="shared" si="13"/>
        <v>-13987096.493244372</v>
      </c>
      <c r="J125">
        <f t="shared" si="14"/>
        <v>195638868311329.03</v>
      </c>
      <c r="K125">
        <f t="shared" si="15"/>
        <v>2764189.9710410074</v>
      </c>
      <c r="L125">
        <f t="shared" si="16"/>
        <v>377.67036312967082</v>
      </c>
    </row>
    <row r="126" spans="1:12" x14ac:dyDescent="0.3">
      <c r="B126" t="s">
        <v>18</v>
      </c>
      <c r="C126">
        <v>67513241</v>
      </c>
      <c r="D126">
        <v>55030850</v>
      </c>
      <c r="E126">
        <f t="shared" si="9"/>
        <v>64373857.814536318</v>
      </c>
      <c r="F126">
        <f t="shared" si="10"/>
        <v>-131551.8621286212</v>
      </c>
      <c r="G126">
        <f t="shared" si="11"/>
        <v>0.96692835653567755</v>
      </c>
      <c r="H126">
        <f t="shared" si="12"/>
        <v>58704857.368351914</v>
      </c>
      <c r="I126">
        <f t="shared" si="13"/>
        <v>-8808383.631648086</v>
      </c>
      <c r="J126">
        <f t="shared" si="14"/>
        <v>77587622202285.922</v>
      </c>
      <c r="K126">
        <f t="shared" si="15"/>
        <v>2554641.948525982</v>
      </c>
      <c r="L126">
        <f t="shared" si="16"/>
        <v>316255.14381554961</v>
      </c>
    </row>
    <row r="127" spans="1:12" x14ac:dyDescent="0.3">
      <c r="A127">
        <v>2010</v>
      </c>
      <c r="B127" t="s">
        <v>7</v>
      </c>
      <c r="C127">
        <v>63357946</v>
      </c>
      <c r="D127">
        <v>55080817</v>
      </c>
      <c r="E127">
        <f t="shared" si="9"/>
        <v>66517146.517221183</v>
      </c>
      <c r="F127">
        <f t="shared" si="10"/>
        <v>368913.06213034561</v>
      </c>
      <c r="G127">
        <f t="shared" si="11"/>
        <v>0.91797403496835517</v>
      </c>
      <c r="H127">
        <f t="shared" si="12"/>
        <v>63355896.911943369</v>
      </c>
      <c r="I127">
        <f t="shared" si="13"/>
        <v>-2049.0880566313863</v>
      </c>
      <c r="J127">
        <f t="shared" si="14"/>
        <v>4198761.8638293911</v>
      </c>
      <c r="K127">
        <f t="shared" si="15"/>
        <v>256001.77995453402</v>
      </c>
      <c r="L127">
        <f t="shared" si="16"/>
        <v>255749.48382384723</v>
      </c>
    </row>
    <row r="128" spans="1:12" x14ac:dyDescent="0.3">
      <c r="B128" t="s">
        <v>8</v>
      </c>
      <c r="C128">
        <v>69985466</v>
      </c>
      <c r="D128">
        <v>56770051</v>
      </c>
      <c r="E128">
        <f t="shared" si="9"/>
        <v>66886570.104156919</v>
      </c>
      <c r="F128">
        <f t="shared" si="10"/>
        <v>369025.37758753158</v>
      </c>
      <c r="G128">
        <f t="shared" si="11"/>
        <v>0.95790082691757428</v>
      </c>
      <c r="H128">
        <f t="shared" si="12"/>
        <v>70314666.31134744</v>
      </c>
      <c r="I128">
        <f t="shared" si="13"/>
        <v>329200.31134743989</v>
      </c>
      <c r="J128">
        <f t="shared" si="14"/>
        <v>108372844991.25136</v>
      </c>
      <c r="K128">
        <f t="shared" si="15"/>
        <v>763849.84908308147</v>
      </c>
      <c r="L128">
        <f t="shared" si="16"/>
        <v>693267.76076989621</v>
      </c>
    </row>
    <row r="129" spans="1:12" x14ac:dyDescent="0.3">
      <c r="B129" t="s">
        <v>9</v>
      </c>
      <c r="C129">
        <v>85578912</v>
      </c>
      <c r="D129">
        <v>69335060</v>
      </c>
      <c r="E129">
        <f t="shared" si="9"/>
        <v>67181284.945027649</v>
      </c>
      <c r="F129">
        <f t="shared" si="10"/>
        <v>352677.05950983538</v>
      </c>
      <c r="G129">
        <f t="shared" si="11"/>
        <v>1.0700919704093954</v>
      </c>
      <c r="H129">
        <f t="shared" si="12"/>
        <v>64654499.967783041</v>
      </c>
      <c r="I129">
        <f t="shared" si="13"/>
        <v>-20924412.032216959</v>
      </c>
      <c r="J129">
        <f t="shared" si="14"/>
        <v>437831018893985.81</v>
      </c>
      <c r="K129">
        <f t="shared" si="15"/>
        <v>406072.86713860021</v>
      </c>
      <c r="L129">
        <f t="shared" si="16"/>
        <v>3474372.2097230302</v>
      </c>
    </row>
    <row r="130" spans="1:12" x14ac:dyDescent="0.3">
      <c r="B130" t="s">
        <v>10</v>
      </c>
      <c r="C130">
        <v>75184617</v>
      </c>
      <c r="D130">
        <v>62189163</v>
      </c>
      <c r="E130">
        <f t="shared" si="9"/>
        <v>72691998.300013483</v>
      </c>
      <c r="F130">
        <f t="shared" si="10"/>
        <v>1487445.0445145548</v>
      </c>
      <c r="G130">
        <f t="shared" si="11"/>
        <v>0.96565210311571181</v>
      </c>
      <c r="H130">
        <f t="shared" si="12"/>
        <v>73588239.961948603</v>
      </c>
      <c r="I130">
        <f t="shared" si="13"/>
        <v>-1596377.0380513966</v>
      </c>
      <c r="J130">
        <f t="shared" si="14"/>
        <v>2548419647617.75</v>
      </c>
      <c r="K130">
        <f t="shared" si="15"/>
        <v>1680042.5778269724</v>
      </c>
      <c r="L130">
        <f t="shared" si="16"/>
        <v>1262476.5379936707</v>
      </c>
    </row>
    <row r="131" spans="1:12" x14ac:dyDescent="0.3">
      <c r="B131" t="s">
        <v>11</v>
      </c>
      <c r="C131">
        <v>76191415</v>
      </c>
      <c r="D131">
        <v>66048866</v>
      </c>
      <c r="E131">
        <f t="shared" si="9"/>
        <v>74559211.272495329</v>
      </c>
      <c r="F131">
        <f t="shared" si="10"/>
        <v>1570993.9886673591</v>
      </c>
      <c r="G131">
        <f t="shared" si="11"/>
        <v>0.99524780859865403</v>
      </c>
      <c r="H131">
        <f t="shared" si="12"/>
        <v>77227818.318565026</v>
      </c>
      <c r="I131">
        <f t="shared" si="13"/>
        <v>1036403.3185650259</v>
      </c>
      <c r="J131">
        <f t="shared" si="14"/>
        <v>1074131838732.5986</v>
      </c>
      <c r="K131">
        <f t="shared" si="15"/>
        <v>55525.608758316353</v>
      </c>
      <c r="L131">
        <f t="shared" si="16"/>
        <v>13482.042647154803</v>
      </c>
    </row>
    <row r="132" spans="1:12" x14ac:dyDescent="0.3">
      <c r="B132" t="s">
        <v>12</v>
      </c>
      <c r="C132">
        <v>85310501</v>
      </c>
      <c r="D132">
        <v>71199680</v>
      </c>
      <c r="E132">
        <f t="shared" si="9"/>
        <v>75889092.782300308</v>
      </c>
      <c r="F132">
        <f t="shared" si="10"/>
        <v>1517949.2433176355</v>
      </c>
      <c r="G132">
        <f t="shared" si="11"/>
        <v>1.0262415308022594</v>
      </c>
      <c r="H132">
        <f t="shared" si="12"/>
        <v>78689352.710611016</v>
      </c>
      <c r="I132">
        <f t="shared" si="13"/>
        <v>-6621148.2893889844</v>
      </c>
      <c r="J132">
        <f t="shared" si="14"/>
        <v>43839604670078.672</v>
      </c>
      <c r="K132">
        <f t="shared" si="15"/>
        <v>81894.958980517709</v>
      </c>
      <c r="L132">
        <f t="shared" si="16"/>
        <v>1091431.7508789671</v>
      </c>
    </row>
    <row r="133" spans="1:12" x14ac:dyDescent="0.3">
      <c r="B133" t="s">
        <v>13</v>
      </c>
      <c r="C133">
        <v>81350340</v>
      </c>
      <c r="D133">
        <v>68383722</v>
      </c>
      <c r="E133">
        <f t="shared" si="9"/>
        <v>78944153.881301954</v>
      </c>
      <c r="F133">
        <f t="shared" si="10"/>
        <v>1856113.8515681177</v>
      </c>
      <c r="G133">
        <f t="shared" si="11"/>
        <v>1.0180651008782882</v>
      </c>
      <c r="H133">
        <f t="shared" si="12"/>
        <v>74655282.644069433</v>
      </c>
      <c r="I133">
        <f t="shared" si="13"/>
        <v>-6695057.3559305668</v>
      </c>
      <c r="J133">
        <f t="shared" si="14"/>
        <v>44823792999199.992</v>
      </c>
      <c r="K133">
        <f t="shared" si="15"/>
        <v>1330828.8766532936</v>
      </c>
      <c r="L133">
        <f t="shared" si="16"/>
        <v>183832.88061947966</v>
      </c>
    </row>
    <row r="134" spans="1:12" x14ac:dyDescent="0.3">
      <c r="B134" t="s">
        <v>14</v>
      </c>
      <c r="C134">
        <v>74393504</v>
      </c>
      <c r="D134">
        <v>64937957</v>
      </c>
      <c r="E134">
        <f t="shared" si="9"/>
        <v>82510339.02487728</v>
      </c>
      <c r="F134">
        <f t="shared" si="10"/>
        <v>2232329.5358097036</v>
      </c>
      <c r="G134">
        <f t="shared" si="11"/>
        <v>0.92154313765437357</v>
      </c>
      <c r="H134">
        <f t="shared" si="12"/>
        <v>85879498.082918212</v>
      </c>
      <c r="I134">
        <f t="shared" si="13"/>
        <v>11485994.082918212</v>
      </c>
      <c r="J134">
        <f t="shared" si="14"/>
        <v>131928060072832.17</v>
      </c>
      <c r="K134">
        <f t="shared" si="15"/>
        <v>252159.64604528231</v>
      </c>
      <c r="L134">
        <f t="shared" si="16"/>
        <v>594927.65649038472</v>
      </c>
    </row>
    <row r="135" spans="1:12" x14ac:dyDescent="0.3">
      <c r="B135" t="s">
        <v>15</v>
      </c>
      <c r="C135">
        <v>85971774</v>
      </c>
      <c r="D135">
        <v>69498912</v>
      </c>
      <c r="E135">
        <f t="shared" si="9"/>
        <v>82067883.523278669</v>
      </c>
      <c r="F135">
        <f t="shared" si="10"/>
        <v>1643876.8275798743</v>
      </c>
      <c r="G135">
        <f t="shared" si="11"/>
        <v>1.017095354920948</v>
      </c>
      <c r="H135">
        <f t="shared" si="12"/>
        <v>92905058.839920402</v>
      </c>
      <c r="I135">
        <f t="shared" si="13"/>
        <v>6933284.8399204016</v>
      </c>
      <c r="J135">
        <f t="shared" si="14"/>
        <v>48070438671470.07</v>
      </c>
      <c r="K135">
        <f t="shared" si="15"/>
        <v>4606284.7448532665</v>
      </c>
      <c r="L135">
        <f t="shared" si="16"/>
        <v>1801989.8107353568</v>
      </c>
    </row>
    <row r="136" spans="1:12" x14ac:dyDescent="0.3">
      <c r="B136" t="s">
        <v>16</v>
      </c>
      <c r="C136">
        <v>86001449</v>
      </c>
      <c r="D136">
        <v>71483664</v>
      </c>
      <c r="E136">
        <f t="shared" si="9"/>
        <v>82237433.370614558</v>
      </c>
      <c r="F136">
        <f t="shared" si="10"/>
        <v>1319524.8919261978</v>
      </c>
      <c r="G136">
        <f t="shared" si="11"/>
        <v>1.1029190498246468</v>
      </c>
      <c r="H136">
        <f t="shared" si="12"/>
        <v>92337336.76633805</v>
      </c>
      <c r="I136">
        <f t="shared" si="13"/>
        <v>6335887.7663380504</v>
      </c>
      <c r="J136">
        <f t="shared" si="14"/>
        <v>40143473787632.172</v>
      </c>
      <c r="K136">
        <f t="shared" si="15"/>
        <v>471322.01008425554</v>
      </c>
      <c r="L136">
        <f t="shared" si="16"/>
        <v>10.242962126150847</v>
      </c>
    </row>
    <row r="137" spans="1:12" x14ac:dyDescent="0.3">
      <c r="B137" t="s">
        <v>17</v>
      </c>
      <c r="C137">
        <v>87624475</v>
      </c>
      <c r="D137">
        <v>73740280</v>
      </c>
      <c r="E137">
        <f t="shared" si="9"/>
        <v>82203887.805437803</v>
      </c>
      <c r="F137">
        <f t="shared" si="10"/>
        <v>1021849.3913635482</v>
      </c>
      <c r="G137">
        <f t="shared" si="11"/>
        <v>1.1008648106933219</v>
      </c>
      <c r="H137">
        <f t="shared" si="12"/>
        <v>80473325.289173335</v>
      </c>
      <c r="I137">
        <f t="shared" si="13"/>
        <v>-7151149.7108266652</v>
      </c>
      <c r="J137">
        <f t="shared" si="14"/>
        <v>51138942186656.297</v>
      </c>
      <c r="K137">
        <f t="shared" si="15"/>
        <v>355344.6147425258</v>
      </c>
      <c r="L137">
        <f t="shared" si="16"/>
        <v>30629.872255710481</v>
      </c>
    </row>
    <row r="138" spans="1:12" x14ac:dyDescent="0.3">
      <c r="B138" t="s">
        <v>18</v>
      </c>
      <c r="C138">
        <v>81009071</v>
      </c>
      <c r="D138">
        <v>68428684</v>
      </c>
      <c r="E138">
        <f t="shared" si="9"/>
        <v>84971114.129961133</v>
      </c>
      <c r="F138">
        <f t="shared" si="10"/>
        <v>1405832.3166587004</v>
      </c>
      <c r="G138">
        <f t="shared" si="11"/>
        <v>0.96546757206225464</v>
      </c>
      <c r="H138">
        <f t="shared" si="12"/>
        <v>79291794.057849139</v>
      </c>
      <c r="I138">
        <f t="shared" si="13"/>
        <v>-1717276.942150861</v>
      </c>
      <c r="J138">
        <f t="shared" si="14"/>
        <v>2949040096043.0117</v>
      </c>
      <c r="K138">
        <f t="shared" si="15"/>
        <v>792399.28893935354</v>
      </c>
      <c r="L138">
        <f t="shared" si="16"/>
        <v>499444.59105992934</v>
      </c>
    </row>
    <row r="139" spans="1:12" x14ac:dyDescent="0.3">
      <c r="A139">
        <v>2011</v>
      </c>
      <c r="B139" t="s">
        <v>7</v>
      </c>
      <c r="C139">
        <v>79314862</v>
      </c>
      <c r="D139">
        <v>69388862</v>
      </c>
      <c r="E139">
        <f t="shared" si="9"/>
        <v>86818433.121415496</v>
      </c>
      <c r="F139">
        <f t="shared" si="10"/>
        <v>1502959.3851137462</v>
      </c>
      <c r="G139">
        <f t="shared" si="11"/>
        <v>0.91749965732202399</v>
      </c>
      <c r="H139">
        <f t="shared" si="12"/>
        <v>84603134.916516006</v>
      </c>
      <c r="I139">
        <f t="shared" si="13"/>
        <v>5288272.916516006</v>
      </c>
      <c r="J139">
        <f t="shared" si="14"/>
        <v>27965830439556.703</v>
      </c>
      <c r="K139">
        <f t="shared" si="15"/>
        <v>159454.92617737059</v>
      </c>
      <c r="L139">
        <f t="shared" si="16"/>
        <v>35432.379365034321</v>
      </c>
    </row>
    <row r="140" spans="1:12" x14ac:dyDescent="0.3">
      <c r="B140" t="s">
        <v>8</v>
      </c>
      <c r="C140">
        <v>84536900</v>
      </c>
      <c r="D140">
        <v>72446865</v>
      </c>
      <c r="E140">
        <f t="shared" si="9"/>
        <v>87018522.847356915</v>
      </c>
      <c r="F140">
        <f t="shared" si="10"/>
        <v>1216328.0600958343</v>
      </c>
      <c r="G140">
        <f t="shared" si="11"/>
        <v>0.95936423737146204</v>
      </c>
      <c r="H140">
        <f t="shared" si="12"/>
        <v>94419405.466335341</v>
      </c>
      <c r="I140">
        <f t="shared" si="13"/>
        <v>9882505.4663353413</v>
      </c>
      <c r="J140">
        <f t="shared" si="14"/>
        <v>97663914292147.906</v>
      </c>
      <c r="K140">
        <f t="shared" si="15"/>
        <v>2876475.1973774303</v>
      </c>
      <c r="L140">
        <f t="shared" si="16"/>
        <v>343815.52442774217</v>
      </c>
    </row>
    <row r="141" spans="1:12" x14ac:dyDescent="0.3">
      <c r="B141" t="s">
        <v>9</v>
      </c>
      <c r="C141">
        <v>98671295</v>
      </c>
      <c r="D141">
        <v>79785477</v>
      </c>
      <c r="E141">
        <f t="shared" si="9"/>
        <v>86055367.251657337</v>
      </c>
      <c r="F141">
        <f t="shared" si="10"/>
        <v>736841.65582084353</v>
      </c>
      <c r="G141">
        <f t="shared" si="11"/>
        <v>1.0783363942973938</v>
      </c>
      <c r="H141">
        <f t="shared" si="12"/>
        <v>83811079.065564528</v>
      </c>
      <c r="I141">
        <f t="shared" si="13"/>
        <v>-14860215.934435472</v>
      </c>
      <c r="J141">
        <f t="shared" si="14"/>
        <v>220826017618049.91</v>
      </c>
      <c r="K141">
        <f t="shared" si="15"/>
        <v>6231.7878803786471</v>
      </c>
      <c r="L141">
        <f t="shared" si="16"/>
        <v>2363241.6378649441</v>
      </c>
    </row>
    <row r="142" spans="1:12" x14ac:dyDescent="0.3">
      <c r="B142" t="s">
        <v>10</v>
      </c>
      <c r="C142">
        <v>84509940</v>
      </c>
      <c r="D142">
        <v>73674669</v>
      </c>
      <c r="E142">
        <f t="shared" si="9"/>
        <v>90423926.65304929</v>
      </c>
      <c r="F142">
        <f t="shared" si="10"/>
        <v>1535819.5598464876</v>
      </c>
      <c r="G142">
        <f t="shared" si="11"/>
        <v>0.96230575666172546</v>
      </c>
      <c r="H142">
        <f t="shared" si="12"/>
        <v>91522735.897672907</v>
      </c>
      <c r="I142">
        <f t="shared" si="13"/>
        <v>7012795.8976729065</v>
      </c>
      <c r="J142">
        <f t="shared" si="14"/>
        <v>49179306302417.945</v>
      </c>
      <c r="K142">
        <f t="shared" si="15"/>
        <v>517900.34010867641</v>
      </c>
      <c r="L142">
        <f t="shared" si="16"/>
        <v>2032444.9520605258</v>
      </c>
    </row>
    <row r="143" spans="1:12" x14ac:dyDescent="0.3">
      <c r="B143" t="s">
        <v>11</v>
      </c>
      <c r="C143">
        <v>92352026</v>
      </c>
      <c r="D143">
        <v>77518623</v>
      </c>
      <c r="E143">
        <f t="shared" si="9"/>
        <v>90296840.490386933</v>
      </c>
      <c r="F143">
        <f t="shared" si="10"/>
        <v>1169980.3008945419</v>
      </c>
      <c r="G143">
        <f t="shared" si="11"/>
        <v>0.99821243322046238</v>
      </c>
      <c r="H143">
        <f t="shared" si="12"/>
        <v>93867050.186460629</v>
      </c>
      <c r="I143">
        <f t="shared" si="13"/>
        <v>1515024.1864606291</v>
      </c>
      <c r="J143">
        <f t="shared" si="14"/>
        <v>2295298285560.6909</v>
      </c>
      <c r="K143">
        <f t="shared" si="15"/>
        <v>1036038.0215814289</v>
      </c>
      <c r="L143">
        <f t="shared" si="16"/>
        <v>727705.08216425194</v>
      </c>
    </row>
    <row r="144" spans="1:12" x14ac:dyDescent="0.3">
      <c r="B144" t="s">
        <v>12</v>
      </c>
      <c r="C144">
        <v>88084241</v>
      </c>
      <c r="D144">
        <v>75190853</v>
      </c>
      <c r="E144">
        <f t="shared" si="9"/>
        <v>91118421.198548824</v>
      </c>
      <c r="F144">
        <f t="shared" si="10"/>
        <v>1093332.3904933587</v>
      </c>
      <c r="G144">
        <f t="shared" si="11"/>
        <v>1.0198256790760449</v>
      </c>
      <c r="H144">
        <f t="shared" si="12"/>
        <v>93877568.219792083</v>
      </c>
      <c r="I144">
        <f t="shared" si="13"/>
        <v>5793327.2197920829</v>
      </c>
      <c r="J144">
        <f t="shared" si="14"/>
        <v>33562640275583.863</v>
      </c>
      <c r="K144">
        <f t="shared" si="15"/>
        <v>25200.086724336245</v>
      </c>
      <c r="L144">
        <f t="shared" si="16"/>
        <v>197223.48924131886</v>
      </c>
    </row>
    <row r="145" spans="1:12" x14ac:dyDescent="0.3">
      <c r="B145" t="s">
        <v>13</v>
      </c>
      <c r="C145">
        <v>85571816</v>
      </c>
      <c r="D145">
        <v>75016891</v>
      </c>
      <c r="E145">
        <f t="shared" si="9"/>
        <v>90868802.587222964</v>
      </c>
      <c r="F145">
        <f t="shared" si="10"/>
        <v>797883.17009313055</v>
      </c>
      <c r="G145">
        <f t="shared" si="11"/>
        <v>1.0098371305468221</v>
      </c>
      <c r="H145">
        <f t="shared" si="12"/>
        <v>84474805.211174548</v>
      </c>
      <c r="I145">
        <f t="shared" si="13"/>
        <v>-1097010.7888254523</v>
      </c>
      <c r="J145">
        <f t="shared" si="14"/>
        <v>1203432670799.4412</v>
      </c>
      <c r="K145">
        <f t="shared" si="15"/>
        <v>147904.1717990624</v>
      </c>
      <c r="L145">
        <f t="shared" si="16"/>
        <v>71661.846761272536</v>
      </c>
    </row>
    <row r="146" spans="1:12" x14ac:dyDescent="0.3">
      <c r="B146" t="s">
        <v>14</v>
      </c>
      <c r="C146">
        <v>85255523</v>
      </c>
      <c r="D146">
        <v>73515609</v>
      </c>
      <c r="E146">
        <f t="shared" si="9"/>
        <v>91947618.842042387</v>
      </c>
      <c r="F146">
        <f t="shared" si="10"/>
        <v>859688.44873291487</v>
      </c>
      <c r="G146">
        <f t="shared" si="11"/>
        <v>0.92215467709494781</v>
      </c>
      <c r="H146">
        <f t="shared" si="12"/>
        <v>94393881.148168594</v>
      </c>
      <c r="I146">
        <f t="shared" si="13"/>
        <v>9138358.1481685936</v>
      </c>
      <c r="J146">
        <f t="shared" si="14"/>
        <v>83509589644199.328</v>
      </c>
      <c r="K146">
        <f t="shared" si="15"/>
        <v>909514.80424969539</v>
      </c>
      <c r="L146">
        <f t="shared" si="16"/>
        <v>1169.0912560392549</v>
      </c>
    </row>
    <row r="147" spans="1:12" x14ac:dyDescent="0.3">
      <c r="B147" t="s">
        <v>15</v>
      </c>
      <c r="C147">
        <v>94964037</v>
      </c>
      <c r="D147">
        <v>77650175</v>
      </c>
      <c r="E147">
        <f t="shared" si="9"/>
        <v>90686925.028732449</v>
      </c>
      <c r="F147">
        <f t="shared" si="10"/>
        <v>393204.35108348733</v>
      </c>
      <c r="G147">
        <f t="shared" si="11"/>
        <v>1.0203353614901034</v>
      </c>
      <c r="H147">
        <f t="shared" si="12"/>
        <v>100454009.75349249</v>
      </c>
      <c r="I147">
        <f t="shared" si="13"/>
        <v>5489972.7534924895</v>
      </c>
      <c r="J147">
        <f t="shared" si="14"/>
        <v>30139800834089.906</v>
      </c>
      <c r="K147">
        <f t="shared" si="15"/>
        <v>2709431.500362583</v>
      </c>
      <c r="L147">
        <f t="shared" si="16"/>
        <v>1105561.7368999778</v>
      </c>
    </row>
    <row r="148" spans="1:12" x14ac:dyDescent="0.3">
      <c r="B148" t="s">
        <v>16</v>
      </c>
      <c r="C148">
        <v>89054958</v>
      </c>
      <c r="D148">
        <v>78054831</v>
      </c>
      <c r="E148">
        <f t="shared" ref="E148:E211" si="17">$G$4*(C147/G136) + (1-$G$4)*(E147+F147)</f>
        <v>89905409.794138327</v>
      </c>
      <c r="F148">
        <f t="shared" ref="F148:F211" si="18">$H$4*(E148-E147) + (1-$H$4)*F147</f>
        <v>134766.04223441341</v>
      </c>
      <c r="G148">
        <f t="shared" ref="G148:G211" si="19">$I$4*(C148/E148) + (1-$I$4)*G136</f>
        <v>1.0908096548469777</v>
      </c>
      <c r="H148">
        <f t="shared" ref="H148:H211" si="20">(E148+F148)*G137</f>
        <v>99122061.126901895</v>
      </c>
      <c r="I148">
        <f t="shared" ref="I148:I211" si="21">(H148-C148)</f>
        <v>10067103.126901895</v>
      </c>
      <c r="J148">
        <f t="shared" ref="J148:J211" si="22">I148*I148</f>
        <v>101346565367677.91</v>
      </c>
      <c r="K148">
        <f t="shared" ref="K148:K211" si="23">(H148-C147)^2/C147</f>
        <v>182060.12703417678</v>
      </c>
      <c r="L148">
        <f t="shared" ref="L148:L211" si="24">(C148-C147)^2/C147</f>
        <v>367688.81917099841</v>
      </c>
    </row>
    <row r="149" spans="1:12" x14ac:dyDescent="0.3">
      <c r="B149" t="s">
        <v>17</v>
      </c>
      <c r="C149">
        <v>94104402</v>
      </c>
      <c r="D149">
        <v>77994747</v>
      </c>
      <c r="E149">
        <f t="shared" si="17"/>
        <v>87882042.931470945</v>
      </c>
      <c r="F149">
        <f t="shared" si="18"/>
        <v>-340023.19684398151</v>
      </c>
      <c r="G149">
        <f t="shared" si="19"/>
        <v>1.0976255430800306</v>
      </c>
      <c r="H149">
        <f t="shared" si="20"/>
        <v>84518981.246616274</v>
      </c>
      <c r="I149">
        <f t="shared" si="21"/>
        <v>-9585420.7533837259</v>
      </c>
      <c r="J149">
        <f t="shared" si="22"/>
        <v>91880291019399.438</v>
      </c>
      <c r="K149">
        <f t="shared" si="23"/>
        <v>231038.06423936068</v>
      </c>
      <c r="L149">
        <f t="shared" si="24"/>
        <v>286305.05568410916</v>
      </c>
    </row>
    <row r="150" spans="1:12" x14ac:dyDescent="0.3">
      <c r="B150" t="s">
        <v>18</v>
      </c>
      <c r="C150">
        <v>84805289</v>
      </c>
      <c r="D150">
        <v>72285230</v>
      </c>
      <c r="E150">
        <f t="shared" si="17"/>
        <v>89885067.532665521</v>
      </c>
      <c r="F150">
        <f t="shared" si="18"/>
        <v>175447.318724501</v>
      </c>
      <c r="G150">
        <f t="shared" si="19"/>
        <v>0.96309892054017165</v>
      </c>
      <c r="H150">
        <f t="shared" si="20"/>
        <v>82630491.514395401</v>
      </c>
      <c r="I150">
        <f t="shared" si="21"/>
        <v>-2174797.4856045991</v>
      </c>
      <c r="J150">
        <f t="shared" si="22"/>
        <v>4729744103392.0869</v>
      </c>
      <c r="K150">
        <f t="shared" si="23"/>
        <v>1398984.7343343957</v>
      </c>
      <c r="L150">
        <f t="shared" si="24"/>
        <v>918910.28207977989</v>
      </c>
    </row>
    <row r="151" spans="1:12" x14ac:dyDescent="0.3">
      <c r="A151">
        <v>2012</v>
      </c>
      <c r="B151" t="s">
        <v>7</v>
      </c>
      <c r="C151">
        <v>85923959</v>
      </c>
      <c r="D151">
        <v>72084817</v>
      </c>
      <c r="E151">
        <f t="shared" si="17"/>
        <v>90619912.414434373</v>
      </c>
      <c r="F151">
        <f t="shared" si="18"/>
        <v>298514.78259425831</v>
      </c>
      <c r="G151">
        <f t="shared" si="19"/>
        <v>0.92080559736980405</v>
      </c>
      <c r="H151">
        <f t="shared" si="20"/>
        <v>87223887.570890173</v>
      </c>
      <c r="I151">
        <f t="shared" si="21"/>
        <v>1299928.5708901733</v>
      </c>
      <c r="J151">
        <f t="shared" si="22"/>
        <v>1689814289416.5684</v>
      </c>
      <c r="K151">
        <f t="shared" si="23"/>
        <v>68977.054569226078</v>
      </c>
      <c r="L151">
        <f t="shared" si="24"/>
        <v>14756.421252216946</v>
      </c>
    </row>
    <row r="152" spans="1:12" x14ac:dyDescent="0.3">
      <c r="B152" t="s">
        <v>8</v>
      </c>
      <c r="C152">
        <v>91008782</v>
      </c>
      <c r="D152">
        <v>75220856</v>
      </c>
      <c r="E152">
        <f t="shared" si="17"/>
        <v>90598652.848617837</v>
      </c>
      <c r="F152">
        <f t="shared" si="18"/>
        <v>228164.42594388346</v>
      </c>
      <c r="G152">
        <f t="shared" si="19"/>
        <v>0.96423075971511452</v>
      </c>
      <c r="H152">
        <f t="shared" si="20"/>
        <v>97941862.645359129</v>
      </c>
      <c r="I152">
        <f t="shared" si="21"/>
        <v>6933080.6453591287</v>
      </c>
      <c r="J152">
        <f t="shared" si="22"/>
        <v>48067607235053.352</v>
      </c>
      <c r="K152">
        <f t="shared" si="23"/>
        <v>1680904.9502611519</v>
      </c>
      <c r="L152">
        <f t="shared" si="24"/>
        <v>300910.54046204971</v>
      </c>
    </row>
    <row r="153" spans="1:12" x14ac:dyDescent="0.3">
      <c r="B153" t="s">
        <v>9</v>
      </c>
      <c r="C153">
        <v>98470850</v>
      </c>
      <c r="D153">
        <v>80878318</v>
      </c>
      <c r="E153">
        <f t="shared" si="17"/>
        <v>89309488.662146002</v>
      </c>
      <c r="F153">
        <f t="shared" si="18"/>
        <v>-105647.86878757455</v>
      </c>
      <c r="G153">
        <f t="shared" si="19"/>
        <v>1.0809487685251118</v>
      </c>
      <c r="H153">
        <f t="shared" si="20"/>
        <v>85841369.511784881</v>
      </c>
      <c r="I153">
        <f t="shared" si="21"/>
        <v>-12629480.488215119</v>
      </c>
      <c r="J153">
        <f t="shared" si="22"/>
        <v>159503777402206.41</v>
      </c>
      <c r="K153">
        <f t="shared" si="23"/>
        <v>293401.92491930682</v>
      </c>
      <c r="L153">
        <f t="shared" si="24"/>
        <v>611836.10650479863</v>
      </c>
    </row>
    <row r="154" spans="1:12" x14ac:dyDescent="0.3">
      <c r="B154" t="s">
        <v>10</v>
      </c>
      <c r="C154">
        <v>87009306</v>
      </c>
      <c r="D154">
        <v>72366136</v>
      </c>
      <c r="E154">
        <f t="shared" si="17"/>
        <v>92301117.889802799</v>
      </c>
      <c r="F154">
        <f t="shared" si="18"/>
        <v>575753.09243018704</v>
      </c>
      <c r="G154">
        <f t="shared" si="19"/>
        <v>0.96018967577661174</v>
      </c>
      <c r="H154">
        <f t="shared" si="20"/>
        <v>92710847.37307775</v>
      </c>
      <c r="I154">
        <f t="shared" si="21"/>
        <v>5701541.3730777502</v>
      </c>
      <c r="J154">
        <f t="shared" si="22"/>
        <v>32507574028917.316</v>
      </c>
      <c r="K154">
        <f t="shared" si="23"/>
        <v>336928.44392174151</v>
      </c>
      <c r="L154">
        <f t="shared" si="24"/>
        <v>1334069.837560415</v>
      </c>
    </row>
    <row r="155" spans="1:12" x14ac:dyDescent="0.3">
      <c r="B155" t="s">
        <v>11</v>
      </c>
      <c r="C155">
        <v>92445356</v>
      </c>
      <c r="D155">
        <v>76457720</v>
      </c>
      <c r="E155">
        <f t="shared" si="17"/>
        <v>91528911.109942496</v>
      </c>
      <c r="F155">
        <f t="shared" si="18"/>
        <v>279201.92052627925</v>
      </c>
      <c r="G155">
        <f t="shared" si="19"/>
        <v>0.99948396886918789</v>
      </c>
      <c r="H155">
        <f t="shared" si="20"/>
        <v>93628271.215988114</v>
      </c>
      <c r="I155">
        <f t="shared" si="21"/>
        <v>1182915.2159881145</v>
      </c>
      <c r="J155">
        <f t="shared" si="22"/>
        <v>1399288408216.2075</v>
      </c>
      <c r="K155">
        <f t="shared" si="23"/>
        <v>503517.41146470682</v>
      </c>
      <c r="L155">
        <f t="shared" si="24"/>
        <v>339626.1958749562</v>
      </c>
    </row>
    <row r="156" spans="1:12" x14ac:dyDescent="0.3">
      <c r="B156" t="s">
        <v>12</v>
      </c>
      <c r="C156">
        <v>94038175</v>
      </c>
      <c r="D156">
        <v>75824680</v>
      </c>
      <c r="E156">
        <f t="shared" si="17"/>
        <v>91534374.876873672</v>
      </c>
      <c r="F156">
        <f t="shared" si="18"/>
        <v>218979.5267353566</v>
      </c>
      <c r="G156">
        <f t="shared" si="19"/>
        <v>1.0206368602539944</v>
      </c>
      <c r="H156">
        <f t="shared" si="20"/>
        <v>92655944.128986165</v>
      </c>
      <c r="I156">
        <f t="shared" si="21"/>
        <v>-1382230.8710138351</v>
      </c>
      <c r="J156">
        <f t="shared" si="22"/>
        <v>1910562180783.6653</v>
      </c>
      <c r="K156">
        <f t="shared" si="23"/>
        <v>479.71430895775489</v>
      </c>
      <c r="L156">
        <f t="shared" si="24"/>
        <v>27444.021815016862</v>
      </c>
    </row>
    <row r="157" spans="1:12" x14ac:dyDescent="0.3">
      <c r="B157" t="s">
        <v>13</v>
      </c>
      <c r="C157">
        <v>93098376</v>
      </c>
      <c r="D157">
        <v>75634142</v>
      </c>
      <c r="E157">
        <f t="shared" si="17"/>
        <v>92076379.981257975</v>
      </c>
      <c r="F157">
        <f t="shared" si="18"/>
        <v>290045.15381812485</v>
      </c>
      <c r="G157">
        <f t="shared" si="19"/>
        <v>1.0099731510369978</v>
      </c>
      <c r="H157">
        <f t="shared" si="20"/>
        <v>85176130.944850773</v>
      </c>
      <c r="I157">
        <f t="shared" si="21"/>
        <v>-7922245.0551492274</v>
      </c>
      <c r="J157">
        <f t="shared" si="22"/>
        <v>62761966713836.383</v>
      </c>
      <c r="K157">
        <f t="shared" si="23"/>
        <v>835148.33029677323</v>
      </c>
      <c r="L157">
        <f t="shared" si="24"/>
        <v>9392.1661112734273</v>
      </c>
    </row>
    <row r="158" spans="1:12" x14ac:dyDescent="0.3">
      <c r="B158" t="s">
        <v>14</v>
      </c>
      <c r="C158">
        <v>89896091</v>
      </c>
      <c r="D158">
        <v>72900837</v>
      </c>
      <c r="E158">
        <f t="shared" si="17"/>
        <v>94393884.493938282</v>
      </c>
      <c r="F158">
        <f t="shared" si="18"/>
        <v>736086.21276780497</v>
      </c>
      <c r="G158">
        <f t="shared" si="19"/>
        <v>0.9254084744765454</v>
      </c>
      <c r="H158">
        <f t="shared" si="20"/>
        <v>97064473.049569905</v>
      </c>
      <c r="I158">
        <f t="shared" si="21"/>
        <v>7168382.0495699048</v>
      </c>
      <c r="J158">
        <f t="shared" si="22"/>
        <v>51385701208596.031</v>
      </c>
      <c r="K158">
        <f t="shared" si="23"/>
        <v>168960.25991481423</v>
      </c>
      <c r="L158">
        <f t="shared" si="24"/>
        <v>110148.31473778877</v>
      </c>
    </row>
    <row r="159" spans="1:12" x14ac:dyDescent="0.3">
      <c r="B159" t="s">
        <v>15</v>
      </c>
      <c r="C159">
        <v>91091169</v>
      </c>
      <c r="D159">
        <v>74049880</v>
      </c>
      <c r="E159">
        <f t="shared" si="17"/>
        <v>93471965.59914358</v>
      </c>
      <c r="F159">
        <f t="shared" si="18"/>
        <v>371325.08910405333</v>
      </c>
      <c r="G159">
        <f t="shared" si="19"/>
        <v>1.0153995069059853</v>
      </c>
      <c r="H159">
        <f t="shared" si="20"/>
        <v>102365167.525352</v>
      </c>
      <c r="I159">
        <f t="shared" si="21"/>
        <v>11273998.525352001</v>
      </c>
      <c r="J159">
        <f t="shared" si="22"/>
        <v>127103042749639.09</v>
      </c>
      <c r="K159">
        <f t="shared" si="23"/>
        <v>1729528.6999196033</v>
      </c>
      <c r="L159">
        <f t="shared" si="24"/>
        <v>15887.358506878792</v>
      </c>
    </row>
    <row r="160" spans="1:12" x14ac:dyDescent="0.3">
      <c r="B160" t="s">
        <v>16</v>
      </c>
      <c r="C160">
        <v>98083005</v>
      </c>
      <c r="D160">
        <v>81800413</v>
      </c>
      <c r="E160">
        <f t="shared" si="17"/>
        <v>91404151.077765003</v>
      </c>
      <c r="F160">
        <f t="shared" si="18"/>
        <v>-165285.62520212523</v>
      </c>
      <c r="G160">
        <f t="shared" si="19"/>
        <v>1.0888980538685971</v>
      </c>
      <c r="H160">
        <f t="shared" si="20"/>
        <v>100146109.24237518</v>
      </c>
      <c r="I160">
        <f t="shared" si="21"/>
        <v>2063104.2423751801</v>
      </c>
      <c r="J160">
        <f t="shared" si="22"/>
        <v>4256399114906.4658</v>
      </c>
      <c r="K160">
        <f t="shared" si="23"/>
        <v>900108.58015210542</v>
      </c>
      <c r="L160">
        <f t="shared" si="24"/>
        <v>536668.60561308637</v>
      </c>
    </row>
    <row r="161" spans="1:12" x14ac:dyDescent="0.3">
      <c r="B161" t="s">
        <v>17</v>
      </c>
      <c r="C161">
        <v>93345263</v>
      </c>
      <c r="D161">
        <v>76195403</v>
      </c>
      <c r="E161">
        <f t="shared" si="17"/>
        <v>90795282.726423025</v>
      </c>
      <c r="F161">
        <f t="shared" si="18"/>
        <v>-262873.82495289278</v>
      </c>
      <c r="G161">
        <f t="shared" si="19"/>
        <v>1.0901321619487199</v>
      </c>
      <c r="H161">
        <f t="shared" si="20"/>
        <v>87191665.286907315</v>
      </c>
      <c r="I161">
        <f t="shared" si="21"/>
        <v>-6153597.7130926847</v>
      </c>
      <c r="J161">
        <f t="shared" si="22"/>
        <v>37866764814579.523</v>
      </c>
      <c r="K161">
        <f t="shared" si="23"/>
        <v>1209396.8852808888</v>
      </c>
      <c r="L161">
        <f t="shared" si="24"/>
        <v>228849.01679515222</v>
      </c>
    </row>
    <row r="162" spans="1:12" x14ac:dyDescent="0.3">
      <c r="B162" t="s">
        <v>18</v>
      </c>
      <c r="C162">
        <v>78217030</v>
      </c>
      <c r="D162">
        <v>65991776</v>
      </c>
      <c r="E162">
        <f t="shared" si="17"/>
        <v>92040285.716687977</v>
      </c>
      <c r="F162">
        <f t="shared" si="18"/>
        <v>68859.074395033094</v>
      </c>
      <c r="G162">
        <f t="shared" si="19"/>
        <v>0.95089173973584484</v>
      </c>
      <c r="H162">
        <f t="shared" si="20"/>
        <v>84814616.092574969</v>
      </c>
      <c r="I162">
        <f t="shared" si="21"/>
        <v>6597586.0925749689</v>
      </c>
      <c r="J162">
        <f t="shared" si="22"/>
        <v>43528142248938.648</v>
      </c>
      <c r="K162">
        <f t="shared" si="23"/>
        <v>779599.67458831042</v>
      </c>
      <c r="L162">
        <f t="shared" si="24"/>
        <v>2451794.8350768373</v>
      </c>
    </row>
    <row r="163" spans="1:12" x14ac:dyDescent="0.3">
      <c r="A163">
        <v>2013</v>
      </c>
      <c r="B163" t="s">
        <v>7</v>
      </c>
      <c r="C163">
        <v>88120018</v>
      </c>
      <c r="D163">
        <v>74466726</v>
      </c>
      <c r="E163">
        <f t="shared" si="17"/>
        <v>90418218.121117651</v>
      </c>
      <c r="F163">
        <f t="shared" si="18"/>
        <v>-303144.79299734591</v>
      </c>
      <c r="G163">
        <f t="shared" si="19"/>
        <v>0.92660035945119268</v>
      </c>
      <c r="H163">
        <f t="shared" si="20"/>
        <v>86891725.616956696</v>
      </c>
      <c r="I163">
        <f t="shared" si="21"/>
        <v>-1228292.3830433041</v>
      </c>
      <c r="J163">
        <f t="shared" si="22"/>
        <v>1508702178242.1987</v>
      </c>
      <c r="K163">
        <f t="shared" si="23"/>
        <v>962071.09943765088</v>
      </c>
      <c r="L163">
        <f t="shared" si="24"/>
        <v>1253808.4267344847</v>
      </c>
    </row>
    <row r="164" spans="1:12" x14ac:dyDescent="0.3">
      <c r="B164" t="s">
        <v>8</v>
      </c>
      <c r="C164">
        <v>87862584</v>
      </c>
      <c r="D164">
        <v>71321877</v>
      </c>
      <c r="E164">
        <f t="shared" si="17"/>
        <v>90415700.641404361</v>
      </c>
      <c r="F164">
        <f t="shared" si="18"/>
        <v>-237006.78407485381</v>
      </c>
      <c r="G164">
        <f t="shared" si="19"/>
        <v>0.96504234211210083</v>
      </c>
      <c r="H164">
        <f t="shared" si="20"/>
        <v>97478548.072283387</v>
      </c>
      <c r="I164">
        <f t="shared" si="21"/>
        <v>9615964.0722833872</v>
      </c>
      <c r="J164">
        <f t="shared" si="22"/>
        <v>92466765039444.906</v>
      </c>
      <c r="K164">
        <f t="shared" si="23"/>
        <v>993895.45192594605</v>
      </c>
      <c r="L164">
        <f t="shared" si="24"/>
        <v>752.06821174276206</v>
      </c>
    </row>
    <row r="165" spans="1:12" x14ac:dyDescent="0.3">
      <c r="B165" t="s">
        <v>9</v>
      </c>
      <c r="C165">
        <v>93886311</v>
      </c>
      <c r="D165">
        <v>75089341</v>
      </c>
      <c r="E165">
        <f t="shared" si="17"/>
        <v>88079292.955056429</v>
      </c>
      <c r="F165">
        <f t="shared" si="18"/>
        <v>-698874.98257493088</v>
      </c>
      <c r="G165">
        <f t="shared" si="19"/>
        <v>1.079330352995445</v>
      </c>
      <c r="H165">
        <f t="shared" si="20"/>
        <v>83901775.202221826</v>
      </c>
      <c r="I165">
        <f t="shared" si="21"/>
        <v>-9984535.7977781743</v>
      </c>
      <c r="J165">
        <f t="shared" si="22"/>
        <v>99690955097113.844</v>
      </c>
      <c r="K165">
        <f t="shared" si="23"/>
        <v>178551.61569749628</v>
      </c>
      <c r="L165">
        <f t="shared" si="24"/>
        <v>412977.68991780392</v>
      </c>
    </row>
    <row r="166" spans="1:12" x14ac:dyDescent="0.3">
      <c r="B166" t="s">
        <v>10</v>
      </c>
      <c r="C166">
        <v>93523668</v>
      </c>
      <c r="D166">
        <v>75419254</v>
      </c>
      <c r="E166">
        <f t="shared" si="17"/>
        <v>89834440.272970647</v>
      </c>
      <c r="F166">
        <f t="shared" si="18"/>
        <v>-158990.07646731823</v>
      </c>
      <c r="G166">
        <f t="shared" si="19"/>
        <v>0.96890464715514768</v>
      </c>
      <c r="H166">
        <f t="shared" si="20"/>
        <v>89629174.872532338</v>
      </c>
      <c r="I166">
        <f t="shared" si="21"/>
        <v>-3894493.1274676621</v>
      </c>
      <c r="J166">
        <f t="shared" si="22"/>
        <v>15167076719892.852</v>
      </c>
      <c r="K166">
        <f t="shared" si="23"/>
        <v>193033.55105506664</v>
      </c>
      <c r="L166">
        <f t="shared" si="24"/>
        <v>1400.7361035731822</v>
      </c>
    </row>
    <row r="167" spans="1:12" x14ac:dyDescent="0.3">
      <c r="B167" t="s">
        <v>11</v>
      </c>
      <c r="C167">
        <v>87779937</v>
      </c>
      <c r="D167">
        <v>73957377</v>
      </c>
      <c r="E167">
        <f t="shared" si="17"/>
        <v>90595015.905104771</v>
      </c>
      <c r="F167">
        <f t="shared" si="18"/>
        <v>43314.379424999206</v>
      </c>
      <c r="G167">
        <f t="shared" si="19"/>
        <v>0.99619126412483661</v>
      </c>
      <c r="H167">
        <f t="shared" si="20"/>
        <v>92508820.840267003</v>
      </c>
      <c r="I167">
        <f t="shared" si="21"/>
        <v>4728883.8402670026</v>
      </c>
      <c r="J167">
        <f t="shared" si="22"/>
        <v>22362342374738.395</v>
      </c>
      <c r="K167">
        <f t="shared" si="23"/>
        <v>11012.34350237559</v>
      </c>
      <c r="L167">
        <f t="shared" si="24"/>
        <v>352749.69968415907</v>
      </c>
    </row>
    <row r="168" spans="1:12" x14ac:dyDescent="0.3">
      <c r="B168" t="s">
        <v>12</v>
      </c>
      <c r="C168">
        <v>91887524</v>
      </c>
      <c r="D168">
        <v>74845710</v>
      </c>
      <c r="E168">
        <f t="shared" si="17"/>
        <v>89544890.035659075</v>
      </c>
      <c r="F168">
        <f t="shared" si="18"/>
        <v>-197242.47532655383</v>
      </c>
      <c r="G168">
        <f t="shared" si="19"/>
        <v>1.0212321768927246</v>
      </c>
      <c r="H168">
        <f t="shared" si="20"/>
        <v>90238725.144252166</v>
      </c>
      <c r="I168">
        <f t="shared" si="21"/>
        <v>-1648798.8557478338</v>
      </c>
      <c r="J168">
        <f t="shared" si="22"/>
        <v>2718537666715.3662</v>
      </c>
      <c r="K168">
        <f t="shared" si="23"/>
        <v>68872.675749528178</v>
      </c>
      <c r="L168">
        <f t="shared" si="24"/>
        <v>192211.01699547813</v>
      </c>
    </row>
    <row r="169" spans="1:12" x14ac:dyDescent="0.3">
      <c r="B169" t="s">
        <v>13</v>
      </c>
      <c r="C169">
        <v>92625103</v>
      </c>
      <c r="D169">
        <v>76232076</v>
      </c>
      <c r="E169">
        <f t="shared" si="17"/>
        <v>89732917.839168653</v>
      </c>
      <c r="F169">
        <f t="shared" si="18"/>
        <v>-112483.0139826048</v>
      </c>
      <c r="G169">
        <f t="shared" si="19"/>
        <v>1.0123715605215182</v>
      </c>
      <c r="H169">
        <f t="shared" si="20"/>
        <v>82935509.873500079</v>
      </c>
      <c r="I169">
        <f t="shared" si="21"/>
        <v>-9689593.1264999211</v>
      </c>
      <c r="J169">
        <f t="shared" si="22"/>
        <v>93888214957114.516</v>
      </c>
      <c r="K169">
        <f t="shared" si="23"/>
        <v>872137.51587271132</v>
      </c>
      <c r="L169">
        <f t="shared" si="24"/>
        <v>5920.5293336775512</v>
      </c>
    </row>
    <row r="170" spans="1:12" x14ac:dyDescent="0.3">
      <c r="B170" t="s">
        <v>14</v>
      </c>
      <c r="C170">
        <v>84436677</v>
      </c>
      <c r="D170">
        <v>71166635</v>
      </c>
      <c r="E170">
        <f t="shared" si="17"/>
        <v>92091474.550880894</v>
      </c>
      <c r="F170">
        <f t="shared" si="18"/>
        <v>431145.72567026131</v>
      </c>
      <c r="G170">
        <f t="shared" si="19"/>
        <v>0.92448930416544628</v>
      </c>
      <c r="H170">
        <f t="shared" si="20"/>
        <v>93947423.006459773</v>
      </c>
      <c r="I170">
        <f t="shared" si="21"/>
        <v>9510746.0064597726</v>
      </c>
      <c r="J170">
        <f t="shared" si="22"/>
        <v>90454289599390.516</v>
      </c>
      <c r="K170">
        <f t="shared" si="23"/>
        <v>18877.498030785162</v>
      </c>
      <c r="L170">
        <f t="shared" si="24"/>
        <v>723889.29335361707</v>
      </c>
    </row>
    <row r="171" spans="1:12" x14ac:dyDescent="0.3">
      <c r="B171" t="s">
        <v>15</v>
      </c>
      <c r="C171">
        <v>94020978</v>
      </c>
      <c r="D171">
        <v>73739243</v>
      </c>
      <c r="E171">
        <f t="shared" si="17"/>
        <v>90312146.872192919</v>
      </c>
      <c r="F171">
        <f t="shared" si="18"/>
        <v>-55158.423288550635</v>
      </c>
      <c r="G171">
        <f t="shared" si="19"/>
        <v>1.0181652988123571</v>
      </c>
      <c r="H171">
        <f t="shared" si="20"/>
        <v>98280659.070052415</v>
      </c>
      <c r="I171">
        <f t="shared" si="21"/>
        <v>4259681.0700524151</v>
      </c>
      <c r="J171">
        <f t="shared" si="22"/>
        <v>18144882818562.887</v>
      </c>
      <c r="K171">
        <f t="shared" si="23"/>
        <v>2269817.4106962164</v>
      </c>
      <c r="L171">
        <f t="shared" si="24"/>
        <v>1087901.9511698808</v>
      </c>
    </row>
    <row r="172" spans="1:12" x14ac:dyDescent="0.3">
      <c r="B172" t="s">
        <v>16</v>
      </c>
      <c r="C172">
        <v>98526377</v>
      </c>
      <c r="D172">
        <v>80571942</v>
      </c>
      <c r="E172">
        <f t="shared" si="17"/>
        <v>89333784.781837732</v>
      </c>
      <c r="F172">
        <f t="shared" si="18"/>
        <v>-258263.23004321079</v>
      </c>
      <c r="G172">
        <f t="shared" si="19"/>
        <v>1.0904070161800268</v>
      </c>
      <c r="H172">
        <f t="shared" si="20"/>
        <v>97104090.885967538</v>
      </c>
      <c r="I172">
        <f t="shared" si="21"/>
        <v>-1422286.1140324622</v>
      </c>
      <c r="J172">
        <f t="shared" si="22"/>
        <v>2022897790169.5623</v>
      </c>
      <c r="K172">
        <f t="shared" si="23"/>
        <v>101100.68273932526</v>
      </c>
      <c r="L172">
        <f t="shared" si="24"/>
        <v>215894.58630393102</v>
      </c>
    </row>
    <row r="173" spans="1:12" x14ac:dyDescent="0.3">
      <c r="B173" t="s">
        <v>17</v>
      </c>
      <c r="C173">
        <v>93977983</v>
      </c>
      <c r="D173">
        <v>76014373</v>
      </c>
      <c r="E173">
        <f t="shared" si="17"/>
        <v>89383425.65455696</v>
      </c>
      <c r="F173">
        <f t="shared" si="18"/>
        <v>-190524.3274354742</v>
      </c>
      <c r="G173">
        <f t="shared" si="19"/>
        <v>1.0859588595747263</v>
      </c>
      <c r="H173">
        <f t="shared" si="20"/>
        <v>84812793.115034088</v>
      </c>
      <c r="I173">
        <f t="shared" si="21"/>
        <v>-9165189.8849659115</v>
      </c>
      <c r="J173">
        <f t="shared" si="22"/>
        <v>84000705627481.453</v>
      </c>
      <c r="K173">
        <f t="shared" si="23"/>
        <v>1908751.6327733917</v>
      </c>
      <c r="L173">
        <f t="shared" si="24"/>
        <v>209973.09156345006</v>
      </c>
    </row>
    <row r="174" spans="1:12" x14ac:dyDescent="0.3">
      <c r="B174" t="s">
        <v>18</v>
      </c>
      <c r="C174">
        <v>81378041</v>
      </c>
      <c r="D174">
        <v>67568281</v>
      </c>
      <c r="E174">
        <f t="shared" si="17"/>
        <v>91467569.499674916</v>
      </c>
      <c r="F174">
        <f t="shared" si="18"/>
        <v>309902.67052628053</v>
      </c>
      <c r="G174">
        <f t="shared" si="19"/>
        <v>0.94429722184890907</v>
      </c>
      <c r="H174">
        <f t="shared" si="20"/>
        <v>85041038.702430263</v>
      </c>
      <c r="I174">
        <f t="shared" si="21"/>
        <v>3662997.7024302632</v>
      </c>
      <c r="J174">
        <f t="shared" si="22"/>
        <v>13417552168009.387</v>
      </c>
      <c r="K174">
        <f t="shared" si="23"/>
        <v>849868.9887594654</v>
      </c>
      <c r="L174">
        <f t="shared" si="24"/>
        <v>1689316.2987267347</v>
      </c>
    </row>
    <row r="175" spans="1:12" x14ac:dyDescent="0.3">
      <c r="A175">
        <v>2014</v>
      </c>
      <c r="B175" t="s">
        <v>7</v>
      </c>
      <c r="C175">
        <v>89688711</v>
      </c>
      <c r="D175">
        <v>74999153</v>
      </c>
      <c r="E175">
        <f t="shared" si="17"/>
        <v>90844536.194674224</v>
      </c>
      <c r="F175">
        <f t="shared" si="18"/>
        <v>104656.75591034643</v>
      </c>
      <c r="G175">
        <f t="shared" si="19"/>
        <v>0.93313858819785034</v>
      </c>
      <c r="H175">
        <f t="shared" si="20"/>
        <v>87769822.178237513</v>
      </c>
      <c r="I175">
        <f t="shared" si="21"/>
        <v>-1918888.8217624873</v>
      </c>
      <c r="J175">
        <f t="shared" si="22"/>
        <v>3682134310285.0269</v>
      </c>
      <c r="K175">
        <f t="shared" si="23"/>
        <v>502037.97152688069</v>
      </c>
      <c r="L175">
        <f t="shared" si="24"/>
        <v>848720.79740651418</v>
      </c>
    </row>
    <row r="176" spans="1:12" x14ac:dyDescent="0.3">
      <c r="B176" t="s">
        <v>8</v>
      </c>
      <c r="C176">
        <v>91298859</v>
      </c>
      <c r="D176">
        <v>75297840</v>
      </c>
      <c r="E176">
        <f t="shared" si="17"/>
        <v>91418450.321079135</v>
      </c>
      <c r="F176">
        <f t="shared" si="18"/>
        <v>207893.3774191507</v>
      </c>
      <c r="G176">
        <f t="shared" si="19"/>
        <v>0.96866825845506777</v>
      </c>
      <c r="H176">
        <f t="shared" si="20"/>
        <v>98895093.887782112</v>
      </c>
      <c r="I176">
        <f t="shared" si="21"/>
        <v>7596234.8877821118</v>
      </c>
      <c r="J176">
        <f t="shared" si="22"/>
        <v>57702784470358.109</v>
      </c>
      <c r="K176">
        <f t="shared" si="23"/>
        <v>945018.44135598396</v>
      </c>
      <c r="L176">
        <f t="shared" si="24"/>
        <v>28906.386913108829</v>
      </c>
    </row>
    <row r="177" spans="1:12" x14ac:dyDescent="0.3">
      <c r="B177" t="s">
        <v>9</v>
      </c>
      <c r="C177">
        <v>94840637</v>
      </c>
      <c r="D177">
        <v>78293726</v>
      </c>
      <c r="E177">
        <f t="shared" si="17"/>
        <v>89965412.459460348</v>
      </c>
      <c r="F177">
        <f t="shared" si="18"/>
        <v>-157511.49516919558</v>
      </c>
      <c r="G177">
        <f t="shared" si="19"/>
        <v>1.0766213406883556</v>
      </c>
      <c r="H177">
        <f t="shared" si="20"/>
        <v>87015292.595550969</v>
      </c>
      <c r="I177">
        <f t="shared" si="21"/>
        <v>-7825344.4044490308</v>
      </c>
      <c r="J177">
        <f t="shared" si="22"/>
        <v>61236015048241.758</v>
      </c>
      <c r="K177">
        <f t="shared" si="23"/>
        <v>200976.67530899151</v>
      </c>
      <c r="L177">
        <f t="shared" si="24"/>
        <v>137397.02268660333</v>
      </c>
    </row>
    <row r="178" spans="1:12" x14ac:dyDescent="0.3">
      <c r="B178" t="s">
        <v>10</v>
      </c>
      <c r="C178">
        <v>92852347</v>
      </c>
      <c r="D178">
        <v>75513047</v>
      </c>
      <c r="E178">
        <f t="shared" si="17"/>
        <v>91713932.492793202</v>
      </c>
      <c r="F178">
        <f t="shared" si="18"/>
        <v>261815.44110125542</v>
      </c>
      <c r="G178">
        <f t="shared" si="19"/>
        <v>0.97359287491675439</v>
      </c>
      <c r="H178">
        <f t="shared" si="20"/>
        <v>91625436.603093639</v>
      </c>
      <c r="I178">
        <f t="shared" si="21"/>
        <v>-1226910.396906361</v>
      </c>
      <c r="J178">
        <f t="shared" si="22"/>
        <v>1505309122036.9243</v>
      </c>
      <c r="K178">
        <f t="shared" si="23"/>
        <v>108998.77857491425</v>
      </c>
      <c r="L178">
        <f t="shared" si="24"/>
        <v>41683.578359980856</v>
      </c>
    </row>
    <row r="179" spans="1:12" x14ac:dyDescent="0.3">
      <c r="B179" t="s">
        <v>11</v>
      </c>
      <c r="C179">
        <v>91064428</v>
      </c>
      <c r="D179">
        <v>73626155</v>
      </c>
      <c r="E179">
        <f t="shared" si="17"/>
        <v>92266402.919177428</v>
      </c>
      <c r="F179">
        <f t="shared" si="18"/>
        <v>325759.53786350886</v>
      </c>
      <c r="G179">
        <f t="shared" si="19"/>
        <v>0.99519792168023002</v>
      </c>
      <c r="H179">
        <f t="shared" si="20"/>
        <v>94558095.629208729</v>
      </c>
      <c r="I179">
        <f t="shared" si="21"/>
        <v>3493667.6292087287</v>
      </c>
      <c r="J179">
        <f t="shared" si="22"/>
        <v>12205713503380.939</v>
      </c>
      <c r="K179">
        <f t="shared" si="23"/>
        <v>31335.53948881289</v>
      </c>
      <c r="L179">
        <f t="shared" si="24"/>
        <v>34427.28648055606</v>
      </c>
    </row>
    <row r="180" spans="1:12" x14ac:dyDescent="0.3">
      <c r="B180" t="s">
        <v>12</v>
      </c>
      <c r="C180">
        <v>92640326</v>
      </c>
      <c r="D180">
        <v>76573342</v>
      </c>
      <c r="E180">
        <f t="shared" si="17"/>
        <v>91784807.056972697</v>
      </c>
      <c r="F180">
        <f t="shared" si="18"/>
        <v>148141.3498484962</v>
      </c>
      <c r="G180">
        <f t="shared" si="19"/>
        <v>1.019948673752022</v>
      </c>
      <c r="H180">
        <f t="shared" si="20"/>
        <v>93070302.441957787</v>
      </c>
      <c r="I180">
        <f t="shared" si="21"/>
        <v>429976.44195778668</v>
      </c>
      <c r="J180">
        <f t="shared" si="22"/>
        <v>184879740638.67789</v>
      </c>
      <c r="K180">
        <f t="shared" si="23"/>
        <v>44183.358587608564</v>
      </c>
      <c r="L180">
        <f t="shared" si="24"/>
        <v>27271.400709879821</v>
      </c>
    </row>
    <row r="181" spans="1:12" x14ac:dyDescent="0.3">
      <c r="B181" t="s">
        <v>13</v>
      </c>
      <c r="C181">
        <v>99974346</v>
      </c>
      <c r="D181">
        <v>76914696</v>
      </c>
      <c r="E181">
        <f t="shared" si="17"/>
        <v>91832715.024945974</v>
      </c>
      <c r="F181">
        <f t="shared" si="18"/>
        <v>126090.00583594797</v>
      </c>
      <c r="G181">
        <f t="shared" si="19"/>
        <v>1.0205917560840418</v>
      </c>
      <c r="H181">
        <f t="shared" si="20"/>
        <v>85014931.674793527</v>
      </c>
      <c r="I181">
        <f t="shared" si="21"/>
        <v>-14959414.325206473</v>
      </c>
      <c r="J181">
        <f t="shared" si="22"/>
        <v>223784076953192.66</v>
      </c>
      <c r="K181">
        <f t="shared" si="23"/>
        <v>627660.12519095722</v>
      </c>
      <c r="L181">
        <f t="shared" si="24"/>
        <v>580609.45684064191</v>
      </c>
    </row>
    <row r="182" spans="1:12" x14ac:dyDescent="0.3">
      <c r="B182" t="s">
        <v>14</v>
      </c>
      <c r="C182">
        <v>83109389</v>
      </c>
      <c r="D182">
        <v>69570360</v>
      </c>
      <c r="E182">
        <f t="shared" si="17"/>
        <v>95777547.388388157</v>
      </c>
      <c r="F182">
        <f t="shared" si="18"/>
        <v>966213.3245093195</v>
      </c>
      <c r="G182">
        <f t="shared" si="19"/>
        <v>0.91837355789704767</v>
      </c>
      <c r="H182">
        <f t="shared" si="20"/>
        <v>98501140.034478426</v>
      </c>
      <c r="I182">
        <f t="shared" si="21"/>
        <v>15391751.034478426</v>
      </c>
      <c r="J182">
        <f t="shared" si="22"/>
        <v>236905999907367.69</v>
      </c>
      <c r="K182">
        <f t="shared" si="23"/>
        <v>21708.927376712752</v>
      </c>
      <c r="L182">
        <f t="shared" si="24"/>
        <v>2844997.6018032567</v>
      </c>
    </row>
    <row r="183" spans="1:12" x14ac:dyDescent="0.3">
      <c r="B183" t="s">
        <v>15</v>
      </c>
      <c r="C183">
        <v>101451369</v>
      </c>
      <c r="D183">
        <v>79861568</v>
      </c>
      <c r="E183">
        <f t="shared" si="17"/>
        <v>93176150.510559037</v>
      </c>
      <c r="F183">
        <f t="shared" si="18"/>
        <v>181339.07999486302</v>
      </c>
      <c r="G183">
        <f t="shared" si="19"/>
        <v>1.0257779356440213</v>
      </c>
      <c r="H183">
        <f t="shared" si="20"/>
        <v>101797661.66249378</v>
      </c>
      <c r="I183">
        <f t="shared" si="21"/>
        <v>346292.66249378026</v>
      </c>
      <c r="J183">
        <f t="shared" si="22"/>
        <v>119918608097.0312</v>
      </c>
      <c r="K183">
        <f t="shared" si="23"/>
        <v>4202311.4272650033</v>
      </c>
      <c r="L183">
        <f t="shared" si="24"/>
        <v>4048017.1298142979</v>
      </c>
    </row>
    <row r="184" spans="1:12" x14ac:dyDescent="0.3">
      <c r="B184" t="s">
        <v>16</v>
      </c>
      <c r="C184">
        <v>102862979</v>
      </c>
      <c r="D184">
        <v>81366904</v>
      </c>
      <c r="E184">
        <f t="shared" si="17"/>
        <v>93282541.200074404</v>
      </c>
      <c r="F184">
        <f t="shared" si="18"/>
        <v>164850.43408937394</v>
      </c>
      <c r="G184">
        <f t="shared" si="19"/>
        <v>1.0917320232014496</v>
      </c>
      <c r="H184">
        <f t="shared" si="20"/>
        <v>101480022.84926932</v>
      </c>
      <c r="I184">
        <f t="shared" si="21"/>
        <v>-1382956.1507306844</v>
      </c>
      <c r="J184">
        <f t="shared" si="22"/>
        <v>1912567714843.8315</v>
      </c>
      <c r="K184">
        <f t="shared" si="23"/>
        <v>8.0929718942349425</v>
      </c>
      <c r="L184">
        <f t="shared" si="24"/>
        <v>19641.359320641597</v>
      </c>
    </row>
    <row r="185" spans="1:12" x14ac:dyDescent="0.3">
      <c r="B185" t="s">
        <v>17</v>
      </c>
      <c r="C185">
        <v>94902696</v>
      </c>
      <c r="D185">
        <v>77514267</v>
      </c>
      <c r="E185">
        <f t="shared" si="17"/>
        <v>93747931.920611665</v>
      </c>
      <c r="F185">
        <f t="shared" si="18"/>
        <v>230969.29710790893</v>
      </c>
      <c r="G185">
        <f t="shared" si="19"/>
        <v>1.0780236266994245</v>
      </c>
      <c r="H185">
        <f t="shared" si="20"/>
        <v>88744015.332305655</v>
      </c>
      <c r="I185">
        <f t="shared" si="21"/>
        <v>-6158680.6676943451</v>
      </c>
      <c r="J185">
        <f t="shared" si="22"/>
        <v>37929347566632.063</v>
      </c>
      <c r="K185">
        <f t="shared" si="23"/>
        <v>1937967.7410438694</v>
      </c>
      <c r="L185">
        <f t="shared" si="24"/>
        <v>616024.4050494493</v>
      </c>
    </row>
    <row r="186" spans="1:12" x14ac:dyDescent="0.3">
      <c r="B186" t="s">
        <v>18</v>
      </c>
      <c r="C186">
        <v>89059837</v>
      </c>
      <c r="D186">
        <v>70613709</v>
      </c>
      <c r="E186">
        <f t="shared" si="17"/>
        <v>95518071.369554132</v>
      </c>
      <c r="F186">
        <f t="shared" si="18"/>
        <v>569586.73051151191</v>
      </c>
      <c r="G186">
        <f t="shared" si="19"/>
        <v>0.9430138628273923</v>
      </c>
      <c r="H186">
        <f t="shared" si="20"/>
        <v>89663101.622732997</v>
      </c>
      <c r="I186">
        <f t="shared" si="21"/>
        <v>603264.62273299694</v>
      </c>
      <c r="J186">
        <f t="shared" si="22"/>
        <v>363928205041.18512</v>
      </c>
      <c r="K186">
        <f t="shared" si="23"/>
        <v>289278.9182542084</v>
      </c>
      <c r="L186">
        <f t="shared" si="24"/>
        <v>359726.35902652331</v>
      </c>
    </row>
    <row r="187" spans="1:12" x14ac:dyDescent="0.3">
      <c r="A187">
        <v>2015</v>
      </c>
      <c r="B187" t="s">
        <v>7</v>
      </c>
      <c r="C187">
        <v>89700681</v>
      </c>
      <c r="D187">
        <v>73999048</v>
      </c>
      <c r="E187">
        <f t="shared" si="17"/>
        <v>95935088.022485614</v>
      </c>
      <c r="F187">
        <f t="shared" si="18"/>
        <v>536021.31344390521</v>
      </c>
      <c r="G187">
        <f t="shared" si="19"/>
        <v>0.93334070848418305</v>
      </c>
      <c r="H187">
        <f t="shared" si="20"/>
        <v>93448501.471663266</v>
      </c>
      <c r="I187">
        <f t="shared" si="21"/>
        <v>3747820.4716632664</v>
      </c>
      <c r="J187">
        <f t="shared" si="22"/>
        <v>14046158287818.27</v>
      </c>
      <c r="K187">
        <f t="shared" si="23"/>
        <v>216263.31794026771</v>
      </c>
      <c r="L187">
        <f t="shared" si="24"/>
        <v>4611.2933300787427</v>
      </c>
    </row>
    <row r="188" spans="1:12" x14ac:dyDescent="0.3">
      <c r="B188" t="s">
        <v>8</v>
      </c>
      <c r="C188">
        <v>95368311</v>
      </c>
      <c r="D188">
        <v>76172448</v>
      </c>
      <c r="E188">
        <f t="shared" si="17"/>
        <v>95558023.998570979</v>
      </c>
      <c r="F188">
        <f t="shared" si="18"/>
        <v>335142.53922502638</v>
      </c>
      <c r="G188">
        <f t="shared" si="19"/>
        <v>0.97183049661682219</v>
      </c>
      <c r="H188">
        <f t="shared" si="20"/>
        <v>103240629.52077369</v>
      </c>
      <c r="I188">
        <f t="shared" si="21"/>
        <v>7872318.5207736939</v>
      </c>
      <c r="J188">
        <f t="shared" si="22"/>
        <v>61973398892516.523</v>
      </c>
      <c r="K188">
        <f t="shared" si="23"/>
        <v>2043799.4884921971</v>
      </c>
      <c r="L188">
        <f t="shared" si="24"/>
        <v>358102.40745998349</v>
      </c>
    </row>
    <row r="189" spans="1:12" x14ac:dyDescent="0.3">
      <c r="B189" t="s">
        <v>9</v>
      </c>
      <c r="C189">
        <v>107648556</v>
      </c>
      <c r="D189">
        <v>84560711</v>
      </c>
      <c r="E189">
        <f t="shared" si="17"/>
        <v>94167537.929171711</v>
      </c>
      <c r="F189">
        <f t="shared" si="18"/>
        <v>-44495.754672318231</v>
      </c>
      <c r="G189">
        <f t="shared" si="19"/>
        <v>1.0837912385389281</v>
      </c>
      <c r="H189">
        <f t="shared" si="20"/>
        <v>91637523.226581782</v>
      </c>
      <c r="I189">
        <f t="shared" si="21"/>
        <v>-16011032.773418218</v>
      </c>
      <c r="J189">
        <f t="shared" si="22"/>
        <v>256353170471472.28</v>
      </c>
      <c r="K189">
        <f t="shared" si="23"/>
        <v>145947.61367103233</v>
      </c>
      <c r="L189">
        <f t="shared" si="24"/>
        <v>1581284.3456986987</v>
      </c>
    </row>
    <row r="190" spans="1:12" x14ac:dyDescent="0.3">
      <c r="B190" t="s">
        <v>10</v>
      </c>
      <c r="C190">
        <v>100133138</v>
      </c>
      <c r="D190">
        <v>78805435</v>
      </c>
      <c r="E190">
        <f t="shared" si="17"/>
        <v>98004095.573169068</v>
      </c>
      <c r="F190">
        <f t="shared" si="18"/>
        <v>809335.99303501018</v>
      </c>
      <c r="G190">
        <f t="shared" si="19"/>
        <v>0.97877926921784542</v>
      </c>
      <c r="H190">
        <f t="shared" si="20"/>
        <v>98338921.72877793</v>
      </c>
      <c r="I190">
        <f t="shared" si="21"/>
        <v>-1794216.2712220699</v>
      </c>
      <c r="J190">
        <f t="shared" si="22"/>
        <v>3219212027918.0283</v>
      </c>
      <c r="K190">
        <f t="shared" si="23"/>
        <v>805113.35668926651</v>
      </c>
      <c r="L190">
        <f t="shared" si="24"/>
        <v>524684.30430895882</v>
      </c>
    </row>
    <row r="191" spans="1:12" x14ac:dyDescent="0.3">
      <c r="B191" t="s">
        <v>11</v>
      </c>
      <c r="C191">
        <v>95390236</v>
      </c>
      <c r="D191">
        <v>76300286</v>
      </c>
      <c r="E191">
        <f t="shared" si="17"/>
        <v>99238905.529771596</v>
      </c>
      <c r="F191">
        <f t="shared" si="18"/>
        <v>902940.26501986431</v>
      </c>
      <c r="G191">
        <f t="shared" si="19"/>
        <v>0.99153641363768108</v>
      </c>
      <c r="H191">
        <f t="shared" si="20"/>
        <v>102139542.80547705</v>
      </c>
      <c r="I191">
        <f t="shared" si="21"/>
        <v>6749306.8054770529</v>
      </c>
      <c r="J191">
        <f t="shared" si="22"/>
        <v>45553142354458.859</v>
      </c>
      <c r="K191">
        <f t="shared" si="23"/>
        <v>40203.076861941656</v>
      </c>
      <c r="L191">
        <f t="shared" si="24"/>
        <v>224652.09650779146</v>
      </c>
    </row>
    <row r="192" spans="1:12" x14ac:dyDescent="0.3">
      <c r="B192" t="s">
        <v>12</v>
      </c>
      <c r="C192">
        <v>105269356</v>
      </c>
      <c r="D192">
        <v>81699217</v>
      </c>
      <c r="E192">
        <f t="shared" si="17"/>
        <v>98580178.5133847</v>
      </c>
      <c r="F192">
        <f t="shared" si="18"/>
        <v>559373.46311037708</v>
      </c>
      <c r="G192">
        <f t="shared" si="19"/>
        <v>1.0251108644324625</v>
      </c>
      <c r="H192">
        <f t="shared" si="20"/>
        <v>101181009.44907625</v>
      </c>
      <c r="I192">
        <f t="shared" si="21"/>
        <v>-4088346.5509237498</v>
      </c>
      <c r="J192">
        <f t="shared" si="22"/>
        <v>16714577520450.121</v>
      </c>
      <c r="K192">
        <f t="shared" si="23"/>
        <v>351535.52967964613</v>
      </c>
      <c r="L192">
        <f t="shared" si="24"/>
        <v>1023134.1913694395</v>
      </c>
    </row>
    <row r="193" spans="1:12" x14ac:dyDescent="0.3">
      <c r="B193" t="s">
        <v>13</v>
      </c>
      <c r="C193">
        <v>106731870</v>
      </c>
      <c r="D193">
        <v>82289422</v>
      </c>
      <c r="E193">
        <f t="shared" si="17"/>
        <v>100084925.2157056</v>
      </c>
      <c r="F193">
        <f t="shared" si="18"/>
        <v>767355.57573669287</v>
      </c>
      <c r="G193">
        <f t="shared" si="19"/>
        <v>1.0255292514235474</v>
      </c>
      <c r="H193">
        <f t="shared" si="20"/>
        <v>92620067.932468936</v>
      </c>
      <c r="I193">
        <f t="shared" si="21"/>
        <v>-14111802.067531064</v>
      </c>
      <c r="J193">
        <f t="shared" si="22"/>
        <v>199142957593174.03</v>
      </c>
      <c r="K193">
        <f t="shared" si="23"/>
        <v>1519953.1439651228</v>
      </c>
      <c r="L193">
        <f t="shared" si="24"/>
        <v>20318.801990163214</v>
      </c>
    </row>
    <row r="194" spans="1:12" x14ac:dyDescent="0.3">
      <c r="B194" t="s">
        <v>14</v>
      </c>
      <c r="C194">
        <v>87734400</v>
      </c>
      <c r="D194">
        <v>72712318</v>
      </c>
      <c r="E194">
        <f t="shared" si="17"/>
        <v>104478639.52590445</v>
      </c>
      <c r="F194">
        <f t="shared" si="18"/>
        <v>1565154.4973183661</v>
      </c>
      <c r="G194">
        <f t="shared" si="19"/>
        <v>0.90989985255955863</v>
      </c>
      <c r="H194">
        <f t="shared" si="20"/>
        <v>108777384.1210013</v>
      </c>
      <c r="I194">
        <f t="shared" si="21"/>
        <v>21042984.121001303</v>
      </c>
      <c r="J194">
        <f t="shared" si="22"/>
        <v>442807180716713</v>
      </c>
      <c r="K194">
        <f t="shared" si="23"/>
        <v>39202.23658796322</v>
      </c>
      <c r="L194">
        <f t="shared" si="24"/>
        <v>3381406.7569592851</v>
      </c>
    </row>
    <row r="195" spans="1:12" x14ac:dyDescent="0.3">
      <c r="B195" t="s">
        <v>15</v>
      </c>
      <c r="C195">
        <v>105445722</v>
      </c>
      <c r="D195">
        <v>83177322</v>
      </c>
      <c r="E195">
        <f t="shared" si="17"/>
        <v>101202498.06404024</v>
      </c>
      <c r="F195">
        <f t="shared" si="18"/>
        <v>500069.38629820093</v>
      </c>
      <c r="G195">
        <f t="shared" si="19"/>
        <v>1.0275181996125835</v>
      </c>
      <c r="H195">
        <f t="shared" si="20"/>
        <v>111031949.72733988</v>
      </c>
      <c r="I195">
        <f t="shared" si="21"/>
        <v>5586227.7273398787</v>
      </c>
      <c r="J195">
        <f t="shared" si="22"/>
        <v>31205940221700.867</v>
      </c>
      <c r="K195">
        <f t="shared" si="23"/>
        <v>6186579.3041027747</v>
      </c>
      <c r="L195">
        <f t="shared" si="24"/>
        <v>3575461.016291033</v>
      </c>
    </row>
    <row r="196" spans="1:12" x14ac:dyDescent="0.3">
      <c r="B196" t="s">
        <v>16</v>
      </c>
      <c r="C196">
        <v>105827743</v>
      </c>
      <c r="D196">
        <v>84092717</v>
      </c>
      <c r="E196">
        <f t="shared" si="17"/>
        <v>100495003.20579806</v>
      </c>
      <c r="F196">
        <f t="shared" si="18"/>
        <v>234405.25249931627</v>
      </c>
      <c r="G196">
        <f t="shared" si="19"/>
        <v>1.0875654098417114</v>
      </c>
      <c r="H196">
        <f t="shared" si="20"/>
        <v>108588682.22150142</v>
      </c>
      <c r="I196">
        <f t="shared" si="21"/>
        <v>2760939.2215014249</v>
      </c>
      <c r="J196">
        <f t="shared" si="22"/>
        <v>7622785384824.8945</v>
      </c>
      <c r="K196">
        <f t="shared" si="23"/>
        <v>93680.414592260888</v>
      </c>
      <c r="L196">
        <f t="shared" si="24"/>
        <v>1384.0300172727727</v>
      </c>
    </row>
    <row r="197" spans="1:12" x14ac:dyDescent="0.3">
      <c r="B197" t="s">
        <v>17</v>
      </c>
      <c r="C197">
        <v>102684042</v>
      </c>
      <c r="D197">
        <v>82179261</v>
      </c>
      <c r="E197">
        <f t="shared" si="17"/>
        <v>100124992.07800052</v>
      </c>
      <c r="F197">
        <f t="shared" si="18"/>
        <v>101433.64883400702</v>
      </c>
      <c r="G197">
        <f t="shared" si="19"/>
        <v>1.0723702272705882</v>
      </c>
      <c r="H197">
        <f t="shared" si="20"/>
        <v>94514908.882044956</v>
      </c>
      <c r="I197">
        <f t="shared" si="21"/>
        <v>-8169133.1179550439</v>
      </c>
      <c r="J197">
        <f t="shared" si="22"/>
        <v>66734735898869.898</v>
      </c>
      <c r="K197">
        <f t="shared" si="23"/>
        <v>1209325.7604517529</v>
      </c>
      <c r="L197">
        <f t="shared" si="24"/>
        <v>93386.249174765064</v>
      </c>
    </row>
    <row r="198" spans="1:12" x14ac:dyDescent="0.3">
      <c r="B198" t="s">
        <v>18</v>
      </c>
      <c r="C198">
        <v>91621033</v>
      </c>
      <c r="D198">
        <v>73256690</v>
      </c>
      <c r="E198">
        <f t="shared" si="17"/>
        <v>102270824.23078644</v>
      </c>
      <c r="F198">
        <f t="shared" si="18"/>
        <v>551201.31970342947</v>
      </c>
      <c r="G198">
        <f t="shared" si="19"/>
        <v>0.93793350503090023</v>
      </c>
      <c r="H198">
        <f t="shared" si="20"/>
        <v>95967982.175072983</v>
      </c>
      <c r="I198">
        <f t="shared" si="21"/>
        <v>4346949.1750729829</v>
      </c>
      <c r="J198">
        <f t="shared" si="22"/>
        <v>18895967130667.688</v>
      </c>
      <c r="K198">
        <f t="shared" si="23"/>
        <v>439264.55068839923</v>
      </c>
      <c r="L198">
        <f t="shared" si="24"/>
        <v>1191910.308069885</v>
      </c>
    </row>
    <row r="199" spans="1:12" x14ac:dyDescent="0.3">
      <c r="A199">
        <v>2016</v>
      </c>
      <c r="B199" t="s">
        <v>7</v>
      </c>
      <c r="C199">
        <v>88743676</v>
      </c>
      <c r="D199">
        <v>75265660</v>
      </c>
      <c r="E199">
        <f t="shared" si="17"/>
        <v>101722888.08243279</v>
      </c>
      <c r="F199">
        <f t="shared" si="18"/>
        <v>309391.07673087175</v>
      </c>
      <c r="G199">
        <f t="shared" si="19"/>
        <v>0.92677467862295371</v>
      </c>
      <c r="H199">
        <f t="shared" si="20"/>
        <v>99158080.526196271</v>
      </c>
      <c r="I199">
        <f t="shared" si="21"/>
        <v>10414404.526196271</v>
      </c>
      <c r="J199">
        <f t="shared" si="22"/>
        <v>108459821635257.38</v>
      </c>
      <c r="K199">
        <f t="shared" si="23"/>
        <v>620022.31968003814</v>
      </c>
      <c r="L199">
        <f t="shared" si="24"/>
        <v>90363.348178458109</v>
      </c>
    </row>
    <row r="200" spans="1:12" x14ac:dyDescent="0.3">
      <c r="B200" t="s">
        <v>8</v>
      </c>
      <c r="C200">
        <v>98567591</v>
      </c>
      <c r="D200">
        <v>79448149</v>
      </c>
      <c r="E200">
        <f t="shared" si="17"/>
        <v>99503263.1520558</v>
      </c>
      <c r="F200">
        <f t="shared" si="18"/>
        <v>-246992.44483285816</v>
      </c>
      <c r="G200">
        <f t="shared" si="19"/>
        <v>0.97385264374860669</v>
      </c>
      <c r="H200">
        <f t="shared" si="20"/>
        <v>107573076.56253628</v>
      </c>
      <c r="I200">
        <f t="shared" si="21"/>
        <v>9005485.5625362843</v>
      </c>
      <c r="J200">
        <f t="shared" si="22"/>
        <v>81098770217049.453</v>
      </c>
      <c r="K200">
        <f t="shared" si="23"/>
        <v>3995172.8565361858</v>
      </c>
      <c r="L200">
        <f t="shared" si="24"/>
        <v>1087506.2908958718</v>
      </c>
    </row>
    <row r="201" spans="1:12" x14ac:dyDescent="0.3">
      <c r="B201" t="s">
        <v>9</v>
      </c>
      <c r="C201">
        <v>106462627</v>
      </c>
      <c r="D201">
        <v>81006995</v>
      </c>
      <c r="E201">
        <f t="shared" si="17"/>
        <v>97295308.801202714</v>
      </c>
      <c r="F201">
        <f t="shared" si="18"/>
        <v>-678404.0641573082</v>
      </c>
      <c r="G201">
        <f t="shared" si="19"/>
        <v>1.0849151655645624</v>
      </c>
      <c r="H201">
        <f t="shared" si="20"/>
        <v>94566623.412615493</v>
      </c>
      <c r="I201">
        <f t="shared" si="21"/>
        <v>-11896003.587384507</v>
      </c>
      <c r="J201">
        <f t="shared" si="22"/>
        <v>141514901351065.06</v>
      </c>
      <c r="K201">
        <f t="shared" si="23"/>
        <v>162403.70159093573</v>
      </c>
      <c r="L201">
        <f t="shared" si="24"/>
        <v>632374.1181956653</v>
      </c>
    </row>
    <row r="202" spans="1:12" x14ac:dyDescent="0.3">
      <c r="B202" t="s">
        <v>10</v>
      </c>
      <c r="C202">
        <v>103942314</v>
      </c>
      <c r="D202">
        <v>78756672</v>
      </c>
      <c r="E202">
        <f t="shared" si="17"/>
        <v>99485200.839295983</v>
      </c>
      <c r="F202">
        <f t="shared" si="18"/>
        <v>-47378.921662181208</v>
      </c>
      <c r="G202">
        <f t="shared" si="19"/>
        <v>0.98589355585647187</v>
      </c>
      <c r="H202">
        <f t="shared" si="20"/>
        <v>98596221.324153021</v>
      </c>
      <c r="I202">
        <f t="shared" si="21"/>
        <v>-5346092.675846979</v>
      </c>
      <c r="J202">
        <f t="shared" si="22"/>
        <v>28580706898744.711</v>
      </c>
      <c r="K202">
        <f t="shared" si="23"/>
        <v>581240.008824858</v>
      </c>
      <c r="L202">
        <f t="shared" si="24"/>
        <v>59663.919602218717</v>
      </c>
    </row>
    <row r="203" spans="1:12" x14ac:dyDescent="0.3">
      <c r="B203" t="s">
        <v>11</v>
      </c>
      <c r="C203">
        <v>96762177</v>
      </c>
      <c r="D203">
        <v>76271586</v>
      </c>
      <c r="E203">
        <f t="shared" si="17"/>
        <v>100710256.52844258</v>
      </c>
      <c r="F203">
        <f t="shared" si="18"/>
        <v>232556.69271574917</v>
      </c>
      <c r="G203">
        <f t="shared" si="19"/>
        <v>0.98822414241005585</v>
      </c>
      <c r="H203">
        <f t="shared" si="20"/>
        <v>103477574.51938622</v>
      </c>
      <c r="I203">
        <f t="shared" si="21"/>
        <v>6715397.519386217</v>
      </c>
      <c r="J203">
        <f t="shared" si="22"/>
        <v>45096563843378.555</v>
      </c>
      <c r="K203">
        <f t="shared" si="23"/>
        <v>2077.910107342509</v>
      </c>
      <c r="L203">
        <f t="shared" si="24"/>
        <v>495990.18296599592</v>
      </c>
    </row>
    <row r="204" spans="1:12" x14ac:dyDescent="0.3">
      <c r="B204" t="s">
        <v>12</v>
      </c>
      <c r="C204">
        <v>106137524</v>
      </c>
      <c r="D204">
        <v>82052319</v>
      </c>
      <c r="E204">
        <f t="shared" si="17"/>
        <v>99396816.572371632</v>
      </c>
      <c r="F204">
        <f t="shared" si="18"/>
        <v>-107562.57001732348</v>
      </c>
      <c r="G204">
        <f t="shared" si="19"/>
        <v>1.0297125910062164</v>
      </c>
      <c r="H204">
        <f t="shared" si="20"/>
        <v>101824034.33143687</v>
      </c>
      <c r="I204">
        <f t="shared" si="21"/>
        <v>-4313489.6685631275</v>
      </c>
      <c r="J204">
        <f t="shared" si="22"/>
        <v>18606193120800.84</v>
      </c>
      <c r="K204">
        <f t="shared" si="23"/>
        <v>264797.67651177605</v>
      </c>
      <c r="L204">
        <f t="shared" si="24"/>
        <v>908383.15233863541</v>
      </c>
    </row>
    <row r="205" spans="1:12" x14ac:dyDescent="0.3">
      <c r="B205" t="s">
        <v>13</v>
      </c>
      <c r="C205">
        <v>95831617</v>
      </c>
      <c r="D205">
        <v>76965178</v>
      </c>
      <c r="E205">
        <f t="shared" si="17"/>
        <v>100281886.22342339</v>
      </c>
      <c r="F205">
        <f t="shared" si="18"/>
        <v>110816.51861787481</v>
      </c>
      <c r="G205">
        <f t="shared" si="19"/>
        <v>1.0179964050064982</v>
      </c>
      <c r="H205">
        <f t="shared" si="20"/>
        <v>91347305.423038945</v>
      </c>
      <c r="I205">
        <f t="shared" si="21"/>
        <v>-4484311.5769610554</v>
      </c>
      <c r="J205">
        <f t="shared" si="22"/>
        <v>20109050319266.949</v>
      </c>
      <c r="K205">
        <f t="shared" si="23"/>
        <v>2061010.6332825695</v>
      </c>
      <c r="L205">
        <f t="shared" si="24"/>
        <v>1000699.0467636026</v>
      </c>
    </row>
    <row r="206" spans="1:12" x14ac:dyDescent="0.3">
      <c r="B206" t="s">
        <v>14</v>
      </c>
      <c r="C206">
        <v>95979799</v>
      </c>
      <c r="D206">
        <v>76634380</v>
      </c>
      <c r="E206">
        <f t="shared" si="17"/>
        <v>101555783.42915766</v>
      </c>
      <c r="F206">
        <f t="shared" si="18"/>
        <v>366694.26978348126</v>
      </c>
      <c r="G206">
        <f t="shared" si="19"/>
        <v>0.91369225466768733</v>
      </c>
      <c r="H206">
        <f t="shared" si="20"/>
        <v>104727200.78526969</v>
      </c>
      <c r="I206">
        <f t="shared" si="21"/>
        <v>8747401.7852696925</v>
      </c>
      <c r="J206">
        <f t="shared" si="22"/>
        <v>76517037992939.406</v>
      </c>
      <c r="K206">
        <f t="shared" si="23"/>
        <v>825733.85859442479</v>
      </c>
      <c r="L206">
        <f t="shared" si="24"/>
        <v>229.13007013123863</v>
      </c>
    </row>
    <row r="207" spans="1:12" x14ac:dyDescent="0.3">
      <c r="B207" t="s">
        <v>15</v>
      </c>
      <c r="C207">
        <v>105603704</v>
      </c>
      <c r="D207">
        <v>81854374</v>
      </c>
      <c r="E207">
        <f t="shared" si="17"/>
        <v>99913397.790211618</v>
      </c>
      <c r="F207">
        <f t="shared" si="18"/>
        <v>-75303.31013701373</v>
      </c>
      <c r="G207">
        <f t="shared" si="19"/>
        <v>1.0306898944244742</v>
      </c>
      <c r="H207">
        <f t="shared" si="20"/>
        <v>108580458.14103784</v>
      </c>
      <c r="I207">
        <f t="shared" si="21"/>
        <v>2976754.1410378367</v>
      </c>
      <c r="J207">
        <f t="shared" si="22"/>
        <v>8861065216185.9082</v>
      </c>
      <c r="K207">
        <f t="shared" si="23"/>
        <v>1654271.1324975833</v>
      </c>
      <c r="L207">
        <f t="shared" si="24"/>
        <v>964990.0126278135</v>
      </c>
    </row>
    <row r="208" spans="1:12" x14ac:dyDescent="0.3">
      <c r="B208" t="s">
        <v>16</v>
      </c>
      <c r="C208">
        <v>101050833</v>
      </c>
      <c r="D208">
        <v>82227189</v>
      </c>
      <c r="E208">
        <f t="shared" si="17"/>
        <v>99192149.929533035</v>
      </c>
      <c r="F208">
        <f t="shared" si="18"/>
        <v>-217411.11125615906</v>
      </c>
      <c r="G208">
        <f t="shared" si="19"/>
        <v>1.0801489012894208</v>
      </c>
      <c r="H208">
        <f t="shared" si="20"/>
        <v>106137563.16060269</v>
      </c>
      <c r="I208">
        <f t="shared" si="21"/>
        <v>5086730.1606026888</v>
      </c>
      <c r="J208">
        <f t="shared" si="22"/>
        <v>25874823726785.055</v>
      </c>
      <c r="K208">
        <f t="shared" si="23"/>
        <v>2698.8220352517887</v>
      </c>
      <c r="L208">
        <f t="shared" si="24"/>
        <v>196287.000905205</v>
      </c>
    </row>
    <row r="209" spans="1:12" x14ac:dyDescent="0.3">
      <c r="B209" t="s">
        <v>17</v>
      </c>
      <c r="C209">
        <v>107635608</v>
      </c>
      <c r="D209">
        <v>85658251</v>
      </c>
      <c r="E209">
        <f t="shared" si="17"/>
        <v>97855296.783464417</v>
      </c>
      <c r="F209">
        <f t="shared" si="18"/>
        <v>-463688.35891489999</v>
      </c>
      <c r="G209">
        <f t="shared" si="19"/>
        <v>1.0753417403945151</v>
      </c>
      <c r="H209">
        <f t="shared" si="20"/>
        <v>91346852.650234684</v>
      </c>
      <c r="I209">
        <f t="shared" si="21"/>
        <v>-16288755.349765316</v>
      </c>
      <c r="J209">
        <f t="shared" si="22"/>
        <v>265323550844508.19</v>
      </c>
      <c r="K209">
        <f t="shared" si="23"/>
        <v>931879.84535101627</v>
      </c>
      <c r="L209">
        <f t="shared" si="24"/>
        <v>429083.66525414988</v>
      </c>
    </row>
    <row r="210" spans="1:12" x14ac:dyDescent="0.3">
      <c r="B210" t="s">
        <v>18</v>
      </c>
      <c r="C210">
        <v>97115677</v>
      </c>
      <c r="D210">
        <v>78776636</v>
      </c>
      <c r="E210">
        <f t="shared" si="17"/>
        <v>101490094.92479201</v>
      </c>
      <c r="F210">
        <f t="shared" si="18"/>
        <v>437978.67113844777</v>
      </c>
      <c r="G210">
        <f t="shared" si="19"/>
        <v>0.93997704202373578</v>
      </c>
      <c r="H210">
        <f t="shared" si="20"/>
        <v>94464357.649525225</v>
      </c>
      <c r="I210">
        <f t="shared" si="21"/>
        <v>-2651319.3504747748</v>
      </c>
      <c r="J210">
        <f t="shared" si="22"/>
        <v>7029494298201.9814</v>
      </c>
      <c r="K210">
        <f t="shared" si="23"/>
        <v>1611751.3434297864</v>
      </c>
      <c r="L210">
        <f t="shared" si="24"/>
        <v>1028181.5683594318</v>
      </c>
    </row>
    <row r="211" spans="1:12" x14ac:dyDescent="0.3">
      <c r="A211">
        <v>2017</v>
      </c>
      <c r="B211" t="s">
        <v>7</v>
      </c>
      <c r="C211">
        <v>98768003</v>
      </c>
      <c r="D211">
        <v>83686734</v>
      </c>
      <c r="E211">
        <f t="shared" si="17"/>
        <v>102603216.24061209</v>
      </c>
      <c r="F211">
        <f t="shared" si="18"/>
        <v>586510.05296840752</v>
      </c>
      <c r="G211">
        <f t="shared" si="19"/>
        <v>0.93063730834621494</v>
      </c>
      <c r="H211">
        <f t="shared" si="20"/>
        <v>100491587.75869849</v>
      </c>
      <c r="I211">
        <f t="shared" si="21"/>
        <v>1723584.7586984932</v>
      </c>
      <c r="J211">
        <f t="shared" si="22"/>
        <v>2970744420417.7432</v>
      </c>
      <c r="K211">
        <f t="shared" si="23"/>
        <v>117352.56142729908</v>
      </c>
      <c r="L211">
        <f t="shared" si="24"/>
        <v>28112.672378075476</v>
      </c>
    </row>
    <row r="212" spans="1:12" x14ac:dyDescent="0.3">
      <c r="B212" t="s">
        <v>8</v>
      </c>
      <c r="C212">
        <v>102398420</v>
      </c>
      <c r="D212">
        <v>82149145</v>
      </c>
      <c r="E212">
        <f t="shared" ref="E212:E275" si="25">$G$4*(C211/G200) + (1-$G$4)*(E211+F211)</f>
        <v>102772043.04686762</v>
      </c>
      <c r="F212">
        <f t="shared" ref="F212:F275" si="26">$H$4*(E212-E211) + (1-$H$4)*F211</f>
        <v>494619.73869157542</v>
      </c>
      <c r="G212">
        <f t="shared" ref="G212:G275" si="27">$I$4*(C212/E212) + (1-$I$4)*G200</f>
        <v>0.97627842466973935</v>
      </c>
      <c r="H212">
        <f t="shared" ref="H212:H275" si="28">(E212+F212)*G201</f>
        <v>112035568.55329478</v>
      </c>
      <c r="I212">
        <f t="shared" ref="I212:I275" si="29">(H212-C212)</f>
        <v>9637148.5532947779</v>
      </c>
      <c r="J212">
        <f t="shared" ref="J212:J275" si="30">I212*I212</f>
        <v>92874632238271.625</v>
      </c>
      <c r="K212">
        <f t="shared" ref="K212:K275" si="31">(H212-C211)^2/C211</f>
        <v>1782240.1016954263</v>
      </c>
      <c r="L212">
        <f t="shared" ref="L212:L275" si="32">(C212-C211)^2/C211</f>
        <v>133443.29330916004</v>
      </c>
    </row>
    <row r="213" spans="1:12" x14ac:dyDescent="0.3">
      <c r="B213" t="s">
        <v>9</v>
      </c>
      <c r="C213">
        <v>118097908</v>
      </c>
      <c r="D213">
        <v>92786409</v>
      </c>
      <c r="E213">
        <f t="shared" si="25"/>
        <v>101170329.00790754</v>
      </c>
      <c r="F213">
        <f t="shared" si="26"/>
        <v>33426.307608210307</v>
      </c>
      <c r="G213">
        <f t="shared" si="27"/>
        <v>1.0937944823135453</v>
      </c>
      <c r="H213">
        <f t="shared" si="28"/>
        <v>99776130.194042146</v>
      </c>
      <c r="I213">
        <f t="shared" si="29"/>
        <v>-18321777.805957854</v>
      </c>
      <c r="J213">
        <f t="shared" si="30"/>
        <v>335687541970889.81</v>
      </c>
      <c r="K213">
        <f t="shared" si="31"/>
        <v>67153.417273728235</v>
      </c>
      <c r="L213">
        <f t="shared" si="32"/>
        <v>2407009.0482074236</v>
      </c>
    </row>
    <row r="214" spans="1:12" x14ac:dyDescent="0.3">
      <c r="B214" t="s">
        <v>10</v>
      </c>
      <c r="C214">
        <v>100757262</v>
      </c>
      <c r="D214">
        <v>82784362</v>
      </c>
      <c r="E214">
        <f t="shared" si="25"/>
        <v>105589519.15682146</v>
      </c>
      <c r="F214">
        <f t="shared" si="26"/>
        <v>998294.35269546648</v>
      </c>
      <c r="G214">
        <f t="shared" si="27"/>
        <v>0.98248222098767024</v>
      </c>
      <c r="H214">
        <f t="shared" si="28"/>
        <v>105332650.59680533</v>
      </c>
      <c r="I214">
        <f t="shared" si="29"/>
        <v>4575388.5968053341</v>
      </c>
      <c r="J214">
        <f t="shared" si="30"/>
        <v>20934180811776.285</v>
      </c>
      <c r="K214">
        <f t="shared" si="31"/>
        <v>1379802.5666112241</v>
      </c>
      <c r="L214">
        <f t="shared" si="32"/>
        <v>2546175.5317233563</v>
      </c>
    </row>
    <row r="215" spans="1:12" x14ac:dyDescent="0.3">
      <c r="B215" t="s">
        <v>11</v>
      </c>
      <c r="C215">
        <v>110452914</v>
      </c>
      <c r="D215">
        <v>88429651</v>
      </c>
      <c r="E215">
        <f t="shared" si="25"/>
        <v>105495165.73756528</v>
      </c>
      <c r="F215">
        <f t="shared" si="26"/>
        <v>757911.8428661041</v>
      </c>
      <c r="G215">
        <f t="shared" si="27"/>
        <v>0.99455702765455212</v>
      </c>
      <c r="H215">
        <f t="shared" si="28"/>
        <v>109410131.81773052</v>
      </c>
      <c r="I215">
        <f t="shared" si="29"/>
        <v>-1042782.1822694838</v>
      </c>
      <c r="J215">
        <f t="shared" si="30"/>
        <v>1087394679658.7069</v>
      </c>
      <c r="K215">
        <f t="shared" si="31"/>
        <v>743094.38939092786</v>
      </c>
      <c r="L215">
        <f t="shared" si="32"/>
        <v>932991.48705632752</v>
      </c>
    </row>
    <row r="216" spans="1:12" x14ac:dyDescent="0.3">
      <c r="B216" t="s">
        <v>12</v>
      </c>
      <c r="C216">
        <v>107190605</v>
      </c>
      <c r="D216">
        <v>84833179</v>
      </c>
      <c r="E216">
        <f t="shared" si="25"/>
        <v>106492070.61149001</v>
      </c>
      <c r="F216">
        <f t="shared" si="26"/>
        <v>810490.3096990023</v>
      </c>
      <c r="G216">
        <f t="shared" si="27"/>
        <v>1.0272177181149031</v>
      </c>
      <c r="H216">
        <f t="shared" si="28"/>
        <v>109233621.26576118</v>
      </c>
      <c r="I216">
        <f t="shared" si="29"/>
        <v>2043016.2657611817</v>
      </c>
      <c r="J216">
        <f t="shared" si="30"/>
        <v>4173915462164.7637</v>
      </c>
      <c r="K216">
        <f t="shared" si="31"/>
        <v>13459.805793512822</v>
      </c>
      <c r="L216">
        <f t="shared" si="32"/>
        <v>96354.723710421982</v>
      </c>
    </row>
    <row r="217" spans="1:12" x14ac:dyDescent="0.3">
      <c r="B217" t="s">
        <v>13</v>
      </c>
      <c r="C217">
        <v>103122392</v>
      </c>
      <c r="D217">
        <v>84096950</v>
      </c>
      <c r="E217">
        <f t="shared" si="25"/>
        <v>106828937.42581001</v>
      </c>
      <c r="F217">
        <f t="shared" si="26"/>
        <v>706293.14071562141</v>
      </c>
      <c r="G217">
        <f t="shared" si="27"/>
        <v>1.0123185006891893</v>
      </c>
      <c r="H217">
        <f t="shared" si="28"/>
        <v>98254107.272538424</v>
      </c>
      <c r="I217">
        <f t="shared" si="29"/>
        <v>-4868284.7274615765</v>
      </c>
      <c r="J217">
        <f t="shared" si="30"/>
        <v>23700196187635.637</v>
      </c>
      <c r="K217">
        <f t="shared" si="31"/>
        <v>745037.23188171128</v>
      </c>
      <c r="L217">
        <f t="shared" si="32"/>
        <v>154401.19041560593</v>
      </c>
    </row>
    <row r="218" spans="1:12" x14ac:dyDescent="0.3">
      <c r="B218" t="s">
        <v>14</v>
      </c>
      <c r="C218">
        <v>102953385</v>
      </c>
      <c r="D218">
        <v>82694088</v>
      </c>
      <c r="E218">
        <f t="shared" si="25"/>
        <v>108792660.18453711</v>
      </c>
      <c r="F218">
        <f t="shared" si="26"/>
        <v>982927.65667814738</v>
      </c>
      <c r="G218">
        <f t="shared" si="27"/>
        <v>0.91720878117283899</v>
      </c>
      <c r="H218">
        <f t="shared" si="28"/>
        <v>113144589.04244675</v>
      </c>
      <c r="I218">
        <f t="shared" si="29"/>
        <v>10191204.042446747</v>
      </c>
      <c r="J218">
        <f t="shared" si="30"/>
        <v>103860639834782.92</v>
      </c>
      <c r="K218">
        <f t="shared" si="31"/>
        <v>974031.26139304764</v>
      </c>
      <c r="L218">
        <f t="shared" si="32"/>
        <v>276.98509988984739</v>
      </c>
    </row>
    <row r="219" spans="1:12" x14ac:dyDescent="0.3">
      <c r="B219" t="s">
        <v>15</v>
      </c>
      <c r="C219">
        <v>110345374</v>
      </c>
      <c r="D219">
        <v>86104453</v>
      </c>
      <c r="E219">
        <f t="shared" si="25"/>
        <v>107442102.1750506</v>
      </c>
      <c r="F219">
        <f t="shared" si="26"/>
        <v>469560.81012192246</v>
      </c>
      <c r="G219">
        <f t="shared" si="27"/>
        <v>1.0302946299401361</v>
      </c>
      <c r="H219">
        <f t="shared" si="28"/>
        <v>116560664.20974836</v>
      </c>
      <c r="I219">
        <f t="shared" si="29"/>
        <v>6215290.2097483575</v>
      </c>
      <c r="J219">
        <f t="shared" si="30"/>
        <v>38629832391393.781</v>
      </c>
      <c r="K219">
        <f t="shared" si="31"/>
        <v>1798464.8828404222</v>
      </c>
      <c r="L219">
        <f t="shared" si="32"/>
        <v>530740.21195243846</v>
      </c>
    </row>
    <row r="220" spans="1:12" x14ac:dyDescent="0.3">
      <c r="B220" t="s">
        <v>16</v>
      </c>
      <c r="C220">
        <v>107977832</v>
      </c>
      <c r="D220">
        <v>88867041</v>
      </c>
      <c r="E220">
        <f t="shared" si="25"/>
        <v>106553707.78579062</v>
      </c>
      <c r="F220">
        <f t="shared" si="26"/>
        <v>170810.66625790411</v>
      </c>
      <c r="G220">
        <f t="shared" si="27"/>
        <v>1.0729526039428332</v>
      </c>
      <c r="H220">
        <f t="shared" si="28"/>
        <v>114765329.41499241</v>
      </c>
      <c r="I220">
        <f t="shared" si="29"/>
        <v>6787497.414992407</v>
      </c>
      <c r="J220">
        <f t="shared" si="30"/>
        <v>46070121158528.609</v>
      </c>
      <c r="K220">
        <f t="shared" si="31"/>
        <v>177044.17650096232</v>
      </c>
      <c r="L220">
        <f t="shared" si="32"/>
        <v>50797.372998744831</v>
      </c>
    </row>
    <row r="221" spans="1:12" x14ac:dyDescent="0.3">
      <c r="B221" t="s">
        <v>17</v>
      </c>
      <c r="C221">
        <v>116277677</v>
      </c>
      <c r="D221">
        <v>92435711</v>
      </c>
      <c r="E221">
        <f t="shared" si="25"/>
        <v>105234914.44429249</v>
      </c>
      <c r="F221">
        <f t="shared" si="26"/>
        <v>-156902.2154484248</v>
      </c>
      <c r="G221">
        <f t="shared" si="27"/>
        <v>1.0785305117154951</v>
      </c>
      <c r="H221">
        <f t="shared" si="28"/>
        <v>98770919.116602778</v>
      </c>
      <c r="I221">
        <f t="shared" si="29"/>
        <v>-17506757.883397222</v>
      </c>
      <c r="J221">
        <f t="shared" si="30"/>
        <v>306486571587890.75</v>
      </c>
      <c r="K221">
        <f t="shared" si="31"/>
        <v>785043.03404115152</v>
      </c>
      <c r="L221">
        <f t="shared" si="32"/>
        <v>637977.49730727135</v>
      </c>
    </row>
    <row r="222" spans="1:12" x14ac:dyDescent="0.3">
      <c r="B222" t="s">
        <v>18</v>
      </c>
      <c r="C222">
        <v>100534631</v>
      </c>
      <c r="D222">
        <v>82109641</v>
      </c>
      <c r="E222">
        <f t="shared" si="25"/>
        <v>109473389.29263818</v>
      </c>
      <c r="F222">
        <f t="shared" si="26"/>
        <v>810080.73858628189</v>
      </c>
      <c r="G222">
        <f t="shared" si="27"/>
        <v>0.93764635759393145</v>
      </c>
      <c r="H222">
        <f t="shared" si="28"/>
        <v>102633911.70493919</v>
      </c>
      <c r="I222">
        <f t="shared" si="29"/>
        <v>2099280.7049391866</v>
      </c>
      <c r="J222">
        <f t="shared" si="30"/>
        <v>4406979478129.9678</v>
      </c>
      <c r="K222">
        <f t="shared" si="31"/>
        <v>1600929.2258797523</v>
      </c>
      <c r="L222">
        <f t="shared" si="32"/>
        <v>2131479.6077162428</v>
      </c>
    </row>
    <row r="223" spans="1:12" x14ac:dyDescent="0.3">
      <c r="A223">
        <v>2018</v>
      </c>
      <c r="B223" t="s">
        <v>7</v>
      </c>
      <c r="C223">
        <v>107092452</v>
      </c>
      <c r="D223">
        <v>89542683</v>
      </c>
      <c r="E223">
        <f t="shared" si="25"/>
        <v>109751119.47317378</v>
      </c>
      <c r="F223">
        <f t="shared" si="26"/>
        <v>692963.61581513181</v>
      </c>
      <c r="G223">
        <f t="shared" si="27"/>
        <v>0.93550119460368208</v>
      </c>
      <c r="H223">
        <f t="shared" si="28"/>
        <v>107824175.4522119</v>
      </c>
      <c r="I223">
        <f t="shared" si="29"/>
        <v>731723.45221190155</v>
      </c>
      <c r="J223">
        <f t="shared" si="30"/>
        <v>535419210516.90295</v>
      </c>
      <c r="K223">
        <f t="shared" si="31"/>
        <v>528548.79748624447</v>
      </c>
      <c r="L223">
        <f t="shared" si="32"/>
        <v>427763.20796403976</v>
      </c>
    </row>
    <row r="224" spans="1:12" x14ac:dyDescent="0.3">
      <c r="B224" t="s">
        <v>8</v>
      </c>
      <c r="C224">
        <v>104721045</v>
      </c>
      <c r="D224">
        <v>86106277</v>
      </c>
      <c r="E224">
        <f t="shared" si="25"/>
        <v>110267202.18808442</v>
      </c>
      <c r="F224">
        <f t="shared" si="26"/>
        <v>654049.81761614385</v>
      </c>
      <c r="G224">
        <f t="shared" si="27"/>
        <v>0.97341473027662417</v>
      </c>
      <c r="H224">
        <f t="shared" si="28"/>
        <v>121325053.41514555</v>
      </c>
      <c r="I224">
        <f t="shared" si="29"/>
        <v>16604008.415145546</v>
      </c>
      <c r="J224">
        <f t="shared" si="30"/>
        <v>275693095450224.13</v>
      </c>
      <c r="K224">
        <f t="shared" si="31"/>
        <v>1891514.6610183413</v>
      </c>
      <c r="L224">
        <f t="shared" si="32"/>
        <v>52511.368024788528</v>
      </c>
    </row>
    <row r="225" spans="1:12" x14ac:dyDescent="0.3">
      <c r="B225" t="s">
        <v>9</v>
      </c>
      <c r="C225">
        <v>116088455</v>
      </c>
      <c r="D225">
        <v>91063201</v>
      </c>
      <c r="E225">
        <f t="shared" si="25"/>
        <v>107338762.92658684</v>
      </c>
      <c r="F225">
        <f t="shared" si="26"/>
        <v>-134097.77978887688</v>
      </c>
      <c r="G225">
        <f t="shared" si="27"/>
        <v>1.0924712734556308</v>
      </c>
      <c r="H225">
        <f t="shared" si="28"/>
        <v>105326677.51366554</v>
      </c>
      <c r="I225">
        <f t="shared" si="29"/>
        <v>-10761777.486334458</v>
      </c>
      <c r="J225">
        <f t="shared" si="30"/>
        <v>115815854665375.2</v>
      </c>
      <c r="K225">
        <f t="shared" si="31"/>
        <v>3502.5504339537761</v>
      </c>
      <c r="L225">
        <f t="shared" si="32"/>
        <v>1233925.9038916198</v>
      </c>
    </row>
    <row r="226" spans="1:12" x14ac:dyDescent="0.3">
      <c r="B226" t="s">
        <v>10</v>
      </c>
      <c r="C226">
        <v>110343444</v>
      </c>
      <c r="D226">
        <v>89867405</v>
      </c>
      <c r="E226">
        <f t="shared" si="25"/>
        <v>109789703.35554065</v>
      </c>
      <c r="F226">
        <f t="shared" si="26"/>
        <v>434610.62613451458</v>
      </c>
      <c r="G226">
        <f t="shared" si="27"/>
        <v>0.98491333851208684</v>
      </c>
      <c r="H226">
        <f t="shared" si="28"/>
        <v>109624366.08887695</v>
      </c>
      <c r="I226">
        <f t="shared" si="29"/>
        <v>-719077.91112305224</v>
      </c>
      <c r="J226">
        <f t="shared" si="30"/>
        <v>517073042265.09222</v>
      </c>
      <c r="K226">
        <f t="shared" si="31"/>
        <v>359936.26972556405</v>
      </c>
      <c r="L226">
        <f t="shared" si="32"/>
        <v>284310.36824567092</v>
      </c>
    </row>
    <row r="227" spans="1:12" x14ac:dyDescent="0.3">
      <c r="B227" t="s">
        <v>11</v>
      </c>
      <c r="C227">
        <v>109064134</v>
      </c>
      <c r="D227">
        <v>89042133</v>
      </c>
      <c r="E227">
        <f t="shared" si="25"/>
        <v>110394943.40233864</v>
      </c>
      <c r="F227">
        <f t="shared" si="26"/>
        <v>472149.09868047934</v>
      </c>
      <c r="G227">
        <f t="shared" si="27"/>
        <v>0.9938445470124182</v>
      </c>
      <c r="H227">
        <f t="shared" si="28"/>
        <v>113884641.77293076</v>
      </c>
      <c r="I227">
        <f t="shared" si="29"/>
        <v>4820507.7729307562</v>
      </c>
      <c r="J227">
        <f t="shared" si="30"/>
        <v>23237295188885.84</v>
      </c>
      <c r="K227">
        <f t="shared" si="31"/>
        <v>113645.91508499361</v>
      </c>
      <c r="L227">
        <f t="shared" si="32"/>
        <v>14832.18229168196</v>
      </c>
    </row>
    <row r="228" spans="1:12" x14ac:dyDescent="0.3">
      <c r="B228" t="s">
        <v>12</v>
      </c>
      <c r="C228">
        <v>115319538</v>
      </c>
      <c r="D228">
        <v>93371617</v>
      </c>
      <c r="E228">
        <f t="shared" si="25"/>
        <v>109759607.26762985</v>
      </c>
      <c r="F228">
        <f t="shared" si="26"/>
        <v>228502.34733483967</v>
      </c>
      <c r="G228">
        <f t="shared" si="27"/>
        <v>1.029743270549619</v>
      </c>
      <c r="H228">
        <f t="shared" si="28"/>
        <v>111342998.21905926</v>
      </c>
      <c r="I228">
        <f t="shared" si="29"/>
        <v>-3976539.7809407413</v>
      </c>
      <c r="J228">
        <f t="shared" si="30"/>
        <v>15812868629404.238</v>
      </c>
      <c r="K228">
        <f t="shared" si="31"/>
        <v>47616.223028081491</v>
      </c>
      <c r="L228">
        <f t="shared" si="32"/>
        <v>358780.45117211493</v>
      </c>
    </row>
    <row r="229" spans="1:12" x14ac:dyDescent="0.3">
      <c r="B229" t="s">
        <v>13</v>
      </c>
      <c r="C229">
        <v>110958652</v>
      </c>
      <c r="D229">
        <v>94602168</v>
      </c>
      <c r="E229">
        <f t="shared" si="25"/>
        <v>110915143.94255647</v>
      </c>
      <c r="F229">
        <f t="shared" si="26"/>
        <v>432449.89940503216</v>
      </c>
      <c r="G229">
        <f t="shared" si="27"/>
        <v>1.0110333833150578</v>
      </c>
      <c r="H229">
        <f t="shared" si="28"/>
        <v>102128990.83431382</v>
      </c>
      <c r="I229">
        <f t="shared" si="29"/>
        <v>-8829661.1656861752</v>
      </c>
      <c r="J229">
        <f t="shared" si="30"/>
        <v>77962916300826.547</v>
      </c>
      <c r="K229">
        <f t="shared" si="31"/>
        <v>1508768.9176329479</v>
      </c>
      <c r="L229">
        <f t="shared" si="32"/>
        <v>164909.84125340494</v>
      </c>
    </row>
    <row r="230" spans="1:12" x14ac:dyDescent="0.3">
      <c r="B230" t="s">
        <v>14</v>
      </c>
      <c r="C230">
        <v>105383114</v>
      </c>
      <c r="D230">
        <v>87746975</v>
      </c>
      <c r="E230">
        <f t="shared" si="25"/>
        <v>113619463.92547032</v>
      </c>
      <c r="F230">
        <f t="shared" si="26"/>
        <v>932261.31777697254</v>
      </c>
      <c r="G230">
        <f t="shared" si="27"/>
        <v>0.91831872288280292</v>
      </c>
      <c r="H230">
        <f t="shared" si="28"/>
        <v>118022027.36849563</v>
      </c>
      <c r="I230">
        <f t="shared" si="29"/>
        <v>12638913.368495628</v>
      </c>
      <c r="J230">
        <f t="shared" si="30"/>
        <v>159742131136337.5</v>
      </c>
      <c r="K230">
        <f t="shared" si="31"/>
        <v>449638.40761395288</v>
      </c>
      <c r="L230">
        <f t="shared" si="32"/>
        <v>280164.03794671188</v>
      </c>
    </row>
    <row r="231" spans="1:12" x14ac:dyDescent="0.3">
      <c r="B231" t="s">
        <v>15</v>
      </c>
      <c r="C231">
        <v>109142941</v>
      </c>
      <c r="D231">
        <v>90970794</v>
      </c>
      <c r="E231">
        <f t="shared" si="25"/>
        <v>111656675.97220962</v>
      </c>
      <c r="F231">
        <f t="shared" si="26"/>
        <v>295350.47814868356</v>
      </c>
      <c r="G231">
        <f t="shared" si="27"/>
        <v>1.0246043102532283</v>
      </c>
      <c r="H231">
        <f t="shared" si="28"/>
        <v>120119218.29658888</v>
      </c>
      <c r="I231">
        <f t="shared" si="29"/>
        <v>10976277.296588883</v>
      </c>
      <c r="J231">
        <f t="shared" si="30"/>
        <v>120478663291612.55</v>
      </c>
      <c r="K231">
        <f t="shared" si="31"/>
        <v>2060603.0852338008</v>
      </c>
      <c r="L231">
        <f t="shared" si="32"/>
        <v>134141.97524974446</v>
      </c>
    </row>
    <row r="232" spans="1:12" x14ac:dyDescent="0.3">
      <c r="B232" t="s">
        <v>16</v>
      </c>
      <c r="C232">
        <v>117258865</v>
      </c>
      <c r="D232">
        <v>98544666</v>
      </c>
      <c r="E232">
        <f t="shared" si="25"/>
        <v>109537776.72490048</v>
      </c>
      <c r="F232">
        <f t="shared" si="26"/>
        <v>-235784.46145203619</v>
      </c>
      <c r="G232">
        <f t="shared" si="27"/>
        <v>1.0726870189915896</v>
      </c>
      <c r="H232">
        <f t="shared" si="28"/>
        <v>117885533.64742014</v>
      </c>
      <c r="I232">
        <f t="shared" si="29"/>
        <v>626668.64742013812</v>
      </c>
      <c r="J232">
        <f t="shared" si="30"/>
        <v>392713593659.38538</v>
      </c>
      <c r="K232">
        <f t="shared" si="31"/>
        <v>700301.14177264704</v>
      </c>
      <c r="L232">
        <f t="shared" si="32"/>
        <v>603504.19156998897</v>
      </c>
    </row>
    <row r="233" spans="1:12" x14ac:dyDescent="0.3">
      <c r="B233" t="s">
        <v>17</v>
      </c>
      <c r="C233">
        <v>116261251</v>
      </c>
      <c r="D233">
        <v>96111092</v>
      </c>
      <c r="E233">
        <f t="shared" si="25"/>
        <v>109164868.35294023</v>
      </c>
      <c r="F233">
        <f t="shared" si="26"/>
        <v>-265951.72176384379</v>
      </c>
      <c r="G233">
        <f t="shared" si="27"/>
        <v>1.077073182473397</v>
      </c>
      <c r="H233">
        <f t="shared" si="28"/>
        <v>102108672.52514774</v>
      </c>
      <c r="I233">
        <f t="shared" si="29"/>
        <v>-14152578.474852264</v>
      </c>
      <c r="J233">
        <f t="shared" si="30"/>
        <v>200295477486851.63</v>
      </c>
      <c r="K233">
        <f t="shared" si="31"/>
        <v>1957449.7162757814</v>
      </c>
      <c r="L233">
        <f t="shared" si="32"/>
        <v>8487.4921226297047</v>
      </c>
    </row>
    <row r="234" spans="1:12" x14ac:dyDescent="0.3">
      <c r="B234" t="s">
        <v>18</v>
      </c>
      <c r="C234">
        <v>95806273</v>
      </c>
      <c r="D234">
        <v>81751397</v>
      </c>
      <c r="E234">
        <f t="shared" si="25"/>
        <v>112461000.65357225</v>
      </c>
      <c r="F234">
        <f t="shared" si="26"/>
        <v>517706.76316324505</v>
      </c>
      <c r="G234">
        <f t="shared" si="27"/>
        <v>0.92840743259614678</v>
      </c>
      <c r="H234">
        <f t="shared" si="28"/>
        <v>105691715.75313592</v>
      </c>
      <c r="I234">
        <f t="shared" si="29"/>
        <v>9885442.7531359196</v>
      </c>
      <c r="J234">
        <f t="shared" si="30"/>
        <v>97721978425527.469</v>
      </c>
      <c r="K234">
        <f t="shared" si="31"/>
        <v>960896.89706420014</v>
      </c>
      <c r="L234">
        <f t="shared" si="32"/>
        <v>3598844.1667506569</v>
      </c>
    </row>
    <row r="235" spans="1:12" x14ac:dyDescent="0.3">
      <c r="A235">
        <v>2019</v>
      </c>
      <c r="B235" t="s">
        <v>7</v>
      </c>
      <c r="C235">
        <v>108899538</v>
      </c>
      <c r="D235">
        <v>94205759</v>
      </c>
      <c r="E235">
        <f t="shared" si="25"/>
        <v>110484919.95188445</v>
      </c>
      <c r="F235">
        <f t="shared" si="26"/>
        <v>-30926.479103984369</v>
      </c>
      <c r="G235">
        <f t="shared" si="27"/>
        <v>0.94090507818096247</v>
      </c>
      <c r="H235">
        <f t="shared" si="28"/>
        <v>107517544.2642826</v>
      </c>
      <c r="I235">
        <f t="shared" si="29"/>
        <v>-1381993.7357174009</v>
      </c>
      <c r="J235">
        <f t="shared" si="30"/>
        <v>1909906685562.1375</v>
      </c>
      <c r="K235">
        <f t="shared" si="31"/>
        <v>1431575.0976516053</v>
      </c>
      <c r="L235">
        <f t="shared" si="32"/>
        <v>1789377.4905556028</v>
      </c>
    </row>
    <row r="236" spans="1:12" x14ac:dyDescent="0.3">
      <c r="B236" t="s">
        <v>8</v>
      </c>
      <c r="C236">
        <v>108836771</v>
      </c>
      <c r="D236">
        <v>91087217</v>
      </c>
      <c r="E236">
        <f t="shared" si="25"/>
        <v>110789048.25355558</v>
      </c>
      <c r="F236">
        <f t="shared" si="26"/>
        <v>42785.572666541331</v>
      </c>
      <c r="G236">
        <f t="shared" si="27"/>
        <v>0.97438061780628971</v>
      </c>
      <c r="H236">
        <f t="shared" si="28"/>
        <v>121080594.63955574</v>
      </c>
      <c r="I236">
        <f t="shared" si="29"/>
        <v>12243823.639555737</v>
      </c>
      <c r="J236">
        <f t="shared" si="30"/>
        <v>149911217316543.91</v>
      </c>
      <c r="K236">
        <f t="shared" si="31"/>
        <v>1362523.1436341347</v>
      </c>
      <c r="L236">
        <f t="shared" si="32"/>
        <v>36.177346216106081</v>
      </c>
    </row>
    <row r="237" spans="1:12" x14ac:dyDescent="0.3">
      <c r="B237" t="s">
        <v>9</v>
      </c>
      <c r="C237">
        <v>118219120</v>
      </c>
      <c r="D237">
        <v>95842199</v>
      </c>
      <c r="E237">
        <f t="shared" si="25"/>
        <v>108186900.68769704</v>
      </c>
      <c r="F237">
        <f t="shared" si="26"/>
        <v>-539099.71780897724</v>
      </c>
      <c r="G237">
        <f t="shared" si="27"/>
        <v>1.0924992004798439</v>
      </c>
      <c r="H237">
        <f t="shared" si="28"/>
        <v>106023755.03673711</v>
      </c>
      <c r="I237">
        <f t="shared" si="29"/>
        <v>-12195364.963262886</v>
      </c>
      <c r="J237">
        <f t="shared" si="30"/>
        <v>148726926587179.97</v>
      </c>
      <c r="K237">
        <f t="shared" si="31"/>
        <v>72705.747670259545</v>
      </c>
      <c r="L237">
        <f t="shared" si="32"/>
        <v>808811.87441513676</v>
      </c>
    </row>
    <row r="238" spans="1:12" x14ac:dyDescent="0.3">
      <c r="B238" t="s">
        <v>10</v>
      </c>
      <c r="C238">
        <v>109975423</v>
      </c>
      <c r="D238">
        <v>92139272</v>
      </c>
      <c r="E238">
        <f t="shared" si="25"/>
        <v>110569963.99510635</v>
      </c>
      <c r="F238">
        <f t="shared" si="26"/>
        <v>103776.1477390473</v>
      </c>
      <c r="G238">
        <f t="shared" si="27"/>
        <v>0.98595960165144714</v>
      </c>
      <c r="H238">
        <f t="shared" si="28"/>
        <v>109992493.13843627</v>
      </c>
      <c r="I238">
        <f t="shared" si="29"/>
        <v>17070.13843627274</v>
      </c>
      <c r="J238">
        <f t="shared" si="30"/>
        <v>291389626.23351598</v>
      </c>
      <c r="K238">
        <f t="shared" si="31"/>
        <v>572474.1439405221</v>
      </c>
      <c r="L238">
        <f t="shared" si="32"/>
        <v>574852.36083477025</v>
      </c>
    </row>
    <row r="239" spans="1:12" x14ac:dyDescent="0.3">
      <c r="B239" t="s">
        <v>11</v>
      </c>
      <c r="C239">
        <v>114248805</v>
      </c>
      <c r="D239">
        <v>93499241</v>
      </c>
      <c r="E239">
        <f t="shared" si="25"/>
        <v>110669686.67957054</v>
      </c>
      <c r="F239">
        <f t="shared" si="26"/>
        <v>102884.38581857791</v>
      </c>
      <c r="G239">
        <f t="shared" si="27"/>
        <v>0.997992702255315</v>
      </c>
      <c r="H239">
        <f t="shared" si="28"/>
        <v>114067309.61606388</v>
      </c>
      <c r="I239">
        <f t="shared" si="29"/>
        <v>-181495.38393612206</v>
      </c>
      <c r="J239">
        <f t="shared" si="30"/>
        <v>32940574390.120354</v>
      </c>
      <c r="K239">
        <f t="shared" si="31"/>
        <v>152247.98070313121</v>
      </c>
      <c r="L239">
        <f t="shared" si="32"/>
        <v>166053.40738652126</v>
      </c>
    </row>
    <row r="240" spans="1:12" x14ac:dyDescent="0.3">
      <c r="B240" t="s">
        <v>12</v>
      </c>
      <c r="C240">
        <v>106163613</v>
      </c>
      <c r="D240">
        <v>89531263</v>
      </c>
      <c r="E240">
        <f t="shared" si="25"/>
        <v>110814166.36721294</v>
      </c>
      <c r="F240">
        <f t="shared" si="26"/>
        <v>112035.35221981778</v>
      </c>
      <c r="G240">
        <f t="shared" si="27"/>
        <v>1.0220160807781551</v>
      </c>
      <c r="H240">
        <f t="shared" si="28"/>
        <v>112150093.02268668</v>
      </c>
      <c r="I240">
        <f t="shared" si="29"/>
        <v>5986480.0226866752</v>
      </c>
      <c r="J240">
        <f t="shared" si="30"/>
        <v>35837943062026.656</v>
      </c>
      <c r="K240">
        <f t="shared" si="31"/>
        <v>38552.630495508514</v>
      </c>
      <c r="L240">
        <f t="shared" si="32"/>
        <v>572175.17222052347</v>
      </c>
    </row>
    <row r="241" spans="1:12" x14ac:dyDescent="0.3">
      <c r="B241" t="s">
        <v>13</v>
      </c>
      <c r="C241">
        <v>114974339</v>
      </c>
      <c r="D241">
        <v>93659993</v>
      </c>
      <c r="E241">
        <f t="shared" si="25"/>
        <v>109528824.36676559</v>
      </c>
      <c r="F241">
        <f t="shared" si="26"/>
        <v>-195387.66536695865</v>
      </c>
      <c r="G241">
        <f t="shared" si="27"/>
        <v>1.0152018241099385</v>
      </c>
      <c r="H241">
        <f t="shared" si="28"/>
        <v>100402941.96001616</v>
      </c>
      <c r="I241">
        <f t="shared" si="29"/>
        <v>-14571397.039983839</v>
      </c>
      <c r="J241">
        <f t="shared" si="30"/>
        <v>212325611696849.78</v>
      </c>
      <c r="K241">
        <f t="shared" si="31"/>
        <v>312586.67535088962</v>
      </c>
      <c r="L241">
        <f t="shared" si="32"/>
        <v>731219.39291078947</v>
      </c>
    </row>
    <row r="242" spans="1:12" x14ac:dyDescent="0.3">
      <c r="B242" t="s">
        <v>14</v>
      </c>
      <c r="C242">
        <v>101617007</v>
      </c>
      <c r="D242">
        <v>85115801</v>
      </c>
      <c r="E242">
        <f t="shared" si="25"/>
        <v>113078122.74121213</v>
      </c>
      <c r="F242">
        <f t="shared" si="26"/>
        <v>628443.26339201129</v>
      </c>
      <c r="G242">
        <f t="shared" si="27"/>
        <v>0.91619869261985387</v>
      </c>
      <c r="H242">
        <f t="shared" si="28"/>
        <v>116504237.6324106</v>
      </c>
      <c r="I242">
        <f t="shared" si="29"/>
        <v>14887230.632410601</v>
      </c>
      <c r="J242">
        <f t="shared" si="30"/>
        <v>221629635902584.53</v>
      </c>
      <c r="K242">
        <f t="shared" si="31"/>
        <v>20357.497558231898</v>
      </c>
      <c r="L242">
        <f t="shared" si="32"/>
        <v>1551809.9056714212</v>
      </c>
    </row>
    <row r="243" spans="1:12" x14ac:dyDescent="0.3">
      <c r="B243" t="s">
        <v>15</v>
      </c>
      <c r="C243">
        <v>114148223</v>
      </c>
      <c r="D243">
        <v>92972203</v>
      </c>
      <c r="E243">
        <f t="shared" si="25"/>
        <v>110277582.49485135</v>
      </c>
      <c r="F243">
        <f t="shared" si="26"/>
        <v>-125933.10875360249</v>
      </c>
      <c r="G243">
        <f t="shared" si="27"/>
        <v>1.0257351780938222</v>
      </c>
      <c r="H243">
        <f t="shared" si="28"/>
        <v>118158244.41697995</v>
      </c>
      <c r="I243">
        <f t="shared" si="29"/>
        <v>4010021.4169799536</v>
      </c>
      <c r="J243">
        <f t="shared" si="30"/>
        <v>16080271764637.916</v>
      </c>
      <c r="K243">
        <f t="shared" si="31"/>
        <v>2692586.0479722419</v>
      </c>
      <c r="L243">
        <f t="shared" si="32"/>
        <v>1545325.7193321586</v>
      </c>
    </row>
    <row r="244" spans="1:12" x14ac:dyDescent="0.3">
      <c r="B244" t="s">
        <v>16</v>
      </c>
      <c r="C244">
        <v>119762654</v>
      </c>
      <c r="D244">
        <v>98441989</v>
      </c>
      <c r="E244">
        <f t="shared" si="25"/>
        <v>109269420.39394729</v>
      </c>
      <c r="F244">
        <f t="shared" si="26"/>
        <v>-320023.48702670366</v>
      </c>
      <c r="G244">
        <f t="shared" si="27"/>
        <v>1.0752024431217995</v>
      </c>
      <c r="H244">
        <f t="shared" si="28"/>
        <v>117346473.65509422</v>
      </c>
      <c r="I244">
        <f t="shared" si="29"/>
        <v>-2416180.3449057788</v>
      </c>
      <c r="J244">
        <f t="shared" si="30"/>
        <v>5837927459109.0078</v>
      </c>
      <c r="K244">
        <f t="shared" si="31"/>
        <v>89609.868502382335</v>
      </c>
      <c r="L244">
        <f t="shared" si="32"/>
        <v>276148.28006355383</v>
      </c>
    </row>
    <row r="245" spans="1:12" x14ac:dyDescent="0.3">
      <c r="B245" t="s">
        <v>17</v>
      </c>
      <c r="C245">
        <v>113243512</v>
      </c>
      <c r="D245">
        <v>94713182</v>
      </c>
      <c r="E245">
        <f t="shared" si="25"/>
        <v>109478806.4833762</v>
      </c>
      <c r="F245">
        <f t="shared" si="26"/>
        <v>-203553.38020646723</v>
      </c>
      <c r="G245">
        <f t="shared" si="27"/>
        <v>1.0724735690887823</v>
      </c>
      <c r="H245">
        <f t="shared" si="28"/>
        <v>101451957.17980793</v>
      </c>
      <c r="I245">
        <f t="shared" si="29"/>
        <v>-11791554.820192069</v>
      </c>
      <c r="J245">
        <f t="shared" si="30"/>
        <v>139040765077594.81</v>
      </c>
      <c r="K245">
        <f t="shared" si="31"/>
        <v>2799550.6682825512</v>
      </c>
      <c r="L245">
        <f t="shared" si="32"/>
        <v>354861.97906205384</v>
      </c>
    </row>
    <row r="246" spans="1:12" x14ac:dyDescent="0.3">
      <c r="B246" t="s">
        <v>18</v>
      </c>
      <c r="C246">
        <v>98062559</v>
      </c>
      <c r="D246">
        <v>82932951</v>
      </c>
      <c r="E246">
        <f t="shared" si="25"/>
        <v>112272621.50273329</v>
      </c>
      <c r="F246">
        <f t="shared" si="26"/>
        <v>455867.66769751429</v>
      </c>
      <c r="G246">
        <f t="shared" si="27"/>
        <v>0.9224835845181214</v>
      </c>
      <c r="H246">
        <f t="shared" si="28"/>
        <v>106066807.91612598</v>
      </c>
      <c r="I246">
        <f t="shared" si="29"/>
        <v>8004248.916125983</v>
      </c>
      <c r="J246">
        <f t="shared" si="30"/>
        <v>64068000711303.977</v>
      </c>
      <c r="K246">
        <f t="shared" si="31"/>
        <v>454817.06278673158</v>
      </c>
      <c r="L246">
        <f t="shared" si="32"/>
        <v>2035095.2555075209</v>
      </c>
    </row>
    <row r="247" spans="1:12" x14ac:dyDescent="0.3">
      <c r="A247">
        <v>2020</v>
      </c>
      <c r="B247" t="s">
        <v>7</v>
      </c>
      <c r="C247">
        <v>106611342</v>
      </c>
      <c r="D247">
        <v>92999905</v>
      </c>
      <c r="E247">
        <f t="shared" si="25"/>
        <v>110720864.92458801</v>
      </c>
      <c r="F247">
        <f t="shared" si="26"/>
        <v>14190.333612099465</v>
      </c>
      <c r="G247">
        <f t="shared" si="27"/>
        <v>0.94327342044337092</v>
      </c>
      <c r="H247">
        <f t="shared" si="28"/>
        <v>107898091.55529866</v>
      </c>
      <c r="I247">
        <f t="shared" si="29"/>
        <v>1286749.5552986562</v>
      </c>
      <c r="J247">
        <f t="shared" si="30"/>
        <v>1655724418061.2896</v>
      </c>
      <c r="K247">
        <f t="shared" si="31"/>
        <v>986489.66162855003</v>
      </c>
      <c r="L247">
        <f t="shared" si="32"/>
        <v>745255.79921985313</v>
      </c>
    </row>
    <row r="248" spans="1:12" x14ac:dyDescent="0.3">
      <c r="B248" t="s">
        <v>8</v>
      </c>
      <c r="C248">
        <v>109137231</v>
      </c>
      <c r="D248">
        <v>88885691</v>
      </c>
      <c r="E248">
        <f t="shared" si="25"/>
        <v>110423401.01161748</v>
      </c>
      <c r="F248">
        <f t="shared" si="26"/>
        <v>-54373.600636078576</v>
      </c>
      <c r="G248">
        <f t="shared" si="27"/>
        <v>0.97588615161771375</v>
      </c>
      <c r="H248">
        <f t="shared" si="28"/>
        <v>120578074.20423517</v>
      </c>
      <c r="I248">
        <f t="shared" si="29"/>
        <v>11440843.204235166</v>
      </c>
      <c r="J248">
        <f t="shared" si="30"/>
        <v>130892893223893.98</v>
      </c>
      <c r="K248">
        <f t="shared" si="31"/>
        <v>1829726.6013668575</v>
      </c>
      <c r="L248">
        <f t="shared" si="32"/>
        <v>59844.619912213471</v>
      </c>
    </row>
    <row r="249" spans="1:12" x14ac:dyDescent="0.3">
      <c r="B249" t="s">
        <v>9</v>
      </c>
      <c r="C249">
        <v>109270787</v>
      </c>
      <c r="D249">
        <v>92121896</v>
      </c>
      <c r="E249">
        <f t="shared" si="25"/>
        <v>107897618.74927959</v>
      </c>
      <c r="F249">
        <f t="shared" si="26"/>
        <v>-598083.50621047779</v>
      </c>
      <c r="G249">
        <f t="shared" si="27"/>
        <v>1.0839032636851955</v>
      </c>
      <c r="H249">
        <f t="shared" si="28"/>
        <v>105793007.02564183</v>
      </c>
      <c r="I249">
        <f t="shared" si="29"/>
        <v>-3477779.9743581712</v>
      </c>
      <c r="J249">
        <f t="shared" si="30"/>
        <v>12094953550046.723</v>
      </c>
      <c r="K249">
        <f t="shared" si="31"/>
        <v>102474.96558412741</v>
      </c>
      <c r="L249">
        <f t="shared" si="32"/>
        <v>163.43831497795651</v>
      </c>
    </row>
    <row r="250" spans="1:12" x14ac:dyDescent="0.3">
      <c r="B250" t="s">
        <v>10</v>
      </c>
      <c r="C250">
        <v>75919706</v>
      </c>
      <c r="D250">
        <v>72252825</v>
      </c>
      <c r="E250">
        <f t="shared" si="25"/>
        <v>108131970.83406645</v>
      </c>
      <c r="F250">
        <f t="shared" si="26"/>
        <v>-414947.67619106302</v>
      </c>
      <c r="G250">
        <f t="shared" si="27"/>
        <v>0.95537242116158516</v>
      </c>
      <c r="H250">
        <f t="shared" si="28"/>
        <v>107500803.0202264</v>
      </c>
      <c r="I250">
        <f t="shared" si="29"/>
        <v>31581097.020226404</v>
      </c>
      <c r="J250">
        <f t="shared" si="30"/>
        <v>997365689000953</v>
      </c>
      <c r="K250">
        <f t="shared" si="31"/>
        <v>28670.455980656359</v>
      </c>
      <c r="L250">
        <f t="shared" si="32"/>
        <v>10179249.499397868</v>
      </c>
    </row>
    <row r="251" spans="1:12" x14ac:dyDescent="0.3">
      <c r="B251" t="s">
        <v>11</v>
      </c>
      <c r="C251">
        <v>80578119</v>
      </c>
      <c r="D251">
        <v>73293101</v>
      </c>
      <c r="E251">
        <f t="shared" si="25"/>
        <v>100248968.20703636</v>
      </c>
      <c r="F251">
        <f t="shared" si="26"/>
        <v>-2057919.7653756486</v>
      </c>
      <c r="G251">
        <f t="shared" si="27"/>
        <v>0.97706522201647727</v>
      </c>
      <c r="H251">
        <f t="shared" si="28"/>
        <v>100352830.49584407</v>
      </c>
      <c r="I251">
        <f t="shared" si="29"/>
        <v>19774711.495844066</v>
      </c>
      <c r="J251">
        <f t="shared" si="30"/>
        <v>391039214743867.44</v>
      </c>
      <c r="K251">
        <f t="shared" si="31"/>
        <v>7863275.6115970127</v>
      </c>
      <c r="L251">
        <f t="shared" si="32"/>
        <v>285838.98465793586</v>
      </c>
    </row>
    <row r="252" spans="1:12" x14ac:dyDescent="0.3">
      <c r="B252" t="s">
        <v>12</v>
      </c>
      <c r="C252">
        <v>95965247</v>
      </c>
      <c r="D252">
        <v>80660220</v>
      </c>
      <c r="E252">
        <f t="shared" si="25"/>
        <v>93624794.233737499</v>
      </c>
      <c r="F252">
        <f t="shared" si="26"/>
        <v>-3062495.6911187554</v>
      </c>
      <c r="G252">
        <f t="shared" si="27"/>
        <v>1.0223374221313117</v>
      </c>
      <c r="H252">
        <f t="shared" si="28"/>
        <v>91939010.676055372</v>
      </c>
      <c r="I252">
        <f t="shared" si="29"/>
        <v>-4026236.3239446282</v>
      </c>
      <c r="J252">
        <f t="shared" si="30"/>
        <v>16210578936251.154</v>
      </c>
      <c r="K252">
        <f t="shared" si="31"/>
        <v>1601797.8736270107</v>
      </c>
      <c r="L252">
        <f t="shared" si="32"/>
        <v>2938312.6713144546</v>
      </c>
    </row>
    <row r="253" spans="1:12" x14ac:dyDescent="0.3">
      <c r="B253" t="s">
        <v>13</v>
      </c>
      <c r="C253">
        <v>102776871</v>
      </c>
      <c r="D253">
        <v>83122358</v>
      </c>
      <c r="E253">
        <f t="shared" si="25"/>
        <v>91498252.601068988</v>
      </c>
      <c r="F253">
        <f t="shared" si="26"/>
        <v>-2856585.7982597016</v>
      </c>
      <c r="G253">
        <f t="shared" si="27"/>
        <v>1.0268463256063414</v>
      </c>
      <c r="H253">
        <f t="shared" si="28"/>
        <v>81213379.236378565</v>
      </c>
      <c r="I253">
        <f t="shared" si="29"/>
        <v>-21563491.763621435</v>
      </c>
      <c r="J253">
        <f t="shared" si="30"/>
        <v>464984177039769.44</v>
      </c>
      <c r="K253">
        <f t="shared" si="31"/>
        <v>2267670.9467060845</v>
      </c>
      <c r="L253">
        <f t="shared" si="32"/>
        <v>483489.83582958946</v>
      </c>
    </row>
    <row r="254" spans="1:12" x14ac:dyDescent="0.3">
      <c r="B254" t="s">
        <v>14</v>
      </c>
      <c r="C254">
        <v>91242678</v>
      </c>
      <c r="D254">
        <v>79298579</v>
      </c>
      <c r="E254">
        <f t="shared" si="25"/>
        <v>94196065.854786113</v>
      </c>
      <c r="F254">
        <f t="shared" si="26"/>
        <v>-1634618.0068247998</v>
      </c>
      <c r="G254">
        <f t="shared" si="27"/>
        <v>0.92185021835385106</v>
      </c>
      <c r="H254">
        <f t="shared" si="28"/>
        <v>94943533.192950621</v>
      </c>
      <c r="I254">
        <f t="shared" si="29"/>
        <v>3700855.1929506212</v>
      </c>
      <c r="J254">
        <f t="shared" si="30"/>
        <v>13696329159189.58</v>
      </c>
      <c r="K254">
        <f t="shared" si="31"/>
        <v>597032.97641109512</v>
      </c>
      <c r="L254">
        <f t="shared" si="32"/>
        <v>1294431.3916819768</v>
      </c>
    </row>
    <row r="255" spans="1:12" x14ac:dyDescent="0.3">
      <c r="B255" t="s">
        <v>15</v>
      </c>
      <c r="C255">
        <v>109942262</v>
      </c>
      <c r="D255">
        <v>89934990</v>
      </c>
      <c r="E255">
        <f t="shared" si="25"/>
        <v>91709967.751235768</v>
      </c>
      <c r="F255">
        <f t="shared" si="26"/>
        <v>-1821943.6281044199</v>
      </c>
      <c r="G255">
        <f t="shared" si="27"/>
        <v>1.0443842761851687</v>
      </c>
      <c r="H255">
        <f t="shared" si="28"/>
        <v>96647823.144582078</v>
      </c>
      <c r="I255">
        <f t="shared" si="29"/>
        <v>-13294438.855417922</v>
      </c>
      <c r="J255">
        <f t="shared" si="30"/>
        <v>176742104480445.78</v>
      </c>
      <c r="K255">
        <f t="shared" si="31"/>
        <v>320196.58644827601</v>
      </c>
      <c r="L255">
        <f t="shared" si="32"/>
        <v>3832356.1894254792</v>
      </c>
    </row>
    <row r="256" spans="1:12" x14ac:dyDescent="0.3">
      <c r="B256" t="s">
        <v>16</v>
      </c>
      <c r="C256">
        <v>112193388</v>
      </c>
      <c r="D256">
        <v>92543398</v>
      </c>
      <c r="E256">
        <f t="shared" si="25"/>
        <v>92806038.497819453</v>
      </c>
      <c r="F256">
        <f t="shared" si="26"/>
        <v>-1179980.4656730369</v>
      </c>
      <c r="G256">
        <f t="shared" si="27"/>
        <v>1.0896092832681166</v>
      </c>
      <c r="H256">
        <f t="shared" si="28"/>
        <v>98266525.479271963</v>
      </c>
      <c r="I256">
        <f t="shared" si="29"/>
        <v>-13926862.520728037</v>
      </c>
      <c r="J256">
        <f t="shared" si="30"/>
        <v>193957499671259.28</v>
      </c>
      <c r="K256">
        <f t="shared" si="31"/>
        <v>1239949.2317291275</v>
      </c>
      <c r="L256">
        <f t="shared" si="32"/>
        <v>46092.996229930213</v>
      </c>
    </row>
    <row r="257" spans="1:12" x14ac:dyDescent="0.3">
      <c r="B257" t="s">
        <v>17</v>
      </c>
      <c r="C257">
        <v>112079140</v>
      </c>
      <c r="D257">
        <v>95292809</v>
      </c>
      <c r="E257">
        <f t="shared" si="25"/>
        <v>94690661.926791877</v>
      </c>
      <c r="F257">
        <f t="shared" si="26"/>
        <v>-505767.60885103571</v>
      </c>
      <c r="G257">
        <f t="shared" si="27"/>
        <v>1.0844517755582312</v>
      </c>
      <c r="H257">
        <f t="shared" si="28"/>
        <v>86884018.917874515</v>
      </c>
      <c r="I257">
        <f t="shared" si="29"/>
        <v>-25195121.082125485</v>
      </c>
      <c r="J257">
        <f t="shared" si="30"/>
        <v>634794126342964.13</v>
      </c>
      <c r="K257">
        <f t="shared" si="31"/>
        <v>5709464.4769551782</v>
      </c>
      <c r="L257">
        <f t="shared" si="32"/>
        <v>116.34023837483186</v>
      </c>
    </row>
    <row r="258" spans="1:12" x14ac:dyDescent="0.3">
      <c r="B258" t="s">
        <v>18</v>
      </c>
      <c r="C258">
        <v>101211694</v>
      </c>
      <c r="D258">
        <v>86096028</v>
      </c>
      <c r="E258">
        <f t="shared" si="25"/>
        <v>100630525.64972377</v>
      </c>
      <c r="F258">
        <f t="shared" si="26"/>
        <v>912271.28414120839</v>
      </c>
      <c r="G258">
        <f t="shared" si="27"/>
        <v>0.93145872032704258</v>
      </c>
      <c r="H258">
        <f t="shared" si="28"/>
        <v>95782621.385193452</v>
      </c>
      <c r="I258">
        <f t="shared" si="29"/>
        <v>-5429072.6148065478</v>
      </c>
      <c r="J258">
        <f t="shared" si="30"/>
        <v>29474829456842.406</v>
      </c>
      <c r="K258">
        <f t="shared" si="31"/>
        <v>2369544.5821830565</v>
      </c>
      <c r="L258">
        <f t="shared" si="32"/>
        <v>1053732.055429012</v>
      </c>
    </row>
    <row r="259" spans="1:12" x14ac:dyDescent="0.3">
      <c r="A259">
        <v>2021</v>
      </c>
      <c r="B259" t="s">
        <v>7</v>
      </c>
      <c r="C259">
        <v>98870041</v>
      </c>
      <c r="D259">
        <v>84290980</v>
      </c>
      <c r="E259">
        <f t="shared" si="25"/>
        <v>102901096.96916676</v>
      </c>
      <c r="F259">
        <f t="shared" si="26"/>
        <v>1211097.2919075997</v>
      </c>
      <c r="G259">
        <f t="shared" si="27"/>
        <v>0.94516479836470968</v>
      </c>
      <c r="H259">
        <f t="shared" si="28"/>
        <v>101601648.59391567</v>
      </c>
      <c r="I259">
        <f t="shared" si="29"/>
        <v>2731607.5939156711</v>
      </c>
      <c r="J259">
        <f t="shared" si="30"/>
        <v>7461680047137.7617</v>
      </c>
      <c r="K259">
        <f t="shared" si="31"/>
        <v>1502.4408673165374</v>
      </c>
      <c r="L259">
        <f t="shared" si="32"/>
        <v>54176.929124504131</v>
      </c>
    </row>
    <row r="260" spans="1:12" x14ac:dyDescent="0.3">
      <c r="B260" t="s">
        <v>8</v>
      </c>
      <c r="C260">
        <v>107916580</v>
      </c>
      <c r="D260">
        <v>89903131</v>
      </c>
      <c r="E260">
        <f t="shared" si="25"/>
        <v>103451612.14051594</v>
      </c>
      <c r="F260">
        <f t="shared" si="26"/>
        <v>1065769.2253847481</v>
      </c>
      <c r="G260">
        <f t="shared" si="27"/>
        <v>0.98313527386748312</v>
      </c>
      <c r="H260">
        <f t="shared" si="28"/>
        <v>113286730.77432999</v>
      </c>
      <c r="I260">
        <f t="shared" si="29"/>
        <v>5370150.7743299901</v>
      </c>
      <c r="J260">
        <f t="shared" si="30"/>
        <v>28838519339036.992</v>
      </c>
      <c r="K260">
        <f t="shared" si="31"/>
        <v>2102163.0207402352</v>
      </c>
      <c r="L260">
        <f t="shared" si="32"/>
        <v>827751.93628695875</v>
      </c>
    </row>
    <row r="261" spans="1:12" x14ac:dyDescent="0.3">
      <c r="B261" t="s">
        <v>9</v>
      </c>
      <c r="C261">
        <v>127979392</v>
      </c>
      <c r="D261">
        <v>106298627</v>
      </c>
      <c r="E261">
        <f t="shared" si="25"/>
        <v>103348141.50151722</v>
      </c>
      <c r="F261">
        <f t="shared" si="26"/>
        <v>808536.4552203858</v>
      </c>
      <c r="G261">
        <f t="shared" si="27"/>
        <v>1.1005438916865318</v>
      </c>
      <c r="H261">
        <f t="shared" si="28"/>
        <v>99508417.599675909</v>
      </c>
      <c r="I261">
        <f t="shared" si="29"/>
        <v>-28470974.400324091</v>
      </c>
      <c r="J261">
        <f t="shared" si="30"/>
        <v>810596383303909.75</v>
      </c>
      <c r="K261">
        <f t="shared" si="31"/>
        <v>655109.66850713559</v>
      </c>
      <c r="L261">
        <f t="shared" si="32"/>
        <v>3729884.9291493855</v>
      </c>
    </row>
    <row r="262" spans="1:12" x14ac:dyDescent="0.3">
      <c r="B262" t="s">
        <v>10</v>
      </c>
      <c r="C262">
        <v>112655305</v>
      </c>
      <c r="D262">
        <v>96618469</v>
      </c>
      <c r="E262">
        <f t="shared" si="25"/>
        <v>111189624.05832756</v>
      </c>
      <c r="F262">
        <f t="shared" si="26"/>
        <v>2355784.5975701744</v>
      </c>
      <c r="G262">
        <f t="shared" si="27"/>
        <v>0.96160170029284786</v>
      </c>
      <c r="H262">
        <f t="shared" si="28"/>
        <v>110941269.91732636</v>
      </c>
      <c r="I262">
        <f t="shared" si="29"/>
        <v>-1714035.0826736391</v>
      </c>
      <c r="J262">
        <f t="shared" si="30"/>
        <v>2937916264636.0288</v>
      </c>
      <c r="K262">
        <f t="shared" si="31"/>
        <v>2268315.2308153734</v>
      </c>
      <c r="L262">
        <f t="shared" si="32"/>
        <v>1834886.372827658</v>
      </c>
    </row>
    <row r="263" spans="1:12" x14ac:dyDescent="0.3">
      <c r="B263" t="s">
        <v>11</v>
      </c>
      <c r="C263">
        <v>110271041</v>
      </c>
      <c r="D263">
        <v>97174682</v>
      </c>
      <c r="E263">
        <f t="shared" si="25"/>
        <v>113959411.9628917</v>
      </c>
      <c r="F263">
        <f t="shared" si="26"/>
        <v>2446865.3251088476</v>
      </c>
      <c r="G263">
        <f t="shared" si="27"/>
        <v>0.97604899334057627</v>
      </c>
      <c r="H263">
        <f t="shared" si="28"/>
        <v>119006493.44251713</v>
      </c>
      <c r="I263">
        <f t="shared" si="29"/>
        <v>8735452.4425171316</v>
      </c>
      <c r="J263">
        <f t="shared" si="30"/>
        <v>76308129375478.516</v>
      </c>
      <c r="K263">
        <f t="shared" si="31"/>
        <v>358062.09598707478</v>
      </c>
      <c r="L263">
        <f t="shared" si="32"/>
        <v>50461.137375607832</v>
      </c>
    </row>
    <row r="264" spans="1:12" x14ac:dyDescent="0.3">
      <c r="B264" t="s">
        <v>12</v>
      </c>
      <c r="C264">
        <v>119015136</v>
      </c>
      <c r="D264">
        <v>102811208</v>
      </c>
      <c r="E264">
        <f t="shared" si="25"/>
        <v>114389774.60562994</v>
      </c>
      <c r="F264">
        <f t="shared" si="26"/>
        <v>2003234.7349873136</v>
      </c>
      <c r="G264">
        <f t="shared" si="27"/>
        <v>1.0242875456308556</v>
      </c>
      <c r="H264">
        <f t="shared" si="28"/>
        <v>119517733.9676774</v>
      </c>
      <c r="I264">
        <f t="shared" si="29"/>
        <v>502597.96767739952</v>
      </c>
      <c r="J264">
        <f t="shared" si="30"/>
        <v>252604717113.45233</v>
      </c>
      <c r="K264">
        <f t="shared" si="31"/>
        <v>775374.29648909066</v>
      </c>
      <c r="L264">
        <f t="shared" si="32"/>
        <v>693375.12982238922</v>
      </c>
    </row>
    <row r="265" spans="1:12" x14ac:dyDescent="0.3">
      <c r="B265" t="s">
        <v>13</v>
      </c>
      <c r="C265">
        <v>115459184</v>
      </c>
      <c r="D265">
        <v>97308878</v>
      </c>
      <c r="E265">
        <f t="shared" si="25"/>
        <v>116277498.44975223</v>
      </c>
      <c r="F265">
        <f t="shared" si="26"/>
        <v>1977822.3389970087</v>
      </c>
      <c r="G265">
        <f t="shared" si="27"/>
        <v>1.0231951468546165</v>
      </c>
      <c r="H265">
        <f t="shared" si="28"/>
        <v>109013693.29061319</v>
      </c>
      <c r="I265">
        <f t="shared" si="29"/>
        <v>-6445490.7093868107</v>
      </c>
      <c r="J265">
        <f t="shared" si="30"/>
        <v>41544350484791.695</v>
      </c>
      <c r="K265">
        <f t="shared" si="31"/>
        <v>840471.72175769811</v>
      </c>
      <c r="L265">
        <f t="shared" si="32"/>
        <v>106245.26468888797</v>
      </c>
    </row>
    <row r="266" spans="1:12" x14ac:dyDescent="0.3">
      <c r="B266" t="s">
        <v>14</v>
      </c>
      <c r="C266">
        <v>104503753</v>
      </c>
      <c r="D266">
        <v>93283951</v>
      </c>
      <c r="E266">
        <f t="shared" si="25"/>
        <v>119905394.26141435</v>
      </c>
      <c r="F266">
        <f t="shared" si="26"/>
        <v>2340838.502983334</v>
      </c>
      <c r="G266">
        <f t="shared" si="27"/>
        <v>0.91643027964951929</v>
      </c>
      <c r="H266">
        <f t="shared" si="28"/>
        <v>127672043.32200913</v>
      </c>
      <c r="I266">
        <f t="shared" si="29"/>
        <v>23168290.322009131</v>
      </c>
      <c r="J266">
        <f t="shared" si="30"/>
        <v>536769676444902</v>
      </c>
      <c r="K266">
        <f t="shared" si="31"/>
        <v>1291832.5563359719</v>
      </c>
      <c r="L266">
        <f t="shared" si="32"/>
        <v>1039514.2615572356</v>
      </c>
    </row>
    <row r="267" spans="1:12" x14ac:dyDescent="0.3">
      <c r="B267" t="s">
        <v>15</v>
      </c>
      <c r="C267">
        <v>118302460</v>
      </c>
      <c r="D267">
        <v>102098092</v>
      </c>
      <c r="E267">
        <f t="shared" si="25"/>
        <v>117010935.80943333</v>
      </c>
      <c r="F267">
        <f t="shared" si="26"/>
        <v>1189073.1728911754</v>
      </c>
      <c r="G267">
        <f t="shared" si="27"/>
        <v>1.0407909928836439</v>
      </c>
      <c r="H267">
        <f t="shared" si="28"/>
        <v>128791827.06951554</v>
      </c>
      <c r="I267">
        <f t="shared" si="29"/>
        <v>10489367.069515541</v>
      </c>
      <c r="J267">
        <f t="shared" si="30"/>
        <v>110026821519037.05</v>
      </c>
      <c r="K267">
        <f t="shared" si="31"/>
        <v>5644874.2276870506</v>
      </c>
      <c r="L267">
        <f t="shared" si="32"/>
        <v>1821985.4254597824</v>
      </c>
    </row>
    <row r="268" spans="1:12" x14ac:dyDescent="0.3">
      <c r="B268" t="s">
        <v>16</v>
      </c>
      <c r="C268">
        <v>121401428</v>
      </c>
      <c r="D268">
        <v>108909217</v>
      </c>
      <c r="E268">
        <f t="shared" si="25"/>
        <v>115928125.01124766</v>
      </c>
      <c r="F268">
        <f t="shared" si="26"/>
        <v>689258.69925427123</v>
      </c>
      <c r="G268">
        <f t="shared" si="27"/>
        <v>1.0850408404633185</v>
      </c>
      <c r="H268">
        <f t="shared" si="28"/>
        <v>126465928.82580937</v>
      </c>
      <c r="I268">
        <f t="shared" si="29"/>
        <v>5064500.8258093745</v>
      </c>
      <c r="J268">
        <f t="shared" si="30"/>
        <v>25649168614623.836</v>
      </c>
      <c r="K268">
        <f t="shared" si="31"/>
        <v>563320.68893547507</v>
      </c>
      <c r="L268">
        <f t="shared" si="32"/>
        <v>81178.385174949028</v>
      </c>
    </row>
    <row r="269" spans="1:12" x14ac:dyDescent="0.3">
      <c r="B269" t="s">
        <v>17</v>
      </c>
      <c r="C269">
        <v>125981201</v>
      </c>
      <c r="D269">
        <v>114641576</v>
      </c>
      <c r="E269">
        <f t="shared" si="25"/>
        <v>115515250.57217954</v>
      </c>
      <c r="F269">
        <f t="shared" si="26"/>
        <v>446789.40882334439</v>
      </c>
      <c r="G269">
        <f t="shared" si="27"/>
        <v>1.0851145311358716</v>
      </c>
      <c r="H269">
        <f t="shared" si="28"/>
        <v>108013853.3672183</v>
      </c>
      <c r="I269">
        <f t="shared" si="29"/>
        <v>-17967347.632781699</v>
      </c>
      <c r="J269">
        <f t="shared" si="30"/>
        <v>322825580957226.13</v>
      </c>
      <c r="K269">
        <f t="shared" si="31"/>
        <v>1476318.3390915308</v>
      </c>
      <c r="L269">
        <f t="shared" si="32"/>
        <v>172768.31975591753</v>
      </c>
    </row>
    <row r="270" spans="1:12" x14ac:dyDescent="0.3">
      <c r="B270" t="s">
        <v>18</v>
      </c>
      <c r="C270">
        <v>116990537</v>
      </c>
      <c r="D270">
        <v>110710918</v>
      </c>
      <c r="E270">
        <f t="shared" si="25"/>
        <v>120514310.01935989</v>
      </c>
      <c r="F270">
        <f t="shared" si="26"/>
        <v>1448288.8172618847</v>
      </c>
      <c r="G270">
        <f t="shared" si="27"/>
        <v>0.93569370723988887</v>
      </c>
      <c r="H270">
        <f t="shared" si="28"/>
        <v>115274755.13745159</v>
      </c>
      <c r="I270">
        <f t="shared" si="29"/>
        <v>-1715781.8625484109</v>
      </c>
      <c r="J270">
        <f t="shared" si="30"/>
        <v>2943907399850.0938</v>
      </c>
      <c r="K270">
        <f t="shared" si="31"/>
        <v>909881.64978424029</v>
      </c>
      <c r="L270">
        <f t="shared" si="32"/>
        <v>641619.84898759623</v>
      </c>
    </row>
    <row r="271" spans="1:12" x14ac:dyDescent="0.3">
      <c r="A271">
        <v>2022</v>
      </c>
      <c r="B271" t="s">
        <v>7</v>
      </c>
      <c r="C271">
        <v>112351565</v>
      </c>
      <c r="D271">
        <v>107286138</v>
      </c>
      <c r="E271">
        <f t="shared" si="25"/>
        <v>122391011.39461258</v>
      </c>
      <c r="F271">
        <f t="shared" si="26"/>
        <v>1542539.5800198629</v>
      </c>
      <c r="G271">
        <f t="shared" si="27"/>
        <v>0.94223466349039853</v>
      </c>
      <c r="H271">
        <f t="shared" si="28"/>
        <v>121843445.57881494</v>
      </c>
      <c r="I271">
        <f t="shared" si="29"/>
        <v>9491880.5788149387</v>
      </c>
      <c r="J271">
        <f t="shared" si="30"/>
        <v>90095796922484.219</v>
      </c>
      <c r="K271">
        <f t="shared" si="31"/>
        <v>201304.50101563026</v>
      </c>
      <c r="L271">
        <f t="shared" si="32"/>
        <v>183947.02485025776</v>
      </c>
    </row>
    <row r="272" spans="1:12" x14ac:dyDescent="0.3">
      <c r="B272" t="s">
        <v>8</v>
      </c>
      <c r="C272">
        <v>125807074</v>
      </c>
      <c r="D272">
        <v>113143691</v>
      </c>
      <c r="E272">
        <f t="shared" si="25"/>
        <v>121655063.49893141</v>
      </c>
      <c r="F272">
        <f t="shared" si="26"/>
        <v>1041272.335365635</v>
      </c>
      <c r="G272">
        <f t="shared" si="27"/>
        <v>0.9886301672480583</v>
      </c>
      <c r="H272">
        <f t="shared" si="28"/>
        <v>135032702.93475494</v>
      </c>
      <c r="I272">
        <f t="shared" si="29"/>
        <v>9225628.9347549379</v>
      </c>
      <c r="J272">
        <f t="shared" si="30"/>
        <v>85112229241787.531</v>
      </c>
      <c r="K272">
        <f t="shared" si="31"/>
        <v>4578788.1816811319</v>
      </c>
      <c r="L272">
        <f t="shared" si="32"/>
        <v>1611465.959099733</v>
      </c>
    </row>
    <row r="273" spans="1:12" x14ac:dyDescent="0.3">
      <c r="B273" t="s">
        <v>9</v>
      </c>
      <c r="C273">
        <v>140786536</v>
      </c>
      <c r="D273">
        <v>131343517</v>
      </c>
      <c r="E273">
        <f t="shared" si="25"/>
        <v>120718017.05443272</v>
      </c>
      <c r="F273">
        <f t="shared" si="26"/>
        <v>606042.20379548403</v>
      </c>
      <c r="G273">
        <f t="shared" si="27"/>
        <v>1.1076233252522474</v>
      </c>
      <c r="H273">
        <f t="shared" si="28"/>
        <v>116665421.66914247</v>
      </c>
      <c r="I273">
        <f t="shared" si="29"/>
        <v>-24121114.33085753</v>
      </c>
      <c r="J273">
        <f t="shared" si="30"/>
        <v>581828156562300.5</v>
      </c>
      <c r="K273">
        <f t="shared" si="31"/>
        <v>664269.54129998223</v>
      </c>
      <c r="L273">
        <f t="shared" si="32"/>
        <v>1783558.5446446675</v>
      </c>
    </row>
    <row r="274" spans="1:12" x14ac:dyDescent="0.3">
      <c r="B274" t="s">
        <v>10</v>
      </c>
      <c r="C274">
        <v>125153838</v>
      </c>
      <c r="D274">
        <v>123006321</v>
      </c>
      <c r="E274">
        <f t="shared" si="25"/>
        <v>127243896.99965325</v>
      </c>
      <c r="F274">
        <f t="shared" si="26"/>
        <v>1908406.5069089942</v>
      </c>
      <c r="G274">
        <f t="shared" si="27"/>
        <v>0.96396937780191938</v>
      </c>
      <c r="H274">
        <f t="shared" si="28"/>
        <v>126058975.82519665</v>
      </c>
      <c r="I274">
        <f t="shared" si="29"/>
        <v>905137.8251966536</v>
      </c>
      <c r="J274">
        <f t="shared" si="30"/>
        <v>819274482601.72791</v>
      </c>
      <c r="K274">
        <f t="shared" si="31"/>
        <v>1540637.5841398183</v>
      </c>
      <c r="L274">
        <f t="shared" si="32"/>
        <v>1735828.2524914457</v>
      </c>
    </row>
    <row r="275" spans="1:12" x14ac:dyDescent="0.3">
      <c r="B275" t="s">
        <v>11</v>
      </c>
      <c r="C275">
        <v>136731377</v>
      </c>
      <c r="D275">
        <v>132080579</v>
      </c>
      <c r="E275">
        <f t="shared" si="25"/>
        <v>128933451.38809371</v>
      </c>
      <c r="F275">
        <f t="shared" si="26"/>
        <v>1860259.0408459166</v>
      </c>
      <c r="G275">
        <f t="shared" si="27"/>
        <v>0.98514692283481042</v>
      </c>
      <c r="H275">
        <f t="shared" si="28"/>
        <v>133970368.6392114</v>
      </c>
      <c r="I275">
        <f t="shared" si="29"/>
        <v>-2761008.3607885987</v>
      </c>
      <c r="J275">
        <f t="shared" si="30"/>
        <v>7623167168344.5449</v>
      </c>
      <c r="K275">
        <f t="shared" si="31"/>
        <v>621085.32789983961</v>
      </c>
      <c r="L275">
        <f t="shared" si="32"/>
        <v>1070997.1938417181</v>
      </c>
    </row>
    <row r="276" spans="1:12" x14ac:dyDescent="0.3">
      <c r="B276" t="s">
        <v>12</v>
      </c>
      <c r="C276">
        <v>138137000</v>
      </c>
      <c r="D276">
        <v>129522216</v>
      </c>
      <c r="E276">
        <f t="shared" ref="E276:E282" si="33">$G$4*(C275/G264) + (1-$G$4)*(E275+F275)</f>
        <v>131429851.57681563</v>
      </c>
      <c r="F276">
        <f t="shared" ref="F276:F282" si="34">$H$4*(E276-E275) + (1-$H$4)*F275</f>
        <v>2000210.0933786384</v>
      </c>
      <c r="G276">
        <f t="shared" ref="G276:G282" si="35">$I$4*(C276/E276) + (1-$I$4)*G264</f>
        <v>1.0271694238606175</v>
      </c>
      <c r="H276">
        <f t="shared" ref="H276:H282" si="36">(E276+F276)*G265</f>
        <v>136524991.54545498</v>
      </c>
      <c r="I276">
        <f t="shared" ref="I276:I282" si="37">(H276-C276)</f>
        <v>-1612008.4545450211</v>
      </c>
      <c r="J276">
        <f t="shared" ref="J276:J291" si="38">I276*I276</f>
        <v>2598571257524.6274</v>
      </c>
      <c r="K276">
        <f t="shared" ref="K276:K282" si="39">(H276-C275)^2/C275</f>
        <v>311.52290558556251</v>
      </c>
      <c r="L276">
        <f t="shared" ref="L276:L282" si="40">(C276-C275)^2/C275</f>
        <v>14450.055733213307</v>
      </c>
    </row>
    <row r="277" spans="1:12" x14ac:dyDescent="0.3">
      <c r="B277" t="s">
        <v>13</v>
      </c>
      <c r="C277">
        <v>129546930</v>
      </c>
      <c r="D277">
        <v>124101911</v>
      </c>
      <c r="E277">
        <f t="shared" si="33"/>
        <v>133801867.76295811</v>
      </c>
      <c r="F277">
        <f t="shared" si="34"/>
        <v>2082007.4337866823</v>
      </c>
      <c r="G277">
        <f t="shared" si="35"/>
        <v>1.0172690872622081</v>
      </c>
      <c r="H277">
        <f t="shared" si="36"/>
        <v>124528097.74641322</v>
      </c>
      <c r="I277">
        <f t="shared" si="37"/>
        <v>-5018832.253586784</v>
      </c>
      <c r="J277">
        <f t="shared" si="38"/>
        <v>25188677189642.996</v>
      </c>
      <c r="K277">
        <f t="shared" si="39"/>
        <v>1340714.0776741889</v>
      </c>
      <c r="L277">
        <f t="shared" si="40"/>
        <v>534174.78738426347</v>
      </c>
    </row>
    <row r="278" spans="1:12" x14ac:dyDescent="0.3">
      <c r="B278" t="s">
        <v>14</v>
      </c>
      <c r="C278">
        <v>130545782</v>
      </c>
      <c r="D278">
        <v>129695909</v>
      </c>
      <c r="E278">
        <f t="shared" si="33"/>
        <v>137176316.73848093</v>
      </c>
      <c r="F278">
        <f t="shared" si="34"/>
        <v>2366344.572968632</v>
      </c>
      <c r="G278">
        <f t="shared" si="35"/>
        <v>0.92022692173646203</v>
      </c>
      <c r="H278">
        <f t="shared" si="36"/>
        <v>145234745.01596963</v>
      </c>
      <c r="I278">
        <f t="shared" si="37"/>
        <v>14688963.015969634</v>
      </c>
      <c r="J278">
        <f t="shared" si="38"/>
        <v>215765634484523.72</v>
      </c>
      <c r="K278">
        <f t="shared" si="39"/>
        <v>1899755.8643441596</v>
      </c>
      <c r="L278">
        <f t="shared" si="40"/>
        <v>7701.4971941365184</v>
      </c>
    </row>
    <row r="279" spans="1:12" x14ac:dyDescent="0.3">
      <c r="B279" t="s">
        <v>15</v>
      </c>
      <c r="C279">
        <v>144325771</v>
      </c>
      <c r="D279">
        <v>135266303</v>
      </c>
      <c r="E279">
        <f t="shared" si="33"/>
        <v>136211963.19994867</v>
      </c>
      <c r="F279">
        <f t="shared" si="34"/>
        <v>1633590.9884384365</v>
      </c>
      <c r="G279">
        <f t="shared" si="35"/>
        <v>1.0428142658354667</v>
      </c>
      <c r="H279">
        <f t="shared" si="36"/>
        <v>149568055.97069946</v>
      </c>
      <c r="I279">
        <f t="shared" si="37"/>
        <v>5242284.9706994593</v>
      </c>
      <c r="J279">
        <f t="shared" si="38"/>
        <v>27481551714021.43</v>
      </c>
      <c r="K279">
        <f t="shared" si="39"/>
        <v>2771800.8308866709</v>
      </c>
      <c r="L279">
        <f t="shared" si="40"/>
        <v>1454570.9093850385</v>
      </c>
    </row>
    <row r="280" spans="1:12" x14ac:dyDescent="0.3">
      <c r="B280" t="s">
        <v>16</v>
      </c>
      <c r="C280">
        <v>137692211</v>
      </c>
      <c r="D280">
        <v>131631437</v>
      </c>
      <c r="E280">
        <f t="shared" si="33"/>
        <v>136705351.13693964</v>
      </c>
      <c r="F280">
        <f t="shared" si="34"/>
        <v>1382746.3171199951</v>
      </c>
      <c r="G280">
        <f t="shared" si="35"/>
        <v>1.0766550976769582</v>
      </c>
      <c r="H280">
        <f t="shared" si="36"/>
        <v>149841401.12430647</v>
      </c>
      <c r="I280">
        <f t="shared" si="37"/>
        <v>12149190.12430647</v>
      </c>
      <c r="J280">
        <f t="shared" si="38"/>
        <v>147602820676545.88</v>
      </c>
      <c r="K280">
        <f t="shared" si="39"/>
        <v>210788.24285759061</v>
      </c>
      <c r="L280">
        <f t="shared" si="40"/>
        <v>304894.3925170509</v>
      </c>
    </row>
    <row r="281" spans="1:12" x14ac:dyDescent="0.3">
      <c r="B281" t="s">
        <v>17</v>
      </c>
      <c r="C281">
        <v>146284046</v>
      </c>
      <c r="D281">
        <v>133290146</v>
      </c>
      <c r="E281">
        <f t="shared" si="33"/>
        <v>135445813.98481366</v>
      </c>
      <c r="F281">
        <f t="shared" si="34"/>
        <v>801443.95388587972</v>
      </c>
      <c r="G281">
        <f t="shared" si="35"/>
        <v>1.084565454479586</v>
      </c>
      <c r="H281">
        <f t="shared" si="36"/>
        <v>127485701.88193116</v>
      </c>
      <c r="I281">
        <f t="shared" si="37"/>
        <v>-18798344.118068844</v>
      </c>
      <c r="J281">
        <f t="shared" si="38"/>
        <v>353377741581333.5</v>
      </c>
      <c r="K281">
        <f t="shared" si="39"/>
        <v>756562.97201315511</v>
      </c>
      <c r="L281">
        <f t="shared" si="40"/>
        <v>536120.58468016761</v>
      </c>
    </row>
    <row r="282" spans="1:12" x14ac:dyDescent="0.3">
      <c r="B282" t="s">
        <v>18</v>
      </c>
      <c r="C282">
        <v>126672057</v>
      </c>
      <c r="D282">
        <v>115065693</v>
      </c>
      <c r="E282">
        <f t="shared" si="33"/>
        <v>140988515.46658379</v>
      </c>
      <c r="F282">
        <f t="shared" si="34"/>
        <v>1844520.6100204145</v>
      </c>
      <c r="G282">
        <f t="shared" si="35"/>
        <v>0.93168120069994398</v>
      </c>
      <c r="H282">
        <f t="shared" si="36"/>
        <v>134582237.68295112</v>
      </c>
      <c r="I282">
        <f t="shared" si="37"/>
        <v>7910180.6829511225</v>
      </c>
      <c r="J282">
        <f t="shared" si="38"/>
        <v>62570958436933.086</v>
      </c>
      <c r="K282">
        <f t="shared" si="39"/>
        <v>936071.44205564482</v>
      </c>
      <c r="L282">
        <f t="shared" si="40"/>
        <v>2629337.3956591343</v>
      </c>
    </row>
    <row r="283" spans="1:12" x14ac:dyDescent="0.3">
      <c r="A283" s="2">
        <v>2023</v>
      </c>
      <c r="B283" s="2" t="s">
        <v>7</v>
      </c>
      <c r="C283" s="2">
        <v>126316736</v>
      </c>
      <c r="D283" s="2">
        <v>116330803</v>
      </c>
      <c r="E283" s="2">
        <f t="shared" ref="E283:E291" si="41">$G$4*(C282/G271) + (1-$G$4)*(E282+F282)</f>
        <v>140851805.66833001</v>
      </c>
      <c r="F283" s="2">
        <f t="shared" ref="F283:F291" si="42">$H$4*(E283-E282) + (1-$H$4)*F282</f>
        <v>1408649.920200093</v>
      </c>
      <c r="G283" s="2">
        <f t="shared" ref="G283:G291" si="43">$I$4*(C283/E283) + (1-$I$4)*G271</f>
        <v>0.93733946939446855</v>
      </c>
      <c r="H283" s="2">
        <f t="shared" ref="H283:H291" si="44">(E283+F283)*G272</f>
        <v>140642978.00127348</v>
      </c>
      <c r="I283" s="2">
        <f t="shared" ref="I283:I291" si="45">(H283-C283)</f>
        <v>14326242.001273483</v>
      </c>
      <c r="J283" s="2">
        <f t="shared" si="38"/>
        <v>205241209879052.44</v>
      </c>
      <c r="K283" s="2">
        <f t="shared" ref="K283:K291" si="46">(H283-C282)^2/C282</f>
        <v>1540881.5349372947</v>
      </c>
      <c r="L283" s="2">
        <f t="shared" ref="L283:L291" si="47">(C283-C282)^2/C282</f>
        <v>996.69189899552987</v>
      </c>
    </row>
    <row r="284" spans="1:12" x14ac:dyDescent="0.3">
      <c r="A284" s="2"/>
      <c r="B284" s="2" t="s">
        <v>8</v>
      </c>
      <c r="C284" s="2">
        <v>132668425</v>
      </c>
      <c r="D284" s="2">
        <v>115958025</v>
      </c>
      <c r="E284" s="2">
        <f t="shared" si="41"/>
        <v>138840613.26194048</v>
      </c>
      <c r="F284" s="2">
        <f t="shared" si="42"/>
        <v>656284.60835037497</v>
      </c>
      <c r="G284" s="2">
        <f t="shared" si="43"/>
        <v>0.98506503667078138</v>
      </c>
      <c r="H284" s="2">
        <f t="shared" si="44"/>
        <v>154510017.88146469</v>
      </c>
      <c r="I284" s="2">
        <f t="shared" si="45"/>
        <v>21841592.88146469</v>
      </c>
      <c r="J284" s="2">
        <f t="shared" si="38"/>
        <v>477055179599649</v>
      </c>
      <c r="K284" s="2">
        <f t="shared" si="46"/>
        <v>6292603.5648017786</v>
      </c>
      <c r="L284" s="2">
        <f t="shared" si="47"/>
        <v>319387.23585068726</v>
      </c>
    </row>
    <row r="285" spans="1:12" x14ac:dyDescent="0.3">
      <c r="A285" s="2"/>
      <c r="B285" s="2" t="s">
        <v>9</v>
      </c>
      <c r="C285" s="2">
        <v>146420548</v>
      </c>
      <c r="D285" s="2">
        <v>123748270</v>
      </c>
      <c r="E285" s="2">
        <f t="shared" si="41"/>
        <v>134843181.90072718</v>
      </c>
      <c r="F285" s="2">
        <f t="shared" si="42"/>
        <v>-367532.90495363279</v>
      </c>
      <c r="G285" s="2">
        <f t="shared" si="43"/>
        <v>1.1052779922348426</v>
      </c>
      <c r="H285" s="2">
        <f t="shared" si="44"/>
        <v>129630407.69196513</v>
      </c>
      <c r="I285" s="2">
        <f t="shared" si="45"/>
        <v>-16790140.308034867</v>
      </c>
      <c r="J285" s="2">
        <f t="shared" si="38"/>
        <v>281908811563497.19</v>
      </c>
      <c r="K285" s="2">
        <f t="shared" si="46"/>
        <v>69568.544014292929</v>
      </c>
      <c r="L285" s="2">
        <f t="shared" si="47"/>
        <v>1425515.4307223365</v>
      </c>
    </row>
    <row r="286" spans="1:12" x14ac:dyDescent="0.3">
      <c r="A286" s="2"/>
      <c r="B286" s="2" t="s">
        <v>10</v>
      </c>
      <c r="C286" s="2">
        <v>122555342</v>
      </c>
      <c r="D286" s="2">
        <v>108940619</v>
      </c>
      <c r="E286" s="2">
        <f t="shared" si="41"/>
        <v>138586187.73926061</v>
      </c>
      <c r="F286" s="2">
        <f t="shared" si="42"/>
        <v>536785.61861352134</v>
      </c>
      <c r="G286" s="2">
        <f t="shared" si="43"/>
        <v>0.9553873460024348</v>
      </c>
      <c r="H286" s="2">
        <f t="shared" si="44"/>
        <v>137056569.099139</v>
      </c>
      <c r="I286" s="2">
        <f t="shared" si="45"/>
        <v>14501227.099139005</v>
      </c>
      <c r="J286" s="2">
        <f t="shared" si="38"/>
        <v>210285587380803.44</v>
      </c>
      <c r="K286" s="2">
        <f t="shared" si="46"/>
        <v>598851.06327951932</v>
      </c>
      <c r="L286" s="2">
        <f t="shared" si="47"/>
        <v>3889809.6285122223</v>
      </c>
    </row>
    <row r="287" spans="1:12" x14ac:dyDescent="0.3">
      <c r="A287" s="2"/>
      <c r="B287" s="2" t="s">
        <v>11</v>
      </c>
      <c r="C287" s="2">
        <v>131330220</v>
      </c>
      <c r="D287" s="2">
        <v>117889634</v>
      </c>
      <c r="E287" s="2">
        <f t="shared" si="41"/>
        <v>135649120.5934085</v>
      </c>
      <c r="F287" s="2">
        <f t="shared" si="42"/>
        <v>-227461.98956891941</v>
      </c>
      <c r="G287" s="2">
        <f t="shared" si="43"/>
        <v>0.98331662171737377</v>
      </c>
      <c r="H287" s="2">
        <f t="shared" si="44"/>
        <v>139100987.04635513</v>
      </c>
      <c r="I287" s="2">
        <f t="shared" si="45"/>
        <v>7770767.0463551283</v>
      </c>
      <c r="J287" s="2">
        <f t="shared" si="38"/>
        <v>60384820488718.805</v>
      </c>
      <c r="K287" s="2">
        <f t="shared" si="46"/>
        <v>2233753.0582712255</v>
      </c>
      <c r="L287" s="2">
        <f t="shared" si="47"/>
        <v>628275.21557472378</v>
      </c>
    </row>
    <row r="288" spans="1:12" x14ac:dyDescent="0.3">
      <c r="A288" s="2"/>
      <c r="B288" s="2" t="s">
        <v>12</v>
      </c>
      <c r="C288" s="2">
        <v>139298458</v>
      </c>
      <c r="D288" s="2">
        <v>117142201</v>
      </c>
      <c r="E288" s="2">
        <f t="shared" si="41"/>
        <v>133636283.53783363</v>
      </c>
      <c r="F288" s="2">
        <f t="shared" si="42"/>
        <v>-620244.5040902273</v>
      </c>
      <c r="G288" s="2">
        <f t="shared" si="43"/>
        <v>1.0288073734422631</v>
      </c>
      <c r="H288" s="2">
        <f t="shared" si="44"/>
        <v>135313104.61909038</v>
      </c>
      <c r="I288" s="2">
        <f t="shared" si="45"/>
        <v>-3985353.3809096217</v>
      </c>
      <c r="J288" s="2">
        <f t="shared" si="38"/>
        <v>15883041570727.752</v>
      </c>
      <c r="K288" s="2">
        <f t="shared" si="46"/>
        <v>120789.94376912418</v>
      </c>
      <c r="L288" s="2">
        <f t="shared" si="47"/>
        <v>483459.30452750326</v>
      </c>
    </row>
    <row r="289" spans="1:12" x14ac:dyDescent="0.3">
      <c r="A289" s="2"/>
      <c r="B289" s="2" t="s">
        <v>13</v>
      </c>
      <c r="C289" s="2">
        <v>126119882</v>
      </c>
      <c r="D289" s="2">
        <v>108083624</v>
      </c>
      <c r="E289" s="2">
        <f t="shared" si="41"/>
        <v>133940606.58539499</v>
      </c>
      <c r="F289" s="2">
        <f t="shared" si="42"/>
        <v>-416839.64272687759</v>
      </c>
      <c r="G289" s="2">
        <f t="shared" si="43"/>
        <v>1.0091164599092797</v>
      </c>
      <c r="H289" s="2">
        <f t="shared" si="44"/>
        <v>122872165.03230825</v>
      </c>
      <c r="I289" s="2">
        <f t="shared" si="45"/>
        <v>-3247716.9676917493</v>
      </c>
      <c r="J289" s="2">
        <f t="shared" si="38"/>
        <v>10547665502232.891</v>
      </c>
      <c r="K289" s="2">
        <f t="shared" si="46"/>
        <v>1937014.2680290071</v>
      </c>
      <c r="L289" s="2">
        <f t="shared" si="47"/>
        <v>1246782.3971732408</v>
      </c>
    </row>
    <row r="290" spans="1:12" x14ac:dyDescent="0.3">
      <c r="A290" s="2"/>
      <c r="B290" s="2" t="s">
        <v>14</v>
      </c>
      <c r="C290" s="2">
        <v>123613318</v>
      </c>
      <c r="D290" s="2">
        <v>107623180</v>
      </c>
      <c r="E290" s="2">
        <f t="shared" si="41"/>
        <v>134356663.176357</v>
      </c>
      <c r="F290" s="2">
        <f t="shared" si="42"/>
        <v>-233602.47131532285</v>
      </c>
      <c r="G290" s="2">
        <f t="shared" si="43"/>
        <v>0.9202066304083939</v>
      </c>
      <c r="H290" s="2">
        <f t="shared" si="44"/>
        <v>139865441.08073378</v>
      </c>
      <c r="I290" s="2">
        <f t="shared" si="45"/>
        <v>16252123.080733776</v>
      </c>
      <c r="J290" s="2">
        <f t="shared" si="38"/>
        <v>264131504631319.53</v>
      </c>
      <c r="K290" s="2">
        <f t="shared" si="46"/>
        <v>1498101.5795903043</v>
      </c>
      <c r="L290" s="2">
        <f t="shared" si="47"/>
        <v>49816.595024216724</v>
      </c>
    </row>
    <row r="291" spans="1:12" x14ac:dyDescent="0.3">
      <c r="A291" s="2"/>
      <c r="B291" s="2" t="s">
        <v>15</v>
      </c>
      <c r="C291" s="2">
        <v>129261725</v>
      </c>
      <c r="D291" s="2">
        <v>110056180</v>
      </c>
      <c r="E291" s="2">
        <f t="shared" si="41"/>
        <v>130445068.55903816</v>
      </c>
      <c r="F291" s="2">
        <f t="shared" si="42"/>
        <v>-1042760.7434360964</v>
      </c>
      <c r="G291" s="2">
        <f t="shared" si="43"/>
        <v>1.037223280814952</v>
      </c>
      <c r="H291" s="2">
        <f t="shared" si="44"/>
        <v>139321654.36083084</v>
      </c>
      <c r="I291" s="2">
        <f t="shared" si="45"/>
        <v>10059929.360830843</v>
      </c>
      <c r="J291" s="2">
        <f t="shared" si="38"/>
        <v>101202178744906.47</v>
      </c>
      <c r="K291" s="2">
        <f t="shared" si="46"/>
        <v>1996158.9512952024</v>
      </c>
      <c r="L291" s="2">
        <f t="shared" si="47"/>
        <v>258099.22550294298</v>
      </c>
    </row>
    <row r="294" spans="1:12" x14ac:dyDescent="0.3">
      <c r="E294" t="s">
        <v>30</v>
      </c>
      <c r="F294">
        <f>AVERAGE(J19:J1048574)</f>
        <v>74810606122499.984</v>
      </c>
    </row>
    <row r="295" spans="1:12" x14ac:dyDescent="0.3">
      <c r="E295" t="s">
        <v>31</v>
      </c>
    </row>
    <row r="296" spans="1:12" x14ac:dyDescent="0.3">
      <c r="E296" t="s">
        <v>32</v>
      </c>
      <c r="F296">
        <f>SUM(K19:K282)</f>
        <v>237410871.17227107</v>
      </c>
    </row>
    <row r="297" spans="1:12" x14ac:dyDescent="0.3">
      <c r="E297" t="s">
        <v>33</v>
      </c>
      <c r="F297">
        <f>SUM(L19:L282)</f>
        <v>171434951.57457098</v>
      </c>
    </row>
    <row r="298" spans="1:12" x14ac:dyDescent="0.3">
      <c r="E298" t="s">
        <v>34</v>
      </c>
      <c r="F298">
        <f>SQRT(F296/F297)</f>
        <v>1.1767944629386222</v>
      </c>
    </row>
  </sheetData>
  <mergeCells count="2">
    <mergeCell ref="E5:L5"/>
    <mergeCell ref="M5:T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a47b045031bec00a202a45f6960c83c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Rajarshi Dutta</dc:creator>
  <cp:lastModifiedBy>Rajarshi Dutta</cp:lastModifiedBy>
  <dcterms:created xsi:type="dcterms:W3CDTF">2023-11-24T05:38:31Z</dcterms:created>
  <dcterms:modified xsi:type="dcterms:W3CDTF">2023-11-24T05:38:31Z</dcterms:modified>
</cp:coreProperties>
</file>