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1f6e400c53a6f/Source Code/Excel/"/>
    </mc:Choice>
  </mc:AlternateContent>
  <xr:revisionPtr revIDLastSave="2" documentId="8_{35ED30F2-72B5-4963-B9F8-936836390949}" xr6:coauthVersionLast="47" xr6:coauthVersionMax="47" xr10:uidLastSave="{E0FD9BA2-AB85-4B2A-A13E-3684A4ACD66C}"/>
  <bookViews>
    <workbookView xWindow="-120" yWindow="-120" windowWidth="29040" windowHeight="16440" xr2:uid="{D8BF2C47-97B2-4D08-B930-9730AD9D70AD}"/>
  </bookViews>
  <sheets>
    <sheet name="Sheet1" sheetId="1" r:id="rId1"/>
  </sheets>
  <definedNames>
    <definedName name="_xlnm._FilterDatabase" localSheetId="0" hidden="1">Sheet1!$A$51:$E$66</definedName>
    <definedName name="Items">Sheet1!$I$22:$I$31</definedName>
    <definedName name="Names">Sheet1!$I$3:$I$10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4" i="1" l="1"/>
  <c r="A65" i="1"/>
  <c r="A66" i="1"/>
  <c r="A67" i="1"/>
  <c r="A53" i="1"/>
  <c r="A54" i="1"/>
  <c r="A55" i="1"/>
  <c r="A56" i="1"/>
  <c r="A57" i="1"/>
  <c r="A58" i="1"/>
  <c r="A59" i="1"/>
  <c r="A60" i="1"/>
  <c r="A61" i="1"/>
  <c r="A62" i="1"/>
  <c r="A63" i="1"/>
  <c r="A52" i="1"/>
  <c r="J43" i="1"/>
  <c r="E31" i="1"/>
  <c r="F31" i="1"/>
  <c r="D31" i="1"/>
  <c r="B22" i="1" a="1"/>
  <c r="B22" i="1" s="1"/>
  <c r="D22" i="1" s="1"/>
  <c r="E22" i="1" s="1"/>
  <c r="C26" i="1"/>
  <c r="C27" i="1"/>
  <c r="C29" i="1"/>
  <c r="C31" i="1"/>
  <c r="C23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  <c r="D30" i="1" l="1"/>
  <c r="D29" i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F27" i="1" l="1"/>
  <c r="F28" i="1"/>
  <c r="E30" i="1"/>
  <c r="F30" i="1" s="1"/>
  <c r="E29" i="1"/>
  <c r="F29" i="1"/>
  <c r="F23" i="1"/>
  <c r="F24" i="1"/>
  <c r="F25" i="1"/>
  <c r="F26" i="1"/>
  <c r="F22" i="1"/>
  <c r="D32" i="1"/>
  <c r="E32" i="1" l="1"/>
  <c r="F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<sst xmlns="http://schemas.openxmlformats.org/spreadsheetml/2006/main" count="104" uniqueCount="59">
  <si>
    <t>Diya</t>
  </si>
  <si>
    <t>Devi</t>
  </si>
  <si>
    <t>Rashi</t>
  </si>
  <si>
    <t>Rahav</t>
  </si>
  <si>
    <t>Guru</t>
  </si>
  <si>
    <t>Kevin</t>
  </si>
  <si>
    <t>Raja</t>
  </si>
  <si>
    <t>Habi</t>
  </si>
  <si>
    <t>Names</t>
  </si>
  <si>
    <t>ITEMS</t>
  </si>
  <si>
    <t>RATE</t>
  </si>
  <si>
    <t>QTY</t>
  </si>
  <si>
    <t>BASIC</t>
  </si>
  <si>
    <t>TAX</t>
  </si>
  <si>
    <t>TOTAL</t>
  </si>
  <si>
    <t>pen</t>
  </si>
  <si>
    <t>Pencil</t>
  </si>
  <si>
    <t>Eraser</t>
  </si>
  <si>
    <t>Rulers</t>
  </si>
  <si>
    <t>Box</t>
  </si>
  <si>
    <t>Note Clip</t>
  </si>
  <si>
    <t>pad</t>
  </si>
  <si>
    <t>Ink</t>
  </si>
  <si>
    <t>Stamp</t>
  </si>
  <si>
    <t>Bottle</t>
  </si>
  <si>
    <t xml:space="preserve">SNO </t>
  </si>
  <si>
    <t>ITEM NAME</t>
  </si>
  <si>
    <t xml:space="preserve"> RATE</t>
  </si>
  <si>
    <t>Total Amount</t>
  </si>
  <si>
    <t>VLookUp</t>
  </si>
  <si>
    <t>Basics</t>
  </si>
  <si>
    <t>SNO</t>
  </si>
  <si>
    <t>PRODUCT</t>
  </si>
  <si>
    <t>JAN</t>
  </si>
  <si>
    <t>FEB</t>
  </si>
  <si>
    <t>MAR</t>
  </si>
  <si>
    <t>APR</t>
  </si>
  <si>
    <t>MAY</t>
  </si>
  <si>
    <t>MOBILES</t>
  </si>
  <si>
    <t>SHOES</t>
  </si>
  <si>
    <t>SHRITS</t>
  </si>
  <si>
    <t>PEN</t>
  </si>
  <si>
    <t>LAPTOP</t>
  </si>
  <si>
    <t>MONTH</t>
  </si>
  <si>
    <t>SALES</t>
  </si>
  <si>
    <t>Index and Matches</t>
  </si>
  <si>
    <t>January</t>
  </si>
  <si>
    <t>February</t>
  </si>
  <si>
    <t>March</t>
  </si>
  <si>
    <t>April</t>
  </si>
  <si>
    <t>E103</t>
  </si>
  <si>
    <t>E104</t>
  </si>
  <si>
    <t>Month</t>
  </si>
  <si>
    <t>Employee NO</t>
  </si>
  <si>
    <t>N.O.P</t>
  </si>
  <si>
    <t>Salary</t>
  </si>
  <si>
    <t>E101</t>
  </si>
  <si>
    <t>El02</t>
  </si>
  <si>
    <t>serial Num / Subotal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</si>
</sst>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8"/>
      <color theme="1"/>
      <name val="Aparajita"/>
      <family val="2"/>
    </font>
    <font>
      <b/>
      <sz val="18"/>
      <color rgb="FF3F3F3F"/>
      <name val="Aparajita"/>
      <family val="2"/>
    </font>
    <font>
      <sz val="18"/>
      <color rgb="FFFA7D00"/>
      <name val="Aparajita"/>
      <family val="2"/>
    </font>
    <font>
      <b/>
      <sz val="18"/>
      <color theme="1"/>
      <name val="Aparajita"/>
      <family val="1"/>
    </font>
    <font>
      <b/>
      <sz val="16"/>
      <color rgb="FF3F3F3F"/>
      <name val="Aparajita"/>
      <family val="2"/>
    </font>
    <font>
      <sz val="14"/>
      <color rgb="FFFA7D00"/>
      <name val="Aparajita"/>
      <family val="2"/>
    </font>
    <font>
      <b/>
      <sz val="18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FF8001"/>
      </left>
      <right style="double">
        <color rgb="FFFF8001"/>
      </right>
      <top style="double">
        <color rgb="FFFF8001"/>
      </top>
      <bottom style="double">
        <color rgb="FFFF800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  <xf numFmtId="0" fontId="5" fillId="0" borderId="3" xfId="2" applyFont="1" applyBorder="1" applyAlignment="1">
      <alignment horizontal="center"/>
    </xf>
    <xf numFmtId="0" fontId="4" fillId="2" borderId="1" xfId="1" applyFont="1" applyAlignment="1">
      <alignment horizontal="center" shrinkToFit="1"/>
    </xf>
    <xf numFmtId="10" fontId="0" fillId="0" borderId="0" xfId="0" applyNumberFormat="1" applyAlignment="1">
      <alignment horizontal="center"/>
    </xf>
    <xf numFmtId="0" fontId="2" fillId="0" borderId="3" xfId="2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NumberFormat="1" applyFont="1"/>
  </cellXfs>
  <cellStyles count="3">
    <cellStyle name="Linked Cell" xfId="2" builtinId="24"/>
    <cellStyle name="Normal" xfId="0" builtinId="0"/>
    <cellStyle name="Output" xfId="1" builtinId="21"/>
  </cellStyles>
  <dxfs count="12"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171-7DD0-4357-8122-937D8C7CF6D4}">
  <sheetPr filterMode="1"/>
  <dimension ref="A1:L100"/>
  <sheetViews>
    <sheetView tabSelected="1" topLeftCell="A63" workbookViewId="0">
      <selection activeCell="A71" sqref="A71:A76"/>
    </sheetView>
  </sheetViews>
  <sheetFormatPr defaultRowHeight="26.25" x14ac:dyDescent="0.55000000000000004"/>
  <cols>
    <col min="1" max="1" width="9.3984375" bestFit="1" customWidth="1"/>
    <col min="2" max="2" width="8.796875" customWidth="1"/>
    <col min="3" max="7" width="11.3984375" bestFit="1" customWidth="1"/>
    <col min="11" max="11" width="13" customWidth="1"/>
  </cols>
  <sheetData>
    <row r="1" spans="1:9" x14ac:dyDescent="0.55000000000000004">
      <c r="A1" s="11" t="s">
        <v>30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2">
        <v>77</v>
      </c>
      <c r="B2" s="2" t="str">
        <f>IF(A2&gt;35,"Pass","Fail")</f>
        <v>Pass</v>
      </c>
      <c r="C2" s="2">
        <f>A2*$D$2</f>
        <v>38.5</v>
      </c>
      <c r="D2" s="7">
        <v>0.5</v>
      </c>
      <c r="E2" s="2">
        <v>132131</v>
      </c>
      <c r="F2" s="2">
        <v>25</v>
      </c>
      <c r="G2" s="2">
        <v>85</v>
      </c>
      <c r="H2" s="4" t="s">
        <v>8</v>
      </c>
      <c r="I2" s="4" t="s">
        <v>8</v>
      </c>
    </row>
    <row r="3" spans="1:9" x14ac:dyDescent="0.55000000000000004">
      <c r="A3" s="2">
        <v>56</v>
      </c>
      <c r="B3" s="2" t="str">
        <f t="shared" ref="B3:B11" si="0">IF(A3&gt;35,"Pass","Fail")</f>
        <v>Pass</v>
      </c>
      <c r="C3" s="2">
        <f t="shared" ref="C3:C11" si="1">A3*$D$2</f>
        <v>28</v>
      </c>
      <c r="D3" s="2"/>
      <c r="E3" s="2">
        <v>4654</v>
      </c>
      <c r="F3" s="2"/>
      <c r="G3" s="2"/>
      <c r="H3" s="2"/>
      <c r="I3" s="2" t="s">
        <v>7</v>
      </c>
    </row>
    <row r="4" spans="1:9" x14ac:dyDescent="0.55000000000000004">
      <c r="A4" s="2">
        <v>59</v>
      </c>
      <c r="B4" s="2" t="str">
        <f t="shared" si="0"/>
        <v>Pass</v>
      </c>
      <c r="C4" s="2">
        <f t="shared" si="1"/>
        <v>29.5</v>
      </c>
      <c r="D4" s="2"/>
      <c r="E4" s="2">
        <v>5451321</v>
      </c>
      <c r="F4" s="2"/>
      <c r="G4" s="2"/>
      <c r="H4" s="2"/>
      <c r="I4" s="2" t="s">
        <v>6</v>
      </c>
    </row>
    <row r="5" spans="1:9" x14ac:dyDescent="0.55000000000000004">
      <c r="A5" s="2">
        <v>25</v>
      </c>
      <c r="B5" s="2" t="str">
        <f t="shared" si="0"/>
        <v>Fail</v>
      </c>
      <c r="C5" s="2">
        <f t="shared" si="1"/>
        <v>12.5</v>
      </c>
      <c r="D5" s="2"/>
      <c r="E5" s="2">
        <v>4645</v>
      </c>
      <c r="F5" s="2"/>
      <c r="G5" s="2"/>
      <c r="H5" s="2" t="s">
        <v>1</v>
      </c>
      <c r="I5" s="2" t="s">
        <v>0</v>
      </c>
    </row>
    <row r="6" spans="1:9" x14ac:dyDescent="0.55000000000000004">
      <c r="A6" s="2">
        <v>85</v>
      </c>
      <c r="B6" s="2" t="str">
        <f t="shared" si="0"/>
        <v>Pass</v>
      </c>
      <c r="C6" s="2">
        <f t="shared" si="1"/>
        <v>42.5</v>
      </c>
      <c r="D6" s="2"/>
      <c r="E6" s="2">
        <v>21684</v>
      </c>
      <c r="F6" s="2"/>
      <c r="G6" s="2"/>
      <c r="H6" s="2" t="s">
        <v>3</v>
      </c>
      <c r="I6" s="2" t="s">
        <v>1</v>
      </c>
    </row>
    <row r="7" spans="1:9" x14ac:dyDescent="0.55000000000000004">
      <c r="A7" s="2">
        <v>75</v>
      </c>
      <c r="B7" s="2" t="str">
        <f t="shared" si="0"/>
        <v>Pass</v>
      </c>
      <c r="C7" s="2">
        <f t="shared" si="1"/>
        <v>37.5</v>
      </c>
      <c r="D7" s="2"/>
      <c r="E7" s="2">
        <v>132532</v>
      </c>
      <c r="F7" s="2"/>
      <c r="G7" s="2"/>
      <c r="H7" s="2" t="s">
        <v>0</v>
      </c>
      <c r="I7" s="2" t="s">
        <v>2</v>
      </c>
    </row>
    <row r="8" spans="1:9" x14ac:dyDescent="0.55000000000000004">
      <c r="A8" s="2">
        <v>68</v>
      </c>
      <c r="B8" s="2" t="str">
        <f t="shared" si="0"/>
        <v>Pass</v>
      </c>
      <c r="C8" s="2">
        <f t="shared" si="1"/>
        <v>34</v>
      </c>
      <c r="D8" s="2"/>
      <c r="E8" s="2">
        <v>32153</v>
      </c>
      <c r="F8" s="2"/>
      <c r="G8" s="2"/>
      <c r="H8" s="2" t="s">
        <v>1</v>
      </c>
      <c r="I8" s="2" t="s">
        <v>3</v>
      </c>
    </row>
    <row r="9" spans="1:9" x14ac:dyDescent="0.55000000000000004">
      <c r="A9" s="2">
        <v>94</v>
      </c>
      <c r="B9" s="2" t="str">
        <f t="shared" si="0"/>
        <v>Pass</v>
      </c>
      <c r="C9" s="2">
        <f t="shared" si="1"/>
        <v>47</v>
      </c>
      <c r="D9" s="2"/>
      <c r="E9" s="2">
        <v>62132</v>
      </c>
      <c r="F9" s="2"/>
      <c r="G9" s="2"/>
      <c r="H9" s="2" t="s">
        <v>2</v>
      </c>
      <c r="I9" s="2" t="s">
        <v>4</v>
      </c>
    </row>
    <row r="10" spans="1:9" x14ac:dyDescent="0.55000000000000004">
      <c r="A10" s="2">
        <v>48</v>
      </c>
      <c r="B10" s="2" t="str">
        <f t="shared" si="0"/>
        <v>Pass</v>
      </c>
      <c r="C10" s="2">
        <f t="shared" si="1"/>
        <v>24</v>
      </c>
      <c r="D10" s="2"/>
      <c r="E10" s="2">
        <v>468323</v>
      </c>
      <c r="F10" s="2"/>
      <c r="G10" s="2"/>
      <c r="H10" s="2" t="s">
        <v>2</v>
      </c>
      <c r="I10" s="2" t="s">
        <v>5</v>
      </c>
    </row>
    <row r="11" spans="1:9" x14ac:dyDescent="0.55000000000000004">
      <c r="A11" s="2">
        <v>82</v>
      </c>
      <c r="B11" s="2" t="str">
        <f t="shared" si="0"/>
        <v>Pass</v>
      </c>
      <c r="C11" s="2">
        <f t="shared" si="1"/>
        <v>41</v>
      </c>
      <c r="D11" s="2"/>
      <c r="E11" s="2">
        <v>54683</v>
      </c>
      <c r="F11" s="2"/>
      <c r="G11" s="2"/>
      <c r="H11" s="2"/>
      <c r="I11" s="2"/>
    </row>
    <row r="20" spans="1:12" ht="27" thickBot="1" x14ac:dyDescent="0.6">
      <c r="A20" s="11" t="s">
        <v>29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27.75" thickTop="1" thickBot="1" x14ac:dyDescent="0.6">
      <c r="A21" s="3" t="s">
        <v>9</v>
      </c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14</v>
      </c>
      <c r="H21" s="8" t="s">
        <v>25</v>
      </c>
      <c r="I21" s="8" t="s">
        <v>26</v>
      </c>
      <c r="J21" s="8" t="s">
        <v>27</v>
      </c>
    </row>
    <row r="22" spans="1:12" ht="27.75" thickTop="1" thickBot="1" x14ac:dyDescent="0.6">
      <c r="A22" s="3" t="s">
        <v>16</v>
      </c>
      <c r="B22" s="3" cm="1">
        <f t="array" ref="B22:B31">IFERROR(VLOOKUP(A22:A31,I22:J31,2,0),"")</f>
        <v>10</v>
      </c>
      <c r="C22" s="3">
        <v>12</v>
      </c>
      <c r="D22" s="3">
        <f t="shared" ref="D22:D31" si="2">IF(ISBLANK(A22),"",PRODUCT(B22:C22))</f>
        <v>120</v>
      </c>
      <c r="E22" s="3">
        <f t="shared" ref="E22:E31" si="3">IF(ISBLANK(A22),"",$I$32*D22)</f>
        <v>21.599999999999998</v>
      </c>
      <c r="F22" s="3">
        <f>SUM(D22:E22)</f>
        <v>141.6</v>
      </c>
      <c r="H22" s="8">
        <v>1</v>
      </c>
      <c r="I22" s="8" t="s">
        <v>15</v>
      </c>
      <c r="J22" s="8">
        <v>15</v>
      </c>
    </row>
    <row r="23" spans="1:12" ht="27.75" thickTop="1" thickBot="1" x14ac:dyDescent="0.6">
      <c r="A23" s="3" t="s">
        <v>18</v>
      </c>
      <c r="B23" s="3">
        <v>25</v>
      </c>
      <c r="C23" s="3">
        <f>IF(ISBLANK(A23),"",1)</f>
        <v>1</v>
      </c>
      <c r="D23" s="3">
        <f t="shared" si="2"/>
        <v>25</v>
      </c>
      <c r="E23" s="3">
        <f t="shared" si="3"/>
        <v>4.5</v>
      </c>
      <c r="F23" s="3">
        <f t="shared" ref="F23:F28" si="4">SUM(D23:E23)</f>
        <v>29.5</v>
      </c>
      <c r="H23" s="8">
        <v>2</v>
      </c>
      <c r="I23" s="8" t="s">
        <v>16</v>
      </c>
      <c r="J23" s="8">
        <v>10</v>
      </c>
    </row>
    <row r="24" spans="1:12" ht="27.75" thickTop="1" thickBot="1" x14ac:dyDescent="0.6">
      <c r="A24" s="3" t="s">
        <v>21</v>
      </c>
      <c r="B24" s="3">
        <v>12</v>
      </c>
      <c r="C24" s="3">
        <v>52</v>
      </c>
      <c r="D24" s="3">
        <f t="shared" si="2"/>
        <v>624</v>
      </c>
      <c r="E24" s="3">
        <f t="shared" si="3"/>
        <v>112.32</v>
      </c>
      <c r="F24" s="3">
        <f t="shared" si="4"/>
        <v>736.31999999999994</v>
      </c>
      <c r="H24" s="8">
        <v>3</v>
      </c>
      <c r="I24" s="8" t="s">
        <v>17</v>
      </c>
      <c r="J24" s="8">
        <v>5</v>
      </c>
    </row>
    <row r="25" spans="1:12" ht="27.75" thickTop="1" thickBot="1" x14ac:dyDescent="0.6">
      <c r="A25" s="3" t="s">
        <v>16</v>
      </c>
      <c r="B25" s="3">
        <v>10</v>
      </c>
      <c r="C25" s="3">
        <v>5</v>
      </c>
      <c r="D25" s="3">
        <f t="shared" si="2"/>
        <v>50</v>
      </c>
      <c r="E25" s="3">
        <f t="shared" si="3"/>
        <v>9</v>
      </c>
      <c r="F25" s="3">
        <f t="shared" si="4"/>
        <v>59</v>
      </c>
      <c r="H25" s="8">
        <v>4</v>
      </c>
      <c r="I25" s="8" t="s">
        <v>18</v>
      </c>
      <c r="J25" s="8">
        <v>25</v>
      </c>
    </row>
    <row r="26" spans="1:12" ht="27.75" thickTop="1" thickBot="1" x14ac:dyDescent="0.6">
      <c r="A26" s="3" t="s">
        <v>19</v>
      </c>
      <c r="B26" s="3">
        <v>25</v>
      </c>
      <c r="C26" s="3">
        <f t="shared" ref="C26:C31" si="5">IF(ISBLANK(A26),"",1)</f>
        <v>1</v>
      </c>
      <c r="D26" s="3">
        <f t="shared" si="2"/>
        <v>25</v>
      </c>
      <c r="E26" s="3">
        <f t="shared" si="3"/>
        <v>4.5</v>
      </c>
      <c r="F26" s="3">
        <f t="shared" si="4"/>
        <v>29.5</v>
      </c>
      <c r="H26" s="8">
        <v>5</v>
      </c>
      <c r="I26" s="8" t="s">
        <v>19</v>
      </c>
      <c r="J26" s="8">
        <v>25</v>
      </c>
    </row>
    <row r="27" spans="1:12" ht="27.75" thickTop="1" thickBot="1" x14ac:dyDescent="0.6">
      <c r="A27" s="3" t="s">
        <v>22</v>
      </c>
      <c r="B27" s="3">
        <v>35</v>
      </c>
      <c r="C27" s="3">
        <f t="shared" si="5"/>
        <v>1</v>
      </c>
      <c r="D27" s="3">
        <f t="shared" si="2"/>
        <v>35</v>
      </c>
      <c r="E27" s="3">
        <f t="shared" si="3"/>
        <v>6.3</v>
      </c>
      <c r="F27" s="3">
        <f t="shared" si="4"/>
        <v>41.3</v>
      </c>
      <c r="H27" s="8">
        <v>6</v>
      </c>
      <c r="I27" s="8" t="s">
        <v>20</v>
      </c>
      <c r="J27" s="8">
        <v>10</v>
      </c>
    </row>
    <row r="28" spans="1:12" ht="27.75" thickTop="1" thickBot="1" x14ac:dyDescent="0.6">
      <c r="A28" s="3" t="s">
        <v>23</v>
      </c>
      <c r="B28" s="3">
        <v>50</v>
      </c>
      <c r="C28" s="3">
        <v>2</v>
      </c>
      <c r="D28" s="3">
        <f t="shared" si="2"/>
        <v>100</v>
      </c>
      <c r="E28" s="3">
        <f t="shared" si="3"/>
        <v>18</v>
      </c>
      <c r="F28" s="3">
        <f t="shared" si="4"/>
        <v>118</v>
      </c>
      <c r="H28" s="8">
        <v>7</v>
      </c>
      <c r="I28" s="8" t="s">
        <v>21</v>
      </c>
      <c r="J28" s="8">
        <v>12</v>
      </c>
    </row>
    <row r="29" spans="1:12" ht="27.75" thickTop="1" thickBot="1" x14ac:dyDescent="0.6">
      <c r="A29" s="3" t="s">
        <v>24</v>
      </c>
      <c r="B29" s="3">
        <v>100</v>
      </c>
      <c r="C29" s="3">
        <f t="shared" si="5"/>
        <v>1</v>
      </c>
      <c r="D29" s="3">
        <f>IF(ISBLANK(A29),"",PRODUCT(B29:C29))</f>
        <v>100</v>
      </c>
      <c r="E29" s="3">
        <f t="shared" si="3"/>
        <v>18</v>
      </c>
      <c r="F29" s="3">
        <f>IF(ISBLANK(A29),"",SUM(D29:E29))</f>
        <v>118</v>
      </c>
      <c r="H29" s="8">
        <v>8</v>
      </c>
      <c r="I29" s="8" t="s">
        <v>22</v>
      </c>
      <c r="J29" s="8">
        <v>35</v>
      </c>
    </row>
    <row r="30" spans="1:12" ht="27.75" thickTop="1" thickBot="1" x14ac:dyDescent="0.6">
      <c r="A30" s="3" t="s">
        <v>18</v>
      </c>
      <c r="B30" s="3">
        <v>25</v>
      </c>
      <c r="C30" s="3">
        <v>6</v>
      </c>
      <c r="D30" s="3">
        <f t="shared" si="2"/>
        <v>150</v>
      </c>
      <c r="E30" s="3">
        <f t="shared" si="3"/>
        <v>27</v>
      </c>
      <c r="F30" s="3">
        <f t="shared" ref="F30:F31" si="6">IF(ISBLANK(A30),"",SUM(D30:E30))</f>
        <v>177</v>
      </c>
      <c r="H30" s="8">
        <v>9</v>
      </c>
      <c r="I30" s="8" t="s">
        <v>23</v>
      </c>
      <c r="J30" s="8">
        <v>50</v>
      </c>
    </row>
    <row r="31" spans="1:12" ht="27.75" thickTop="1" thickBot="1" x14ac:dyDescent="0.6">
      <c r="A31" s="3"/>
      <c r="B31" s="3" t="str">
        <v/>
      </c>
      <c r="C31" s="3" t="str">
        <f t="shared" si="5"/>
        <v/>
      </c>
      <c r="D31" s="3" t="str">
        <f t="shared" si="2"/>
        <v/>
      </c>
      <c r="E31" s="3" t="str">
        <f t="shared" si="3"/>
        <v/>
      </c>
      <c r="F31" s="3" t="str">
        <f t="shared" si="6"/>
        <v/>
      </c>
      <c r="H31" s="8">
        <v>10</v>
      </c>
      <c r="I31" s="8" t="s">
        <v>24</v>
      </c>
      <c r="J31" s="8">
        <v>100</v>
      </c>
    </row>
    <row r="32" spans="1:12" ht="27" thickTop="1" x14ac:dyDescent="0.55000000000000004">
      <c r="A32" s="10" t="s">
        <v>28</v>
      </c>
      <c r="B32" s="10"/>
      <c r="C32" s="10"/>
      <c r="D32" s="3">
        <f>SUM(D22:D31)</f>
        <v>1229</v>
      </c>
      <c r="E32" s="3">
        <f t="shared" ref="E32:F32" si="7">SUM(E22:E31)</f>
        <v>221.22</v>
      </c>
      <c r="F32" s="3">
        <f t="shared" si="7"/>
        <v>1450.22</v>
      </c>
      <c r="H32" t="s">
        <v>13</v>
      </c>
      <c r="I32" s="1">
        <v>0.18</v>
      </c>
    </row>
    <row r="39" spans="1:10" x14ac:dyDescent="0.55000000000000004">
      <c r="A39" s="11" t="s">
        <v>45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27" thickBot="1" x14ac:dyDescent="0.6">
      <c r="A40" s="6" t="s">
        <v>31</v>
      </c>
      <c r="B40" s="6" t="s">
        <v>32</v>
      </c>
      <c r="C40" s="6" t="s">
        <v>33</v>
      </c>
      <c r="D40" s="6" t="s">
        <v>34</v>
      </c>
      <c r="E40" s="6" t="s">
        <v>35</v>
      </c>
      <c r="F40" s="6" t="s">
        <v>36</v>
      </c>
      <c r="G40" s="6" t="s">
        <v>37</v>
      </c>
    </row>
    <row r="41" spans="1:10" ht="27.75" thickTop="1" thickBot="1" x14ac:dyDescent="0.6">
      <c r="A41" s="6">
        <v>1</v>
      </c>
      <c r="B41" s="6" t="s">
        <v>38</v>
      </c>
      <c r="C41" s="6">
        <v>549</v>
      </c>
      <c r="D41" s="6">
        <v>578</v>
      </c>
      <c r="E41" s="6">
        <v>463</v>
      </c>
      <c r="F41" s="6">
        <v>999</v>
      </c>
      <c r="G41" s="6">
        <v>803</v>
      </c>
      <c r="I41" s="5" t="s">
        <v>32</v>
      </c>
      <c r="J41" s="5" t="s">
        <v>40</v>
      </c>
    </row>
    <row r="42" spans="1:10" ht="27.75" thickTop="1" thickBot="1" x14ac:dyDescent="0.6">
      <c r="A42" s="6">
        <v>2</v>
      </c>
      <c r="B42" s="6" t="s">
        <v>39</v>
      </c>
      <c r="C42" s="6">
        <v>232</v>
      </c>
      <c r="D42" s="6">
        <v>117</v>
      </c>
      <c r="E42" s="6">
        <v>752</v>
      </c>
      <c r="F42" s="6">
        <v>541</v>
      </c>
      <c r="G42" s="6">
        <v>590</v>
      </c>
      <c r="I42" s="5" t="s">
        <v>43</v>
      </c>
      <c r="J42" s="5" t="s">
        <v>35</v>
      </c>
    </row>
    <row r="43" spans="1:10" ht="27.75" thickTop="1" thickBot="1" x14ac:dyDescent="0.6">
      <c r="A43" s="6">
        <v>3</v>
      </c>
      <c r="B43" s="6" t="s">
        <v>40</v>
      </c>
      <c r="C43" s="6">
        <v>986</v>
      </c>
      <c r="D43" s="6">
        <v>405</v>
      </c>
      <c r="E43" s="6">
        <v>306</v>
      </c>
      <c r="F43" s="6">
        <v>382</v>
      </c>
      <c r="G43" s="6">
        <v>578</v>
      </c>
      <c r="I43" s="5" t="s">
        <v>44</v>
      </c>
      <c r="J43" s="5">
        <f>IFERROR(INDEX(C41:G45,MATCH(J41,B41:B45,0),MATCH(J42,C40:G40,0)),"")</f>
        <v>306</v>
      </c>
    </row>
    <row r="44" spans="1:10" ht="27" thickTop="1" x14ac:dyDescent="0.55000000000000004">
      <c r="A44" s="6">
        <v>4</v>
      </c>
      <c r="B44" s="6" t="s">
        <v>41</v>
      </c>
      <c r="C44" s="6">
        <v>702</v>
      </c>
      <c r="D44" s="6">
        <v>206</v>
      </c>
      <c r="E44" s="6">
        <v>265</v>
      </c>
      <c r="F44" s="6">
        <v>556</v>
      </c>
      <c r="G44" s="6">
        <v>474</v>
      </c>
    </row>
    <row r="45" spans="1:10" x14ac:dyDescent="0.55000000000000004">
      <c r="A45" s="6">
        <v>5</v>
      </c>
      <c r="B45" s="6" t="s">
        <v>42</v>
      </c>
      <c r="C45" s="6">
        <v>946</v>
      </c>
      <c r="D45" s="6">
        <v>286</v>
      </c>
      <c r="E45" s="6">
        <v>344</v>
      </c>
      <c r="F45" s="6">
        <v>619</v>
      </c>
      <c r="G45" s="6">
        <v>829</v>
      </c>
    </row>
    <row r="50" spans="1:5" x14ac:dyDescent="0.55000000000000004">
      <c r="A50" s="11" t="s">
        <v>58</v>
      </c>
      <c r="B50" s="12"/>
      <c r="C50" s="12"/>
      <c r="D50" s="12"/>
      <c r="E50" s="12"/>
    </row>
    <row r="51" spans="1:5" x14ac:dyDescent="0.55000000000000004">
      <c r="A51" s="9" t="s">
        <v>31</v>
      </c>
      <c r="B51" s="9" t="s">
        <v>52</v>
      </c>
      <c r="C51" s="9" t="s">
        <v>53</v>
      </c>
      <c r="D51" s="9" t="s">
        <v>54</v>
      </c>
      <c r="E51" s="9" t="s">
        <v>55</v>
      </c>
    </row>
    <row r="52" spans="1:5" x14ac:dyDescent="0.55000000000000004">
      <c r="A52" s="9">
        <f>SUBTOTAL(3,$B$52:B52)</f>
        <v>1</v>
      </c>
      <c r="B52" s="9" t="s">
        <v>46</v>
      </c>
      <c r="C52" s="9" t="s">
        <v>56</v>
      </c>
      <c r="D52" s="9">
        <v>28</v>
      </c>
      <c r="E52" s="9">
        <v>22580.65</v>
      </c>
    </row>
    <row r="53" spans="1:5" x14ac:dyDescent="0.55000000000000004">
      <c r="A53" s="9">
        <f>SUBTOTAL(3,$B$52:B53)</f>
        <v>2</v>
      </c>
      <c r="B53" s="9" t="s">
        <v>46</v>
      </c>
      <c r="C53" s="9" t="s">
        <v>57</v>
      </c>
      <c r="D53" s="9">
        <v>30</v>
      </c>
      <c r="E53" s="9">
        <v>24193.55</v>
      </c>
    </row>
    <row r="54" spans="1:5" hidden="1" x14ac:dyDescent="0.55000000000000004">
      <c r="A54" s="9">
        <f>SUBTOTAL(3,$B$52:B54)</f>
        <v>2</v>
      </c>
      <c r="B54" s="9" t="s">
        <v>46</v>
      </c>
      <c r="C54" s="9" t="s">
        <v>50</v>
      </c>
      <c r="D54" s="9">
        <v>31</v>
      </c>
      <c r="E54" s="9">
        <v>25000</v>
      </c>
    </row>
    <row r="55" spans="1:5" x14ac:dyDescent="0.55000000000000004">
      <c r="A55" s="9">
        <f>SUBTOTAL(3,$B$52:B55)</f>
        <v>3</v>
      </c>
      <c r="B55" s="9" t="s">
        <v>46</v>
      </c>
      <c r="C55" s="9" t="s">
        <v>51</v>
      </c>
      <c r="D55" s="9">
        <v>31</v>
      </c>
      <c r="E55" s="9">
        <v>25000</v>
      </c>
    </row>
    <row r="56" spans="1:5" x14ac:dyDescent="0.55000000000000004">
      <c r="A56" s="9">
        <f>SUBTOTAL(3,$B$52:B56)</f>
        <v>4</v>
      </c>
      <c r="B56" s="9" t="s">
        <v>47</v>
      </c>
      <c r="C56" s="9" t="s">
        <v>56</v>
      </c>
      <c r="D56" s="9">
        <v>28</v>
      </c>
      <c r="E56" s="9">
        <v>25000</v>
      </c>
    </row>
    <row r="57" spans="1:5" x14ac:dyDescent="0.55000000000000004">
      <c r="A57" s="9">
        <f>SUBTOTAL(3,$B$52:B57)</f>
        <v>5</v>
      </c>
      <c r="B57" s="9" t="s">
        <v>47</v>
      </c>
      <c r="C57" s="9" t="s">
        <v>57</v>
      </c>
      <c r="D57" s="9">
        <v>28</v>
      </c>
      <c r="E57" s="9">
        <v>25000</v>
      </c>
    </row>
    <row r="58" spans="1:5" hidden="1" x14ac:dyDescent="0.55000000000000004">
      <c r="A58" s="9">
        <f>SUBTOTAL(3,$B$52:B58)</f>
        <v>5</v>
      </c>
      <c r="B58" s="9" t="s">
        <v>47</v>
      </c>
      <c r="C58" s="9" t="s">
        <v>50</v>
      </c>
      <c r="D58" s="9">
        <v>21</v>
      </c>
      <c r="E58" s="9">
        <v>18750</v>
      </c>
    </row>
    <row r="59" spans="1:5" x14ac:dyDescent="0.55000000000000004">
      <c r="A59" s="9">
        <f>SUBTOTAL(3,$B$52:B59)</f>
        <v>6</v>
      </c>
      <c r="B59" s="9" t="s">
        <v>47</v>
      </c>
      <c r="C59" s="9" t="s">
        <v>51</v>
      </c>
      <c r="D59" s="9">
        <v>21</v>
      </c>
      <c r="E59" s="9">
        <v>18750</v>
      </c>
    </row>
    <row r="60" spans="1:5" x14ac:dyDescent="0.55000000000000004">
      <c r="A60" s="9">
        <f>SUBTOTAL(3,$B$52:B60)</f>
        <v>7</v>
      </c>
      <c r="B60" s="9" t="s">
        <v>48</v>
      </c>
      <c r="C60" s="9" t="s">
        <v>56</v>
      </c>
      <c r="D60" s="9">
        <v>30</v>
      </c>
      <c r="E60" s="9">
        <v>24193.55</v>
      </c>
    </row>
    <row r="61" spans="1:5" x14ac:dyDescent="0.55000000000000004">
      <c r="A61" s="9">
        <f>SUBTOTAL(3,$B$52:B61)</f>
        <v>8</v>
      </c>
      <c r="B61" s="9" t="s">
        <v>48</v>
      </c>
      <c r="C61" s="9" t="s">
        <v>57</v>
      </c>
      <c r="D61" s="9">
        <v>30</v>
      </c>
      <c r="E61" s="9">
        <v>24193.55</v>
      </c>
    </row>
    <row r="62" spans="1:5" hidden="1" x14ac:dyDescent="0.55000000000000004">
      <c r="A62" s="9">
        <f>SUBTOTAL(3,$B$52:B62)</f>
        <v>8</v>
      </c>
      <c r="B62" s="9" t="s">
        <v>48</v>
      </c>
      <c r="C62" s="9" t="s">
        <v>50</v>
      </c>
      <c r="D62" s="9">
        <v>25</v>
      </c>
      <c r="E62" s="9">
        <v>20161.29</v>
      </c>
    </row>
    <row r="63" spans="1:5" x14ac:dyDescent="0.55000000000000004">
      <c r="A63" s="9">
        <f>SUBTOTAL(3,$B$52:B63)</f>
        <v>9</v>
      </c>
      <c r="B63" s="9" t="s">
        <v>48</v>
      </c>
      <c r="C63" s="9" t="s">
        <v>51</v>
      </c>
      <c r="D63" s="9">
        <v>25</v>
      </c>
      <c r="E63" s="9">
        <v>20161.29</v>
      </c>
    </row>
    <row r="64" spans="1:5" x14ac:dyDescent="0.55000000000000004">
      <c r="A64" s="9">
        <f>SUBTOTAL(3,$B$52:B64)</f>
        <v>10</v>
      </c>
      <c r="B64" s="9" t="s">
        <v>49</v>
      </c>
      <c r="C64" s="9" t="s">
        <v>56</v>
      </c>
      <c r="D64" s="9">
        <v>30</v>
      </c>
      <c r="E64" s="9">
        <v>25000</v>
      </c>
    </row>
    <row r="65" spans="1:5" x14ac:dyDescent="0.55000000000000004">
      <c r="A65" s="9">
        <f>SUBTOTAL(3,$B$52:B65)</f>
        <v>11</v>
      </c>
      <c r="B65" s="9" t="s">
        <v>49</v>
      </c>
      <c r="C65" s="9" t="s">
        <v>57</v>
      </c>
      <c r="D65" s="9">
        <v>30</v>
      </c>
      <c r="E65" s="9">
        <v>25000</v>
      </c>
    </row>
    <row r="66" spans="1:5" hidden="1" x14ac:dyDescent="0.55000000000000004">
      <c r="A66" s="9">
        <f>SUBTOTAL(3,$B$52:B66)</f>
        <v>11</v>
      </c>
      <c r="B66" s="9" t="s">
        <v>49</v>
      </c>
      <c r="C66" s="9" t="s">
        <v>50</v>
      </c>
      <c r="D66" s="9">
        <v>28</v>
      </c>
      <c r="E66" s="9">
        <v>23333.33</v>
      </c>
    </row>
    <row r="67" spans="1:5" x14ac:dyDescent="0.55000000000000004">
      <c r="A67" s="9">
        <f>SUBTOTAL(3,$B$52:B67)</f>
        <v>12</v>
      </c>
      <c r="B67" s="9" t="s">
        <v>49</v>
      </c>
      <c r="C67" s="9" t="s">
        <v>51</v>
      </c>
      <c r="D67" s="9">
        <v>28</v>
      </c>
      <c r="E67" s="9">
        <v>23333.33</v>
      </c>
    </row>
    <row r="71" spans="1:5" x14ac:dyDescent="0.55000000000000004">
      <c r="A71">
        <v>1</v>
      </c>
    </row>
    <row r="72" spans="1:5" x14ac:dyDescent="0.55000000000000004">
      <c r="A72">
        <v>1</v>
      </c>
    </row>
    <row r="73" spans="1:5" x14ac:dyDescent="0.55000000000000004">
      <c r="A73">
        <v>1</v>
      </c>
    </row>
    <row r="74" spans="1:5" x14ac:dyDescent="0.55000000000000004">
      <c r="A74">
        <v>1</v>
      </c>
    </row>
    <row r="75" spans="1:5" x14ac:dyDescent="0.55000000000000004">
      <c r="A75">
        <v>1</v>
      </c>
    </row>
    <row r="76" spans="1:5" x14ac:dyDescent="0.55000000000000004">
      <c r="A76">
        <v>1</v>
      </c>
    </row>
    <row r="97" spans="2:2" x14ac:dyDescent="0.55000000000000004">
      <c r="B97" s="13"/>
    </row>
    <row r="98" spans="2:2" x14ac:dyDescent="0.55000000000000004">
      <c r="B98" s="13"/>
    </row>
    <row r="99" spans="2:2" x14ac:dyDescent="0.55000000000000004">
      <c r="B99" s="13"/>
    </row>
    <row r="100" spans="2:2" x14ac:dyDescent="0.55000000000000004">
      <c r="B100" s="13"/>
    </row>
  </sheetData>
  <autoFilter ref="A51:E66" xr:uid="{DEC20171-7DD0-4357-8122-937D8C7CF6D4}">
    <filterColumn colId="2">
      <filters>
        <filter val="E101"/>
        <filter val="E104"/>
        <filter val="El02"/>
      </filters>
    </filterColumn>
  </autoFilter>
  <mergeCells count="5">
    <mergeCell ref="A32:C32"/>
    <mergeCell ref="A20:L20"/>
    <mergeCell ref="A1:I1"/>
    <mergeCell ref="A39:J39"/>
    <mergeCell ref="A50:E50"/>
  </mergeCells>
  <conditionalFormatting sqref="A2:A11">
    <cfRule type="cellIs" dxfId="5" priority="8" operator="greaterThan">
      <formula>59.5</formula>
    </cfRule>
  </conditionalFormatting>
  <conditionalFormatting sqref="A2:E11">
    <cfRule type="expression" dxfId="4" priority="4">
      <formula>$A2=$F$2</formula>
    </cfRule>
    <cfRule type="expression" priority="5">
      <formula>$A1048569=$F$2</formula>
    </cfRule>
  </conditionalFormatting>
  <conditionalFormatting sqref="C2:C11">
    <cfRule type="cellIs" dxfId="3" priority="6" operator="greaterThan">
      <formula>30</formula>
    </cfRule>
  </conditionalFormatting>
  <dataValidations count="7">
    <dataValidation type="list" allowBlank="1" showInputMessage="1" showErrorMessage="1" sqref="H3:H10" xr:uid="{A81A1534-EEE9-491A-B89A-4F70EB1CC197}">
      <formula1>Names</formula1>
    </dataValidation>
    <dataValidation allowBlank="1" promptTitle="Notes" sqref="B21:F21" xr:uid="{504697B8-15AC-4815-B663-0A19166ED387}"/>
    <dataValidation allowBlank="1" showInputMessage="1" showErrorMessage="1" errorTitle="Error" error="its not 0 - 100" promptTitle="Notes" sqref="A12:A21 A32:A45 C41:G45 C55 C59 C63 C67 D52:E67 A190:A1048576" xr:uid="{B3298B92-22C9-481B-846C-7D7D251D4C9A}"/>
    <dataValidation type="whole" allowBlank="1" showInputMessage="1" showErrorMessage="1" errorTitle="Error" error="its not 0 - 100" promptTitle="Notes" prompt="0-100 only" sqref="A2:A11" xr:uid="{487E9C4F-E9F1-405D-BDE9-E5A7BE3899D3}">
      <formula1>0</formula1>
      <formula2>100</formula2>
    </dataValidation>
    <dataValidation type="list" allowBlank="1" showInputMessage="1" showErrorMessage="1" errorTitle="Error" error="its not 0 - 100" promptTitle="Notes" sqref="A22:A31" xr:uid="{33C4E13B-5807-4971-AB02-41E8283EA5D3}">
      <formula1>Items</formula1>
    </dataValidation>
    <dataValidation type="list" allowBlank="1" showInputMessage="1" showErrorMessage="1" sqref="J41" xr:uid="{9C54B735-CF04-41B5-9393-3C471E770818}">
      <formula1>$B$41:$B$45</formula1>
    </dataValidation>
    <dataValidation type="list" allowBlank="1" showInputMessage="1" showErrorMessage="1" sqref="J42" xr:uid="{D533A848-3F3F-4341-87B2-FFBF7323008B}">
      <formula1>$C$40:$G$40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Items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M</dc:creator>
  <cp:lastModifiedBy>Rajasekar M</cp:lastModifiedBy>
  <dcterms:created xsi:type="dcterms:W3CDTF">2023-09-28T13:46:10Z</dcterms:created>
  <dcterms:modified xsi:type="dcterms:W3CDTF">2023-09-29T19:59:50Z</dcterms:modified>
</cp:coreProperties>
</file>