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_Drive\Raj\Learning\"/>
    </mc:Choice>
  </mc:AlternateContent>
  <xr:revisionPtr revIDLastSave="0" documentId="13_ncr:1_{906CB60D-39EF-4D72-BCD8-0C98E950CCA9}" xr6:coauthVersionLast="47" xr6:coauthVersionMax="47" xr10:uidLastSave="{00000000-0000-0000-0000-000000000000}"/>
  <bookViews>
    <workbookView xWindow="-110" yWindow="-110" windowWidth="22780" windowHeight="14540" activeTab="1" xr2:uid="{8CD1F08E-E078-47B2-9135-991FBF0DDD17}"/>
  </bookViews>
  <sheets>
    <sheet name="Sheet1" sheetId="1" r:id="rId1"/>
    <sheet name="DL_Activation_Function" sheetId="6" r:id="rId2"/>
    <sheet name="Deep_Learning" sheetId="5" r:id="rId3"/>
    <sheet name="GenAI" sheetId="2" r:id="rId4"/>
    <sheet name="RAG" sheetId="3" r:id="rId5"/>
    <sheet name="Not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5" i="5"/>
  <c r="E6" i="5"/>
  <c r="E7" i="5"/>
  <c r="E8" i="5"/>
  <c r="E9" i="5"/>
  <c r="E10" i="5"/>
  <c r="E11" i="5"/>
  <c r="E12" i="5"/>
  <c r="E13" i="5"/>
  <c r="E4" i="5"/>
  <c r="E3" i="5"/>
  <c r="E85" i="1"/>
  <c r="E84" i="1"/>
  <c r="D84" i="1"/>
  <c r="E80" i="1"/>
  <c r="C80" i="1"/>
  <c r="C77" i="1"/>
  <c r="C76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2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27" i="3"/>
  <c r="E3" i="1"/>
  <c r="E4" i="1"/>
  <c r="F18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F3" i="1" s="1"/>
  <c r="F2" i="1"/>
  <c r="C3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C32" i="1" s="1"/>
  <c r="F28" i="1" l="1"/>
  <c r="F26" i="1"/>
  <c r="F25" i="1"/>
  <c r="F16" i="1"/>
  <c r="F20" i="1"/>
  <c r="F6" i="1"/>
  <c r="F27" i="1"/>
  <c r="F24" i="1"/>
  <c r="F14" i="1"/>
  <c r="F29" i="1"/>
  <c r="F8" i="1"/>
  <c r="F19" i="1"/>
  <c r="F17" i="1"/>
  <c r="F22" i="1"/>
  <c r="F10" i="1"/>
  <c r="F30" i="1"/>
  <c r="F21" i="1"/>
  <c r="F9" i="1"/>
  <c r="F23" i="1"/>
  <c r="F15" i="1"/>
  <c r="F7" i="1"/>
  <c r="F13" i="1"/>
  <c r="F5" i="1"/>
  <c r="F12" i="1"/>
  <c r="F4" i="1"/>
  <c r="F11" i="1"/>
</calcChain>
</file>

<file path=xl/sharedStrings.xml><?xml version="1.0" encoding="utf-8"?>
<sst xmlns="http://schemas.openxmlformats.org/spreadsheetml/2006/main" count="424" uniqueCount="314">
  <si>
    <t>Section 21</t>
  </si>
  <si>
    <t>Introduction to generative AI and LLM Models</t>
  </si>
  <si>
    <t>Introduction to Langchain for generative AI</t>
  </si>
  <si>
    <t>Getting started with Langchain and OpenAI</t>
  </si>
  <si>
    <t>Important components and Modules in Langchain</t>
  </si>
  <si>
    <t>Getting started with OpenAI and Ollama</t>
  </si>
  <si>
    <t>Section 22</t>
  </si>
  <si>
    <t>Section 23</t>
  </si>
  <si>
    <t>Section 24</t>
  </si>
  <si>
    <t>Section 25</t>
  </si>
  <si>
    <t>Building Basic LLM application using LCEL</t>
  </si>
  <si>
    <t>Building chatbots with convseration hisotry using Langchain</t>
  </si>
  <si>
    <t>Section 26</t>
  </si>
  <si>
    <t>Section 27</t>
  </si>
  <si>
    <t>Section 28</t>
  </si>
  <si>
    <t>Section 29</t>
  </si>
  <si>
    <t>Section 30</t>
  </si>
  <si>
    <t>Section 31</t>
  </si>
  <si>
    <t>Section 32</t>
  </si>
  <si>
    <t>Section 33</t>
  </si>
  <si>
    <t>Section 34</t>
  </si>
  <si>
    <t>Section 35</t>
  </si>
  <si>
    <t>Section 36</t>
  </si>
  <si>
    <t>Section 37</t>
  </si>
  <si>
    <t>Section 38</t>
  </si>
  <si>
    <t>Section 39</t>
  </si>
  <si>
    <t>Section 40</t>
  </si>
  <si>
    <t>Conversation Q&amp;A chatbot with message hisotry</t>
  </si>
  <si>
    <t>End to end Q&amp;A chatbot GeN AP App with</t>
  </si>
  <si>
    <t>RAG document Q&amp;A with Groq API and Llama</t>
  </si>
  <si>
    <t>Conversational Q&amp;A chatbot chat with PDF along with chat history</t>
  </si>
  <si>
    <t>Search engine with Langchain tools and agents</t>
  </si>
  <si>
    <t xml:space="preserve">Gen AI project-chat with SQL DB with langchain SQL toolkit </t>
  </si>
  <si>
    <t>Text Summazation with Langchina</t>
  </si>
  <si>
    <t>Gen AI Project- Youtube vide websiye</t>
  </si>
  <si>
    <t>Text to Math problem solver using Gemma</t>
  </si>
  <si>
    <t>Huggingface and Langchain integration</t>
  </si>
  <si>
    <t>PDF query RAG with langchain and AstraDB</t>
  </si>
  <si>
    <t>Multilanguage code assitance using CodeLama</t>
  </si>
  <si>
    <t>Deployment of GenAI apps in streamlit and Huggingspce</t>
  </si>
  <si>
    <t>Section 41</t>
  </si>
  <si>
    <t>Section 42</t>
  </si>
  <si>
    <t>Section 43</t>
  </si>
  <si>
    <t>Section 44</t>
  </si>
  <si>
    <t>Section 45</t>
  </si>
  <si>
    <t>Section 46</t>
  </si>
  <si>
    <t>Section 47</t>
  </si>
  <si>
    <t>Section 48</t>
  </si>
  <si>
    <t>Section 49</t>
  </si>
  <si>
    <t>Gen AL AI with AWS</t>
  </si>
  <si>
    <t>Getting started with Nvidia NIM and Langchain</t>
  </si>
  <si>
    <t>Creating multi AI agents using CrewAI for realworld usecases</t>
  </si>
  <si>
    <t>Hydrid search RAG with Vector Database and Langchain</t>
  </si>
  <si>
    <t>Introduction to Graph Database and cypher Query langaugae</t>
  </si>
  <si>
    <t>Proatical implementation with GraphDB with langchain</t>
  </si>
  <si>
    <t>End to end finetuning of LLM models with Lamini platform</t>
  </si>
  <si>
    <t>Detailed intution and implementation of finetuning LLM models</t>
  </si>
  <si>
    <t>Building stateful, multifactor applications using langgraph</t>
  </si>
  <si>
    <t>Total Mins</t>
  </si>
  <si>
    <t>In Hours</t>
  </si>
  <si>
    <t>Section</t>
  </si>
  <si>
    <t>Topic</t>
  </si>
  <si>
    <t>Time</t>
  </si>
  <si>
    <t>Running_Total</t>
  </si>
  <si>
    <t>Time in Hrs</t>
  </si>
  <si>
    <t>Running_Total_Hrs</t>
  </si>
  <si>
    <t>Day 1 10th Sep</t>
  </si>
  <si>
    <t>Day 2 11th Sep</t>
  </si>
  <si>
    <t>Day 3 12th Sep</t>
  </si>
  <si>
    <t>Day 4 13th Sep</t>
  </si>
  <si>
    <t>Day 5 14th Sep</t>
  </si>
  <si>
    <t>Avg Daily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</si>
  <si>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</si>
  <si>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</si>
  <si>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</si>
  <si>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</si>
  <si>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</si>
  <si>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</si>
  <si>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</si>
  <si>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</si>
  <si>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Section9</t>
  </si>
  <si>
    <t>Section10</t>
  </si>
  <si>
    <t>Section11</t>
  </si>
  <si>
    <t>Section12</t>
  </si>
  <si>
    <t>Section13</t>
  </si>
  <si>
    <t>Section14</t>
  </si>
  <si>
    <t>Section15</t>
  </si>
  <si>
    <t>Section16</t>
  </si>
  <si>
    <t>Section17</t>
  </si>
  <si>
    <t>Section18</t>
  </si>
  <si>
    <t>Section19</t>
  </si>
  <si>
    <t>Section20</t>
  </si>
  <si>
    <t>Section21</t>
  </si>
  <si>
    <t>Section22</t>
  </si>
  <si>
    <t>Section23</t>
  </si>
  <si>
    <t>Section24</t>
  </si>
  <si>
    <t>Section25</t>
  </si>
  <si>
    <t>Introduction</t>
  </si>
  <si>
    <t>Introduction to RAG</t>
  </si>
  <si>
    <t>Core components of RAG</t>
  </si>
  <si>
    <t>VS code and Anaconda</t>
  </si>
  <si>
    <t>Data Ingestion and Data parsing techniques</t>
  </si>
  <si>
    <t>Vector embedding and Vector Database</t>
  </si>
  <si>
    <t>Vector stores abd Vector databases</t>
  </si>
  <si>
    <t>Advanced chunking and preprocessing techqiues</t>
  </si>
  <si>
    <t>Hydrid search strategies</t>
  </si>
  <si>
    <t>Query ehancement</t>
  </si>
  <si>
    <t>Multimidal RAG</t>
  </si>
  <si>
    <t>Gettings started with AL agents and Agentic AI</t>
  </si>
  <si>
    <t>Langgraph basics</t>
  </si>
  <si>
    <t>Agents archiecture</t>
  </si>
  <si>
    <t>Agentic RAG</t>
  </si>
  <si>
    <t>Autonomous RAG</t>
  </si>
  <si>
    <t>Multi agents RAGS</t>
  </si>
  <si>
    <t>Corrective RAG</t>
  </si>
  <si>
    <t>Adaotive RAG</t>
  </si>
  <si>
    <t>RAG with persistent memory</t>
  </si>
  <si>
    <t>Cache RAG with Langgraph</t>
  </si>
  <si>
    <t>Chatbot and RAG evalution</t>
  </si>
  <si>
    <t>Introduction to Graph databases and cypher query langugae</t>
  </si>
  <si>
    <t>Pratical implementation with GraphDB with langchain</t>
  </si>
  <si>
    <t>End to end RAG document project</t>
  </si>
  <si>
    <t>Time in mins</t>
  </si>
  <si>
    <t>Day 1</t>
  </si>
  <si>
    <t>Day 2</t>
  </si>
  <si>
    <t>Day 3</t>
  </si>
  <si>
    <t>Day 4</t>
  </si>
  <si>
    <t>Day 5</t>
  </si>
  <si>
    <t>Day 6</t>
  </si>
  <si>
    <t>Prompt engineering</t>
  </si>
  <si>
    <t>Fine Tuning</t>
  </si>
  <si>
    <t>RAG</t>
  </si>
  <si>
    <t>Specific instructions 
Structured prompt with clear context
Model remains same</t>
  </si>
  <si>
    <t>Pros</t>
  </si>
  <si>
    <t>No technical expertise need</t>
  </si>
  <si>
    <t>Quick and instant resullt</t>
  </si>
  <si>
    <t>No training cost required</t>
  </si>
  <si>
    <t>Works with any LLM</t>
  </si>
  <si>
    <t>Cons</t>
  </si>
  <si>
    <t>Limited base knowledge</t>
  </si>
  <si>
    <t>Inconsistent results</t>
  </si>
  <si>
    <t>Token limit restrict complexity</t>
  </si>
  <si>
    <t>Cant add new knowledge</t>
  </si>
  <si>
    <t>Best for</t>
  </si>
  <si>
    <t>Small scale application</t>
  </si>
  <si>
    <t>Generic purpose tasks</t>
  </si>
  <si>
    <t>Quick prototyping</t>
  </si>
  <si>
    <t>Prepare domain specific training data
Train model on the data
creates specialized version</t>
  </si>
  <si>
    <t>Deeply specialized knowledge</t>
  </si>
  <si>
    <t>Consistent behaviour</t>
  </si>
  <si>
    <t>No prompt engineering</t>
  </si>
  <si>
    <t>Better specific domain</t>
  </si>
  <si>
    <t>Expensive {GPU)</t>
  </si>
  <si>
    <t>Require ML expertise</t>
  </si>
  <si>
    <t>Retraining for update</t>
  </si>
  <si>
    <t>Specific style</t>
  </si>
  <si>
    <t>Huge volume of data</t>
  </si>
  <si>
    <t>When accuracy is critical</t>
  </si>
  <si>
    <t>Store documents in VectorDB
Retrieve relvant docs for each query
LLM generates answer from context</t>
  </si>
  <si>
    <t>Always have up-to-date information</t>
  </si>
  <si>
    <t>No training required</t>
  </si>
  <si>
    <t>Cost effective</t>
  </si>
  <si>
    <t>Accuracy is  high but not as good as fine tuning</t>
  </si>
  <si>
    <t>Infrastucture setup</t>
  </si>
  <si>
    <t>Reteievral quality affect results</t>
  </si>
  <si>
    <t>Context window limitations</t>
  </si>
  <si>
    <t>Knowledge base documenation</t>
  </si>
  <si>
    <t>Real time/frequent updated info</t>
  </si>
  <si>
    <t>Customer support systems</t>
  </si>
  <si>
    <t>Compliance-heavy industries</t>
  </si>
  <si>
    <t>Points</t>
  </si>
  <si>
    <t>GST</t>
  </si>
  <si>
    <t>https://docs.google.com/presentation/d/1iVXMAZ7eN6xyG0fuw157XK6kqLFLTpYTq6veDXRMRwg/edit?slide=id.gc6f90357f_0_0#slide=id.gc6f90357f_0_0</t>
  </si>
  <si>
    <t>https://github.com/jayita13/RAG_Webinar</t>
  </si>
  <si>
    <t>Section 52</t>
  </si>
  <si>
    <t>Deep Learning</t>
  </si>
  <si>
    <t>End to end DL project using ANN</t>
  </si>
  <si>
    <t>Section 53</t>
  </si>
  <si>
    <t>Section 54</t>
  </si>
  <si>
    <t>Section 55</t>
  </si>
  <si>
    <t>Section 56</t>
  </si>
  <si>
    <t>Section 57</t>
  </si>
  <si>
    <t>Section 58</t>
  </si>
  <si>
    <t>Section 59</t>
  </si>
  <si>
    <t>Section 60</t>
  </si>
  <si>
    <t>Section 61</t>
  </si>
  <si>
    <t>Section 62</t>
  </si>
  <si>
    <t>Section 63</t>
  </si>
  <si>
    <t>Section 64</t>
  </si>
  <si>
    <t>NLP with Deep Learning</t>
  </si>
  <si>
    <t>Section 65</t>
  </si>
  <si>
    <t>Section 66</t>
  </si>
  <si>
    <t>Section 67</t>
  </si>
  <si>
    <t>Section 68</t>
  </si>
  <si>
    <t>Simple RNN indepth intution</t>
  </si>
  <si>
    <t>End to end DL project using simple RNN</t>
  </si>
  <si>
    <t>LSTM &amp; GRU E2E DL project - Predicting next word</t>
  </si>
  <si>
    <t>LSTM &amp; GRURNN indepth Intution</t>
  </si>
  <si>
    <t>Bidirectional RNN Architecture and Indepth intution</t>
  </si>
  <si>
    <t>Encoder Decoder | Sew2seq Aechitrcure</t>
  </si>
  <si>
    <t>Attention mechanism -  seq2seq networks</t>
  </si>
  <si>
    <t>Transformers</t>
  </si>
  <si>
    <t>Section 51</t>
  </si>
  <si>
    <t>NLP for ML</t>
  </si>
  <si>
    <t>Activation Function</t>
  </si>
  <si>
    <t>Mathematical Formula</t>
  </si>
  <si>
    <t>Output Range</t>
  </si>
  <si>
    <t>Derivative Range</t>
  </si>
  <si>
    <t>Zero-Centered?</t>
  </si>
  <si>
    <t>Main Use Case</t>
  </si>
  <si>
    <t>Advantages</t>
  </si>
  <si>
    <t>Disadvantages</t>
  </si>
  <si>
    <t>Sigmoid (Logistic)</t>
  </si>
  <si>
    <t>σ(x)=11+e−x\sigma(x) = \frac{1}{1 + e^{-x}}σ(x)=1+e−x1​</t>
  </si>
  <si>
    <t>(0, 1)</t>
  </si>
  <si>
    <t>(0, 0.25)</t>
  </si>
  <si>
    <t>❌ No</t>
  </si>
  <si>
    <r>
      <t xml:space="preserve">Output layer in </t>
    </r>
    <r>
      <rPr>
        <b/>
        <sz val="11"/>
        <color theme="1"/>
        <rFont val="Aptos Narrow"/>
        <family val="2"/>
        <scheme val="minor"/>
      </rPr>
      <t>binary classification</t>
    </r>
  </si>
  <si>
    <t>✅ Smooth gradient</t>
  </si>
  <si>
    <t>✅ Interpretable as probability</t>
  </si>
  <si>
    <t>⚠️ Vanishing gradient</t>
  </si>
  <si>
    <t>⚠️ Not zero-centered</t>
  </si>
  <si>
    <t>⚠️ Slow (uses exp)</t>
  </si>
  <si>
    <t>Tanh (Hyperbolic Tangent)</t>
  </si>
  <si>
    <t>tanh⁡(x)=ex−e−xex+e−x\tanh(x) = \frac{e^{x} - e^{-x}}{e^{x} + e^{-x}}tanh(x)=ex+e−xex−e−x​</t>
  </si>
  <si>
    <t>(-1, 1)</t>
  </si>
  <si>
    <t>✅ Yes</t>
  </si>
  <si>
    <t>Hidden layers (medium-depth networks)</t>
  </si>
  <si>
    <t>✅ Zero-centered</t>
  </si>
  <si>
    <t>✅ Stronger gradients than sigmoid</t>
  </si>
  <si>
    <t>⚠️ Still faces vanishing gradient in deep nets</t>
  </si>
  <si>
    <t>⚠️ Slower due to exponential ops</t>
  </si>
  <si>
    <t>ReLU (Rectified Linear Unit)</t>
  </si>
  <si>
    <t>f(x)=max⁡(0,x)f(x) = \max(0, x)f(x)=max(0,x)</t>
  </si>
  <si>
    <t>[0, ∞)</t>
  </si>
  <si>
    <t>{0, 1}</t>
  </si>
  <si>
    <r>
      <t xml:space="preserve">Hidden layers in </t>
    </r>
    <r>
      <rPr>
        <b/>
        <sz val="11"/>
        <color theme="1"/>
        <rFont val="Aptos Narrow"/>
        <family val="2"/>
        <scheme val="minor"/>
      </rPr>
      <t>deep networks</t>
    </r>
  </si>
  <si>
    <t>✅ Fast &amp; efficient</t>
  </si>
  <si>
    <t>✅ Reduces vanishing gradient</t>
  </si>
  <si>
    <t>⚠️ Dead neuron problem (gradient=0 for x&lt;0)</t>
  </si>
  <si>
    <t>Leaky ReLU</t>
  </si>
  <si>
    <t>f(x)=max⁡(0.01x,x)f(x) = \max(0.01x, x)f(x)=max(0.01x,x)</t>
  </si>
  <si>
    <t>(-∞, ∞)</t>
  </si>
  <si>
    <t>{0.01, 1}</t>
  </si>
  <si>
    <t>Hidden layers (alternative to ReLU)</t>
  </si>
  <si>
    <t>✅ Fixes dead neuron issue</t>
  </si>
  <si>
    <t>✅ Keeps gradient alive</t>
  </si>
  <si>
    <t>⚠️ α (0.01) manually chosen</t>
  </si>
  <si>
    <t>Parametric ReLU (PReLU)</t>
  </si>
  <si>
    <t>f(x)=max⁡(αx,x)f(x) = \max(\alpha x, x)f(x)=max(αx,x), α = learnable</t>
  </si>
  <si>
    <t>{α, 1}</t>
  </si>
  <si>
    <t>Hidden layers (adaptive ReLU)</t>
  </si>
  <si>
    <t>✅ Learns best slope</t>
  </si>
  <si>
    <t>✅ No dead neurons</t>
  </si>
  <si>
    <t>✅ Adaptive</t>
  </si>
  <si>
    <t>⚠️ Adds extra parameters</t>
  </si>
  <si>
    <t>⚠️ Slightly slower</t>
  </si>
  <si>
    <t>Softmax</t>
  </si>
  <si>
    <t>f(xi)=exi∑k=1nexkf(x_i) = \frac{e^{x_i}}{\sum_{k=1}^{n} e^{x_k}}f(xi​)=∑k=1n​exk​exi​​</t>
  </si>
  <si>
    <t>(0, 1), sum=1</t>
  </si>
  <si>
    <t>Depends on output</t>
  </si>
  <si>
    <t>Output layer in multi-class classification</t>
  </si>
  <si>
    <t>✅ Converts logits to probabilities</t>
  </si>
  <si>
    <t>✅ Interpretable output</t>
  </si>
  <si>
    <t>Function</t>
  </si>
  <si>
    <t>Formula</t>
  </si>
  <si>
    <t>Fixes Vanishing Gradient?</t>
  </si>
  <si>
    <t>Fixes Dead Neuron?</t>
  </si>
  <si>
    <t>Use Case</t>
  </si>
  <si>
    <t>Key Advantage</t>
  </si>
  <si>
    <t>Key Limitation</t>
  </si>
  <si>
    <t>Sigmoid</t>
  </si>
  <si>
    <t>(0,1)</t>
  </si>
  <si>
    <t>(0,0.25)</t>
  </si>
  <si>
    <t>❌</t>
  </si>
  <si>
    <t>Binary classification output</t>
  </si>
  <si>
    <t>Smooth probabilistic output</t>
  </si>
  <si>
    <t>Vanishing gradient, slow</t>
  </si>
  <si>
    <t>Tanh</t>
  </si>
  <si>
    <t>(-1,1)</t>
  </si>
  <si>
    <t>✅</t>
  </si>
  <si>
    <t>Partial</t>
  </si>
  <si>
    <t>Hidden layers</t>
  </si>
  <si>
    <t>Zero-centered output</t>
  </si>
  <si>
    <t>Vanishing gradient (deep)</t>
  </si>
  <si>
    <t>ReLU</t>
  </si>
  <si>
    <t>[0,∞)</t>
  </si>
  <si>
    <t>{0,1}</t>
  </si>
  <si>
    <t>Fast &amp; efficient</t>
  </si>
  <si>
    <t>Dead neurons</t>
  </si>
  <si>
    <t>(-∞,∞)</t>
  </si>
  <si>
    <t>{0.01,1}</t>
  </si>
  <si>
    <t>Solves dead neuron issue</t>
  </si>
  <si>
    <t>α fixed manually</t>
  </si>
  <si>
    <t>PReLU</t>
  </si>
  <si>
    <t>{α,1}</t>
  </si>
  <si>
    <t>Learns α adaptively</t>
  </si>
  <si>
    <t>Extra parameters</t>
  </si>
  <si>
    <t>ELU</t>
  </si>
  <si>
    <t>(-α,∞)</t>
  </si>
  <si>
    <t>Smooth (0–1)</t>
  </si>
  <si>
    <t>Zero-centered + smooth</t>
  </si>
  <si>
    <t>Slightly expensive</t>
  </si>
  <si>
    <t>(0,1), sum=1</t>
  </si>
  <si>
    <t>varies</t>
  </si>
  <si>
    <t>N/A</t>
  </si>
  <si>
    <t>Multi-class output</t>
  </si>
  <si>
    <t>1+e−x1​</t>
  </si>
  <si>
    <t>ex+e−xex−e−x​</t>
  </si>
  <si>
    <t>max(0,x)</t>
  </si>
  <si>
    <t>max(0.01x,x)</t>
  </si>
  <si>
    <t>max(αx,x)</t>
  </si>
  <si>
    <t>x if x&gt;0;α(ex−1) if x≤0</t>
  </si>
  <si>
    <t>eyi​/∑ey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</si>
</sst>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Segoe UI"/>
      <family val="2"/>
    </font>
    <font>
      <b/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0" borderId="4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/>
    <xf numFmtId="0" fontId="0" fillId="0" borderId="0" xfId="0" applyAlignment="1">
      <alignment wrapText="1"/>
    </xf>
    <xf numFmtId="0" fontId="5" fillId="3" borderId="21" xfId="0" applyFont="1" applyFill="1" applyBorder="1"/>
    <xf numFmtId="0" fontId="5" fillId="3" borderId="22" xfId="0" applyFont="1" applyFill="1" applyBorder="1"/>
    <xf numFmtId="0" fontId="6" fillId="3" borderId="23" xfId="0" applyFont="1" applyFill="1" applyBorder="1"/>
    <xf numFmtId="0" fontId="0" fillId="0" borderId="24" xfId="0" applyBorder="1"/>
    <xf numFmtId="0" fontId="0" fillId="4" borderId="1" xfId="0" applyFill="1" applyBorder="1"/>
    <xf numFmtId="0" fontId="0" fillId="2" borderId="1" xfId="0" applyFill="1" applyBorder="1"/>
    <xf numFmtId="0" fontId="7" fillId="0" borderId="0" xfId="1"/>
    <xf numFmtId="0" fontId="0" fillId="0" borderId="25" xfId="0" applyBorder="1"/>
    <xf numFmtId="0" fontId="0" fillId="0" borderId="7" xfId="0" applyBorder="1"/>
    <xf numFmtId="0" fontId="0" fillId="0" borderId="26" xfId="0" applyBorder="1"/>
    <xf numFmtId="0" fontId="0" fillId="0" borderId="27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9</xdr:col>
      <xdr:colOff>112151</xdr:colOff>
      <xdr:row>62</xdr:row>
      <xdr:rowOff>142106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F764A-4A15-2222-C17B-A0778662F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43944"/>
          <a:ext cx="13094373" cy="5645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496455</xdr:colOff>
      <xdr:row>14</xdr:row>
      <xdr:rowOff>46182</xdr:rowOff>
    </xdr:from>
    <xdr:to>
      <xdr:col>1</xdr:col>
      <xdr:colOff>1719790</xdr:colOff>
      <xdr:row>26</xdr:row>
      <xdr:rowOff>71694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ACCD4-E906-3ADA-BC1C-1484BF1B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455" y="3192318"/>
          <a:ext cx="1835244" cy="2242240"/>
        </a:xfrm>
        <a:prstGeom prst="rect">
          <a:avLst/>
        </a:prstGeom>
      </xdr:spPr>
    </xdr:pic>
    <xdr:clientData/>
  </xdr:twoCellAnchor>
  <xdr:twoCellAnchor editAs="oneCell">
    <xdr:from>
      <xdr:col>1</xdr:col>
      <xdr:colOff>3261591</xdr:colOff>
      <xdr:row>14</xdr:row>
      <xdr:rowOff>53686</xdr:rowOff>
    </xdr:from>
    <xdr:to>
      <xdr:col>2</xdr:col>
      <xdr:colOff>2647372</xdr:colOff>
      <xdr:row>26</xdr:row>
      <xdr:rowOff>92483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745666-3E4E-CA4C-FC69-64C29E6B9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00" y="3199822"/>
          <a:ext cx="2889827" cy="2255525"/>
        </a:xfrm>
        <a:prstGeom prst="rect">
          <a:avLst/>
        </a:prstGeom>
      </xdr:spPr>
    </xdr:pic>
    <xdr:clientData/>
  </xdr:twoCellAnchor>
  <xdr:twoCellAnchor editAs="oneCell">
    <xdr:from>
      <xdr:col>3</xdr:col>
      <xdr:colOff>259772</xdr:colOff>
      <xdr:row>14</xdr:row>
      <xdr:rowOff>109097</xdr:rowOff>
    </xdr:from>
    <xdr:to>
      <xdr:col>3</xdr:col>
      <xdr:colOff>3136322</xdr:colOff>
      <xdr:row>27</xdr:row>
      <xdr:rowOff>53245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15E29-73A6-0C66-4F8D-8CD2FE87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36954" y="3255233"/>
          <a:ext cx="2876550" cy="2345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jayita13/RAG_Webinar" TargetMode="External"/><Relationship Id="rId1" Type="http://schemas.openxmlformats.org/officeDocument/2006/relationships/hyperlink" Target="https://docs.google.com/presentation/d/1iVXMAZ7eN6xyG0fuw157XK6kqLFLTpYTq6veDXRMRwg/edit?slide=id.gc6f90357f_0_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EA46-E339-4AA4-896E-A1822DAE552E}">
  <dimension ref="A1:J85"/>
  <sheetViews>
    <sheetView topLeftCell="A63" workbookViewId="0">
      <selection activeCell="B70" sqref="B70"/>
    </sheetView>
  </sheetViews>
  <sheetFormatPr defaultRowHeight="14.5" x14ac:dyDescent="0.35"/>
  <cols>
    <col min="1" max="1" width="9.26953125" bestFit="1" customWidth="1"/>
    <col min="2" max="2" width="54.36328125" bestFit="1" customWidth="1"/>
    <col min="3" max="3" width="11.81640625" bestFit="1" customWidth="1"/>
    <col min="4" max="4" width="18.26953125" bestFit="1" customWidth="1"/>
    <col min="5" max="5" width="14.54296875" bestFit="1" customWidth="1"/>
    <col min="6" max="6" width="23.81640625" bestFit="1" customWidth="1"/>
    <col min="10" max="10" width="3.81640625" bestFit="1" customWidth="1"/>
  </cols>
  <sheetData>
    <row r="1" spans="1:10" ht="21" x14ac:dyDescent="0.5">
      <c r="A1" s="4" t="s">
        <v>60</v>
      </c>
      <c r="B1" s="4" t="s">
        <v>61</v>
      </c>
      <c r="C1" s="4" t="s">
        <v>62</v>
      </c>
      <c r="D1" s="4" t="s">
        <v>63</v>
      </c>
      <c r="E1" s="5" t="s">
        <v>64</v>
      </c>
      <c r="F1" s="4" t="s">
        <v>65</v>
      </c>
    </row>
    <row r="2" spans="1:10" x14ac:dyDescent="0.35">
      <c r="A2" s="2" t="s">
        <v>0</v>
      </c>
      <c r="B2" s="2" t="s">
        <v>1</v>
      </c>
      <c r="C2" s="2">
        <v>43</v>
      </c>
      <c r="D2" s="3">
        <f>SUM($C$2:C2)</f>
        <v>43</v>
      </c>
      <c r="E2">
        <f>C2/60</f>
        <v>0.71666666666666667</v>
      </c>
      <c r="F2" s="1">
        <f>SUM($E$2:E2)</f>
        <v>0.71666666666666667</v>
      </c>
      <c r="J2">
        <v>43</v>
      </c>
    </row>
    <row r="3" spans="1:10" x14ac:dyDescent="0.35">
      <c r="A3" s="2" t="s">
        <v>6</v>
      </c>
      <c r="B3" s="2" t="s">
        <v>2</v>
      </c>
      <c r="C3" s="2">
        <v>17</v>
      </c>
      <c r="D3" s="3">
        <f>SUM($C$2:C3)</f>
        <v>60</v>
      </c>
      <c r="E3">
        <f t="shared" ref="E3:E33" si="0">C3/60</f>
        <v>0.28333333333333333</v>
      </c>
      <c r="F3" s="1">
        <f>SUM($E$2:E3)</f>
        <v>1</v>
      </c>
      <c r="J3">
        <v>17</v>
      </c>
    </row>
    <row r="4" spans="1:10" x14ac:dyDescent="0.35">
      <c r="A4" s="2" t="s">
        <v>7</v>
      </c>
      <c r="B4" s="2" t="s">
        <v>3</v>
      </c>
      <c r="C4" s="2">
        <v>12</v>
      </c>
      <c r="D4" s="3">
        <f>SUM($C$2:C4)</f>
        <v>72</v>
      </c>
      <c r="E4">
        <f t="shared" si="0"/>
        <v>0.2</v>
      </c>
      <c r="F4" s="1">
        <f>SUM($E$2:E4)</f>
        <v>1.2</v>
      </c>
      <c r="J4">
        <v>12</v>
      </c>
    </row>
    <row r="5" spans="1:10" x14ac:dyDescent="0.35">
      <c r="A5" s="2" t="s">
        <v>8</v>
      </c>
      <c r="B5" s="2" t="s">
        <v>4</v>
      </c>
      <c r="C5" s="2">
        <v>142</v>
      </c>
      <c r="D5" s="3">
        <f>SUM($C$2:C5)</f>
        <v>214</v>
      </c>
      <c r="E5">
        <f t="shared" si="0"/>
        <v>2.3666666666666667</v>
      </c>
      <c r="F5" s="1">
        <f>SUM($E$2:E5)</f>
        <v>3.5666666666666664</v>
      </c>
      <c r="J5">
        <v>142</v>
      </c>
    </row>
    <row r="6" spans="1:10" x14ac:dyDescent="0.35">
      <c r="A6" s="2" t="s">
        <v>9</v>
      </c>
      <c r="B6" s="2" t="s">
        <v>5</v>
      </c>
      <c r="C6" s="2">
        <v>84</v>
      </c>
      <c r="D6" s="3">
        <f>SUM($C$2:C6)</f>
        <v>298</v>
      </c>
      <c r="E6">
        <f t="shared" si="0"/>
        <v>1.4</v>
      </c>
      <c r="F6" s="1">
        <f>SUM($E$2:E6)</f>
        <v>4.9666666666666668</v>
      </c>
      <c r="J6">
        <v>84</v>
      </c>
    </row>
    <row r="7" spans="1:10" x14ac:dyDescent="0.35">
      <c r="A7" s="2" t="s">
        <v>12</v>
      </c>
      <c r="B7" s="2" t="s">
        <v>10</v>
      </c>
      <c r="C7" s="2">
        <v>49</v>
      </c>
      <c r="D7" s="3">
        <f>SUM($C$2:C7)</f>
        <v>347</v>
      </c>
      <c r="E7">
        <f t="shared" si="0"/>
        <v>0.81666666666666665</v>
      </c>
      <c r="F7" s="1">
        <f>SUM($E$2:E7)</f>
        <v>5.7833333333333332</v>
      </c>
      <c r="J7">
        <v>49</v>
      </c>
    </row>
    <row r="8" spans="1:10" x14ac:dyDescent="0.35">
      <c r="A8" s="2" t="s">
        <v>13</v>
      </c>
      <c r="B8" s="2" t="s">
        <v>11</v>
      </c>
      <c r="C8" s="2">
        <v>76</v>
      </c>
      <c r="D8" s="3">
        <f>SUM($C$2:C8)</f>
        <v>423</v>
      </c>
      <c r="E8">
        <f t="shared" si="0"/>
        <v>1.2666666666666666</v>
      </c>
      <c r="F8" s="1">
        <f>SUM($E$2:E8)</f>
        <v>7.05</v>
      </c>
      <c r="J8">
        <v>76</v>
      </c>
    </row>
    <row r="9" spans="1:10" x14ac:dyDescent="0.35">
      <c r="A9" s="2" t="s">
        <v>14</v>
      </c>
      <c r="B9" s="2" t="s">
        <v>27</v>
      </c>
      <c r="C9" s="2">
        <v>29</v>
      </c>
      <c r="D9" s="3">
        <f>SUM($C$2:C9)</f>
        <v>452</v>
      </c>
      <c r="E9">
        <f t="shared" si="0"/>
        <v>0.48333333333333334</v>
      </c>
      <c r="F9" s="1">
        <f>SUM($E$2:E9)</f>
        <v>7.5333333333333332</v>
      </c>
      <c r="J9">
        <v>29</v>
      </c>
    </row>
    <row r="10" spans="1:10" x14ac:dyDescent="0.35">
      <c r="A10" s="2" t="s">
        <v>15</v>
      </c>
      <c r="B10" s="2" t="s">
        <v>28</v>
      </c>
      <c r="C10" s="2">
        <v>44</v>
      </c>
      <c r="D10" s="3">
        <f>SUM($C$2:C10)</f>
        <v>496</v>
      </c>
      <c r="E10">
        <f t="shared" si="0"/>
        <v>0.73333333333333328</v>
      </c>
      <c r="F10" s="1">
        <f>SUM($E$2:E10)</f>
        <v>8.2666666666666657</v>
      </c>
      <c r="J10">
        <v>44</v>
      </c>
    </row>
    <row r="11" spans="1:10" x14ac:dyDescent="0.35">
      <c r="A11" s="2" t="s">
        <v>16</v>
      </c>
      <c r="B11" s="2" t="s">
        <v>29</v>
      </c>
      <c r="C11" s="2">
        <v>31</v>
      </c>
      <c r="D11" s="3">
        <f>SUM($C$2:C11)</f>
        <v>527</v>
      </c>
      <c r="E11">
        <f t="shared" si="0"/>
        <v>0.51666666666666672</v>
      </c>
      <c r="F11" s="1">
        <f>SUM($E$2:E11)</f>
        <v>8.7833333333333332</v>
      </c>
      <c r="J11">
        <v>31</v>
      </c>
    </row>
    <row r="12" spans="1:10" x14ac:dyDescent="0.35">
      <c r="A12" s="2" t="s">
        <v>17</v>
      </c>
      <c r="B12" s="2" t="s">
        <v>30</v>
      </c>
      <c r="C12" s="2">
        <v>36</v>
      </c>
      <c r="D12" s="3">
        <f>SUM($C$2:C12)</f>
        <v>563</v>
      </c>
      <c r="E12">
        <f t="shared" si="0"/>
        <v>0.6</v>
      </c>
      <c r="F12" s="1">
        <f>SUM($E$2:E12)</f>
        <v>9.3833333333333329</v>
      </c>
      <c r="J12">
        <v>36</v>
      </c>
    </row>
    <row r="13" spans="1:10" x14ac:dyDescent="0.35">
      <c r="A13" s="2" t="s">
        <v>18</v>
      </c>
      <c r="B13" s="2" t="s">
        <v>31</v>
      </c>
      <c r="C13" s="2">
        <v>60</v>
      </c>
      <c r="D13" s="3">
        <f>SUM($C$2:C13)</f>
        <v>623</v>
      </c>
      <c r="E13">
        <f t="shared" si="0"/>
        <v>1</v>
      </c>
      <c r="F13" s="1">
        <f>SUM($E$2:E13)</f>
        <v>10.383333333333333</v>
      </c>
      <c r="J13">
        <v>60</v>
      </c>
    </row>
    <row r="14" spans="1:10" x14ac:dyDescent="0.35">
      <c r="A14" s="2" t="s">
        <v>19</v>
      </c>
      <c r="B14" s="2" t="s">
        <v>32</v>
      </c>
      <c r="C14" s="2">
        <v>52</v>
      </c>
      <c r="D14" s="3">
        <f>SUM($C$2:C14)</f>
        <v>675</v>
      </c>
      <c r="E14">
        <f t="shared" si="0"/>
        <v>0.8666666666666667</v>
      </c>
      <c r="F14" s="1">
        <f>SUM($E$2:E14)</f>
        <v>11.25</v>
      </c>
      <c r="J14">
        <v>52</v>
      </c>
    </row>
    <row r="15" spans="1:10" x14ac:dyDescent="0.35">
      <c r="A15" s="2" t="s">
        <v>20</v>
      </c>
      <c r="B15" s="2" t="s">
        <v>33</v>
      </c>
      <c r="C15" s="2">
        <v>56</v>
      </c>
      <c r="D15" s="3">
        <f>SUM($C$2:C15)</f>
        <v>731</v>
      </c>
      <c r="E15">
        <f t="shared" si="0"/>
        <v>0.93333333333333335</v>
      </c>
      <c r="F15" s="1">
        <f>SUM($E$2:E15)</f>
        <v>12.183333333333334</v>
      </c>
      <c r="J15">
        <v>56</v>
      </c>
    </row>
    <row r="16" spans="1:10" x14ac:dyDescent="0.35">
      <c r="A16" s="2" t="s">
        <v>21</v>
      </c>
      <c r="B16" s="2" t="s">
        <v>34</v>
      </c>
      <c r="C16" s="2">
        <v>26</v>
      </c>
      <c r="D16" s="3">
        <f>SUM($C$2:C16)</f>
        <v>757</v>
      </c>
      <c r="E16">
        <f t="shared" si="0"/>
        <v>0.43333333333333335</v>
      </c>
      <c r="F16" s="1">
        <f>SUM($E$2:E16)</f>
        <v>12.616666666666667</v>
      </c>
      <c r="J16">
        <v>26</v>
      </c>
    </row>
    <row r="17" spans="1:10" x14ac:dyDescent="0.35">
      <c r="A17" s="2" t="s">
        <v>22</v>
      </c>
      <c r="B17" s="2" t="s">
        <v>35</v>
      </c>
      <c r="C17" s="2">
        <v>34</v>
      </c>
      <c r="D17" s="3">
        <f>SUM($C$2:C17)</f>
        <v>791</v>
      </c>
      <c r="E17">
        <f t="shared" si="0"/>
        <v>0.56666666666666665</v>
      </c>
      <c r="F17" s="1">
        <f>SUM($E$2:E17)</f>
        <v>13.183333333333334</v>
      </c>
      <c r="J17">
        <v>34</v>
      </c>
    </row>
    <row r="18" spans="1:10" x14ac:dyDescent="0.35">
      <c r="A18" s="2" t="s">
        <v>23</v>
      </c>
      <c r="B18" s="2" t="s">
        <v>36</v>
      </c>
      <c r="C18" s="2">
        <v>31</v>
      </c>
      <c r="D18" s="3">
        <f>SUM($C$2:C18)</f>
        <v>822</v>
      </c>
      <c r="E18">
        <f t="shared" si="0"/>
        <v>0.51666666666666672</v>
      </c>
      <c r="F18" s="1">
        <f>SUM($E$2:E18)</f>
        <v>13.700000000000001</v>
      </c>
      <c r="J18">
        <v>31</v>
      </c>
    </row>
    <row r="19" spans="1:10" x14ac:dyDescent="0.35">
      <c r="A19" s="2" t="s">
        <v>24</v>
      </c>
      <c r="B19" s="2" t="s">
        <v>37</v>
      </c>
      <c r="C19" s="2">
        <v>23</v>
      </c>
      <c r="D19" s="3">
        <f>SUM($C$2:C19)</f>
        <v>845</v>
      </c>
      <c r="E19">
        <f t="shared" si="0"/>
        <v>0.38333333333333336</v>
      </c>
      <c r="F19" s="1">
        <f>SUM($E$2:E19)</f>
        <v>14.083333333333334</v>
      </c>
      <c r="J19">
        <v>23</v>
      </c>
    </row>
    <row r="20" spans="1:10" x14ac:dyDescent="0.35">
      <c r="A20" s="2" t="s">
        <v>25</v>
      </c>
      <c r="B20" s="2" t="s">
        <v>38</v>
      </c>
      <c r="C20" s="2">
        <v>21</v>
      </c>
      <c r="D20" s="3">
        <f>SUM($C$2:C20)</f>
        <v>866</v>
      </c>
      <c r="E20">
        <f t="shared" si="0"/>
        <v>0.35</v>
      </c>
      <c r="F20" s="1">
        <f>SUM($E$2:E20)</f>
        <v>14.433333333333334</v>
      </c>
      <c r="J20">
        <v>21</v>
      </c>
    </row>
    <row r="21" spans="1:10" x14ac:dyDescent="0.35">
      <c r="A21" s="2" t="s">
        <v>26</v>
      </c>
      <c r="B21" s="2" t="s">
        <v>39</v>
      </c>
      <c r="C21" s="2">
        <v>28</v>
      </c>
      <c r="D21" s="3">
        <f>SUM($C$2:C21)</f>
        <v>894</v>
      </c>
      <c r="E21">
        <f t="shared" si="0"/>
        <v>0.46666666666666667</v>
      </c>
      <c r="F21" s="1">
        <f>SUM($E$2:E21)</f>
        <v>14.9</v>
      </c>
      <c r="J21">
        <v>28</v>
      </c>
    </row>
    <row r="22" spans="1:10" x14ac:dyDescent="0.35">
      <c r="A22" s="2" t="s">
        <v>40</v>
      </c>
      <c r="B22" s="2" t="s">
        <v>49</v>
      </c>
      <c r="C22" s="2">
        <v>162</v>
      </c>
      <c r="D22" s="3">
        <f>SUM($C$2:C22)</f>
        <v>1056</v>
      </c>
      <c r="E22">
        <f t="shared" si="0"/>
        <v>2.7</v>
      </c>
      <c r="F22" s="1">
        <f>SUM($E$2:E22)</f>
        <v>17.600000000000001</v>
      </c>
      <c r="J22">
        <v>162</v>
      </c>
    </row>
    <row r="23" spans="1:10" x14ac:dyDescent="0.35">
      <c r="A23" s="2" t="s">
        <v>41</v>
      </c>
      <c r="B23" s="2" t="s">
        <v>50</v>
      </c>
      <c r="C23" s="2">
        <v>26</v>
      </c>
      <c r="D23" s="3">
        <f>SUM($C$2:C23)</f>
        <v>1082</v>
      </c>
      <c r="E23">
        <f t="shared" si="0"/>
        <v>0.43333333333333335</v>
      </c>
      <c r="F23" s="1">
        <f>SUM($E$2:E23)</f>
        <v>18.033333333333335</v>
      </c>
      <c r="J23">
        <v>26</v>
      </c>
    </row>
    <row r="24" spans="1:10" x14ac:dyDescent="0.35">
      <c r="A24" s="2" t="s">
        <v>42</v>
      </c>
      <c r="B24" s="2" t="s">
        <v>51</v>
      </c>
      <c r="C24" s="2">
        <v>32</v>
      </c>
      <c r="D24" s="3">
        <f>SUM($C$2:C24)</f>
        <v>1114</v>
      </c>
      <c r="E24">
        <f t="shared" si="0"/>
        <v>0.53333333333333333</v>
      </c>
      <c r="F24" s="1">
        <f>SUM($E$2:E24)</f>
        <v>18.56666666666667</v>
      </c>
      <c r="J24">
        <v>32</v>
      </c>
    </row>
    <row r="25" spans="1:10" x14ac:dyDescent="0.35">
      <c r="A25" s="2" t="s">
        <v>43</v>
      </c>
      <c r="B25" s="2" t="s">
        <v>52</v>
      </c>
      <c r="C25" s="2">
        <v>41</v>
      </c>
      <c r="D25" s="3">
        <f>SUM($C$2:C25)</f>
        <v>1155</v>
      </c>
      <c r="E25">
        <f t="shared" si="0"/>
        <v>0.68333333333333335</v>
      </c>
      <c r="F25" s="1">
        <f>SUM($E$2:E25)</f>
        <v>19.250000000000004</v>
      </c>
      <c r="J25">
        <v>41</v>
      </c>
    </row>
    <row r="26" spans="1:10" x14ac:dyDescent="0.35">
      <c r="A26" s="2" t="s">
        <v>44</v>
      </c>
      <c r="B26" s="2" t="s">
        <v>53</v>
      </c>
      <c r="C26" s="2">
        <v>92</v>
      </c>
      <c r="D26" s="3">
        <f>SUM($C$2:C26)</f>
        <v>1247</v>
      </c>
      <c r="E26">
        <f t="shared" si="0"/>
        <v>1.5333333333333334</v>
      </c>
      <c r="F26" s="1">
        <f>SUM($E$2:E26)</f>
        <v>20.783333333333339</v>
      </c>
      <c r="J26">
        <v>92</v>
      </c>
    </row>
    <row r="27" spans="1:10" x14ac:dyDescent="0.35">
      <c r="A27" s="2" t="s">
        <v>45</v>
      </c>
      <c r="B27" s="2" t="s">
        <v>54</v>
      </c>
      <c r="C27" s="2">
        <v>50</v>
      </c>
      <c r="D27" s="3">
        <f>SUM($C$2:C27)</f>
        <v>1297</v>
      </c>
      <c r="E27">
        <f t="shared" si="0"/>
        <v>0.83333333333333337</v>
      </c>
      <c r="F27" s="1">
        <f>SUM($E$2:E27)</f>
        <v>21.616666666666671</v>
      </c>
      <c r="J27">
        <v>50</v>
      </c>
    </row>
    <row r="28" spans="1:10" x14ac:dyDescent="0.35">
      <c r="A28" s="2" t="s">
        <v>46</v>
      </c>
      <c r="B28" s="2" t="s">
        <v>56</v>
      </c>
      <c r="C28" s="2">
        <v>70</v>
      </c>
      <c r="D28" s="3">
        <f>SUM($C$2:C28)</f>
        <v>1367</v>
      </c>
      <c r="E28">
        <f t="shared" si="0"/>
        <v>1.1666666666666667</v>
      </c>
      <c r="F28" s="1">
        <f>SUM($E$2:E28)</f>
        <v>22.783333333333339</v>
      </c>
      <c r="J28">
        <v>70</v>
      </c>
    </row>
    <row r="29" spans="1:10" x14ac:dyDescent="0.35">
      <c r="A29" s="2" t="s">
        <v>47</v>
      </c>
      <c r="B29" s="2" t="s">
        <v>55</v>
      </c>
      <c r="C29" s="2">
        <v>15</v>
      </c>
      <c r="D29" s="3">
        <f>SUM($C$2:C29)</f>
        <v>1382</v>
      </c>
      <c r="E29">
        <f t="shared" si="0"/>
        <v>0.25</v>
      </c>
      <c r="F29" s="1">
        <f>SUM($E$2:E29)</f>
        <v>23.033333333333339</v>
      </c>
      <c r="J29">
        <v>15</v>
      </c>
    </row>
    <row r="30" spans="1:10" x14ac:dyDescent="0.35">
      <c r="A30" s="2" t="s">
        <v>48</v>
      </c>
      <c r="B30" s="2" t="s">
        <v>57</v>
      </c>
      <c r="C30" s="2">
        <v>116</v>
      </c>
      <c r="D30" s="3">
        <f>SUM($C$2:C30)</f>
        <v>1498</v>
      </c>
      <c r="E30">
        <f t="shared" si="0"/>
        <v>1.9333333333333333</v>
      </c>
      <c r="F30" s="1">
        <f>SUM($E$2:E30)</f>
        <v>24.966666666666672</v>
      </c>
      <c r="J30">
        <v>116</v>
      </c>
    </row>
    <row r="31" spans="1:10" x14ac:dyDescent="0.35">
      <c r="B31" t="s">
        <v>58</v>
      </c>
      <c r="C31" s="1">
        <f>SUM(C2:C30)</f>
        <v>1498</v>
      </c>
      <c r="E31">
        <f t="shared" si="0"/>
        <v>24.966666666666665</v>
      </c>
    </row>
    <row r="32" spans="1:10" x14ac:dyDescent="0.35">
      <c r="B32" t="s">
        <v>59</v>
      </c>
      <c r="C32" s="1">
        <f>C31/60</f>
        <v>24.966666666666665</v>
      </c>
      <c r="E32">
        <f t="shared" si="0"/>
        <v>0.4161111111111111</v>
      </c>
    </row>
    <row r="33" spans="3:5" x14ac:dyDescent="0.35">
      <c r="C33">
        <f>C32/5</f>
        <v>4.9933333333333332</v>
      </c>
      <c r="E33">
        <f t="shared" si="0"/>
        <v>8.3222222222222225E-2</v>
      </c>
    </row>
    <row r="76" spans="2:6" x14ac:dyDescent="0.35">
      <c r="B76">
        <v>12566357</v>
      </c>
      <c r="C76">
        <f>B76*1.08</f>
        <v>13571665.560000001</v>
      </c>
    </row>
    <row r="77" spans="2:6" x14ac:dyDescent="0.35">
      <c r="C77">
        <f>C76*1.08</f>
        <v>14657398.804800002</v>
      </c>
    </row>
    <row r="80" spans="2:6" x14ac:dyDescent="0.35">
      <c r="C80">
        <f>11646961/1631</f>
        <v>7140.9938687921522</v>
      </c>
      <c r="D80">
        <v>11758951</v>
      </c>
      <c r="E80">
        <f>D80-D81</f>
        <v>559951</v>
      </c>
      <c r="F80" t="s">
        <v>171</v>
      </c>
    </row>
    <row r="81" spans="4:5" x14ac:dyDescent="0.35">
      <c r="D81">
        <v>11199000</v>
      </c>
    </row>
    <row r="83" spans="4:5" x14ac:dyDescent="0.35">
      <c r="D83">
        <v>807407</v>
      </c>
    </row>
    <row r="84" spans="4:5" x14ac:dyDescent="0.35">
      <c r="D84" s="2">
        <f>D80+D83</f>
        <v>12566358</v>
      </c>
      <c r="E84" s="26">
        <f>D84/1631</f>
        <v>7704.6952789699571</v>
      </c>
    </row>
    <row r="85" spans="4:5" x14ac:dyDescent="0.35">
      <c r="D85" s="2">
        <v>11199000</v>
      </c>
      <c r="E85" s="26">
        <f>D85/1631</f>
        <v>6866.3396689147758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EC36-CE02-402C-96FD-581D504669A0}">
  <dimension ref="A1:J28"/>
  <sheetViews>
    <sheetView tabSelected="1" topLeftCell="A14" zoomScale="90" zoomScaleNormal="90" zoomScaleSheetLayoutView="100" workbookViewId="0">
      <selection activeCell="A67" sqref="A67"/>
    </sheetView>
  </sheetViews>
  <sheetFormatPr defaultColWidth="24.36328125" defaultRowHeight="14.5" x14ac:dyDescent="0.35"/>
  <cols>
    <col min="1" max="1" width="24.1796875" bestFit="1" customWidth="1"/>
    <col min="2" max="2" width="24" bestFit="1" customWidth="1"/>
    <col min="3" max="3" width="12.1796875" bestFit="1" customWidth="1"/>
    <col min="4" max="4" width="16.08984375" bestFit="1" customWidth="1"/>
    <col min="5" max="5" width="13.81640625" bestFit="1" customWidth="1"/>
    <col min="6" max="6" width="23.6328125" bestFit="1" customWidth="1"/>
    <col min="7" max="7" width="23.36328125" bestFit="1" customWidth="1"/>
    <col min="8" max="8" width="24.26953125" bestFit="1" customWidth="1"/>
  </cols>
  <sheetData>
    <row r="1" spans="1:8" ht="43.5" x14ac:dyDescent="0.35">
      <c r="A1" s="43" t="s">
        <v>204</v>
      </c>
      <c r="B1" s="43" t="s">
        <v>205</v>
      </c>
      <c r="C1" s="43" t="s">
        <v>206</v>
      </c>
      <c r="D1" s="43" t="s">
        <v>207</v>
      </c>
      <c r="E1" s="43" t="s">
        <v>208</v>
      </c>
      <c r="F1" s="43" t="s">
        <v>209</v>
      </c>
      <c r="G1" s="43" t="s">
        <v>210</v>
      </c>
      <c r="H1" s="43" t="s">
        <v>211</v>
      </c>
    </row>
    <row r="2" spans="1:8" ht="43.5" x14ac:dyDescent="0.35">
      <c r="A2" s="44" t="s">
        <v>212</v>
      </c>
      <c r="B2" s="45" t="s">
        <v>213</v>
      </c>
      <c r="C2" s="45" t="s">
        <v>214</v>
      </c>
      <c r="D2" s="45" t="s">
        <v>215</v>
      </c>
      <c r="E2" s="45" t="s">
        <v>216</v>
      </c>
      <c r="F2" s="45" t="s">
        <v>217</v>
      </c>
      <c r="G2" s="46" t="s">
        <v>218</v>
      </c>
      <c r="H2" s="46" t="s">
        <v>220</v>
      </c>
    </row>
    <row r="3" spans="1:8" ht="72.5" x14ac:dyDescent="0.35">
      <c r="A3" s="44"/>
      <c r="B3" s="45"/>
      <c r="C3" s="45"/>
      <c r="D3" s="45"/>
      <c r="E3" s="45"/>
      <c r="F3" s="45"/>
      <c r="G3" s="46" t="s">
        <v>219</v>
      </c>
      <c r="H3" s="46" t="s">
        <v>221</v>
      </c>
    </row>
    <row r="4" spans="1:8" ht="43.5" x14ac:dyDescent="0.35">
      <c r="A4" s="44"/>
      <c r="B4" s="45"/>
      <c r="C4" s="45"/>
      <c r="D4" s="45"/>
      <c r="E4" s="45"/>
      <c r="F4" s="45"/>
      <c r="G4" s="46"/>
      <c r="H4" s="46" t="s">
        <v>222</v>
      </c>
    </row>
    <row r="5" spans="1:8" ht="87" customHeight="1" x14ac:dyDescent="0.35">
      <c r="A5" s="44" t="s">
        <v>223</v>
      </c>
      <c r="B5" s="45" t="s">
        <v>224</v>
      </c>
      <c r="C5" s="45" t="s">
        <v>225</v>
      </c>
      <c r="D5" s="45" t="s">
        <v>214</v>
      </c>
      <c r="E5" s="45" t="s">
        <v>226</v>
      </c>
      <c r="F5" s="45" t="s">
        <v>227</v>
      </c>
      <c r="G5" s="46" t="s">
        <v>228</v>
      </c>
      <c r="H5" s="46" t="s">
        <v>230</v>
      </c>
    </row>
    <row r="6" spans="1:8" ht="72.5" x14ac:dyDescent="0.35">
      <c r="A6" s="44"/>
      <c r="B6" s="45"/>
      <c r="C6" s="45"/>
      <c r="D6" s="45"/>
      <c r="E6" s="45"/>
      <c r="F6" s="45"/>
      <c r="G6" s="46" t="s">
        <v>229</v>
      </c>
      <c r="H6" s="46" t="s">
        <v>231</v>
      </c>
    </row>
    <row r="7" spans="1:8" ht="87" x14ac:dyDescent="0.35">
      <c r="A7" s="44" t="s">
        <v>232</v>
      </c>
      <c r="B7" s="45" t="s">
        <v>233</v>
      </c>
      <c r="C7" s="45" t="s">
        <v>234</v>
      </c>
      <c r="D7" s="45" t="s">
        <v>235</v>
      </c>
      <c r="E7" s="45" t="s">
        <v>216</v>
      </c>
      <c r="F7" s="45" t="s">
        <v>236</v>
      </c>
      <c r="G7" s="46" t="s">
        <v>237</v>
      </c>
      <c r="H7" s="46" t="s">
        <v>239</v>
      </c>
    </row>
    <row r="8" spans="1:8" ht="58" x14ac:dyDescent="0.35">
      <c r="A8" s="44"/>
      <c r="B8" s="45"/>
      <c r="C8" s="45"/>
      <c r="D8" s="45"/>
      <c r="E8" s="45"/>
      <c r="F8" s="45"/>
      <c r="G8" s="46" t="s">
        <v>238</v>
      </c>
      <c r="H8" s="46" t="s">
        <v>221</v>
      </c>
    </row>
    <row r="9" spans="1:8" ht="58" x14ac:dyDescent="0.35">
      <c r="A9" s="44" t="s">
        <v>240</v>
      </c>
      <c r="B9" s="45" t="s">
        <v>241</v>
      </c>
      <c r="C9" s="45" t="s">
        <v>242</v>
      </c>
      <c r="D9" s="45" t="s">
        <v>243</v>
      </c>
      <c r="E9" s="45" t="s">
        <v>216</v>
      </c>
      <c r="F9" s="45" t="s">
        <v>244</v>
      </c>
      <c r="G9" s="46" t="s">
        <v>245</v>
      </c>
      <c r="H9" s="46" t="s">
        <v>221</v>
      </c>
    </row>
    <row r="10" spans="1:8" ht="58" x14ac:dyDescent="0.35">
      <c r="A10" s="44"/>
      <c r="B10" s="45"/>
      <c r="C10" s="45"/>
      <c r="D10" s="45"/>
      <c r="E10" s="45"/>
      <c r="F10" s="45"/>
      <c r="G10" s="46" t="s">
        <v>246</v>
      </c>
      <c r="H10" s="46" t="s">
        <v>247</v>
      </c>
    </row>
    <row r="11" spans="1:8" ht="58" x14ac:dyDescent="0.35">
      <c r="A11" s="44" t="s">
        <v>248</v>
      </c>
      <c r="B11" s="45" t="s">
        <v>249</v>
      </c>
      <c r="C11" s="45" t="s">
        <v>242</v>
      </c>
      <c r="D11" s="45" t="s">
        <v>250</v>
      </c>
      <c r="E11" s="45" t="s">
        <v>216</v>
      </c>
      <c r="F11" s="45" t="s">
        <v>251</v>
      </c>
      <c r="G11" s="46" t="s">
        <v>252</v>
      </c>
      <c r="H11" s="46" t="s">
        <v>255</v>
      </c>
    </row>
    <row r="12" spans="1:8" ht="43.5" x14ac:dyDescent="0.35">
      <c r="A12" s="44"/>
      <c r="B12" s="45"/>
      <c r="C12" s="45"/>
      <c r="D12" s="45"/>
      <c r="E12" s="45"/>
      <c r="F12" s="45"/>
      <c r="G12" s="46" t="s">
        <v>253</v>
      </c>
      <c r="H12" s="46" t="s">
        <v>256</v>
      </c>
    </row>
    <row r="13" spans="1:8" ht="29" x14ac:dyDescent="0.35">
      <c r="A13" s="44"/>
      <c r="B13" s="45"/>
      <c r="C13" s="45"/>
      <c r="D13" s="45"/>
      <c r="E13" s="45"/>
      <c r="F13" s="45"/>
      <c r="G13" s="46" t="s">
        <v>254</v>
      </c>
      <c r="H13" s="46"/>
    </row>
    <row r="14" spans="1:8" ht="72.5" customHeight="1" x14ac:dyDescent="0.35">
      <c r="A14" s="44" t="s">
        <v>257</v>
      </c>
      <c r="B14" s="45" t="s">
        <v>258</v>
      </c>
      <c r="C14" s="45" t="s">
        <v>259</v>
      </c>
      <c r="D14" s="45" t="s">
        <v>260</v>
      </c>
      <c r="E14" s="45" t="s">
        <v>226</v>
      </c>
      <c r="F14" s="44" t="s">
        <v>261</v>
      </c>
      <c r="G14" s="46" t="s">
        <v>262</v>
      </c>
      <c r="H14" s="2"/>
    </row>
    <row r="15" spans="1:8" ht="58" x14ac:dyDescent="0.35">
      <c r="A15" s="44"/>
      <c r="B15" s="45"/>
      <c r="C15" s="45"/>
      <c r="D15" s="45"/>
      <c r="E15" s="45"/>
      <c r="F15" s="44"/>
      <c r="G15" s="46" t="s">
        <v>263</v>
      </c>
      <c r="H15" s="2"/>
    </row>
    <row r="21" spans="1:10" x14ac:dyDescent="0.35">
      <c r="A21" s="43" t="s">
        <v>264</v>
      </c>
      <c r="B21" s="43" t="s">
        <v>265</v>
      </c>
      <c r="C21" s="43" t="s">
        <v>206</v>
      </c>
      <c r="D21" s="43" t="s">
        <v>207</v>
      </c>
      <c r="E21" s="43" t="s">
        <v>208</v>
      </c>
      <c r="F21" s="43" t="s">
        <v>266</v>
      </c>
      <c r="G21" s="43" t="s">
        <v>267</v>
      </c>
      <c r="H21" s="43" t="s">
        <v>268</v>
      </c>
      <c r="I21" s="43" t="s">
        <v>269</v>
      </c>
      <c r="J21" s="43" t="s">
        <v>270</v>
      </c>
    </row>
    <row r="22" spans="1:10" x14ac:dyDescent="0.35">
      <c r="A22" s="47" t="s">
        <v>271</v>
      </c>
      <c r="B22" s="46" t="s">
        <v>307</v>
      </c>
      <c r="C22" s="46" t="s">
        <v>272</v>
      </c>
      <c r="D22" s="46" t="s">
        <v>273</v>
      </c>
      <c r="E22" s="46" t="s">
        <v>274</v>
      </c>
      <c r="F22" s="46" t="s">
        <v>274</v>
      </c>
      <c r="G22" s="46" t="s">
        <v>274</v>
      </c>
      <c r="H22" s="46" t="s">
        <v>275</v>
      </c>
      <c r="I22" s="46" t="s">
        <v>276</v>
      </c>
      <c r="J22" s="46" t="s">
        <v>277</v>
      </c>
    </row>
    <row r="23" spans="1:10" x14ac:dyDescent="0.35">
      <c r="A23" s="47" t="s">
        <v>278</v>
      </c>
      <c r="B23" t="s">
        <v>308</v>
      </c>
      <c r="C23" s="46" t="s">
        <v>279</v>
      </c>
      <c r="D23" s="46" t="s">
        <v>272</v>
      </c>
      <c r="E23" s="46" t="s">
        <v>280</v>
      </c>
      <c r="F23" s="46" t="s">
        <v>281</v>
      </c>
      <c r="G23" s="46" t="s">
        <v>274</v>
      </c>
      <c r="H23" s="46" t="s">
        <v>282</v>
      </c>
      <c r="I23" s="46" t="s">
        <v>283</v>
      </c>
      <c r="J23" s="46" t="s">
        <v>284</v>
      </c>
    </row>
    <row r="24" spans="1:10" x14ac:dyDescent="0.35">
      <c r="A24" s="47" t="s">
        <v>285</v>
      </c>
      <c r="B24" s="46" t="s">
        <v>309</v>
      </c>
      <c r="C24" s="46" t="s">
        <v>286</v>
      </c>
      <c r="D24" s="46" t="s">
        <v>287</v>
      </c>
      <c r="E24" s="46" t="s">
        <v>274</v>
      </c>
      <c r="F24" s="46" t="s">
        <v>280</v>
      </c>
      <c r="G24" s="46" t="s">
        <v>274</v>
      </c>
      <c r="H24" s="46" t="s">
        <v>282</v>
      </c>
      <c r="I24" s="46" t="s">
        <v>288</v>
      </c>
      <c r="J24" s="46" t="s">
        <v>289</v>
      </c>
    </row>
    <row r="25" spans="1:10" x14ac:dyDescent="0.35">
      <c r="A25" s="47" t="s">
        <v>240</v>
      </c>
      <c r="B25" s="46" t="s">
        <v>310</v>
      </c>
      <c r="C25" s="46" t="s">
        <v>290</v>
      </c>
      <c r="D25" s="46" t="s">
        <v>291</v>
      </c>
      <c r="E25" s="46" t="s">
        <v>274</v>
      </c>
      <c r="F25" s="46" t="s">
        <v>280</v>
      </c>
      <c r="G25" s="46" t="s">
        <v>280</v>
      </c>
      <c r="H25" s="46" t="s">
        <v>282</v>
      </c>
      <c r="I25" s="46" t="s">
        <v>292</v>
      </c>
      <c r="J25" s="46" t="s">
        <v>293</v>
      </c>
    </row>
    <row r="26" spans="1:10" x14ac:dyDescent="0.35">
      <c r="A26" s="47" t="s">
        <v>294</v>
      </c>
      <c r="B26" s="46" t="s">
        <v>311</v>
      </c>
      <c r="C26" s="46" t="s">
        <v>290</v>
      </c>
      <c r="D26" s="46" t="s">
        <v>295</v>
      </c>
      <c r="E26" s="46" t="s">
        <v>274</v>
      </c>
      <c r="F26" s="46" t="s">
        <v>280</v>
      </c>
      <c r="G26" s="46" t="s">
        <v>280</v>
      </c>
      <c r="H26" s="46" t="s">
        <v>282</v>
      </c>
      <c r="I26" s="46" t="s">
        <v>296</v>
      </c>
      <c r="J26" s="46" t="s">
        <v>297</v>
      </c>
    </row>
    <row r="27" spans="1:10" x14ac:dyDescent="0.35">
      <c r="A27" s="47" t="s">
        <v>298</v>
      </c>
      <c r="B27" s="46" t="s">
        <v>312</v>
      </c>
      <c r="C27" s="46" t="s">
        <v>299</v>
      </c>
      <c r="D27" s="46" t="s">
        <v>300</v>
      </c>
      <c r="E27" s="46" t="s">
        <v>280</v>
      </c>
      <c r="F27" s="46" t="s">
        <v>280</v>
      </c>
      <c r="G27" s="46" t="s">
        <v>280</v>
      </c>
      <c r="H27" s="46" t="s">
        <v>282</v>
      </c>
      <c r="I27" s="46" t="s">
        <v>301</v>
      </c>
      <c r="J27" s="46" t="s">
        <v>302</v>
      </c>
    </row>
    <row r="28" spans="1:10" x14ac:dyDescent="0.35">
      <c r="A28" s="47" t="s">
        <v>257</v>
      </c>
      <c r="B28" s="46" t="s">
        <v>313</v>
      </c>
      <c r="C28" s="46" t="s">
        <v>303</v>
      </c>
      <c r="D28" s="46" t="s">
        <v>304</v>
      </c>
      <c r="E28" s="46" t="s">
        <v>280</v>
      </c>
      <c r="F28" s="46" t="s">
        <v>305</v>
      </c>
      <c r="G28" s="46" t="s">
        <v>305</v>
      </c>
      <c r="H28" s="46" t="s">
        <v>306</v>
      </c>
      <c r="I28" s="2"/>
      <c r="J28" s="2"/>
    </row>
  </sheetData>
  <mergeCells count="36">
    <mergeCell ref="A14:A15"/>
    <mergeCell ref="B14:B15"/>
    <mergeCell ref="C14:C15"/>
    <mergeCell ref="D14:D15"/>
    <mergeCell ref="E14:E15"/>
    <mergeCell ref="F14:F15"/>
    <mergeCell ref="A11:A13"/>
    <mergeCell ref="B11:B13"/>
    <mergeCell ref="C11:C13"/>
    <mergeCell ref="D11:D13"/>
    <mergeCell ref="E11:E13"/>
    <mergeCell ref="F11:F13"/>
    <mergeCell ref="A9:A10"/>
    <mergeCell ref="B9:B10"/>
    <mergeCell ref="C9:C10"/>
    <mergeCell ref="D9:D10"/>
    <mergeCell ref="E9:E10"/>
    <mergeCell ref="F9:F10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5:F6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8AA6-5FCD-4285-A1DB-274956F49927}">
  <dimension ref="A1:E19"/>
  <sheetViews>
    <sheetView workbookViewId="0">
      <selection activeCell="K8" sqref="K8"/>
    </sheetView>
  </sheetViews>
  <sheetFormatPr defaultRowHeight="14.5" x14ac:dyDescent="0.35"/>
  <cols>
    <col min="1" max="1" width="11.54296875" bestFit="1" customWidth="1"/>
    <col min="2" max="2" width="42.54296875" bestFit="1" customWidth="1"/>
    <col min="4" max="4" width="7.7265625" bestFit="1" customWidth="1"/>
    <col min="5" max="5" width="27.08984375" bestFit="1" customWidth="1"/>
  </cols>
  <sheetData>
    <row r="1" spans="1:5" ht="24" thickBot="1" x14ac:dyDescent="0.6">
      <c r="A1" s="6" t="s">
        <v>60</v>
      </c>
      <c r="B1" s="6" t="s">
        <v>61</v>
      </c>
      <c r="C1" s="6"/>
      <c r="D1" s="6" t="s">
        <v>62</v>
      </c>
      <c r="E1" s="6" t="s">
        <v>65</v>
      </c>
    </row>
    <row r="2" spans="1:5" x14ac:dyDescent="0.35">
      <c r="A2" s="28" t="s">
        <v>202</v>
      </c>
      <c r="B2" s="29" t="s">
        <v>203</v>
      </c>
      <c r="D2" s="29">
        <v>385</v>
      </c>
      <c r="E2" s="30">
        <f>D2/60</f>
        <v>6.416666666666667</v>
      </c>
    </row>
    <row r="3" spans="1:5" x14ac:dyDescent="0.35">
      <c r="A3" s="2" t="s">
        <v>174</v>
      </c>
      <c r="B3" s="2" t="s">
        <v>175</v>
      </c>
      <c r="C3" s="2"/>
      <c r="D3" s="2">
        <v>404</v>
      </c>
      <c r="E3" s="2">
        <f>D3/60</f>
        <v>6.7333333333333334</v>
      </c>
    </row>
    <row r="4" spans="1:5" x14ac:dyDescent="0.35">
      <c r="A4" s="2" t="s">
        <v>177</v>
      </c>
      <c r="B4" s="2" t="s">
        <v>176</v>
      </c>
      <c r="C4" s="2"/>
      <c r="D4" s="2">
        <v>137</v>
      </c>
      <c r="E4" s="2">
        <f>D4/60</f>
        <v>2.2833333333333332</v>
      </c>
    </row>
    <row r="5" spans="1:5" x14ac:dyDescent="0.35">
      <c r="A5" s="2" t="s">
        <v>178</v>
      </c>
      <c r="B5" s="2" t="s">
        <v>189</v>
      </c>
      <c r="C5" s="2"/>
      <c r="D5" s="2">
        <v>18</v>
      </c>
      <c r="E5" s="2">
        <f t="shared" ref="E5:E13" si="0">D5/60</f>
        <v>0.3</v>
      </c>
    </row>
    <row r="6" spans="1:5" x14ac:dyDescent="0.35">
      <c r="A6" s="2" t="s">
        <v>179</v>
      </c>
      <c r="B6" s="2" t="s">
        <v>194</v>
      </c>
      <c r="C6" s="2"/>
      <c r="D6" s="2">
        <v>103</v>
      </c>
      <c r="E6" s="2">
        <f t="shared" si="0"/>
        <v>1.7166666666666666</v>
      </c>
    </row>
    <row r="7" spans="1:5" x14ac:dyDescent="0.35">
      <c r="A7" s="2" t="s">
        <v>180</v>
      </c>
      <c r="B7" s="2" t="s">
        <v>195</v>
      </c>
      <c r="C7" s="2"/>
      <c r="D7" s="2">
        <v>79</v>
      </c>
      <c r="E7" s="2">
        <f t="shared" si="0"/>
        <v>1.3166666666666667</v>
      </c>
    </row>
    <row r="8" spans="1:5" x14ac:dyDescent="0.35">
      <c r="A8" s="2" t="s">
        <v>181</v>
      </c>
      <c r="B8" s="2" t="s">
        <v>197</v>
      </c>
      <c r="C8" s="2"/>
      <c r="D8" s="2">
        <v>126</v>
      </c>
      <c r="E8" s="2">
        <f t="shared" si="0"/>
        <v>2.1</v>
      </c>
    </row>
    <row r="9" spans="1:5" x14ac:dyDescent="0.35">
      <c r="A9" s="2" t="s">
        <v>182</v>
      </c>
      <c r="B9" s="2" t="s">
        <v>196</v>
      </c>
      <c r="C9" s="2"/>
      <c r="D9" s="2">
        <v>46</v>
      </c>
      <c r="E9" s="2">
        <f t="shared" si="0"/>
        <v>0.76666666666666672</v>
      </c>
    </row>
    <row r="10" spans="1:5" x14ac:dyDescent="0.35">
      <c r="A10" s="2" t="s">
        <v>183</v>
      </c>
      <c r="B10" s="2" t="s">
        <v>198</v>
      </c>
      <c r="C10" s="2"/>
      <c r="D10" s="2">
        <v>23</v>
      </c>
      <c r="E10" s="2">
        <f t="shared" si="0"/>
        <v>0.38333333333333336</v>
      </c>
    </row>
    <row r="11" spans="1:5" x14ac:dyDescent="0.35">
      <c r="A11" s="2" t="s">
        <v>184</v>
      </c>
      <c r="B11" s="2" t="s">
        <v>199</v>
      </c>
      <c r="C11" s="2"/>
      <c r="D11" s="2">
        <v>41</v>
      </c>
      <c r="E11" s="2">
        <f t="shared" si="0"/>
        <v>0.68333333333333335</v>
      </c>
    </row>
    <row r="12" spans="1:5" x14ac:dyDescent="0.35">
      <c r="A12" s="2" t="s">
        <v>185</v>
      </c>
      <c r="B12" s="2" t="s">
        <v>200</v>
      </c>
      <c r="C12" s="2"/>
      <c r="D12" s="2">
        <v>29</v>
      </c>
      <c r="E12" s="2">
        <f t="shared" si="0"/>
        <v>0.48333333333333334</v>
      </c>
    </row>
    <row r="13" spans="1:5" x14ac:dyDescent="0.35">
      <c r="A13" s="2" t="s">
        <v>186</v>
      </c>
      <c r="B13" s="2" t="s">
        <v>201</v>
      </c>
      <c r="C13" s="2"/>
      <c r="D13" s="2">
        <v>302</v>
      </c>
      <c r="E13" s="2">
        <f t="shared" si="0"/>
        <v>5.0333333333333332</v>
      </c>
    </row>
    <row r="14" spans="1:5" ht="15" thickBot="1" x14ac:dyDescent="0.4">
      <c r="A14" s="31" t="s">
        <v>187</v>
      </c>
    </row>
    <row r="15" spans="1:5" ht="15" thickBot="1" x14ac:dyDescent="0.4">
      <c r="A15" s="8" t="s">
        <v>188</v>
      </c>
    </row>
    <row r="16" spans="1:5" ht="15" thickBot="1" x14ac:dyDescent="0.4">
      <c r="A16" s="8" t="s">
        <v>190</v>
      </c>
    </row>
    <row r="17" spans="1:1" ht="15" thickBot="1" x14ac:dyDescent="0.4">
      <c r="A17" s="8" t="s">
        <v>191</v>
      </c>
    </row>
    <row r="18" spans="1:1" ht="15" thickBot="1" x14ac:dyDescent="0.4">
      <c r="A18" s="8" t="s">
        <v>192</v>
      </c>
    </row>
    <row r="19" spans="1:1" x14ac:dyDescent="0.35">
      <c r="A19" s="8" t="s">
        <v>193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AB1D-8059-43C9-A3F3-638152C0031A}">
  <dimension ref="A1:E36"/>
  <sheetViews>
    <sheetView workbookViewId="0">
      <selection activeCell="E2" sqref="E2"/>
    </sheetView>
  </sheetViews>
  <sheetFormatPr defaultRowHeight="14.5" x14ac:dyDescent="0.35"/>
  <cols>
    <col min="1" max="1" width="11.54296875" bestFit="1" customWidth="1"/>
    <col min="2" max="2" width="54.36328125" bestFit="1" customWidth="1"/>
    <col min="3" max="3" width="54.36328125" customWidth="1"/>
    <col min="4" max="4" width="11.81640625" bestFit="1" customWidth="1"/>
    <col min="5" max="5" width="27.08984375" bestFit="1" customWidth="1"/>
  </cols>
  <sheetData>
    <row r="1" spans="1:5" ht="24" thickBot="1" x14ac:dyDescent="0.6">
      <c r="A1" s="6" t="s">
        <v>60</v>
      </c>
      <c r="B1" s="6" t="s">
        <v>61</v>
      </c>
      <c r="C1" s="6"/>
      <c r="D1" s="6" t="s">
        <v>62</v>
      </c>
      <c r="E1" s="6" t="s">
        <v>65</v>
      </c>
    </row>
    <row r="2" spans="1:5" x14ac:dyDescent="0.35">
      <c r="A2" s="8" t="s">
        <v>0</v>
      </c>
      <c r="B2" s="9" t="s">
        <v>1</v>
      </c>
      <c r="C2" s="32" t="s">
        <v>66</v>
      </c>
      <c r="D2" s="9">
        <v>43</v>
      </c>
      <c r="E2" s="10">
        <v>0.71666666666666667</v>
      </c>
    </row>
    <row r="3" spans="1:5" x14ac:dyDescent="0.35">
      <c r="A3" s="11" t="s">
        <v>6</v>
      </c>
      <c r="B3" s="2" t="s">
        <v>2</v>
      </c>
      <c r="C3" s="33"/>
      <c r="D3" s="2">
        <v>17</v>
      </c>
      <c r="E3" s="12">
        <v>1</v>
      </c>
    </row>
    <row r="4" spans="1:5" x14ac:dyDescent="0.35">
      <c r="A4" s="11" t="s">
        <v>7</v>
      </c>
      <c r="B4" s="2" t="s">
        <v>3</v>
      </c>
      <c r="C4" s="33"/>
      <c r="D4" s="2">
        <v>12</v>
      </c>
      <c r="E4" s="12">
        <v>1.2</v>
      </c>
    </row>
    <row r="5" spans="1:5" x14ac:dyDescent="0.35">
      <c r="A5" s="11" t="s">
        <v>8</v>
      </c>
      <c r="B5" s="2" t="s">
        <v>4</v>
      </c>
      <c r="C5" s="33"/>
      <c r="D5" s="2">
        <v>142</v>
      </c>
      <c r="E5" s="12">
        <v>3.5666666666666664</v>
      </c>
    </row>
    <row r="6" spans="1:5" x14ac:dyDescent="0.35">
      <c r="A6" s="11" t="s">
        <v>9</v>
      </c>
      <c r="B6" s="2" t="s">
        <v>5</v>
      </c>
      <c r="C6" s="33"/>
      <c r="D6" s="2">
        <v>84</v>
      </c>
      <c r="E6" s="12">
        <v>4.9666666666666668</v>
      </c>
    </row>
    <row r="7" spans="1:5" ht="15" thickBot="1" x14ac:dyDescent="0.4">
      <c r="A7" s="13" t="s">
        <v>12</v>
      </c>
      <c r="B7" s="14" t="s">
        <v>10</v>
      </c>
      <c r="C7" s="34"/>
      <c r="D7" s="14">
        <v>49</v>
      </c>
      <c r="E7" s="15">
        <v>5.7833333333333332</v>
      </c>
    </row>
    <row r="8" spans="1:5" x14ac:dyDescent="0.35">
      <c r="A8" s="8" t="s">
        <v>13</v>
      </c>
      <c r="B8" s="9" t="s">
        <v>11</v>
      </c>
      <c r="C8" s="32" t="s">
        <v>67</v>
      </c>
      <c r="D8" s="9">
        <v>76</v>
      </c>
      <c r="E8" s="10">
        <v>7.05</v>
      </c>
    </row>
    <row r="9" spans="1:5" x14ac:dyDescent="0.35">
      <c r="A9" s="11" t="s">
        <v>14</v>
      </c>
      <c r="B9" s="2" t="s">
        <v>27</v>
      </c>
      <c r="C9" s="33"/>
      <c r="D9" s="2">
        <v>29</v>
      </c>
      <c r="E9" s="12">
        <v>7.5333333333333332</v>
      </c>
    </row>
    <row r="10" spans="1:5" x14ac:dyDescent="0.35">
      <c r="A10" s="11" t="s">
        <v>15</v>
      </c>
      <c r="B10" s="2" t="s">
        <v>28</v>
      </c>
      <c r="C10" s="33"/>
      <c r="D10" s="2">
        <v>44</v>
      </c>
      <c r="E10" s="12">
        <v>8.2666666666666657</v>
      </c>
    </row>
    <row r="11" spans="1:5" x14ac:dyDescent="0.35">
      <c r="A11" s="11" t="s">
        <v>16</v>
      </c>
      <c r="B11" s="2" t="s">
        <v>29</v>
      </c>
      <c r="C11" s="33"/>
      <c r="D11" s="2">
        <v>31</v>
      </c>
      <c r="E11" s="12">
        <v>8.7833333333333332</v>
      </c>
    </row>
    <row r="12" spans="1:5" x14ac:dyDescent="0.35">
      <c r="A12" s="11" t="s">
        <v>17</v>
      </c>
      <c r="B12" s="2" t="s">
        <v>30</v>
      </c>
      <c r="C12" s="33"/>
      <c r="D12" s="2">
        <v>36</v>
      </c>
      <c r="E12" s="12">
        <v>9.3833333333333329</v>
      </c>
    </row>
    <row r="13" spans="1:5" ht="15" thickBot="1" x14ac:dyDescent="0.4">
      <c r="A13" s="13" t="s">
        <v>18</v>
      </c>
      <c r="B13" s="14" t="s">
        <v>31</v>
      </c>
      <c r="C13" s="34"/>
      <c r="D13" s="14">
        <v>60</v>
      </c>
      <c r="E13" s="15">
        <v>10.383333333333333</v>
      </c>
    </row>
    <row r="14" spans="1:5" x14ac:dyDescent="0.35">
      <c r="A14" s="8" t="s">
        <v>19</v>
      </c>
      <c r="B14" s="9" t="s">
        <v>32</v>
      </c>
      <c r="C14" s="32" t="s">
        <v>68</v>
      </c>
      <c r="D14" s="9">
        <v>52</v>
      </c>
      <c r="E14" s="10">
        <v>11.25</v>
      </c>
    </row>
    <row r="15" spans="1:5" x14ac:dyDescent="0.35">
      <c r="A15" s="11" t="s">
        <v>20</v>
      </c>
      <c r="B15" s="2" t="s">
        <v>33</v>
      </c>
      <c r="C15" s="33"/>
      <c r="D15" s="2">
        <v>56</v>
      </c>
      <c r="E15" s="12">
        <v>12.183333333333334</v>
      </c>
    </row>
    <row r="16" spans="1:5" x14ac:dyDescent="0.35">
      <c r="A16" s="11" t="s">
        <v>21</v>
      </c>
      <c r="B16" s="2" t="s">
        <v>34</v>
      </c>
      <c r="C16" s="33"/>
      <c r="D16" s="2">
        <v>26</v>
      </c>
      <c r="E16" s="12">
        <v>12.616666666666667</v>
      </c>
    </row>
    <row r="17" spans="1:5" x14ac:dyDescent="0.35">
      <c r="A17" s="11" t="s">
        <v>22</v>
      </c>
      <c r="B17" s="2" t="s">
        <v>35</v>
      </c>
      <c r="C17" s="33"/>
      <c r="D17" s="2">
        <v>34</v>
      </c>
      <c r="E17" s="12">
        <v>13.183333333333334</v>
      </c>
    </row>
    <row r="18" spans="1:5" x14ac:dyDescent="0.35">
      <c r="A18" s="11" t="s">
        <v>23</v>
      </c>
      <c r="B18" s="2" t="s">
        <v>36</v>
      </c>
      <c r="C18" s="33"/>
      <c r="D18" s="2">
        <v>31</v>
      </c>
      <c r="E18" s="12">
        <v>13.700000000000001</v>
      </c>
    </row>
    <row r="19" spans="1:5" x14ac:dyDescent="0.35">
      <c r="A19" s="11" t="s">
        <v>24</v>
      </c>
      <c r="B19" s="2" t="s">
        <v>37</v>
      </c>
      <c r="C19" s="33"/>
      <c r="D19" s="2">
        <v>23</v>
      </c>
      <c r="E19" s="12">
        <v>14.083333333333334</v>
      </c>
    </row>
    <row r="20" spans="1:5" x14ac:dyDescent="0.35">
      <c r="A20" s="11" t="s">
        <v>25</v>
      </c>
      <c r="B20" s="2" t="s">
        <v>38</v>
      </c>
      <c r="C20" s="33"/>
      <c r="D20" s="2">
        <v>21</v>
      </c>
      <c r="E20" s="12">
        <v>14.433333333333334</v>
      </c>
    </row>
    <row r="21" spans="1:5" ht="15" thickBot="1" x14ac:dyDescent="0.4">
      <c r="A21" s="13" t="s">
        <v>26</v>
      </c>
      <c r="B21" s="14" t="s">
        <v>39</v>
      </c>
      <c r="C21" s="34"/>
      <c r="D21" s="14">
        <v>28</v>
      </c>
      <c r="E21" s="15">
        <v>14.9</v>
      </c>
    </row>
    <row r="22" spans="1:5" x14ac:dyDescent="0.35">
      <c r="A22" s="8" t="s">
        <v>40</v>
      </c>
      <c r="B22" s="9" t="s">
        <v>49</v>
      </c>
      <c r="C22" s="32" t="s">
        <v>69</v>
      </c>
      <c r="D22" s="9">
        <v>162</v>
      </c>
      <c r="E22" s="10">
        <v>17.600000000000001</v>
      </c>
    </row>
    <row r="23" spans="1:5" x14ac:dyDescent="0.35">
      <c r="A23" s="11" t="s">
        <v>41</v>
      </c>
      <c r="B23" s="2" t="s">
        <v>50</v>
      </c>
      <c r="C23" s="33"/>
      <c r="D23" s="2">
        <v>26</v>
      </c>
      <c r="E23" s="12">
        <v>18.033333333333335</v>
      </c>
    </row>
    <row r="24" spans="1:5" x14ac:dyDescent="0.35">
      <c r="A24" s="11" t="s">
        <v>42</v>
      </c>
      <c r="B24" s="2" t="s">
        <v>51</v>
      </c>
      <c r="C24" s="33"/>
      <c r="D24" s="2">
        <v>32</v>
      </c>
      <c r="E24" s="12">
        <v>18.56666666666667</v>
      </c>
    </row>
    <row r="25" spans="1:5" x14ac:dyDescent="0.35">
      <c r="A25" s="11" t="s">
        <v>43</v>
      </c>
      <c r="B25" s="2" t="s">
        <v>52</v>
      </c>
      <c r="C25" s="33"/>
      <c r="D25" s="2">
        <v>41</v>
      </c>
      <c r="E25" s="12">
        <v>19.250000000000004</v>
      </c>
    </row>
    <row r="26" spans="1:5" ht="15" thickBot="1" x14ac:dyDescent="0.4">
      <c r="A26" s="13" t="s">
        <v>44</v>
      </c>
      <c r="B26" s="14" t="s">
        <v>53</v>
      </c>
      <c r="C26" s="34"/>
      <c r="D26" s="14">
        <v>92</v>
      </c>
      <c r="E26" s="15">
        <v>20.783333333333339</v>
      </c>
    </row>
    <row r="27" spans="1:5" x14ac:dyDescent="0.35">
      <c r="A27" s="8" t="s">
        <v>45</v>
      </c>
      <c r="B27" s="9" t="s">
        <v>54</v>
      </c>
      <c r="C27" s="32" t="s">
        <v>70</v>
      </c>
      <c r="D27" s="9">
        <v>50</v>
      </c>
      <c r="E27" s="10">
        <v>21.616666666666671</v>
      </c>
    </row>
    <row r="28" spans="1:5" x14ac:dyDescent="0.35">
      <c r="A28" s="11" t="s">
        <v>46</v>
      </c>
      <c r="B28" s="2" t="s">
        <v>56</v>
      </c>
      <c r="C28" s="33"/>
      <c r="D28" s="2">
        <v>70</v>
      </c>
      <c r="E28" s="12">
        <v>22.783333333333339</v>
      </c>
    </row>
    <row r="29" spans="1:5" x14ac:dyDescent="0.35">
      <c r="A29" s="11" t="s">
        <v>47</v>
      </c>
      <c r="B29" s="2" t="s">
        <v>55</v>
      </c>
      <c r="C29" s="33"/>
      <c r="D29" s="2">
        <v>15</v>
      </c>
      <c r="E29" s="12">
        <v>23.033333333333339</v>
      </c>
    </row>
    <row r="30" spans="1:5" ht="15" thickBot="1" x14ac:dyDescent="0.4">
      <c r="A30" s="13" t="s">
        <v>48</v>
      </c>
      <c r="B30" s="14" t="s">
        <v>57</v>
      </c>
      <c r="C30" s="34"/>
      <c r="D30" s="14">
        <v>116</v>
      </c>
      <c r="E30" s="15">
        <v>24.966666666666672</v>
      </c>
    </row>
    <row r="31" spans="1:5" x14ac:dyDescent="0.35">
      <c r="A31" s="7"/>
      <c r="B31" s="16" t="s">
        <v>58</v>
      </c>
      <c r="C31" s="16"/>
      <c r="D31" s="16">
        <v>1498</v>
      </c>
      <c r="E31" s="7"/>
    </row>
    <row r="32" spans="1:5" x14ac:dyDescent="0.35">
      <c r="A32" s="2"/>
      <c r="B32" s="3" t="s">
        <v>59</v>
      </c>
      <c r="C32" s="3"/>
      <c r="D32" s="3">
        <v>24.966666666666665</v>
      </c>
      <c r="E32" s="2"/>
    </row>
    <row r="33" spans="1:5" x14ac:dyDescent="0.35">
      <c r="A33" s="2"/>
      <c r="B33" s="3" t="s">
        <v>71</v>
      </c>
      <c r="C33" s="3"/>
      <c r="D33" s="3">
        <v>4.9933333333333332</v>
      </c>
      <c r="E33" s="2"/>
    </row>
    <row r="35" spans="1:5" x14ac:dyDescent="0.35">
      <c r="A35" s="27" t="s">
        <v>172</v>
      </c>
    </row>
    <row r="36" spans="1:5" x14ac:dyDescent="0.35">
      <c r="A36" s="27" t="s">
        <v>173</v>
      </c>
    </row>
  </sheetData>
  <mergeCells count="5">
    <mergeCell ref="C2:C7"/>
    <mergeCell ref="C8:C13"/>
    <mergeCell ref="C14:C21"/>
    <mergeCell ref="C22:C26"/>
    <mergeCell ref="C27:C30"/>
  </mergeCells>
  <hyperlinks>
    <hyperlink ref="A35" r:id="rId1" location="slide=id.gc6f90357f_0_0" xr:uid="{D78C1D34-D983-4268-B4B3-CCE9B50BDEFB}"/>
    <hyperlink ref="A36" r:id="rId2" xr:uid="{DFD0908F-E8EE-448F-AF6E-C5B68068CA0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4CE4-4F0E-4CAC-8384-505010EC0368}">
  <dimension ref="A1:G27"/>
  <sheetViews>
    <sheetView workbookViewId="0">
      <selection activeCell="A7" sqref="A7:XFD7"/>
    </sheetView>
  </sheetViews>
  <sheetFormatPr defaultRowHeight="14.5" x14ac:dyDescent="0.35"/>
  <cols>
    <col min="1" max="1" width="11.54296875" bestFit="1" customWidth="1"/>
    <col min="2" max="2" width="49.1796875" bestFit="1" customWidth="1"/>
    <col min="3" max="3" width="18.453125" bestFit="1" customWidth="1"/>
    <col min="4" max="4" width="16.453125" bestFit="1" customWidth="1"/>
    <col min="5" max="6" width="27.08984375" bestFit="1" customWidth="1"/>
  </cols>
  <sheetData>
    <row r="1" spans="1:7" ht="24" thickBot="1" x14ac:dyDescent="0.6">
      <c r="A1" s="6" t="s">
        <v>60</v>
      </c>
      <c r="B1" s="6" t="s">
        <v>61</v>
      </c>
      <c r="C1" s="6" t="s">
        <v>122</v>
      </c>
      <c r="D1" s="6" t="s">
        <v>64</v>
      </c>
      <c r="E1" s="6" t="s">
        <v>65</v>
      </c>
    </row>
    <row r="2" spans="1:7" x14ac:dyDescent="0.35">
      <c r="A2" s="8" t="s">
        <v>72</v>
      </c>
      <c r="B2" s="9" t="s">
        <v>97</v>
      </c>
      <c r="C2" s="9">
        <v>2</v>
      </c>
      <c r="D2" s="9">
        <f>C2/60</f>
        <v>3.3333333333333333E-2</v>
      </c>
      <c r="E2" s="17">
        <f>SUM($D$2:D2)</f>
        <v>3.3333333333333333E-2</v>
      </c>
      <c r="F2" s="35" t="s">
        <v>123</v>
      </c>
      <c r="G2" s="41">
        <v>41518</v>
      </c>
    </row>
    <row r="3" spans="1:7" x14ac:dyDescent="0.35">
      <c r="A3" s="11" t="s">
        <v>73</v>
      </c>
      <c r="B3" s="2" t="s">
        <v>98</v>
      </c>
      <c r="C3" s="2">
        <v>52</v>
      </c>
      <c r="D3" s="2">
        <f t="shared" ref="D3:D26" si="0">C3/60</f>
        <v>0.8666666666666667</v>
      </c>
      <c r="E3" s="18">
        <f>SUM($D$2:D3)</f>
        <v>0.9</v>
      </c>
      <c r="F3" s="36"/>
      <c r="G3" s="36"/>
    </row>
    <row r="4" spans="1:7" x14ac:dyDescent="0.35">
      <c r="A4" s="11" t="s">
        <v>74</v>
      </c>
      <c r="B4" s="2" t="s">
        <v>99</v>
      </c>
      <c r="C4" s="2">
        <v>23</v>
      </c>
      <c r="D4" s="2">
        <f t="shared" si="0"/>
        <v>0.38333333333333336</v>
      </c>
      <c r="E4" s="18">
        <f>SUM($D$2:D4)</f>
        <v>1.2833333333333334</v>
      </c>
      <c r="F4" s="36"/>
      <c r="G4" s="36"/>
    </row>
    <row r="5" spans="1:7" x14ac:dyDescent="0.35">
      <c r="A5" s="11" t="s">
        <v>75</v>
      </c>
      <c r="B5" s="2" t="s">
        <v>100</v>
      </c>
      <c r="C5" s="2">
        <v>12</v>
      </c>
      <c r="D5" s="2">
        <f t="shared" si="0"/>
        <v>0.2</v>
      </c>
      <c r="E5" s="18">
        <f>SUM($D$2:D5)</f>
        <v>1.4833333333333334</v>
      </c>
      <c r="F5" s="36"/>
      <c r="G5" s="36"/>
    </row>
    <row r="6" spans="1:7" x14ac:dyDescent="0.35">
      <c r="A6" s="11" t="s">
        <v>76</v>
      </c>
      <c r="B6" s="2" t="s">
        <v>101</v>
      </c>
      <c r="C6" s="2">
        <v>160</v>
      </c>
      <c r="D6" s="2">
        <f t="shared" si="0"/>
        <v>2.6666666666666665</v>
      </c>
      <c r="E6" s="18">
        <f>SUM($D$2:D6)</f>
        <v>4.1500000000000004</v>
      </c>
      <c r="F6" s="36"/>
      <c r="G6" s="36"/>
    </row>
    <row r="7" spans="1:7" ht="15" thickBot="1" x14ac:dyDescent="0.4">
      <c r="A7" s="13" t="s">
        <v>77</v>
      </c>
      <c r="B7" s="14" t="s">
        <v>102</v>
      </c>
      <c r="C7" s="14">
        <v>82</v>
      </c>
      <c r="D7" s="14">
        <f t="shared" si="0"/>
        <v>1.3666666666666667</v>
      </c>
      <c r="E7" s="19">
        <f>SUM($D$2:D7)</f>
        <v>5.5166666666666675</v>
      </c>
      <c r="F7" s="37"/>
      <c r="G7" s="37"/>
    </row>
    <row r="8" spans="1:7" x14ac:dyDescent="0.35">
      <c r="A8" s="8" t="s">
        <v>78</v>
      </c>
      <c r="B8" s="9" t="s">
        <v>103</v>
      </c>
      <c r="C8" s="9">
        <v>203</v>
      </c>
      <c r="D8" s="9">
        <f t="shared" si="0"/>
        <v>3.3833333333333333</v>
      </c>
      <c r="E8" s="17">
        <f>SUM($D$2:D8)</f>
        <v>8.9</v>
      </c>
      <c r="F8" s="38" t="s">
        <v>124</v>
      </c>
      <c r="G8" s="41">
        <v>41883</v>
      </c>
    </row>
    <row r="9" spans="1:7" x14ac:dyDescent="0.35">
      <c r="A9" s="11" t="s">
        <v>79</v>
      </c>
      <c r="B9" s="2" t="s">
        <v>104</v>
      </c>
      <c r="C9" s="2">
        <v>52</v>
      </c>
      <c r="D9" s="2">
        <f t="shared" si="0"/>
        <v>0.8666666666666667</v>
      </c>
      <c r="E9" s="18">
        <f>SUM($D$2:D9)</f>
        <v>9.7666666666666675</v>
      </c>
      <c r="F9" s="39"/>
      <c r="G9" s="36"/>
    </row>
    <row r="10" spans="1:7" ht="15" thickBot="1" x14ac:dyDescent="0.4">
      <c r="A10" s="13" t="s">
        <v>80</v>
      </c>
      <c r="B10" s="14" t="s">
        <v>105</v>
      </c>
      <c r="C10" s="14">
        <v>110</v>
      </c>
      <c r="D10" s="14">
        <f t="shared" si="0"/>
        <v>1.8333333333333333</v>
      </c>
      <c r="E10" s="19">
        <f>SUM($D$2:D10)</f>
        <v>11.600000000000001</v>
      </c>
      <c r="F10" s="40"/>
      <c r="G10" s="37"/>
    </row>
    <row r="11" spans="1:7" x14ac:dyDescent="0.35">
      <c r="A11" s="8" t="s">
        <v>81</v>
      </c>
      <c r="B11" s="9" t="s">
        <v>106</v>
      </c>
      <c r="C11" s="9">
        <v>60</v>
      </c>
      <c r="D11" s="9">
        <f t="shared" si="0"/>
        <v>1</v>
      </c>
      <c r="E11" s="17">
        <f>SUM($D$2:D11)</f>
        <v>12.600000000000001</v>
      </c>
      <c r="F11" s="38" t="s">
        <v>125</v>
      </c>
      <c r="G11" s="41">
        <v>42248</v>
      </c>
    </row>
    <row r="12" spans="1:7" x14ac:dyDescent="0.35">
      <c r="A12" s="11" t="s">
        <v>82</v>
      </c>
      <c r="B12" s="2" t="s">
        <v>107</v>
      </c>
      <c r="C12" s="2">
        <v>45</v>
      </c>
      <c r="D12" s="2">
        <f t="shared" si="0"/>
        <v>0.75</v>
      </c>
      <c r="E12" s="18">
        <f>SUM($D$2:D12)</f>
        <v>13.350000000000001</v>
      </c>
      <c r="F12" s="39"/>
      <c r="G12" s="36"/>
    </row>
    <row r="13" spans="1:7" x14ac:dyDescent="0.35">
      <c r="A13" s="11" t="s">
        <v>83</v>
      </c>
      <c r="B13" s="2" t="s">
        <v>108</v>
      </c>
      <c r="C13" s="2">
        <v>30</v>
      </c>
      <c r="D13" s="2">
        <f t="shared" si="0"/>
        <v>0.5</v>
      </c>
      <c r="E13" s="18">
        <f>SUM($D$2:D13)</f>
        <v>13.850000000000001</v>
      </c>
      <c r="F13" s="39"/>
      <c r="G13" s="36"/>
    </row>
    <row r="14" spans="1:7" ht="15" thickBot="1" x14ac:dyDescent="0.4">
      <c r="A14" s="13" t="s">
        <v>84</v>
      </c>
      <c r="B14" s="14" t="s">
        <v>109</v>
      </c>
      <c r="C14" s="14">
        <v>250</v>
      </c>
      <c r="D14" s="14">
        <f t="shared" si="0"/>
        <v>4.166666666666667</v>
      </c>
      <c r="E14" s="19">
        <f>SUM($D$2:D14)</f>
        <v>18.016666666666669</v>
      </c>
      <c r="F14" s="40"/>
      <c r="G14" s="37"/>
    </row>
    <row r="15" spans="1:7" x14ac:dyDescent="0.35">
      <c r="A15" s="8" t="s">
        <v>85</v>
      </c>
      <c r="B15" s="9" t="s">
        <v>110</v>
      </c>
      <c r="C15" s="9">
        <v>90</v>
      </c>
      <c r="D15" s="9">
        <f t="shared" si="0"/>
        <v>1.5</v>
      </c>
      <c r="E15" s="17">
        <f>SUM($D$2:D15)</f>
        <v>19.516666666666669</v>
      </c>
      <c r="F15" s="38" t="s">
        <v>126</v>
      </c>
      <c r="G15" s="41">
        <v>42614</v>
      </c>
    </row>
    <row r="16" spans="1:7" ht="15" thickBot="1" x14ac:dyDescent="0.4">
      <c r="A16" s="13" t="s">
        <v>86</v>
      </c>
      <c r="B16" s="14" t="s">
        <v>111</v>
      </c>
      <c r="C16" s="14">
        <v>94</v>
      </c>
      <c r="D16" s="14">
        <f t="shared" si="0"/>
        <v>1.5666666666666667</v>
      </c>
      <c r="E16" s="19">
        <f>SUM($D$2:D16)</f>
        <v>21.083333333333336</v>
      </c>
      <c r="F16" s="40"/>
      <c r="G16" s="37"/>
    </row>
    <row r="17" spans="1:7" x14ac:dyDescent="0.35">
      <c r="A17" s="8" t="s">
        <v>87</v>
      </c>
      <c r="B17" s="9" t="s">
        <v>112</v>
      </c>
      <c r="C17" s="9">
        <v>57</v>
      </c>
      <c r="D17" s="9">
        <f t="shared" si="0"/>
        <v>0.95</v>
      </c>
      <c r="E17" s="17">
        <f>SUM($D$2:D17)</f>
        <v>22.033333333333335</v>
      </c>
      <c r="F17" s="38" t="s">
        <v>127</v>
      </c>
      <c r="G17" s="35" t="s">
        <v>127</v>
      </c>
    </row>
    <row r="18" spans="1:7" x14ac:dyDescent="0.35">
      <c r="A18" s="11" t="s">
        <v>88</v>
      </c>
      <c r="B18" s="2" t="s">
        <v>113</v>
      </c>
      <c r="C18" s="2">
        <v>66</v>
      </c>
      <c r="D18" s="2">
        <f t="shared" si="0"/>
        <v>1.1000000000000001</v>
      </c>
      <c r="E18" s="18">
        <f>SUM($D$2:D18)</f>
        <v>23.133333333333336</v>
      </c>
      <c r="F18" s="39"/>
      <c r="G18" s="36"/>
    </row>
    <row r="19" spans="1:7" x14ac:dyDescent="0.35">
      <c r="A19" s="11" t="s">
        <v>89</v>
      </c>
      <c r="B19" s="2" t="s">
        <v>114</v>
      </c>
      <c r="C19" s="2">
        <v>21</v>
      </c>
      <c r="D19" s="2">
        <f t="shared" si="0"/>
        <v>0.35</v>
      </c>
      <c r="E19" s="18">
        <f>SUM($D$2:D19)</f>
        <v>23.483333333333338</v>
      </c>
      <c r="F19" s="39"/>
      <c r="G19" s="36"/>
    </row>
    <row r="20" spans="1:7" x14ac:dyDescent="0.35">
      <c r="A20" s="11" t="s">
        <v>90</v>
      </c>
      <c r="B20" s="2" t="s">
        <v>115</v>
      </c>
      <c r="C20" s="2">
        <v>29</v>
      </c>
      <c r="D20" s="2">
        <f t="shared" si="0"/>
        <v>0.48333333333333334</v>
      </c>
      <c r="E20" s="18">
        <f>SUM($D$2:D20)</f>
        <v>23.966666666666672</v>
      </c>
      <c r="F20" s="39"/>
      <c r="G20" s="36"/>
    </row>
    <row r="21" spans="1:7" x14ac:dyDescent="0.35">
      <c r="A21" s="11" t="s">
        <v>91</v>
      </c>
      <c r="B21" s="2" t="s">
        <v>116</v>
      </c>
      <c r="C21" s="2">
        <v>21</v>
      </c>
      <c r="D21" s="2">
        <f t="shared" si="0"/>
        <v>0.35</v>
      </c>
      <c r="E21" s="18">
        <f>SUM($D$2:D21)</f>
        <v>24.316666666666674</v>
      </c>
      <c r="F21" s="39"/>
      <c r="G21" s="36"/>
    </row>
    <row r="22" spans="1:7" x14ac:dyDescent="0.35">
      <c r="A22" s="11" t="s">
        <v>92</v>
      </c>
      <c r="B22" s="2" t="s">
        <v>117</v>
      </c>
      <c r="C22" s="2">
        <v>29</v>
      </c>
      <c r="D22" s="2">
        <f t="shared" si="0"/>
        <v>0.48333333333333334</v>
      </c>
      <c r="E22" s="18">
        <f>SUM($D$2:D22)</f>
        <v>24.800000000000008</v>
      </c>
      <c r="F22" s="39"/>
      <c r="G22" s="36"/>
    </row>
    <row r="23" spans="1:7" ht="15" thickBot="1" x14ac:dyDescent="0.4">
      <c r="A23" s="13" t="s">
        <v>93</v>
      </c>
      <c r="B23" s="14" t="s">
        <v>118</v>
      </c>
      <c r="C23" s="14">
        <v>64</v>
      </c>
      <c r="D23" s="14">
        <f t="shared" si="0"/>
        <v>1.0666666666666667</v>
      </c>
      <c r="E23" s="19">
        <f>SUM($D$2:D23)</f>
        <v>25.866666666666674</v>
      </c>
      <c r="F23" s="40"/>
      <c r="G23" s="37"/>
    </row>
    <row r="24" spans="1:7" x14ac:dyDescent="0.35">
      <c r="A24" s="8" t="s">
        <v>94</v>
      </c>
      <c r="B24" s="9" t="s">
        <v>119</v>
      </c>
      <c r="C24" s="9">
        <v>92</v>
      </c>
      <c r="D24" s="9">
        <f t="shared" si="0"/>
        <v>1.5333333333333334</v>
      </c>
      <c r="E24" s="17">
        <f>SUM($D$2:D24)</f>
        <v>27.400000000000009</v>
      </c>
      <c r="F24" s="38" t="s">
        <v>128</v>
      </c>
      <c r="G24" s="35" t="s">
        <v>128</v>
      </c>
    </row>
    <row r="25" spans="1:7" x14ac:dyDescent="0.35">
      <c r="A25" s="11" t="s">
        <v>95</v>
      </c>
      <c r="B25" s="2" t="s">
        <v>120</v>
      </c>
      <c r="C25" s="2">
        <v>50</v>
      </c>
      <c r="D25" s="2">
        <f t="shared" si="0"/>
        <v>0.83333333333333337</v>
      </c>
      <c r="E25" s="18">
        <f>SUM($D$2:D25)</f>
        <v>28.233333333333341</v>
      </c>
      <c r="F25" s="39"/>
      <c r="G25" s="36"/>
    </row>
    <row r="26" spans="1:7" ht="15" thickBot="1" x14ac:dyDescent="0.4">
      <c r="A26" s="13" t="s">
        <v>96</v>
      </c>
      <c r="B26" s="14" t="s">
        <v>121</v>
      </c>
      <c r="C26" s="14">
        <v>80</v>
      </c>
      <c r="D26" s="14">
        <f t="shared" si="0"/>
        <v>1.3333333333333333</v>
      </c>
      <c r="E26" s="19">
        <f>SUM($D$2:D26)</f>
        <v>29.566666666666674</v>
      </c>
      <c r="F26" s="40"/>
      <c r="G26" s="37"/>
    </row>
    <row r="27" spans="1:7" x14ac:dyDescent="0.35">
      <c r="C27">
        <f>SUM(C2:C26)</f>
        <v>1774</v>
      </c>
      <c r="D27">
        <f>SUM(D2:D26)</f>
        <v>29.566666666666674</v>
      </c>
    </row>
  </sheetData>
  <mergeCells count="12">
    <mergeCell ref="G24:G26"/>
    <mergeCell ref="F2:F7"/>
    <mergeCell ref="F8:F10"/>
    <mergeCell ref="F11:F14"/>
    <mergeCell ref="F15:F16"/>
    <mergeCell ref="F17:F23"/>
    <mergeCell ref="F24:F26"/>
    <mergeCell ref="G2:G7"/>
    <mergeCell ref="G8:G10"/>
    <mergeCell ref="G11:G14"/>
    <mergeCell ref="G15:G16"/>
    <mergeCell ref="G17:G2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BA8B-AD31-489A-8147-986A0946415F}">
  <dimension ref="A1:D14"/>
  <sheetViews>
    <sheetView zoomScale="110" zoomScaleNormal="110" workbookViewId="0">
      <selection activeCell="B23" sqref="B23"/>
    </sheetView>
  </sheetViews>
  <sheetFormatPr defaultRowHeight="14.5" x14ac:dyDescent="0.35"/>
  <cols>
    <col min="2" max="2" width="50.1796875" customWidth="1"/>
    <col min="3" max="3" width="38.08984375" customWidth="1"/>
    <col min="4" max="4" width="45.453125" customWidth="1"/>
  </cols>
  <sheetData>
    <row r="1" spans="1:4" ht="29.5" thickBot="1" x14ac:dyDescent="0.8">
      <c r="B1" s="21" t="s">
        <v>129</v>
      </c>
      <c r="C1" s="22" t="s">
        <v>130</v>
      </c>
      <c r="D1" s="23" t="s">
        <v>131</v>
      </c>
    </row>
    <row r="2" spans="1:4" ht="43.5" x14ac:dyDescent="0.35">
      <c r="A2" s="25" t="s">
        <v>170</v>
      </c>
      <c r="B2" s="20" t="s">
        <v>132</v>
      </c>
      <c r="C2" s="20" t="s">
        <v>147</v>
      </c>
      <c r="D2" s="20" t="s">
        <v>158</v>
      </c>
    </row>
    <row r="3" spans="1:4" x14ac:dyDescent="0.35">
      <c r="A3" s="42" t="s">
        <v>133</v>
      </c>
      <c r="B3" s="24" t="s">
        <v>134</v>
      </c>
      <c r="C3" s="2" t="s">
        <v>148</v>
      </c>
      <c r="D3" s="2" t="s">
        <v>159</v>
      </c>
    </row>
    <row r="4" spans="1:4" x14ac:dyDescent="0.35">
      <c r="A4" s="42"/>
      <c r="B4" s="24" t="s">
        <v>135</v>
      </c>
      <c r="C4" s="2" t="s">
        <v>149</v>
      </c>
      <c r="D4" s="2" t="s">
        <v>160</v>
      </c>
    </row>
    <row r="5" spans="1:4" x14ac:dyDescent="0.35">
      <c r="A5" s="42"/>
      <c r="B5" s="24" t="s">
        <v>136</v>
      </c>
      <c r="C5" s="2" t="s">
        <v>150</v>
      </c>
      <c r="D5" s="2" t="s">
        <v>161</v>
      </c>
    </row>
    <row r="6" spans="1:4" x14ac:dyDescent="0.35">
      <c r="A6" s="42"/>
      <c r="B6" s="24" t="s">
        <v>137</v>
      </c>
      <c r="C6" s="2" t="s">
        <v>151</v>
      </c>
      <c r="D6" s="2" t="s">
        <v>162</v>
      </c>
    </row>
    <row r="7" spans="1:4" x14ac:dyDescent="0.35">
      <c r="A7" s="42" t="s">
        <v>138</v>
      </c>
      <c r="B7" s="24" t="s">
        <v>139</v>
      </c>
      <c r="C7" s="2" t="s">
        <v>152</v>
      </c>
      <c r="D7" s="2" t="s">
        <v>163</v>
      </c>
    </row>
    <row r="8" spans="1:4" x14ac:dyDescent="0.35">
      <c r="A8" s="42"/>
      <c r="B8" s="24" t="s">
        <v>140</v>
      </c>
      <c r="C8" s="2" t="s">
        <v>153</v>
      </c>
      <c r="D8" s="2" t="s">
        <v>164</v>
      </c>
    </row>
    <row r="9" spans="1:4" x14ac:dyDescent="0.35">
      <c r="A9" s="42"/>
      <c r="B9" s="24" t="s">
        <v>141</v>
      </c>
      <c r="C9" s="2" t="s">
        <v>154</v>
      </c>
      <c r="D9" s="2" t="s">
        <v>165</v>
      </c>
    </row>
    <row r="10" spans="1:4" x14ac:dyDescent="0.35">
      <c r="A10" s="42"/>
      <c r="B10" s="24" t="s">
        <v>142</v>
      </c>
      <c r="C10" s="2"/>
      <c r="D10" s="2"/>
    </row>
    <row r="11" spans="1:4" x14ac:dyDescent="0.35">
      <c r="A11" s="42" t="s">
        <v>143</v>
      </c>
      <c r="B11" s="24" t="s">
        <v>144</v>
      </c>
      <c r="C11" s="2" t="s">
        <v>155</v>
      </c>
      <c r="D11" s="2" t="s">
        <v>166</v>
      </c>
    </row>
    <row r="12" spans="1:4" x14ac:dyDescent="0.35">
      <c r="A12" s="42"/>
      <c r="B12" s="24" t="s">
        <v>145</v>
      </c>
      <c r="C12" s="2" t="s">
        <v>156</v>
      </c>
      <c r="D12" s="2" t="s">
        <v>167</v>
      </c>
    </row>
    <row r="13" spans="1:4" x14ac:dyDescent="0.35">
      <c r="A13" s="42"/>
      <c r="B13" s="24" t="s">
        <v>146</v>
      </c>
      <c r="C13" s="2" t="s">
        <v>157</v>
      </c>
      <c r="D13" s="2" t="s">
        <v>168</v>
      </c>
    </row>
    <row r="14" spans="1:4" x14ac:dyDescent="0.35">
      <c r="A14" s="42"/>
      <c r="B14" s="24"/>
      <c r="C14" s="2"/>
      <c r="D14" s="2" t="s">
        <v>169</v>
      </c>
    </row>
  </sheetData>
  <mergeCells count="3">
    <mergeCell ref="A3:A6"/>
    <mergeCell ref="A7:A10"/>
    <mergeCell ref="A11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DL_Activation_Function</vt:lpstr>
      <vt:lpstr>Deep_Learning</vt:lpstr>
      <vt:lpstr>GenAI</vt:lpstr>
      <vt:lpstr>RAG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 Boppasamudram</dc:creator>
  <cp:lastModifiedBy>Rajasekhar Boppasamudram</cp:lastModifiedBy>
  <dcterms:created xsi:type="dcterms:W3CDTF">2025-09-09T03:11:47Z</dcterms:created>
  <dcterms:modified xsi:type="dcterms:W3CDTF">2025-10-18T04:21:09Z</dcterms:modified>
</cp:coreProperties>
</file>