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Chocolate Factory(Excel)\"/>
    </mc:Choice>
  </mc:AlternateContent>
  <bookViews>
    <workbookView xWindow="0" yWindow="0" windowWidth="20490" windowHeight="7650" activeTab="2"/>
  </bookViews>
  <sheets>
    <sheet name="Data" sheetId="1" r:id="rId1"/>
    <sheet name="India Staff" sheetId="2" r:id="rId2"/>
    <sheet name="All Staff" sheetId="3" r:id="rId3"/>
  </sheets>
  <definedNames>
    <definedName name="_xlnm._FilterDatabase" localSheetId="0" hidden="1">Data!$C$5:$I$105</definedName>
    <definedName name="_xlnm._FilterDatabase" localSheetId="1" hidden="1">'India Staff'!$B$2:$H$114</definedName>
    <definedName name="ExternalData_1" localSheetId="2" hidden="1">'All Staff'!$A$1:$H$184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3" l="1"/>
  <c r="N10" i="3" l="1"/>
  <c r="M7" i="3"/>
  <c r="M8" i="3"/>
  <c r="M3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N6" i="3" l="1"/>
  <c r="M6" i="3"/>
  <c r="N5" i="3"/>
  <c r="N4" i="3"/>
  <c r="M5" i="3"/>
  <c r="M4" i="3"/>
  <c r="F106" i="1" l="1"/>
  <c r="H106" i="1"/>
  <c r="I106" i="1"/>
</calcChain>
</file>

<file path=xl/connections.xml><?xml version="1.0" encoding="utf-8"?>
<connections xmlns="http://schemas.openxmlformats.org/spreadsheetml/2006/main">
  <connection id="1" keepAlive="1" name="Query - India Staff" description="Connection to the 'India Staff' query in the workbook." type="5" refreshedVersion="0" background="1">
    <dbPr connection="Provider=Microsoft.Mashup.OleDb.1;Data Source=$Workbook$;Location=&quot;India Staff&quot;" command="SELECT * FROM [India Staff]"/>
  </connection>
  <connection id="2" keepAlive="1" name="Query - nz_staff" description="Connection to the 'nz_staff' query in the workbook." type="5" refreshedVersion="0" background="1">
    <dbPr connection="Provider=Microsoft.Mashup.OleDb.1;Data Source=$Workbook$;Location=nz_staff" command="SELECT * FROM [nz_staff]"/>
  </connection>
  <connection id="3" keepAlive="1" name="Query - Staff" description="Connection to the 'Staff' query in the workbook." type="5" refreshedVersion="6" background="1" saveData="1">
    <dbPr connection="Provider=Microsoft.Mashup.OleDb.1;Data Source=$Workbook$;Location=Staff;Extended Properties=&quot;&quot;" command="SELECT * FROM [Staff]"/>
  </connection>
</connections>
</file>

<file path=xl/sharedStrings.xml><?xml version="1.0" encoding="utf-8"?>
<sst xmlns="http://schemas.openxmlformats.org/spreadsheetml/2006/main" count="1792" uniqueCount="224">
  <si>
    <t>Name</t>
  </si>
  <si>
    <t>Gender</t>
  </si>
  <si>
    <t>Department</t>
  </si>
  <si>
    <t>Age</t>
  </si>
  <si>
    <t>Date Joined</t>
  </si>
  <si>
    <t>Salary</t>
  </si>
  <si>
    <t>Rating</t>
  </si>
  <si>
    <t>Barr Faughny</t>
  </si>
  <si>
    <t>Female</t>
  </si>
  <si>
    <t>Procurement</t>
  </si>
  <si>
    <t>Exceptional</t>
  </si>
  <si>
    <t>Dennison Crosswaite</t>
  </si>
  <si>
    <t>Website</t>
  </si>
  <si>
    <t>Above average</t>
  </si>
  <si>
    <t>Gunar Cockshoot</t>
  </si>
  <si>
    <t>Male</t>
  </si>
  <si>
    <t>Average</t>
  </si>
  <si>
    <t>Wilone O'Kielt</t>
  </si>
  <si>
    <t>Gigi Bohling</t>
  </si>
  <si>
    <t>Sales</t>
  </si>
  <si>
    <t>Curtice Advani</t>
  </si>
  <si>
    <t>Finance</t>
  </si>
  <si>
    <t>Kaine Padly</t>
  </si>
  <si>
    <t>Ches Bonnell</t>
  </si>
  <si>
    <t>Poor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</si>
  <si>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</si>
  <si>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</si>
  <si>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</si>
  <si>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</si>
  <si>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</si>
  <si>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</si>
  <si>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</si>
  <si>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</si>
  <si>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</si>
  <si>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</si>
  <si>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</si>
  <si>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Oby Sorrel</t>
  </si>
  <si>
    <t>Mallorie Waber</t>
  </si>
  <si>
    <t>Jehu Rudeforth</t>
  </si>
  <si>
    <t>Van Tuxwell</t>
  </si>
  <si>
    <t>Roddy Speechley</t>
  </si>
  <si>
    <t>Camilla Castle</t>
  </si>
  <si>
    <t>Very poor</t>
  </si>
  <si>
    <t>Janene Hairsine</t>
  </si>
  <si>
    <t>Niall Selesnick</t>
  </si>
  <si>
    <t>Ebonee Roxburgh</t>
  </si>
  <si>
    <t>Zach Polon</t>
  </si>
  <si>
    <t>Orton Livick</t>
  </si>
  <si>
    <t>Gray Seamon</t>
  </si>
  <si>
    <t>Benny Karolovsky</t>
  </si>
  <si>
    <t>Dyna Doucette</t>
  </si>
  <si>
    <t>Erin Androsik</t>
  </si>
  <si>
    <t>Madge McCloughen</t>
  </si>
  <si>
    <t>Esmaria Denecamp</t>
  </si>
  <si>
    <t>Hogan Iles</t>
  </si>
  <si>
    <t>Valentia Etteridge</t>
  </si>
  <si>
    <t>HR</t>
  </si>
  <si>
    <t>Archibald Filliskirk</t>
  </si>
  <si>
    <t>Lindy Guillet</t>
  </si>
  <si>
    <t>Dell Molloy</t>
  </si>
  <si>
    <t>Ewart Laphorn</t>
  </si>
  <si>
    <t>Vic Radolf</t>
  </si>
  <si>
    <t>Virginia McConville</t>
  </si>
  <si>
    <t>Kaye Crocroft</t>
  </si>
  <si>
    <t>Mollie Hanway</t>
  </si>
  <si>
    <t>Hoyt D'Alesco</t>
  </si>
  <si>
    <t>Crissie Cordel</t>
  </si>
  <si>
    <t>Myer McCory</t>
  </si>
  <si>
    <t>Enoch Dowrey</t>
  </si>
  <si>
    <t>Kissiah Maydway</t>
  </si>
  <si>
    <t>Ambros Murthwaite</t>
  </si>
  <si>
    <t>Torrance Collier</t>
  </si>
  <si>
    <t>Allene Gobbet</t>
  </si>
  <si>
    <t>Violante Courtonne</t>
  </si>
  <si>
    <t>Merrilee Plenty</t>
  </si>
  <si>
    <t>Tatum Hush</t>
  </si>
  <si>
    <t>Kath Bletsoe</t>
  </si>
  <si>
    <t>Hinda Label</t>
  </si>
  <si>
    <t>Shari McNee</t>
  </si>
  <si>
    <t>My Hanscome</t>
  </si>
  <si>
    <t>Drusy MacCombe</t>
  </si>
  <si>
    <t>Halimeda Kuscha</t>
  </si>
  <si>
    <t>William Reeveley</t>
  </si>
  <si>
    <t>Tracy Renad</t>
  </si>
  <si>
    <t>Kassi Jonson</t>
  </si>
  <si>
    <t>Constantino Espley</t>
  </si>
  <si>
    <t>Gretchen Callow</t>
  </si>
  <si>
    <t>Bev Lashley</t>
  </si>
  <si>
    <t>Sibyl Dunkirk</t>
  </si>
  <si>
    <t>Alta Kaszper</t>
  </si>
  <si>
    <t>Shayne Stegel</t>
  </si>
  <si>
    <t>Hyacinthie Braybrooke</t>
  </si>
  <si>
    <t>Agnes Collicott</t>
  </si>
  <si>
    <t>Teressa Udden</t>
  </si>
  <si>
    <t>Bennie Pepis</t>
  </si>
  <si>
    <t>Elia Cockton</t>
  </si>
  <si>
    <t>Cherlyn Barter</t>
  </si>
  <si>
    <t>Murry Dryburgh</t>
  </si>
  <si>
    <t>Mahalia Larcher</t>
  </si>
  <si>
    <t>Bili Sizey</t>
  </si>
  <si>
    <t>Lilyan Klimpt</t>
  </si>
  <si>
    <t>Caro Chappel</t>
  </si>
  <si>
    <t>Leilah Yesinin</t>
  </si>
  <si>
    <t>Collin Jagson</t>
  </si>
  <si>
    <t>Kellsie Waby</t>
  </si>
  <si>
    <t>Simon Kembery</t>
  </si>
  <si>
    <t>Tawnya Tickel</t>
  </si>
  <si>
    <t>Bernie Gorges</t>
  </si>
  <si>
    <t>Florinda Crace</t>
  </si>
  <si>
    <t>Oran Buxcy</t>
  </si>
  <si>
    <t>Employee Data</t>
  </si>
  <si>
    <t>Nanak Sapna</t>
  </si>
  <si>
    <t>Karuna Pashupathy</t>
  </si>
  <si>
    <t>Amal Nimesh</t>
  </si>
  <si>
    <t>Ramnath Ravuri</t>
  </si>
  <si>
    <t>Yauvani Tarpa</t>
  </si>
  <si>
    <t>Upendra Swati</t>
  </si>
  <si>
    <t>Hridaynath Tendulkar</t>
  </si>
  <si>
    <t>Gangadutt Ragha</t>
  </si>
  <si>
    <t>Rameshwari Chikodi</t>
  </si>
  <si>
    <t>Pratigya Rema</t>
  </si>
  <si>
    <t>Kantimoy Pritish</t>
  </si>
  <si>
    <t>Tarala Vishaal</t>
  </si>
  <si>
    <t>Ardhendu Abhichandra Jayakar</t>
  </si>
  <si>
    <t>Jagajeet Viraj</t>
  </si>
  <si>
    <t>Shattesh Utpat</t>
  </si>
  <si>
    <t>Agrata Rajarama</t>
  </si>
  <si>
    <t>Sawini Chandan</t>
  </si>
  <si>
    <t>Damayanti Thangavadivelu</t>
  </si>
  <si>
    <t>Indu Varada Sumedh</t>
  </si>
  <si>
    <t>Krittika Gaekwad</t>
  </si>
  <si>
    <t>Mardav Ramaswami</t>
  </si>
  <si>
    <t>Lalit Kothari</t>
  </si>
  <si>
    <t>Bhuvan Pals</t>
  </si>
  <si>
    <t>Sarayu Ragunathan</t>
  </si>
  <si>
    <t>Ayog Chakrabarti</t>
  </si>
  <si>
    <t>Shevantilal Muppala</t>
  </si>
  <si>
    <t>Suchira Bhanupriya Tapti</t>
  </si>
  <si>
    <t>Mahindra Sreedharan</t>
  </si>
  <si>
    <t>Chitrasen Laul</t>
  </si>
  <si>
    <t>Akbar Sorabhjee</t>
  </si>
  <si>
    <t>Shulabh Qutub Sundaramoorthy</t>
  </si>
  <si>
    <t>Sahila Chandrasekhar</t>
  </si>
  <si>
    <t>Satyendra Venkatadri</t>
  </si>
  <si>
    <t>Piyali Mahanthapa</t>
  </si>
  <si>
    <t>Rukma Vinita</t>
  </si>
  <si>
    <t>Vanmala Shriharsha</t>
  </si>
  <si>
    <t>Sarojini Naueshwara</t>
  </si>
  <si>
    <t>Kaishori Harathi Kateel</t>
  </si>
  <si>
    <t>Shobhana Samuel</t>
  </si>
  <si>
    <t>Krishnakanta Vellanki</t>
  </si>
  <si>
    <t>Shiuli Sapna</t>
  </si>
  <si>
    <t>Anjushri Chandiramani</t>
  </si>
  <si>
    <t>Fullara Sushanti Mokate</t>
  </si>
  <si>
    <t>Shreela Ramasubraman</t>
  </si>
  <si>
    <t>Gumwant Veera</t>
  </si>
  <si>
    <t>Deepali Charan</t>
  </si>
  <si>
    <t>Geena Raghavanpillai</t>
  </si>
  <si>
    <t>Prerana Nishita</t>
  </si>
  <si>
    <t>Shekhar Eswara</t>
  </si>
  <si>
    <t>Kamalakshi Mukundan</t>
  </si>
  <si>
    <t>Sahas Sanabhi Shrikant</t>
  </si>
  <si>
    <t>Ranajay Kailashnath Richa</t>
  </si>
  <si>
    <t>Sukhdev Nageshwar</t>
  </si>
  <si>
    <t>Rushil Kripa</t>
  </si>
  <si>
    <t>Daruka Ghazali</t>
  </si>
  <si>
    <t>Godavari Veena</t>
  </si>
  <si>
    <t>Anumati Shyamari Meherhomji</t>
  </si>
  <si>
    <t>Abhaya Priyavardhan</t>
  </si>
  <si>
    <t>Purnendu Vijayarangan</t>
  </si>
  <si>
    <t>Sameer Shashank Sapra</t>
  </si>
  <si>
    <t>Asija Pothireddy</t>
  </si>
  <si>
    <t>Rupak Mehra</t>
  </si>
  <si>
    <t>Makshi Vinutha</t>
  </si>
  <si>
    <t>Pragya Nilufar</t>
  </si>
  <si>
    <t>Dhruv Manjunath</t>
  </si>
  <si>
    <t>Yagna Sujeev</t>
  </si>
  <si>
    <t>Mithil Nadkarni</t>
  </si>
  <si>
    <t>Bandhula Sathyanna</t>
  </si>
  <si>
    <t>Shubhra Potla</t>
  </si>
  <si>
    <t>Narois Motiwala</t>
  </si>
  <si>
    <t>Madhumati Gazala Soumitra</t>
  </si>
  <si>
    <t>Sanchali Shirish</t>
  </si>
  <si>
    <t>Chandana Sannidhi Surnilla</t>
  </si>
  <si>
    <t>Devasree Fullara Saurin</t>
  </si>
  <si>
    <t>Kunja Prashanta Vibha</t>
  </si>
  <si>
    <t>Kevalkumar Solanki</t>
  </si>
  <si>
    <t>Kulbhushan Moorthy</t>
  </si>
  <si>
    <t>Hemavati Muthiah</t>
  </si>
  <si>
    <t>Sartaj Probal</t>
  </si>
  <si>
    <t>Jaishree Atasi Yavatkar</t>
  </si>
  <si>
    <t>Ilesh Dasgupta</t>
  </si>
  <si>
    <t>Waheeda Vasuman</t>
  </si>
  <si>
    <t>Vinanti Choudhari</t>
  </si>
  <si>
    <t>Manjusri Ruchi</t>
  </si>
  <si>
    <t>Deepit Ranjana</t>
  </si>
  <si>
    <t>Amlankusum Rajabhushan</t>
  </si>
  <si>
    <t>Udyan Lanka</t>
  </si>
  <si>
    <t>Baruna Ogale</t>
  </si>
  <si>
    <t>Heer Pennathur</t>
  </si>
  <si>
    <t>Vasu Nandin</t>
  </si>
  <si>
    <t>Madhavdas Buhpathi</t>
  </si>
  <si>
    <t>Mirium Seemantini Shivakumar</t>
  </si>
  <si>
    <t>Total</t>
  </si>
  <si>
    <t>Country</t>
  </si>
  <si>
    <t>IND</t>
  </si>
  <si>
    <t>Other</t>
  </si>
  <si>
    <t>NZ</t>
  </si>
  <si>
    <t>Count of Employees</t>
  </si>
  <si>
    <t>Average Salary</t>
  </si>
  <si>
    <t>Average Age</t>
  </si>
  <si>
    <t>Average Tenure</t>
  </si>
  <si>
    <t>Female Ratio %</t>
  </si>
  <si>
    <t>Tenure</t>
  </si>
  <si>
    <t>Female Count</t>
  </si>
  <si>
    <t>mode</t>
  </si>
  <si>
    <t xml:space="preserve">% of employees &gt; </t>
  </si>
  <si>
    <t>oyees salary &gt; 90,000</t>
  </si>
  <si>
    <t>&gt; $90,000</t>
  </si>
  <si>
    <t>Information Finder:</t>
  </si>
  <si>
    <t>VLOOKUP,XLOOKUP</t>
  </si>
  <si>
    <t>Name:</t>
  </si>
  <si>
    <t>Salary:</t>
  </si>
  <si>
    <t>1.Find salary of a person using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</si>
</sst>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[$$-409]* #,##0.00_ ;_-[$$-409]* \-#,##0.00\ ;_-[$$-409]* &quot;-&quot;??_ ;_-@_ "/>
    <numFmt numFmtId="165" formatCode="d/mm/yyyy;@"/>
    <numFmt numFmtId="167" formatCode="[$$-409]#,##0.00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5" fontId="0" fillId="0" borderId="0" xfId="0" applyNumberForma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9" fontId="0" fillId="0" borderId="0" xfId="0" applyNumberFormat="1"/>
    <xf numFmtId="0" fontId="2" fillId="4" borderId="0" xfId="0" applyFont="1" applyFill="1" applyAlignment="1">
      <alignment horizontal="center"/>
    </xf>
    <xf numFmtId="167" fontId="0" fillId="0" borderId="0" xfId="0" applyNumberFormat="1" applyAlignment="1">
      <alignment horizontal="left"/>
    </xf>
    <xf numFmtId="0" fontId="3" fillId="0" borderId="0" xfId="0" applyFo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0" formatCode="dd/mmm/yy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2" unboundColumnsRight="1">
    <queryTableFields count="9">
      <queryTableField id="1" name="Name" tableColumnId="25"/>
      <queryTableField id="2" name="Gender" tableColumnId="26"/>
      <queryTableField id="3" name="Age" tableColumnId="27"/>
      <queryTableField id="4" name="Rating" tableColumnId="28"/>
      <queryTableField id="5" name="Date Joined" tableColumnId="29"/>
      <queryTableField id="6" name="Department" tableColumnId="30"/>
      <queryTableField id="7" name="Salary" tableColumnId="31"/>
      <queryTableField id="8" name="Country" tableColumnId="32"/>
      <queryTableField id="10" dataBound="0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nz_staff" displayName="nz_staff" ref="C5:I106" totalsRowCount="1">
  <autoFilter ref="C5:I105"/>
  <tableColumns count="7">
    <tableColumn id="1" name="Name" totalsRowLabel="Total"/>
    <tableColumn id="2" name="Gender"/>
    <tableColumn id="3" name="Department"/>
    <tableColumn id="4" name="Age" totalsRowFunction="average"/>
    <tableColumn id="5" name="Date Joined"/>
    <tableColumn id="6" name="Salary" totalsRowFunction="average" dataDxfId="13" totalsRowDxfId="12"/>
    <tableColumn id="7" name="Rating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india_staff" displayName="india_staff" ref="B2:H114" totalsRowShown="0">
  <autoFilter ref="B2:H114"/>
  <tableColumns count="7">
    <tableColumn id="1" name="Name"/>
    <tableColumn id="2" name="Gender"/>
    <tableColumn id="3" name="Age"/>
    <tableColumn id="4" name="Rating"/>
    <tableColumn id="5" name="Date Joined" dataDxfId="11"/>
    <tableColumn id="6" name="Department"/>
    <tableColumn id="7" name="Salary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5" name="Staff" displayName="Staff" ref="A1:I184" tableType="queryTable" totalsRowShown="0">
  <autoFilter ref="A1:I184"/>
  <tableColumns count="9">
    <tableColumn id="25" uniqueName="25" name="Name" queryTableFieldId="1" dataDxfId="10"/>
    <tableColumn id="26" uniqueName="26" name="Gender" queryTableFieldId="2" dataDxfId="9"/>
    <tableColumn id="27" uniqueName="27" name="Age" queryTableFieldId="3" dataDxfId="8"/>
    <tableColumn id="28" uniqueName="28" name="Rating" queryTableFieldId="4" dataDxfId="7"/>
    <tableColumn id="29" uniqueName="29" name="Date Joined" queryTableFieldId="5" dataDxfId="6"/>
    <tableColumn id="30" uniqueName="30" name="Department" queryTableFieldId="6" dataDxfId="5"/>
    <tableColumn id="31" uniqueName="31" name="Salary" queryTableFieldId="7" dataDxfId="4"/>
    <tableColumn id="32" uniqueName="32" name="Country" queryTableFieldId="8" dataDxfId="3"/>
    <tableColumn id="1" uniqueName="1" name="Tenure" queryTableFieldId="10" dataDxfId="2">
      <calculatedColumnFormula>(TODAY()-Staff[[#This Row],[Date Joined]])/365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showGridLines="0" topLeftCell="A7" workbookViewId="0">
      <selection activeCell="M22" sqref="M22"/>
    </sheetView>
  </sheetViews>
  <sheetFormatPr defaultRowHeight="15" x14ac:dyDescent="0.25"/>
  <cols>
    <col min="1" max="1" width="1.7109375" customWidth="1"/>
    <col min="2" max="2" width="3.7109375" customWidth="1"/>
    <col min="3" max="3" width="22" customWidth="1"/>
    <col min="4" max="4" width="10" bestFit="1" customWidth="1"/>
    <col min="5" max="5" width="14" bestFit="1" customWidth="1"/>
    <col min="6" max="6" width="6.7109375" bestFit="1" customWidth="1"/>
    <col min="7" max="7" width="13.7109375" bestFit="1" customWidth="1"/>
    <col min="8" max="8" width="12.85546875" bestFit="1" customWidth="1"/>
    <col min="9" max="9" width="14.28515625" bestFit="1" customWidth="1"/>
  </cols>
  <sheetData>
    <row r="1" spans="1:9" s="2" customFormat="1" ht="52.5" customHeight="1" x14ac:dyDescent="0.25">
      <c r="A1" s="1"/>
      <c r="C1" s="3" t="s">
        <v>110</v>
      </c>
    </row>
    <row r="5" spans="1:9" x14ac:dyDescent="0.25">
      <c r="C5" t="s">
        <v>0</v>
      </c>
      <c r="D5" t="s">
        <v>1</v>
      </c>
      <c r="E5" t="s">
        <v>2</v>
      </c>
      <c r="F5" t="s">
        <v>3</v>
      </c>
      <c r="G5" s="4" t="s">
        <v>4</v>
      </c>
      <c r="H5" t="s">
        <v>5</v>
      </c>
      <c r="I5" t="s">
        <v>6</v>
      </c>
    </row>
    <row r="6" spans="1:9" x14ac:dyDescent="0.25">
      <c r="C6" t="s">
        <v>58</v>
      </c>
      <c r="D6" t="s">
        <v>15</v>
      </c>
      <c r="E6" t="s">
        <v>19</v>
      </c>
      <c r="F6">
        <v>22</v>
      </c>
      <c r="G6" s="4">
        <v>44446</v>
      </c>
      <c r="H6" s="5">
        <v>112780</v>
      </c>
      <c r="I6" t="s">
        <v>13</v>
      </c>
    </row>
    <row r="7" spans="1:9" x14ac:dyDescent="0.25">
      <c r="C7" t="s">
        <v>70</v>
      </c>
      <c r="D7" t="s">
        <v>15</v>
      </c>
      <c r="E7" t="s">
        <v>9</v>
      </c>
      <c r="F7">
        <v>46</v>
      </c>
      <c r="G7" s="4">
        <v>44758</v>
      </c>
      <c r="H7" s="5">
        <v>70610</v>
      </c>
      <c r="I7" t="s">
        <v>16</v>
      </c>
    </row>
    <row r="8" spans="1:9" x14ac:dyDescent="0.25">
      <c r="C8" t="s">
        <v>75</v>
      </c>
      <c r="D8" t="s">
        <v>8</v>
      </c>
      <c r="E8" t="s">
        <v>19</v>
      </c>
      <c r="F8">
        <v>28</v>
      </c>
      <c r="G8" s="4">
        <v>44357</v>
      </c>
      <c r="H8" s="5">
        <v>53240</v>
      </c>
      <c r="I8" t="s">
        <v>16</v>
      </c>
    </row>
    <row r="9" spans="1:9" x14ac:dyDescent="0.25">
      <c r="C9" t="s">
        <v>49</v>
      </c>
      <c r="E9" t="s">
        <v>21</v>
      </c>
      <c r="F9">
        <v>37</v>
      </c>
      <c r="G9" s="4">
        <v>44146</v>
      </c>
      <c r="H9" s="5">
        <v>115440</v>
      </c>
      <c r="I9" t="s">
        <v>24</v>
      </c>
    </row>
    <row r="10" spans="1:9" x14ac:dyDescent="0.25">
      <c r="C10" t="s">
        <v>65</v>
      </c>
      <c r="D10" t="s">
        <v>15</v>
      </c>
      <c r="E10" t="s">
        <v>19</v>
      </c>
      <c r="F10">
        <v>32</v>
      </c>
      <c r="G10" s="4">
        <v>44465</v>
      </c>
      <c r="H10" s="5">
        <v>53540</v>
      </c>
      <c r="I10" t="s">
        <v>16</v>
      </c>
    </row>
    <row r="11" spans="1:9" x14ac:dyDescent="0.25">
      <c r="C11" t="s">
        <v>81</v>
      </c>
      <c r="D11" t="s">
        <v>8</v>
      </c>
      <c r="E11" t="s">
        <v>9</v>
      </c>
      <c r="F11">
        <v>30</v>
      </c>
      <c r="G11" s="4">
        <v>44861</v>
      </c>
      <c r="H11" s="5">
        <v>112570</v>
      </c>
      <c r="I11" t="s">
        <v>16</v>
      </c>
    </row>
    <row r="12" spans="1:9" x14ac:dyDescent="0.25">
      <c r="C12" t="s">
        <v>51</v>
      </c>
      <c r="D12" t="s">
        <v>15</v>
      </c>
      <c r="E12" t="s">
        <v>9</v>
      </c>
      <c r="F12">
        <v>33</v>
      </c>
      <c r="G12" s="4">
        <v>44701</v>
      </c>
      <c r="H12" s="5">
        <v>48530</v>
      </c>
      <c r="I12" t="s">
        <v>13</v>
      </c>
    </row>
    <row r="13" spans="1:9" x14ac:dyDescent="0.25">
      <c r="C13" t="s">
        <v>61</v>
      </c>
      <c r="D13" t="s">
        <v>8</v>
      </c>
      <c r="E13" t="s">
        <v>12</v>
      </c>
      <c r="F13">
        <v>24</v>
      </c>
      <c r="G13" s="4">
        <v>44148</v>
      </c>
      <c r="H13" s="5">
        <v>62780</v>
      </c>
      <c r="I13" t="s">
        <v>16</v>
      </c>
    </row>
    <row r="14" spans="1:9" x14ac:dyDescent="0.25">
      <c r="C14" t="s">
        <v>82</v>
      </c>
      <c r="D14" t="s">
        <v>15</v>
      </c>
      <c r="E14" t="s">
        <v>12</v>
      </c>
      <c r="F14">
        <v>33</v>
      </c>
      <c r="G14" s="4">
        <v>44509</v>
      </c>
      <c r="H14" s="5">
        <v>53870</v>
      </c>
      <c r="I14" t="s">
        <v>16</v>
      </c>
    </row>
    <row r="15" spans="1:9" x14ac:dyDescent="0.25">
      <c r="C15" t="s">
        <v>60</v>
      </c>
      <c r="D15" t="s">
        <v>8</v>
      </c>
      <c r="E15" t="s">
        <v>56</v>
      </c>
      <c r="F15">
        <v>27</v>
      </c>
      <c r="G15" s="4">
        <v>44122</v>
      </c>
      <c r="H15" s="5">
        <v>119110</v>
      </c>
      <c r="I15" t="s">
        <v>16</v>
      </c>
    </row>
    <row r="16" spans="1:9" x14ac:dyDescent="0.25">
      <c r="C16" t="s">
        <v>87</v>
      </c>
      <c r="D16" t="s">
        <v>15</v>
      </c>
      <c r="E16" t="s">
        <v>12</v>
      </c>
      <c r="F16">
        <v>29</v>
      </c>
      <c r="G16" s="4">
        <v>44180</v>
      </c>
      <c r="H16" s="5">
        <v>112110</v>
      </c>
      <c r="I16" t="s">
        <v>24</v>
      </c>
    </row>
    <row r="17" spans="3:9" x14ac:dyDescent="0.25">
      <c r="C17" t="s">
        <v>76</v>
      </c>
      <c r="D17" t="s">
        <v>15</v>
      </c>
      <c r="E17" t="s">
        <v>19</v>
      </c>
      <c r="F17">
        <v>25</v>
      </c>
      <c r="G17" s="4">
        <v>44383</v>
      </c>
      <c r="H17" s="5">
        <v>65700</v>
      </c>
      <c r="I17" t="s">
        <v>16</v>
      </c>
    </row>
    <row r="18" spans="3:9" x14ac:dyDescent="0.25">
      <c r="C18" t="s">
        <v>97</v>
      </c>
      <c r="D18" t="s">
        <v>15</v>
      </c>
      <c r="E18" t="s">
        <v>12</v>
      </c>
      <c r="F18">
        <v>37</v>
      </c>
      <c r="G18" s="4">
        <v>44701</v>
      </c>
      <c r="H18" s="5">
        <v>69070</v>
      </c>
      <c r="I18" t="s">
        <v>16</v>
      </c>
    </row>
    <row r="19" spans="3:9" x14ac:dyDescent="0.25">
      <c r="C19" t="s">
        <v>22</v>
      </c>
      <c r="D19" t="s">
        <v>15</v>
      </c>
      <c r="E19" t="s">
        <v>12</v>
      </c>
      <c r="F19">
        <v>20</v>
      </c>
      <c r="G19" s="4">
        <v>44459</v>
      </c>
      <c r="H19" s="5">
        <v>107700</v>
      </c>
      <c r="I19" t="s">
        <v>16</v>
      </c>
    </row>
    <row r="20" spans="3:9" x14ac:dyDescent="0.25">
      <c r="C20" t="s">
        <v>84</v>
      </c>
      <c r="D20" t="s">
        <v>8</v>
      </c>
      <c r="E20" t="s">
        <v>12</v>
      </c>
      <c r="F20">
        <v>32</v>
      </c>
      <c r="G20" s="4">
        <v>44354</v>
      </c>
      <c r="H20" s="5">
        <v>43840</v>
      </c>
      <c r="I20" t="s">
        <v>13</v>
      </c>
    </row>
    <row r="21" spans="3:9" x14ac:dyDescent="0.25">
      <c r="C21" t="s">
        <v>105</v>
      </c>
      <c r="D21" t="s">
        <v>15</v>
      </c>
      <c r="E21" t="s">
        <v>9</v>
      </c>
      <c r="F21">
        <v>40</v>
      </c>
      <c r="G21" s="4">
        <v>44263</v>
      </c>
      <c r="H21" s="5">
        <v>99750</v>
      </c>
      <c r="I21" t="s">
        <v>16</v>
      </c>
    </row>
    <row r="22" spans="3:9" x14ac:dyDescent="0.25">
      <c r="C22" t="s">
        <v>47</v>
      </c>
      <c r="D22" t="s">
        <v>15</v>
      </c>
      <c r="E22" t="s">
        <v>9</v>
      </c>
      <c r="F22">
        <v>21</v>
      </c>
      <c r="G22" s="4">
        <v>44104</v>
      </c>
      <c r="H22" s="5">
        <v>37920</v>
      </c>
      <c r="I22" t="s">
        <v>16</v>
      </c>
    </row>
    <row r="23" spans="3:9" x14ac:dyDescent="0.25">
      <c r="C23" t="s">
        <v>31</v>
      </c>
      <c r="D23" t="s">
        <v>15</v>
      </c>
      <c r="E23" t="s">
        <v>9</v>
      </c>
      <c r="F23">
        <v>21</v>
      </c>
      <c r="G23" s="4">
        <v>44762</v>
      </c>
      <c r="H23" s="5">
        <v>57090</v>
      </c>
      <c r="I23" t="s">
        <v>16</v>
      </c>
    </row>
    <row r="24" spans="3:9" x14ac:dyDescent="0.25">
      <c r="C24" t="s">
        <v>30</v>
      </c>
      <c r="D24" t="s">
        <v>8</v>
      </c>
      <c r="E24" t="s">
        <v>12</v>
      </c>
      <c r="F24">
        <v>31</v>
      </c>
      <c r="G24" s="4">
        <v>44145</v>
      </c>
      <c r="H24" s="5">
        <v>41980</v>
      </c>
      <c r="I24" t="s">
        <v>16</v>
      </c>
    </row>
    <row r="25" spans="3:9" x14ac:dyDescent="0.25">
      <c r="C25" t="s">
        <v>78</v>
      </c>
      <c r="D25" t="s">
        <v>15</v>
      </c>
      <c r="E25" t="s">
        <v>56</v>
      </c>
      <c r="F25">
        <v>21</v>
      </c>
      <c r="G25" s="4">
        <v>44242</v>
      </c>
      <c r="H25" s="5">
        <v>75880</v>
      </c>
      <c r="I25" t="s">
        <v>16</v>
      </c>
    </row>
    <row r="26" spans="3:9" x14ac:dyDescent="0.25">
      <c r="C26" t="s">
        <v>36</v>
      </c>
      <c r="D26" t="s">
        <v>8</v>
      </c>
      <c r="E26" t="s">
        <v>21</v>
      </c>
      <c r="F26">
        <v>34</v>
      </c>
      <c r="G26" s="4">
        <v>44653</v>
      </c>
      <c r="H26" s="5">
        <v>58940</v>
      </c>
      <c r="I26" t="s">
        <v>16</v>
      </c>
    </row>
    <row r="27" spans="3:9" x14ac:dyDescent="0.25">
      <c r="C27" t="s">
        <v>27</v>
      </c>
      <c r="D27" t="s">
        <v>8</v>
      </c>
      <c r="E27" t="s">
        <v>21</v>
      </c>
      <c r="F27">
        <v>30</v>
      </c>
      <c r="G27" s="4">
        <v>44389</v>
      </c>
      <c r="H27" s="5">
        <v>67910</v>
      </c>
      <c r="I27" t="s">
        <v>24</v>
      </c>
    </row>
    <row r="28" spans="3:9" x14ac:dyDescent="0.25">
      <c r="C28" t="s">
        <v>26</v>
      </c>
      <c r="D28" t="s">
        <v>8</v>
      </c>
      <c r="E28" t="s">
        <v>12</v>
      </c>
      <c r="F28">
        <v>31</v>
      </c>
      <c r="G28" s="4">
        <v>44663</v>
      </c>
      <c r="H28" s="5">
        <v>58100</v>
      </c>
      <c r="I28" t="s">
        <v>16</v>
      </c>
    </row>
    <row r="29" spans="3:9" x14ac:dyDescent="0.25">
      <c r="C29" t="s">
        <v>53</v>
      </c>
      <c r="D29" t="s">
        <v>15</v>
      </c>
      <c r="E29" t="s">
        <v>21</v>
      </c>
      <c r="F29">
        <v>27</v>
      </c>
      <c r="G29" s="4">
        <v>44567</v>
      </c>
      <c r="H29" s="5">
        <v>48980</v>
      </c>
      <c r="I29" t="s">
        <v>16</v>
      </c>
    </row>
    <row r="30" spans="3:9" x14ac:dyDescent="0.25">
      <c r="C30" t="s">
        <v>20</v>
      </c>
      <c r="E30" t="s">
        <v>21</v>
      </c>
      <c r="F30">
        <v>30</v>
      </c>
      <c r="G30" s="4">
        <v>44597</v>
      </c>
      <c r="H30" s="5">
        <v>64000</v>
      </c>
      <c r="I30" t="s">
        <v>16</v>
      </c>
    </row>
    <row r="31" spans="3:9" x14ac:dyDescent="0.25">
      <c r="C31" t="s">
        <v>7</v>
      </c>
      <c r="D31" t="s">
        <v>8</v>
      </c>
      <c r="E31" t="s">
        <v>9</v>
      </c>
      <c r="F31">
        <v>42</v>
      </c>
      <c r="G31" s="4">
        <v>44779</v>
      </c>
      <c r="H31" s="5">
        <v>75000</v>
      </c>
      <c r="I31" t="s">
        <v>10</v>
      </c>
    </row>
    <row r="32" spans="3:9" x14ac:dyDescent="0.25">
      <c r="C32" t="s">
        <v>74</v>
      </c>
      <c r="D32" t="s">
        <v>8</v>
      </c>
      <c r="E32" t="s">
        <v>12</v>
      </c>
      <c r="F32">
        <v>40</v>
      </c>
      <c r="G32" s="4">
        <v>44337</v>
      </c>
      <c r="H32" s="5">
        <v>87620</v>
      </c>
      <c r="I32" t="s">
        <v>16</v>
      </c>
    </row>
    <row r="33" spans="3:9" x14ac:dyDescent="0.25">
      <c r="C33" t="s">
        <v>44</v>
      </c>
      <c r="D33" t="s">
        <v>8</v>
      </c>
      <c r="E33" t="s">
        <v>12</v>
      </c>
      <c r="F33">
        <v>29</v>
      </c>
      <c r="G33" s="4">
        <v>44023</v>
      </c>
      <c r="H33" s="5">
        <v>34980</v>
      </c>
      <c r="I33" t="s">
        <v>16</v>
      </c>
    </row>
    <row r="34" spans="3:9" x14ac:dyDescent="0.25">
      <c r="C34" t="s">
        <v>35</v>
      </c>
      <c r="D34" t="s">
        <v>8</v>
      </c>
      <c r="E34" t="s">
        <v>21</v>
      </c>
      <c r="F34">
        <v>28</v>
      </c>
      <c r="G34" s="4">
        <v>44185</v>
      </c>
      <c r="H34" s="5">
        <v>75970</v>
      </c>
      <c r="I34" t="s">
        <v>16</v>
      </c>
    </row>
    <row r="35" spans="3:9" x14ac:dyDescent="0.25">
      <c r="C35" t="s">
        <v>38</v>
      </c>
      <c r="D35" t="s">
        <v>8</v>
      </c>
      <c r="E35" t="s">
        <v>21</v>
      </c>
      <c r="F35">
        <v>34</v>
      </c>
      <c r="G35" s="4">
        <v>44612</v>
      </c>
      <c r="H35" s="5">
        <v>60130</v>
      </c>
      <c r="I35" t="s">
        <v>16</v>
      </c>
    </row>
    <row r="36" spans="3:9" x14ac:dyDescent="0.25">
      <c r="C36" t="s">
        <v>41</v>
      </c>
      <c r="D36" t="s">
        <v>8</v>
      </c>
      <c r="E36" t="s">
        <v>12</v>
      </c>
      <c r="F36">
        <v>33</v>
      </c>
      <c r="G36" s="4">
        <v>44374</v>
      </c>
      <c r="H36" s="5">
        <v>75480</v>
      </c>
      <c r="I36" t="s">
        <v>42</v>
      </c>
    </row>
    <row r="37" spans="3:9" x14ac:dyDescent="0.25">
      <c r="C37" t="s">
        <v>40</v>
      </c>
      <c r="D37" t="s">
        <v>15</v>
      </c>
      <c r="E37" t="s">
        <v>9</v>
      </c>
      <c r="F37">
        <v>33</v>
      </c>
      <c r="G37" s="4">
        <v>44164</v>
      </c>
      <c r="H37" s="5">
        <v>115920</v>
      </c>
      <c r="I37" t="s">
        <v>16</v>
      </c>
    </row>
    <row r="38" spans="3:9" x14ac:dyDescent="0.25">
      <c r="C38" t="s">
        <v>48</v>
      </c>
      <c r="D38" t="s">
        <v>8</v>
      </c>
      <c r="E38" t="s">
        <v>19</v>
      </c>
      <c r="F38">
        <v>36</v>
      </c>
      <c r="G38" s="4">
        <v>44494</v>
      </c>
      <c r="H38" s="5">
        <v>78540</v>
      </c>
      <c r="I38" t="s">
        <v>16</v>
      </c>
    </row>
    <row r="39" spans="3:9" x14ac:dyDescent="0.25">
      <c r="C39" t="s">
        <v>34</v>
      </c>
      <c r="D39" t="s">
        <v>15</v>
      </c>
      <c r="E39" t="s">
        <v>9</v>
      </c>
      <c r="F39">
        <v>25</v>
      </c>
      <c r="G39" s="4">
        <v>44726</v>
      </c>
      <c r="H39" s="5">
        <v>109190</v>
      </c>
      <c r="I39" t="s">
        <v>13</v>
      </c>
    </row>
    <row r="40" spans="3:9" x14ac:dyDescent="0.25">
      <c r="C40" t="s">
        <v>73</v>
      </c>
      <c r="D40" t="s">
        <v>8</v>
      </c>
      <c r="E40" t="s">
        <v>19</v>
      </c>
      <c r="F40">
        <v>34</v>
      </c>
      <c r="G40" s="4">
        <v>44721</v>
      </c>
      <c r="H40" s="5">
        <v>49630</v>
      </c>
      <c r="I40" t="s">
        <v>24</v>
      </c>
    </row>
    <row r="41" spans="3:9" x14ac:dyDescent="0.25">
      <c r="C41" t="s">
        <v>107</v>
      </c>
      <c r="D41" t="s">
        <v>8</v>
      </c>
      <c r="E41" t="s">
        <v>9</v>
      </c>
      <c r="F41">
        <v>28</v>
      </c>
      <c r="G41" s="4">
        <v>44630</v>
      </c>
      <c r="H41" s="5">
        <v>99970</v>
      </c>
      <c r="I41" t="s">
        <v>16</v>
      </c>
    </row>
    <row r="42" spans="3:9" x14ac:dyDescent="0.25">
      <c r="C42" t="s">
        <v>71</v>
      </c>
      <c r="D42" t="s">
        <v>8</v>
      </c>
      <c r="E42" t="s">
        <v>12</v>
      </c>
      <c r="F42">
        <v>33</v>
      </c>
      <c r="G42" s="4">
        <v>44190</v>
      </c>
      <c r="H42" s="5">
        <v>96140</v>
      </c>
      <c r="I42" t="s">
        <v>16</v>
      </c>
    </row>
    <row r="43" spans="3:9" x14ac:dyDescent="0.25">
      <c r="C43" t="s">
        <v>50</v>
      </c>
      <c r="D43" t="s">
        <v>15</v>
      </c>
      <c r="E43" t="s">
        <v>9</v>
      </c>
      <c r="F43">
        <v>31</v>
      </c>
      <c r="G43" s="4">
        <v>44724</v>
      </c>
      <c r="H43" s="5">
        <v>103550</v>
      </c>
      <c r="I43" t="s">
        <v>16</v>
      </c>
    </row>
    <row r="44" spans="3:9" x14ac:dyDescent="0.25">
      <c r="C44" t="s">
        <v>14</v>
      </c>
      <c r="D44" t="s">
        <v>15</v>
      </c>
      <c r="E44" t="s">
        <v>12</v>
      </c>
      <c r="F44">
        <v>31</v>
      </c>
      <c r="G44" s="4">
        <v>44511</v>
      </c>
      <c r="H44" s="5">
        <v>48950</v>
      </c>
      <c r="I44" t="s">
        <v>16</v>
      </c>
    </row>
    <row r="45" spans="3:9" x14ac:dyDescent="0.25">
      <c r="C45" t="s">
        <v>63</v>
      </c>
      <c r="D45" t="s">
        <v>15</v>
      </c>
      <c r="E45" t="s">
        <v>21</v>
      </c>
      <c r="F45">
        <v>24</v>
      </c>
      <c r="G45" s="4">
        <v>44436</v>
      </c>
      <c r="H45" s="5">
        <v>52610</v>
      </c>
      <c r="I45" t="s">
        <v>24</v>
      </c>
    </row>
    <row r="46" spans="3:9" x14ac:dyDescent="0.25">
      <c r="C46" t="s">
        <v>72</v>
      </c>
      <c r="D46" t="s">
        <v>8</v>
      </c>
      <c r="E46" t="s">
        <v>9</v>
      </c>
      <c r="F46">
        <v>36</v>
      </c>
      <c r="G46" s="4">
        <v>44529</v>
      </c>
      <c r="H46" s="5">
        <v>78390</v>
      </c>
      <c r="I46" t="s">
        <v>16</v>
      </c>
    </row>
    <row r="47" spans="3:9" x14ac:dyDescent="0.25">
      <c r="C47" t="s">
        <v>88</v>
      </c>
      <c r="D47" t="s">
        <v>8</v>
      </c>
      <c r="E47" t="s">
        <v>21</v>
      </c>
      <c r="F47">
        <v>33</v>
      </c>
      <c r="G47" s="4">
        <v>44809</v>
      </c>
      <c r="H47" s="5">
        <v>86570</v>
      </c>
      <c r="I47" t="s">
        <v>16</v>
      </c>
    </row>
    <row r="48" spans="3:9" x14ac:dyDescent="0.25">
      <c r="C48" t="s">
        <v>92</v>
      </c>
      <c r="D48" t="s">
        <v>8</v>
      </c>
      <c r="E48" t="s">
        <v>12</v>
      </c>
      <c r="F48">
        <v>27</v>
      </c>
      <c r="G48" s="4">
        <v>44686</v>
      </c>
      <c r="H48" s="5">
        <v>83750</v>
      </c>
      <c r="I48" t="s">
        <v>16</v>
      </c>
    </row>
    <row r="49" spans="3:9" x14ac:dyDescent="0.25">
      <c r="C49" t="s">
        <v>102</v>
      </c>
      <c r="D49" t="s">
        <v>8</v>
      </c>
      <c r="E49" t="s">
        <v>21</v>
      </c>
      <c r="F49">
        <v>34</v>
      </c>
      <c r="G49" s="4">
        <v>44445</v>
      </c>
      <c r="H49" s="5">
        <v>92450</v>
      </c>
      <c r="I49" t="s">
        <v>16</v>
      </c>
    </row>
    <row r="50" spans="3:9" x14ac:dyDescent="0.25">
      <c r="C50" t="s">
        <v>64</v>
      </c>
      <c r="D50" t="s">
        <v>15</v>
      </c>
      <c r="E50" t="s">
        <v>12</v>
      </c>
      <c r="F50">
        <v>20</v>
      </c>
      <c r="G50" s="4">
        <v>44183</v>
      </c>
      <c r="H50" s="5">
        <v>112650</v>
      </c>
      <c r="I50" t="s">
        <v>16</v>
      </c>
    </row>
    <row r="51" spans="3:9" x14ac:dyDescent="0.25">
      <c r="C51" t="s">
        <v>104</v>
      </c>
      <c r="D51" t="s">
        <v>15</v>
      </c>
      <c r="E51" t="s">
        <v>9</v>
      </c>
      <c r="F51">
        <v>20</v>
      </c>
      <c r="G51" s="4">
        <v>44744</v>
      </c>
      <c r="H51" s="5">
        <v>79570</v>
      </c>
      <c r="I51" t="s">
        <v>16</v>
      </c>
    </row>
    <row r="52" spans="3:9" x14ac:dyDescent="0.25">
      <c r="C52" t="s">
        <v>91</v>
      </c>
      <c r="D52" t="s">
        <v>8</v>
      </c>
      <c r="E52" t="s">
        <v>19</v>
      </c>
      <c r="F52">
        <v>20</v>
      </c>
      <c r="G52" s="4">
        <v>44537</v>
      </c>
      <c r="H52" s="5">
        <v>68900</v>
      </c>
      <c r="I52" t="s">
        <v>24</v>
      </c>
    </row>
    <row r="53" spans="3:9" x14ac:dyDescent="0.25">
      <c r="C53" t="s">
        <v>39</v>
      </c>
      <c r="D53" t="s">
        <v>8</v>
      </c>
      <c r="E53" t="s">
        <v>12</v>
      </c>
      <c r="F53">
        <v>25</v>
      </c>
      <c r="G53" s="4">
        <v>44694</v>
      </c>
      <c r="H53" s="5">
        <v>80700</v>
      </c>
      <c r="I53" t="s">
        <v>13</v>
      </c>
    </row>
    <row r="54" spans="3:9" x14ac:dyDescent="0.25">
      <c r="C54" t="s">
        <v>100</v>
      </c>
      <c r="D54" t="s">
        <v>15</v>
      </c>
      <c r="E54" t="s">
        <v>9</v>
      </c>
      <c r="F54">
        <v>19</v>
      </c>
      <c r="G54" s="4">
        <v>44277</v>
      </c>
      <c r="H54" s="5">
        <v>58960</v>
      </c>
      <c r="I54" t="s">
        <v>16</v>
      </c>
    </row>
    <row r="55" spans="3:9" x14ac:dyDescent="0.25">
      <c r="C55" t="s">
        <v>106</v>
      </c>
      <c r="D55" t="s">
        <v>15</v>
      </c>
      <c r="E55" t="s">
        <v>12</v>
      </c>
      <c r="F55">
        <v>36</v>
      </c>
      <c r="G55" s="4">
        <v>44019</v>
      </c>
      <c r="H55" s="5">
        <v>118840</v>
      </c>
      <c r="I55" t="s">
        <v>16</v>
      </c>
    </row>
    <row r="56" spans="3:9" x14ac:dyDescent="0.25">
      <c r="C56" t="s">
        <v>29</v>
      </c>
      <c r="D56" t="s">
        <v>15</v>
      </c>
      <c r="E56" t="s">
        <v>21</v>
      </c>
      <c r="F56">
        <v>28</v>
      </c>
      <c r="G56" s="4">
        <v>44041</v>
      </c>
      <c r="H56" s="5">
        <v>48170</v>
      </c>
      <c r="I56" t="s">
        <v>13</v>
      </c>
    </row>
    <row r="57" spans="3:9" x14ac:dyDescent="0.25">
      <c r="C57" t="s">
        <v>108</v>
      </c>
      <c r="D57" t="s">
        <v>8</v>
      </c>
      <c r="E57" t="s">
        <v>56</v>
      </c>
      <c r="F57">
        <v>32</v>
      </c>
      <c r="G57" s="4">
        <v>44400</v>
      </c>
      <c r="H57" s="5">
        <v>45510</v>
      </c>
      <c r="I57" t="s">
        <v>16</v>
      </c>
    </row>
    <row r="58" spans="3:9" x14ac:dyDescent="0.25">
      <c r="C58" t="s">
        <v>64</v>
      </c>
      <c r="D58" t="s">
        <v>15</v>
      </c>
      <c r="E58" t="s">
        <v>9</v>
      </c>
      <c r="F58">
        <v>34</v>
      </c>
      <c r="G58" s="4">
        <v>44703</v>
      </c>
      <c r="H58" s="5">
        <v>112650</v>
      </c>
      <c r="I58" t="s">
        <v>16</v>
      </c>
    </row>
    <row r="59" spans="3:9" x14ac:dyDescent="0.25">
      <c r="C59" t="s">
        <v>83</v>
      </c>
      <c r="D59" t="s">
        <v>8</v>
      </c>
      <c r="E59" t="s">
        <v>9</v>
      </c>
      <c r="F59">
        <v>36</v>
      </c>
      <c r="G59" s="4">
        <v>44085</v>
      </c>
      <c r="H59" s="5">
        <v>114890</v>
      </c>
      <c r="I59" t="s">
        <v>16</v>
      </c>
    </row>
    <row r="60" spans="3:9" x14ac:dyDescent="0.25">
      <c r="C60" t="s">
        <v>67</v>
      </c>
      <c r="D60" t="s">
        <v>15</v>
      </c>
      <c r="E60" t="s">
        <v>12</v>
      </c>
      <c r="F60">
        <v>30</v>
      </c>
      <c r="G60" s="4">
        <v>44850</v>
      </c>
      <c r="H60" s="5">
        <v>69710</v>
      </c>
      <c r="I60" t="s">
        <v>16</v>
      </c>
    </row>
    <row r="61" spans="3:9" x14ac:dyDescent="0.25">
      <c r="C61" t="s">
        <v>94</v>
      </c>
      <c r="D61" t="s">
        <v>15</v>
      </c>
      <c r="E61" t="s">
        <v>21</v>
      </c>
      <c r="F61">
        <v>36</v>
      </c>
      <c r="G61" s="4">
        <v>44333</v>
      </c>
      <c r="H61" s="5">
        <v>71380</v>
      </c>
      <c r="I61" t="s">
        <v>16</v>
      </c>
    </row>
    <row r="62" spans="3:9" x14ac:dyDescent="0.25">
      <c r="C62" t="s">
        <v>33</v>
      </c>
      <c r="D62" t="s">
        <v>8</v>
      </c>
      <c r="E62" t="s">
        <v>19</v>
      </c>
      <c r="F62">
        <v>38</v>
      </c>
      <c r="G62" s="4">
        <v>44377</v>
      </c>
      <c r="H62" s="5">
        <v>109160</v>
      </c>
      <c r="I62" t="s">
        <v>10</v>
      </c>
    </row>
    <row r="63" spans="3:9" x14ac:dyDescent="0.25">
      <c r="C63" t="s">
        <v>98</v>
      </c>
      <c r="D63" t="s">
        <v>15</v>
      </c>
      <c r="E63" t="s">
        <v>9</v>
      </c>
      <c r="F63">
        <v>27</v>
      </c>
      <c r="G63" s="4">
        <v>44609</v>
      </c>
      <c r="H63" s="5">
        <v>113280</v>
      </c>
      <c r="I63" t="s">
        <v>42</v>
      </c>
    </row>
    <row r="64" spans="3:9" x14ac:dyDescent="0.25">
      <c r="C64" t="s">
        <v>25</v>
      </c>
      <c r="D64" t="s">
        <v>15</v>
      </c>
      <c r="E64" t="s">
        <v>12</v>
      </c>
      <c r="F64">
        <v>30</v>
      </c>
      <c r="G64" s="4">
        <v>44273</v>
      </c>
      <c r="H64" s="5">
        <v>69120</v>
      </c>
      <c r="I64" t="s">
        <v>16</v>
      </c>
    </row>
    <row r="65" spans="3:9" x14ac:dyDescent="0.25">
      <c r="C65" t="s">
        <v>55</v>
      </c>
      <c r="D65" t="s">
        <v>8</v>
      </c>
      <c r="E65" t="s">
        <v>56</v>
      </c>
      <c r="F65">
        <v>37</v>
      </c>
      <c r="G65" s="4">
        <v>44451</v>
      </c>
      <c r="H65" s="5">
        <v>118100</v>
      </c>
      <c r="I65" t="s">
        <v>16</v>
      </c>
    </row>
    <row r="66" spans="3:9" x14ac:dyDescent="0.25">
      <c r="C66" t="s">
        <v>62</v>
      </c>
      <c r="D66" t="s">
        <v>8</v>
      </c>
      <c r="E66" t="s">
        <v>9</v>
      </c>
      <c r="F66">
        <v>22</v>
      </c>
      <c r="G66" s="4">
        <v>44450</v>
      </c>
      <c r="H66" s="5">
        <v>76900</v>
      </c>
      <c r="I66" t="s">
        <v>13</v>
      </c>
    </row>
    <row r="67" spans="3:9" x14ac:dyDescent="0.25">
      <c r="C67" t="s">
        <v>17</v>
      </c>
      <c r="D67" t="s">
        <v>8</v>
      </c>
      <c r="E67" t="s">
        <v>12</v>
      </c>
      <c r="F67">
        <v>43</v>
      </c>
      <c r="G67" s="4">
        <v>45045</v>
      </c>
      <c r="H67" s="5">
        <v>114870</v>
      </c>
      <c r="I67" t="s">
        <v>16</v>
      </c>
    </row>
    <row r="68" spans="3:9" x14ac:dyDescent="0.25">
      <c r="C68" t="s">
        <v>52</v>
      </c>
      <c r="E68" t="s">
        <v>12</v>
      </c>
      <c r="F68">
        <v>32</v>
      </c>
      <c r="G68" s="4">
        <v>44774</v>
      </c>
      <c r="H68" s="5">
        <v>91310</v>
      </c>
      <c r="I68" t="s">
        <v>16</v>
      </c>
    </row>
    <row r="69" spans="3:9" x14ac:dyDescent="0.25">
      <c r="C69" t="s">
        <v>43</v>
      </c>
      <c r="D69" t="s">
        <v>8</v>
      </c>
      <c r="E69" t="s">
        <v>9</v>
      </c>
      <c r="F69">
        <v>28</v>
      </c>
      <c r="G69" s="4">
        <v>44486</v>
      </c>
      <c r="H69" s="5">
        <v>104770</v>
      </c>
      <c r="I69" t="s">
        <v>16</v>
      </c>
    </row>
    <row r="70" spans="3:9" x14ac:dyDescent="0.25">
      <c r="C70" t="s">
        <v>89</v>
      </c>
      <c r="D70" t="s">
        <v>15</v>
      </c>
      <c r="E70" t="s">
        <v>19</v>
      </c>
      <c r="F70">
        <v>27</v>
      </c>
      <c r="G70" s="4">
        <v>44134</v>
      </c>
      <c r="H70" s="5">
        <v>54970</v>
      </c>
      <c r="I70" t="s">
        <v>16</v>
      </c>
    </row>
    <row r="71" spans="3:9" x14ac:dyDescent="0.25">
      <c r="C71" t="s">
        <v>11</v>
      </c>
      <c r="E71" t="s">
        <v>12</v>
      </c>
      <c r="F71">
        <v>26</v>
      </c>
      <c r="G71" s="4">
        <v>44271</v>
      </c>
      <c r="H71" s="5">
        <v>90700</v>
      </c>
      <c r="I71" t="s">
        <v>13</v>
      </c>
    </row>
    <row r="72" spans="3:9" x14ac:dyDescent="0.25">
      <c r="C72" t="s">
        <v>109</v>
      </c>
      <c r="D72" t="s">
        <v>8</v>
      </c>
      <c r="E72" t="s">
        <v>19</v>
      </c>
      <c r="F72">
        <v>38</v>
      </c>
      <c r="G72" s="4">
        <v>44329</v>
      </c>
      <c r="H72" s="5">
        <v>56870</v>
      </c>
      <c r="I72" t="s">
        <v>13</v>
      </c>
    </row>
    <row r="73" spans="3:9" x14ac:dyDescent="0.25">
      <c r="C73" t="s">
        <v>77</v>
      </c>
      <c r="D73" t="s">
        <v>8</v>
      </c>
      <c r="E73" t="s">
        <v>19</v>
      </c>
      <c r="F73">
        <v>25</v>
      </c>
      <c r="G73" s="4">
        <v>44205</v>
      </c>
      <c r="H73" s="5">
        <v>92700</v>
      </c>
      <c r="I73" t="s">
        <v>16</v>
      </c>
    </row>
    <row r="74" spans="3:9" x14ac:dyDescent="0.25">
      <c r="C74" t="s">
        <v>32</v>
      </c>
      <c r="D74" t="s">
        <v>8</v>
      </c>
      <c r="E74" t="s">
        <v>21</v>
      </c>
      <c r="F74">
        <v>21</v>
      </c>
      <c r="G74" s="4">
        <v>44317</v>
      </c>
      <c r="H74" s="5">
        <v>65920</v>
      </c>
      <c r="I74" t="s">
        <v>16</v>
      </c>
    </row>
    <row r="75" spans="3:9" x14ac:dyDescent="0.25">
      <c r="C75" t="s">
        <v>59</v>
      </c>
      <c r="D75" t="s">
        <v>15</v>
      </c>
      <c r="E75" t="s">
        <v>9</v>
      </c>
      <c r="F75">
        <v>26</v>
      </c>
      <c r="G75" s="4">
        <v>44225</v>
      </c>
      <c r="H75" s="5">
        <v>47360</v>
      </c>
      <c r="I75" t="s">
        <v>16</v>
      </c>
    </row>
    <row r="76" spans="3:9" x14ac:dyDescent="0.25">
      <c r="C76" t="s">
        <v>37</v>
      </c>
      <c r="D76" t="s">
        <v>15</v>
      </c>
      <c r="E76" t="s">
        <v>9</v>
      </c>
      <c r="F76">
        <v>30</v>
      </c>
      <c r="G76" s="4">
        <v>44666</v>
      </c>
      <c r="H76" s="5">
        <v>60570</v>
      </c>
      <c r="I76" t="s">
        <v>16</v>
      </c>
    </row>
    <row r="77" spans="3:9" x14ac:dyDescent="0.25">
      <c r="C77" t="s">
        <v>96</v>
      </c>
      <c r="D77" t="s">
        <v>8</v>
      </c>
      <c r="E77" t="s">
        <v>9</v>
      </c>
      <c r="F77">
        <v>28</v>
      </c>
      <c r="G77" s="4">
        <v>44649</v>
      </c>
      <c r="H77" s="5">
        <v>104120</v>
      </c>
      <c r="I77" t="s">
        <v>16</v>
      </c>
    </row>
    <row r="78" spans="3:9" x14ac:dyDescent="0.25">
      <c r="C78" t="s">
        <v>23</v>
      </c>
      <c r="D78" t="s">
        <v>15</v>
      </c>
      <c r="E78" t="s">
        <v>12</v>
      </c>
      <c r="F78">
        <v>37</v>
      </c>
      <c r="G78" s="4">
        <v>44338</v>
      </c>
      <c r="H78" s="5">
        <v>88050</v>
      </c>
      <c r="I78" t="s">
        <v>24</v>
      </c>
    </row>
    <row r="79" spans="3:9" x14ac:dyDescent="0.25">
      <c r="C79" t="s">
        <v>103</v>
      </c>
      <c r="D79" t="s">
        <v>15</v>
      </c>
      <c r="E79" t="s">
        <v>12</v>
      </c>
      <c r="F79">
        <v>24</v>
      </c>
      <c r="G79" s="4">
        <v>44686</v>
      </c>
      <c r="H79" s="5">
        <v>100420</v>
      </c>
      <c r="I79" t="s">
        <v>16</v>
      </c>
    </row>
    <row r="80" spans="3:9" x14ac:dyDescent="0.25">
      <c r="C80" t="s">
        <v>54</v>
      </c>
      <c r="D80" t="s">
        <v>8</v>
      </c>
      <c r="E80" t="s">
        <v>9</v>
      </c>
      <c r="F80">
        <v>30</v>
      </c>
      <c r="G80" s="4">
        <v>44850</v>
      </c>
      <c r="H80" s="5">
        <v>114180</v>
      </c>
      <c r="I80" t="s">
        <v>16</v>
      </c>
    </row>
    <row r="81" spans="3:9" x14ac:dyDescent="0.25">
      <c r="C81" t="s">
        <v>86</v>
      </c>
      <c r="D81" t="s">
        <v>8</v>
      </c>
      <c r="E81" t="s">
        <v>12</v>
      </c>
      <c r="F81">
        <v>21</v>
      </c>
      <c r="G81" s="4">
        <v>44678</v>
      </c>
      <c r="H81" s="5">
        <v>33920</v>
      </c>
      <c r="I81" t="s">
        <v>16</v>
      </c>
    </row>
    <row r="82" spans="3:9" x14ac:dyDescent="0.25">
      <c r="C82" t="s">
        <v>69</v>
      </c>
      <c r="D82" t="s">
        <v>15</v>
      </c>
      <c r="E82" t="s">
        <v>9</v>
      </c>
      <c r="F82">
        <v>23</v>
      </c>
      <c r="G82" s="4">
        <v>44440</v>
      </c>
      <c r="H82" s="5">
        <v>106460</v>
      </c>
      <c r="I82" t="s">
        <v>16</v>
      </c>
    </row>
    <row r="83" spans="3:9" x14ac:dyDescent="0.25">
      <c r="C83" t="s">
        <v>57</v>
      </c>
      <c r="D83" t="s">
        <v>15</v>
      </c>
      <c r="E83" t="s">
        <v>9</v>
      </c>
      <c r="F83">
        <v>35</v>
      </c>
      <c r="G83" s="4">
        <v>44727</v>
      </c>
      <c r="H83" s="5">
        <v>40400</v>
      </c>
      <c r="I83" t="s">
        <v>16</v>
      </c>
    </row>
    <row r="84" spans="3:9" x14ac:dyDescent="0.25">
      <c r="C84" t="s">
        <v>68</v>
      </c>
      <c r="D84" t="s">
        <v>15</v>
      </c>
      <c r="E84" t="s">
        <v>21</v>
      </c>
      <c r="F84">
        <v>27</v>
      </c>
      <c r="G84" s="4">
        <v>44236</v>
      </c>
      <c r="H84" s="5">
        <v>91650</v>
      </c>
      <c r="I84" t="s">
        <v>13</v>
      </c>
    </row>
    <row r="85" spans="3:9" x14ac:dyDescent="0.25">
      <c r="C85" t="s">
        <v>99</v>
      </c>
      <c r="D85" t="s">
        <v>15</v>
      </c>
      <c r="E85" t="s">
        <v>19</v>
      </c>
      <c r="F85">
        <v>43</v>
      </c>
      <c r="G85" s="4">
        <v>44620</v>
      </c>
      <c r="H85" s="5">
        <v>36040</v>
      </c>
      <c r="I85" t="s">
        <v>16</v>
      </c>
    </row>
    <row r="86" spans="3:9" x14ac:dyDescent="0.25">
      <c r="C86" t="s">
        <v>101</v>
      </c>
      <c r="D86" t="s">
        <v>8</v>
      </c>
      <c r="E86" t="s">
        <v>12</v>
      </c>
      <c r="F86">
        <v>40</v>
      </c>
      <c r="G86" s="4">
        <v>44381</v>
      </c>
      <c r="H86" s="5">
        <v>104410</v>
      </c>
      <c r="I86" t="s">
        <v>16</v>
      </c>
    </row>
    <row r="87" spans="3:9" x14ac:dyDescent="0.25">
      <c r="C87" t="s">
        <v>85</v>
      </c>
      <c r="D87" t="s">
        <v>15</v>
      </c>
      <c r="E87" t="s">
        <v>21</v>
      </c>
      <c r="F87">
        <v>30</v>
      </c>
      <c r="G87" s="4">
        <v>44606</v>
      </c>
      <c r="H87" s="5">
        <v>96800</v>
      </c>
      <c r="I87" t="s">
        <v>16</v>
      </c>
    </row>
    <row r="88" spans="3:9" x14ac:dyDescent="0.25">
      <c r="C88" t="s">
        <v>28</v>
      </c>
      <c r="D88" t="s">
        <v>8</v>
      </c>
      <c r="E88" t="s">
        <v>21</v>
      </c>
      <c r="F88">
        <v>34</v>
      </c>
      <c r="G88" s="4">
        <v>44459</v>
      </c>
      <c r="H88" s="5">
        <v>85000</v>
      </c>
      <c r="I88" t="s">
        <v>16</v>
      </c>
    </row>
    <row r="89" spans="3:9" x14ac:dyDescent="0.25">
      <c r="C89" t="s">
        <v>80</v>
      </c>
      <c r="D89" t="s">
        <v>15</v>
      </c>
      <c r="E89" t="s">
        <v>19</v>
      </c>
      <c r="F89">
        <v>28</v>
      </c>
      <c r="G89" s="4">
        <v>44820</v>
      </c>
      <c r="H89" s="5">
        <v>43510</v>
      </c>
      <c r="I89" t="s">
        <v>42</v>
      </c>
    </row>
    <row r="90" spans="3:9" x14ac:dyDescent="0.25">
      <c r="C90" t="s">
        <v>79</v>
      </c>
      <c r="D90" t="s">
        <v>15</v>
      </c>
      <c r="E90" t="s">
        <v>21</v>
      </c>
      <c r="F90">
        <v>33</v>
      </c>
      <c r="G90" s="4">
        <v>44243</v>
      </c>
      <c r="H90" s="5">
        <v>59430</v>
      </c>
      <c r="I90" t="s">
        <v>16</v>
      </c>
    </row>
    <row r="91" spans="3:9" x14ac:dyDescent="0.25">
      <c r="C91" t="s">
        <v>93</v>
      </c>
      <c r="D91" t="s">
        <v>8</v>
      </c>
      <c r="E91" t="s">
        <v>21</v>
      </c>
      <c r="F91">
        <v>33</v>
      </c>
      <c r="G91" s="4">
        <v>44067</v>
      </c>
      <c r="H91" s="5">
        <v>65360</v>
      </c>
      <c r="I91" t="s">
        <v>16</v>
      </c>
    </row>
    <row r="92" spans="3:9" x14ac:dyDescent="0.25">
      <c r="C92" t="s">
        <v>66</v>
      </c>
      <c r="D92" t="s">
        <v>8</v>
      </c>
      <c r="E92" t="s">
        <v>9</v>
      </c>
      <c r="F92">
        <v>32</v>
      </c>
      <c r="G92" s="4">
        <v>44611</v>
      </c>
      <c r="H92" s="5">
        <v>41570</v>
      </c>
      <c r="I92" t="s">
        <v>16</v>
      </c>
    </row>
    <row r="93" spans="3:9" x14ac:dyDescent="0.25">
      <c r="C93" t="s">
        <v>95</v>
      </c>
      <c r="D93" t="s">
        <v>8</v>
      </c>
      <c r="E93" t="s">
        <v>12</v>
      </c>
      <c r="F93">
        <v>33</v>
      </c>
      <c r="G93" s="4">
        <v>44312</v>
      </c>
      <c r="H93" s="5">
        <v>75280</v>
      </c>
      <c r="I93" t="s">
        <v>16</v>
      </c>
    </row>
    <row r="94" spans="3:9" x14ac:dyDescent="0.25">
      <c r="C94" t="s">
        <v>18</v>
      </c>
      <c r="D94" t="s">
        <v>15</v>
      </c>
      <c r="E94" t="s">
        <v>19</v>
      </c>
      <c r="F94">
        <v>33</v>
      </c>
      <c r="G94" s="4">
        <v>44385</v>
      </c>
      <c r="H94" s="5">
        <v>74550</v>
      </c>
      <c r="I94" t="s">
        <v>16</v>
      </c>
    </row>
    <row r="95" spans="3:9" x14ac:dyDescent="0.25">
      <c r="C95" t="s">
        <v>45</v>
      </c>
      <c r="D95" t="s">
        <v>15</v>
      </c>
      <c r="E95" t="s">
        <v>9</v>
      </c>
      <c r="F95">
        <v>30</v>
      </c>
      <c r="G95" s="4">
        <v>44701</v>
      </c>
      <c r="H95" s="5">
        <v>67950</v>
      </c>
      <c r="I95" t="s">
        <v>16</v>
      </c>
    </row>
    <row r="96" spans="3:9" x14ac:dyDescent="0.25">
      <c r="C96" t="s">
        <v>90</v>
      </c>
      <c r="D96" t="s">
        <v>15</v>
      </c>
      <c r="E96" t="s">
        <v>21</v>
      </c>
      <c r="F96">
        <v>42</v>
      </c>
      <c r="G96" s="4">
        <v>44731</v>
      </c>
      <c r="H96" s="5">
        <v>70270</v>
      </c>
      <c r="I96" t="s">
        <v>24</v>
      </c>
    </row>
    <row r="97" spans="3:9" x14ac:dyDescent="0.25">
      <c r="C97" t="s">
        <v>46</v>
      </c>
      <c r="D97" t="s">
        <v>15</v>
      </c>
      <c r="E97" t="s">
        <v>9</v>
      </c>
      <c r="F97">
        <v>26</v>
      </c>
      <c r="G97" s="4">
        <v>44411</v>
      </c>
      <c r="H97" s="5">
        <v>53540</v>
      </c>
      <c r="I97" t="s">
        <v>16</v>
      </c>
    </row>
    <row r="98" spans="3:9" x14ac:dyDescent="0.25">
      <c r="C98" t="s">
        <v>58</v>
      </c>
      <c r="D98" t="s">
        <v>15</v>
      </c>
      <c r="E98" t="s">
        <v>19</v>
      </c>
      <c r="F98">
        <v>22</v>
      </c>
      <c r="G98" s="4">
        <v>44446</v>
      </c>
      <c r="H98" s="5">
        <v>112780</v>
      </c>
      <c r="I98" t="s">
        <v>13</v>
      </c>
    </row>
    <row r="99" spans="3:9" x14ac:dyDescent="0.25">
      <c r="C99" t="s">
        <v>70</v>
      </c>
      <c r="D99" t="s">
        <v>15</v>
      </c>
      <c r="E99" t="s">
        <v>9</v>
      </c>
      <c r="F99">
        <v>46</v>
      </c>
      <c r="G99" s="4">
        <v>44758</v>
      </c>
      <c r="H99" s="5">
        <v>70610</v>
      </c>
      <c r="I99" t="s">
        <v>16</v>
      </c>
    </row>
    <row r="100" spans="3:9" x14ac:dyDescent="0.25">
      <c r="C100" t="s">
        <v>75</v>
      </c>
      <c r="D100" t="s">
        <v>8</v>
      </c>
      <c r="E100" t="s">
        <v>19</v>
      </c>
      <c r="F100">
        <v>28</v>
      </c>
      <c r="G100" s="4">
        <v>44357</v>
      </c>
      <c r="H100" s="5">
        <v>53240</v>
      </c>
      <c r="I100" t="s">
        <v>16</v>
      </c>
    </row>
    <row r="101" spans="3:9" x14ac:dyDescent="0.25">
      <c r="C101" t="s">
        <v>49</v>
      </c>
      <c r="E101" t="s">
        <v>21</v>
      </c>
      <c r="F101">
        <v>37</v>
      </c>
      <c r="G101" s="4">
        <v>44146</v>
      </c>
      <c r="H101" s="5">
        <v>115440</v>
      </c>
      <c r="I101" t="s">
        <v>24</v>
      </c>
    </row>
    <row r="102" spans="3:9" x14ac:dyDescent="0.25">
      <c r="C102" t="s">
        <v>65</v>
      </c>
      <c r="D102" t="s">
        <v>15</v>
      </c>
      <c r="E102" t="s">
        <v>19</v>
      </c>
      <c r="F102">
        <v>32</v>
      </c>
      <c r="G102" s="4">
        <v>44465</v>
      </c>
      <c r="H102" s="5">
        <v>53540</v>
      </c>
      <c r="I102" t="s">
        <v>16</v>
      </c>
    </row>
    <row r="103" spans="3:9" x14ac:dyDescent="0.25">
      <c r="C103" t="s">
        <v>81</v>
      </c>
      <c r="D103" t="s">
        <v>8</v>
      </c>
      <c r="E103" t="s">
        <v>9</v>
      </c>
      <c r="F103">
        <v>30</v>
      </c>
      <c r="G103" s="4">
        <v>44861</v>
      </c>
      <c r="H103" s="5">
        <v>112570</v>
      </c>
      <c r="I103" t="s">
        <v>16</v>
      </c>
    </row>
    <row r="104" spans="3:9" x14ac:dyDescent="0.25">
      <c r="C104" t="s">
        <v>51</v>
      </c>
      <c r="D104" t="s">
        <v>15</v>
      </c>
      <c r="E104" t="s">
        <v>9</v>
      </c>
      <c r="F104">
        <v>33</v>
      </c>
      <c r="G104" s="4">
        <v>44701</v>
      </c>
      <c r="H104" s="5">
        <v>48530</v>
      </c>
      <c r="I104" t="s">
        <v>13</v>
      </c>
    </row>
    <row r="105" spans="3:9" x14ac:dyDescent="0.25">
      <c r="C105" t="s">
        <v>61</v>
      </c>
      <c r="D105" t="s">
        <v>8</v>
      </c>
      <c r="E105" t="s">
        <v>12</v>
      </c>
      <c r="F105">
        <v>24</v>
      </c>
      <c r="G105" s="4">
        <v>44148</v>
      </c>
      <c r="H105" s="5">
        <v>62780</v>
      </c>
      <c r="I105" t="s">
        <v>16</v>
      </c>
    </row>
    <row r="106" spans="3:9" x14ac:dyDescent="0.25">
      <c r="C106" t="s">
        <v>203</v>
      </c>
      <c r="F106">
        <f>SUBTOTAL(101,nz_staff[Age])</f>
        <v>30.52</v>
      </c>
      <c r="H106" s="5">
        <f>SUBTOTAL(101,nz_staff[Salary])</f>
        <v>77472.100000000006</v>
      </c>
      <c r="I106">
        <f>SUBTOTAL(103,nz_staff[Rating])</f>
        <v>100</v>
      </c>
    </row>
  </sheetData>
  <conditionalFormatting sqref="C6:C105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4"/>
  <sheetViews>
    <sheetView topLeftCell="B1" workbookViewId="0">
      <selection activeCell="I8" sqref="I8"/>
    </sheetView>
  </sheetViews>
  <sheetFormatPr defaultRowHeight="15" x14ac:dyDescent="0.25"/>
  <cols>
    <col min="1" max="1" width="9.140625" customWidth="1"/>
    <col min="2" max="2" width="30" bestFit="1" customWidth="1"/>
    <col min="3" max="3" width="10" bestFit="1" customWidth="1"/>
    <col min="4" max="4" width="6.7109375" bestFit="1" customWidth="1"/>
    <col min="5" max="5" width="14.28515625" bestFit="1" customWidth="1"/>
    <col min="6" max="6" width="13.7109375" bestFit="1" customWidth="1"/>
    <col min="7" max="7" width="14" bestFit="1" customWidth="1"/>
    <col min="8" max="8" width="8.5703125" bestFit="1" customWidth="1"/>
  </cols>
  <sheetData>
    <row r="2" spans="2:8" x14ac:dyDescent="0.25">
      <c r="B2" t="s">
        <v>0</v>
      </c>
      <c r="C2" t="s">
        <v>1</v>
      </c>
      <c r="D2" t="s">
        <v>3</v>
      </c>
      <c r="E2" t="s">
        <v>6</v>
      </c>
      <c r="F2" t="s">
        <v>4</v>
      </c>
      <c r="G2" t="s">
        <v>2</v>
      </c>
      <c r="H2" t="s">
        <v>5</v>
      </c>
    </row>
    <row r="3" spans="2:8" x14ac:dyDescent="0.25">
      <c r="B3" t="s">
        <v>156</v>
      </c>
      <c r="C3" t="s">
        <v>15</v>
      </c>
      <c r="D3">
        <v>20</v>
      </c>
      <c r="E3" t="s">
        <v>16</v>
      </c>
      <c r="F3" s="4">
        <v>44122</v>
      </c>
      <c r="G3" t="s">
        <v>12</v>
      </c>
      <c r="H3">
        <v>112650</v>
      </c>
    </row>
    <row r="4" spans="2:8" x14ac:dyDescent="0.25">
      <c r="B4" t="s">
        <v>176</v>
      </c>
      <c r="C4" t="s">
        <v>8</v>
      </c>
      <c r="D4">
        <v>32</v>
      </c>
      <c r="E4" t="s">
        <v>13</v>
      </c>
      <c r="F4" s="4">
        <v>44293</v>
      </c>
      <c r="G4" t="s">
        <v>12</v>
      </c>
      <c r="H4">
        <v>43840</v>
      </c>
    </row>
    <row r="5" spans="2:8" x14ac:dyDescent="0.25">
      <c r="B5" t="s">
        <v>143</v>
      </c>
      <c r="C5" t="s">
        <v>15</v>
      </c>
      <c r="D5">
        <v>31</v>
      </c>
      <c r="E5" t="s">
        <v>16</v>
      </c>
      <c r="F5" s="4">
        <v>44663</v>
      </c>
      <c r="G5" t="s">
        <v>9</v>
      </c>
      <c r="H5">
        <v>103550</v>
      </c>
    </row>
    <row r="6" spans="2:8" x14ac:dyDescent="0.25">
      <c r="B6" t="s">
        <v>201</v>
      </c>
      <c r="C6" t="s">
        <v>8</v>
      </c>
      <c r="D6">
        <v>32</v>
      </c>
      <c r="E6" t="s">
        <v>16</v>
      </c>
      <c r="F6" s="4">
        <v>44339</v>
      </c>
      <c r="G6" t="s">
        <v>56</v>
      </c>
      <c r="H6">
        <v>45510</v>
      </c>
    </row>
    <row r="7" spans="2:8" x14ac:dyDescent="0.25">
      <c r="B7" t="s">
        <v>142</v>
      </c>
      <c r="D7">
        <v>37</v>
      </c>
      <c r="E7" t="s">
        <v>24</v>
      </c>
      <c r="F7" s="4">
        <v>44085</v>
      </c>
      <c r="G7" t="s">
        <v>21</v>
      </c>
      <c r="H7">
        <v>115440</v>
      </c>
    </row>
    <row r="8" spans="2:8" x14ac:dyDescent="0.25">
      <c r="B8" t="s">
        <v>202</v>
      </c>
      <c r="C8" t="s">
        <v>8</v>
      </c>
      <c r="D8">
        <v>38</v>
      </c>
      <c r="E8" t="s">
        <v>13</v>
      </c>
      <c r="F8" s="4">
        <v>44268</v>
      </c>
      <c r="G8" t="s">
        <v>19</v>
      </c>
      <c r="H8">
        <v>56870</v>
      </c>
    </row>
    <row r="9" spans="2:8" x14ac:dyDescent="0.25">
      <c r="B9" t="s">
        <v>169</v>
      </c>
      <c r="C9" t="s">
        <v>8</v>
      </c>
      <c r="D9">
        <v>25</v>
      </c>
      <c r="E9" t="s">
        <v>16</v>
      </c>
      <c r="F9" s="4">
        <v>44144</v>
      </c>
      <c r="G9" t="s">
        <v>19</v>
      </c>
      <c r="H9">
        <v>92700</v>
      </c>
    </row>
    <row r="10" spans="2:8" x14ac:dyDescent="0.25">
      <c r="B10" t="s">
        <v>145</v>
      </c>
      <c r="D10">
        <v>32</v>
      </c>
      <c r="E10" t="s">
        <v>16</v>
      </c>
      <c r="F10" s="4">
        <v>44713</v>
      </c>
      <c r="G10" t="s">
        <v>12</v>
      </c>
      <c r="H10">
        <v>91310</v>
      </c>
    </row>
    <row r="11" spans="2:8" x14ac:dyDescent="0.25">
      <c r="B11" t="s">
        <v>115</v>
      </c>
      <c r="C11" t="s">
        <v>15</v>
      </c>
      <c r="D11">
        <v>33</v>
      </c>
      <c r="E11" t="s">
        <v>16</v>
      </c>
      <c r="F11" s="4">
        <v>44324</v>
      </c>
      <c r="G11" t="s">
        <v>19</v>
      </c>
      <c r="H11">
        <v>74550</v>
      </c>
    </row>
    <row r="12" spans="2:8" x14ac:dyDescent="0.25">
      <c r="B12" t="s">
        <v>128</v>
      </c>
      <c r="C12" t="s">
        <v>15</v>
      </c>
      <c r="D12">
        <v>25</v>
      </c>
      <c r="E12" t="s">
        <v>13</v>
      </c>
      <c r="F12" s="4">
        <v>44665</v>
      </c>
      <c r="G12" t="s">
        <v>9</v>
      </c>
      <c r="H12">
        <v>109190</v>
      </c>
    </row>
    <row r="13" spans="2:8" x14ac:dyDescent="0.25">
      <c r="B13" t="s">
        <v>194</v>
      </c>
      <c r="D13">
        <v>40</v>
      </c>
      <c r="E13" t="s">
        <v>16</v>
      </c>
      <c r="F13" s="4">
        <v>44320</v>
      </c>
      <c r="G13" t="s">
        <v>12</v>
      </c>
      <c r="H13">
        <v>104410</v>
      </c>
    </row>
    <row r="14" spans="2:8" x14ac:dyDescent="0.25">
      <c r="B14" t="s">
        <v>177</v>
      </c>
      <c r="C14" t="s">
        <v>15</v>
      </c>
      <c r="D14">
        <v>30</v>
      </c>
      <c r="E14" t="s">
        <v>16</v>
      </c>
      <c r="F14" s="4">
        <v>44544</v>
      </c>
      <c r="G14" t="s">
        <v>21</v>
      </c>
      <c r="H14">
        <v>96800</v>
      </c>
    </row>
    <row r="15" spans="2:8" x14ac:dyDescent="0.25">
      <c r="B15" t="s">
        <v>123</v>
      </c>
      <c r="C15" t="s">
        <v>15</v>
      </c>
      <c r="D15">
        <v>28</v>
      </c>
      <c r="E15" t="s">
        <v>13</v>
      </c>
      <c r="F15" s="4">
        <v>43980</v>
      </c>
      <c r="G15" t="s">
        <v>21</v>
      </c>
      <c r="H15">
        <v>48170</v>
      </c>
    </row>
    <row r="16" spans="2:8" x14ac:dyDescent="0.25">
      <c r="B16" t="s">
        <v>140</v>
      </c>
      <c r="C16" t="s">
        <v>15</v>
      </c>
      <c r="D16">
        <v>21</v>
      </c>
      <c r="E16" t="s">
        <v>16</v>
      </c>
      <c r="F16" s="4">
        <v>44042</v>
      </c>
      <c r="G16" t="s">
        <v>9</v>
      </c>
      <c r="H16">
        <v>37920</v>
      </c>
    </row>
    <row r="17" spans="2:8" x14ac:dyDescent="0.25">
      <c r="B17" t="s">
        <v>178</v>
      </c>
      <c r="C17" t="s">
        <v>15</v>
      </c>
      <c r="D17">
        <v>34</v>
      </c>
      <c r="E17" t="s">
        <v>16</v>
      </c>
      <c r="F17" s="4">
        <v>44642</v>
      </c>
      <c r="G17" t="s">
        <v>9</v>
      </c>
      <c r="H17">
        <v>112650</v>
      </c>
    </row>
    <row r="18" spans="2:8" x14ac:dyDescent="0.25">
      <c r="B18" t="s">
        <v>165</v>
      </c>
      <c r="C18" t="s">
        <v>8</v>
      </c>
      <c r="D18">
        <v>34</v>
      </c>
      <c r="E18" t="s">
        <v>24</v>
      </c>
      <c r="F18" s="4">
        <v>44660</v>
      </c>
      <c r="G18" t="s">
        <v>19</v>
      </c>
      <c r="H18">
        <v>49630</v>
      </c>
    </row>
    <row r="19" spans="2:8" x14ac:dyDescent="0.25">
      <c r="B19" t="s">
        <v>199</v>
      </c>
      <c r="C19" t="s">
        <v>15</v>
      </c>
      <c r="D19">
        <v>36</v>
      </c>
      <c r="E19" t="s">
        <v>16</v>
      </c>
      <c r="F19" s="4">
        <v>43958</v>
      </c>
      <c r="G19" t="s">
        <v>12</v>
      </c>
      <c r="H19">
        <v>118840</v>
      </c>
    </row>
    <row r="20" spans="2:8" x14ac:dyDescent="0.25">
      <c r="B20" t="s">
        <v>159</v>
      </c>
      <c r="C20" t="s">
        <v>15</v>
      </c>
      <c r="D20">
        <v>30</v>
      </c>
      <c r="E20" t="s">
        <v>16</v>
      </c>
      <c r="F20" s="4">
        <v>44789</v>
      </c>
      <c r="G20" t="s">
        <v>12</v>
      </c>
      <c r="H20">
        <v>69710</v>
      </c>
    </row>
    <row r="21" spans="2:8" x14ac:dyDescent="0.25">
      <c r="B21" t="s">
        <v>197</v>
      </c>
      <c r="C21" t="s">
        <v>15</v>
      </c>
      <c r="D21">
        <v>20</v>
      </c>
      <c r="E21" t="s">
        <v>16</v>
      </c>
      <c r="F21" s="4">
        <v>44683</v>
      </c>
      <c r="G21" t="s">
        <v>9</v>
      </c>
      <c r="H21">
        <v>79570</v>
      </c>
    </row>
    <row r="22" spans="2:8" x14ac:dyDescent="0.25">
      <c r="B22" t="s">
        <v>154</v>
      </c>
      <c r="C22" t="s">
        <v>8</v>
      </c>
      <c r="D22">
        <v>22</v>
      </c>
      <c r="E22" t="s">
        <v>13</v>
      </c>
      <c r="F22" s="4">
        <v>44388</v>
      </c>
      <c r="G22" t="s">
        <v>9</v>
      </c>
      <c r="H22">
        <v>76900</v>
      </c>
    </row>
    <row r="23" spans="2:8" x14ac:dyDescent="0.25">
      <c r="B23" t="s">
        <v>182</v>
      </c>
      <c r="C23" t="s">
        <v>15</v>
      </c>
      <c r="D23">
        <v>27</v>
      </c>
      <c r="E23" t="s">
        <v>16</v>
      </c>
      <c r="F23" s="4">
        <v>44073</v>
      </c>
      <c r="G23" t="s">
        <v>19</v>
      </c>
      <c r="H23">
        <v>54970</v>
      </c>
    </row>
    <row r="24" spans="2:8" x14ac:dyDescent="0.25">
      <c r="B24" t="s">
        <v>118</v>
      </c>
      <c r="C24" t="s">
        <v>15</v>
      </c>
      <c r="D24">
        <v>37</v>
      </c>
      <c r="E24" t="s">
        <v>24</v>
      </c>
      <c r="F24" s="4">
        <v>44277</v>
      </c>
      <c r="G24" t="s">
        <v>12</v>
      </c>
      <c r="H24">
        <v>88050</v>
      </c>
    </row>
    <row r="25" spans="2:8" x14ac:dyDescent="0.25">
      <c r="B25" t="s">
        <v>192</v>
      </c>
      <c r="C25" t="s">
        <v>15</v>
      </c>
      <c r="D25">
        <v>43</v>
      </c>
      <c r="E25" t="s">
        <v>16</v>
      </c>
      <c r="F25" s="4">
        <v>44558</v>
      </c>
      <c r="G25" t="s">
        <v>19</v>
      </c>
      <c r="H25">
        <v>36040</v>
      </c>
    </row>
    <row r="26" spans="2:8" x14ac:dyDescent="0.25">
      <c r="B26" t="s">
        <v>111</v>
      </c>
      <c r="C26" t="s">
        <v>8</v>
      </c>
      <c r="D26">
        <v>42</v>
      </c>
      <c r="E26" t="s">
        <v>10</v>
      </c>
      <c r="F26" s="4">
        <v>44718</v>
      </c>
      <c r="G26" t="s">
        <v>9</v>
      </c>
      <c r="H26">
        <v>75000</v>
      </c>
    </row>
    <row r="27" spans="2:8" x14ac:dyDescent="0.25">
      <c r="B27" t="s">
        <v>149</v>
      </c>
      <c r="C27" t="s">
        <v>15</v>
      </c>
      <c r="D27">
        <v>35</v>
      </c>
      <c r="E27" t="s">
        <v>16</v>
      </c>
      <c r="F27" s="4">
        <v>44666</v>
      </c>
      <c r="G27" t="s">
        <v>9</v>
      </c>
      <c r="H27">
        <v>40400</v>
      </c>
    </row>
    <row r="28" spans="2:8" x14ac:dyDescent="0.25">
      <c r="B28" t="s">
        <v>196</v>
      </c>
      <c r="C28" t="s">
        <v>15</v>
      </c>
      <c r="D28">
        <v>24</v>
      </c>
      <c r="E28" t="s">
        <v>16</v>
      </c>
      <c r="F28" s="4">
        <v>44625</v>
      </c>
      <c r="G28" t="s">
        <v>12</v>
      </c>
      <c r="H28">
        <v>100420</v>
      </c>
    </row>
    <row r="29" spans="2:8" x14ac:dyDescent="0.25">
      <c r="B29" t="s">
        <v>120</v>
      </c>
      <c r="C29" t="s">
        <v>8</v>
      </c>
      <c r="D29">
        <v>31</v>
      </c>
      <c r="E29" t="s">
        <v>16</v>
      </c>
      <c r="F29" s="4">
        <v>44604</v>
      </c>
      <c r="G29" t="s">
        <v>12</v>
      </c>
      <c r="H29">
        <v>58100</v>
      </c>
    </row>
    <row r="30" spans="2:8" x14ac:dyDescent="0.25">
      <c r="B30" t="s">
        <v>114</v>
      </c>
      <c r="C30" t="s">
        <v>8</v>
      </c>
      <c r="D30">
        <v>44</v>
      </c>
      <c r="E30" t="s">
        <v>16</v>
      </c>
      <c r="F30" s="4">
        <v>44985</v>
      </c>
      <c r="G30" t="s">
        <v>12</v>
      </c>
      <c r="H30">
        <v>114870</v>
      </c>
    </row>
    <row r="31" spans="2:8" x14ac:dyDescent="0.25">
      <c r="B31" t="s">
        <v>158</v>
      </c>
      <c r="C31" t="s">
        <v>8</v>
      </c>
      <c r="D31">
        <v>32</v>
      </c>
      <c r="E31" t="s">
        <v>16</v>
      </c>
      <c r="F31" s="4">
        <v>44549</v>
      </c>
      <c r="G31" t="s">
        <v>9</v>
      </c>
      <c r="H31">
        <v>41570</v>
      </c>
    </row>
    <row r="32" spans="2:8" x14ac:dyDescent="0.25">
      <c r="B32" t="s">
        <v>173</v>
      </c>
      <c r="C32" t="s">
        <v>8</v>
      </c>
      <c r="D32">
        <v>30</v>
      </c>
      <c r="E32" t="s">
        <v>16</v>
      </c>
      <c r="F32" s="4">
        <v>44800</v>
      </c>
      <c r="G32" t="s">
        <v>9</v>
      </c>
      <c r="H32">
        <v>112570</v>
      </c>
    </row>
    <row r="33" spans="2:8" x14ac:dyDescent="0.25">
      <c r="B33" t="s">
        <v>151</v>
      </c>
      <c r="C33" t="s">
        <v>15</v>
      </c>
      <c r="D33">
        <v>26</v>
      </c>
      <c r="E33" t="s">
        <v>16</v>
      </c>
      <c r="F33" s="4">
        <v>44164</v>
      </c>
      <c r="G33" t="s">
        <v>9</v>
      </c>
      <c r="H33">
        <v>47360</v>
      </c>
    </row>
    <row r="34" spans="2:8" x14ac:dyDescent="0.25">
      <c r="B34" t="s">
        <v>126</v>
      </c>
      <c r="C34" t="s">
        <v>8</v>
      </c>
      <c r="D34">
        <v>21</v>
      </c>
      <c r="E34" t="s">
        <v>16</v>
      </c>
      <c r="F34" s="4">
        <v>44256</v>
      </c>
      <c r="G34" t="s">
        <v>21</v>
      </c>
      <c r="H34">
        <v>65920</v>
      </c>
    </row>
    <row r="35" spans="2:8" x14ac:dyDescent="0.25">
      <c r="B35" t="s">
        <v>200</v>
      </c>
      <c r="C35" t="s">
        <v>8</v>
      </c>
      <c r="D35">
        <v>28</v>
      </c>
      <c r="E35" t="s">
        <v>16</v>
      </c>
      <c r="F35" s="4">
        <v>44571</v>
      </c>
      <c r="G35" t="s">
        <v>9</v>
      </c>
      <c r="H35">
        <v>99970</v>
      </c>
    </row>
    <row r="36" spans="2:8" x14ac:dyDescent="0.25">
      <c r="B36" t="s">
        <v>133</v>
      </c>
      <c r="C36" t="s">
        <v>8</v>
      </c>
      <c r="D36">
        <v>25</v>
      </c>
      <c r="E36" t="s">
        <v>13</v>
      </c>
      <c r="F36" s="4">
        <v>44633</v>
      </c>
      <c r="G36" t="s">
        <v>12</v>
      </c>
      <c r="H36">
        <v>80700</v>
      </c>
    </row>
    <row r="37" spans="2:8" x14ac:dyDescent="0.25">
      <c r="B37" t="s">
        <v>155</v>
      </c>
      <c r="C37" t="s">
        <v>15</v>
      </c>
      <c r="D37">
        <v>24</v>
      </c>
      <c r="E37" t="s">
        <v>24</v>
      </c>
      <c r="F37" s="4">
        <v>44375</v>
      </c>
      <c r="G37" t="s">
        <v>21</v>
      </c>
      <c r="H37">
        <v>52610</v>
      </c>
    </row>
    <row r="38" spans="2:8" x14ac:dyDescent="0.25">
      <c r="B38" t="s">
        <v>180</v>
      </c>
      <c r="C38" t="s">
        <v>15</v>
      </c>
      <c r="D38">
        <v>29</v>
      </c>
      <c r="E38" t="s">
        <v>24</v>
      </c>
      <c r="F38" s="4">
        <v>44119</v>
      </c>
      <c r="G38" t="s">
        <v>12</v>
      </c>
      <c r="H38">
        <v>112110</v>
      </c>
    </row>
    <row r="39" spans="2:8" x14ac:dyDescent="0.25">
      <c r="B39" t="s">
        <v>152</v>
      </c>
      <c r="C39" t="s">
        <v>8</v>
      </c>
      <c r="D39">
        <v>27</v>
      </c>
      <c r="E39" t="s">
        <v>16</v>
      </c>
      <c r="F39" s="4">
        <v>44061</v>
      </c>
      <c r="G39" t="s">
        <v>56</v>
      </c>
      <c r="H39">
        <v>119110</v>
      </c>
    </row>
    <row r="40" spans="2:8" x14ac:dyDescent="0.25">
      <c r="B40" t="s">
        <v>150</v>
      </c>
      <c r="C40" t="s">
        <v>15</v>
      </c>
      <c r="D40">
        <v>22</v>
      </c>
      <c r="E40" t="s">
        <v>13</v>
      </c>
      <c r="F40" s="4">
        <v>44384</v>
      </c>
      <c r="G40" t="s">
        <v>19</v>
      </c>
      <c r="H40">
        <v>112780</v>
      </c>
    </row>
    <row r="41" spans="2:8" x14ac:dyDescent="0.25">
      <c r="B41" t="s">
        <v>175</v>
      </c>
      <c r="C41" t="s">
        <v>8</v>
      </c>
      <c r="D41">
        <v>36</v>
      </c>
      <c r="E41" t="s">
        <v>16</v>
      </c>
      <c r="F41" s="4">
        <v>44023</v>
      </c>
      <c r="G41" t="s">
        <v>9</v>
      </c>
      <c r="H41">
        <v>114890</v>
      </c>
    </row>
    <row r="42" spans="2:8" x14ac:dyDescent="0.25">
      <c r="B42" t="s">
        <v>146</v>
      </c>
      <c r="C42" t="s">
        <v>15</v>
      </c>
      <c r="D42">
        <v>27</v>
      </c>
      <c r="E42" t="s">
        <v>16</v>
      </c>
      <c r="F42" s="4">
        <v>44506</v>
      </c>
      <c r="G42" t="s">
        <v>21</v>
      </c>
      <c r="H42">
        <v>48980</v>
      </c>
    </row>
    <row r="43" spans="2:8" x14ac:dyDescent="0.25">
      <c r="B43" t="s">
        <v>170</v>
      </c>
      <c r="C43" t="s">
        <v>15</v>
      </c>
      <c r="D43">
        <v>21</v>
      </c>
      <c r="E43" t="s">
        <v>16</v>
      </c>
      <c r="F43" s="4">
        <v>44180</v>
      </c>
      <c r="G43" t="s">
        <v>56</v>
      </c>
      <c r="H43">
        <v>75880</v>
      </c>
    </row>
    <row r="44" spans="2:8" x14ac:dyDescent="0.25">
      <c r="B44" t="s">
        <v>167</v>
      </c>
      <c r="C44" t="s">
        <v>8</v>
      </c>
      <c r="D44">
        <v>28</v>
      </c>
      <c r="E44" t="s">
        <v>16</v>
      </c>
      <c r="F44" s="4">
        <v>44296</v>
      </c>
      <c r="G44" t="s">
        <v>19</v>
      </c>
      <c r="H44">
        <v>53240</v>
      </c>
    </row>
    <row r="45" spans="2:8" x14ac:dyDescent="0.25">
      <c r="B45" t="s">
        <v>122</v>
      </c>
      <c r="C45" t="s">
        <v>8</v>
      </c>
      <c r="D45">
        <v>34</v>
      </c>
      <c r="E45" t="s">
        <v>16</v>
      </c>
      <c r="F45" s="4">
        <v>44397</v>
      </c>
      <c r="G45" t="s">
        <v>21</v>
      </c>
      <c r="H45">
        <v>85000</v>
      </c>
    </row>
    <row r="46" spans="2:8" x14ac:dyDescent="0.25">
      <c r="B46" t="s">
        <v>179</v>
      </c>
      <c r="C46" t="s">
        <v>8</v>
      </c>
      <c r="D46">
        <v>21</v>
      </c>
      <c r="E46" t="s">
        <v>16</v>
      </c>
      <c r="F46" s="4">
        <v>44619</v>
      </c>
      <c r="G46" t="s">
        <v>12</v>
      </c>
      <c r="H46">
        <v>33920</v>
      </c>
    </row>
    <row r="47" spans="2:8" x14ac:dyDescent="0.25">
      <c r="B47" t="s">
        <v>188</v>
      </c>
      <c r="C47" t="s">
        <v>8</v>
      </c>
      <c r="D47">
        <v>33</v>
      </c>
      <c r="E47" t="s">
        <v>16</v>
      </c>
      <c r="F47" s="4">
        <v>44253</v>
      </c>
      <c r="G47" t="s">
        <v>12</v>
      </c>
      <c r="H47">
        <v>75280</v>
      </c>
    </row>
    <row r="48" spans="2:8" x14ac:dyDescent="0.25">
      <c r="B48" t="s">
        <v>130</v>
      </c>
      <c r="C48" t="s">
        <v>8</v>
      </c>
      <c r="D48">
        <v>34</v>
      </c>
      <c r="E48" t="s">
        <v>16</v>
      </c>
      <c r="F48" s="4">
        <v>44594</v>
      </c>
      <c r="G48" t="s">
        <v>21</v>
      </c>
      <c r="H48">
        <v>58940</v>
      </c>
    </row>
    <row r="49" spans="2:8" x14ac:dyDescent="0.25">
      <c r="B49" t="s">
        <v>136</v>
      </c>
      <c r="C49" t="s">
        <v>8</v>
      </c>
      <c r="D49">
        <v>28</v>
      </c>
      <c r="E49" t="s">
        <v>16</v>
      </c>
      <c r="F49" s="4">
        <v>44425</v>
      </c>
      <c r="G49" t="s">
        <v>9</v>
      </c>
      <c r="H49">
        <v>104770</v>
      </c>
    </row>
    <row r="50" spans="2:8" x14ac:dyDescent="0.25">
      <c r="B50" t="s">
        <v>125</v>
      </c>
      <c r="C50" t="s">
        <v>15</v>
      </c>
      <c r="D50">
        <v>21</v>
      </c>
      <c r="E50" t="s">
        <v>16</v>
      </c>
      <c r="F50" s="4">
        <v>44701</v>
      </c>
      <c r="G50" t="s">
        <v>9</v>
      </c>
      <c r="H50">
        <v>57090</v>
      </c>
    </row>
    <row r="51" spans="2:8" x14ac:dyDescent="0.25">
      <c r="B51" t="s">
        <v>160</v>
      </c>
      <c r="C51" t="s">
        <v>15</v>
      </c>
      <c r="D51">
        <v>27</v>
      </c>
      <c r="E51" t="s">
        <v>13</v>
      </c>
      <c r="F51" s="4">
        <v>44174</v>
      </c>
      <c r="G51" t="s">
        <v>21</v>
      </c>
      <c r="H51">
        <v>91650</v>
      </c>
    </row>
    <row r="52" spans="2:8" x14ac:dyDescent="0.25">
      <c r="B52" t="s">
        <v>183</v>
      </c>
      <c r="C52" t="s">
        <v>15</v>
      </c>
      <c r="D52">
        <v>42</v>
      </c>
      <c r="E52" t="s">
        <v>24</v>
      </c>
      <c r="F52" s="4">
        <v>44670</v>
      </c>
      <c r="G52" t="s">
        <v>21</v>
      </c>
      <c r="H52">
        <v>70270</v>
      </c>
    </row>
    <row r="53" spans="2:8" x14ac:dyDescent="0.25">
      <c r="B53" t="s">
        <v>129</v>
      </c>
      <c r="C53" t="s">
        <v>8</v>
      </c>
      <c r="D53">
        <v>28</v>
      </c>
      <c r="E53" t="s">
        <v>16</v>
      </c>
      <c r="F53" s="4">
        <v>44124</v>
      </c>
      <c r="G53" t="s">
        <v>21</v>
      </c>
      <c r="H53">
        <v>75970</v>
      </c>
    </row>
    <row r="54" spans="2:8" x14ac:dyDescent="0.25">
      <c r="B54" t="s">
        <v>112</v>
      </c>
      <c r="D54">
        <v>27</v>
      </c>
      <c r="E54" t="s">
        <v>13</v>
      </c>
      <c r="F54" s="4">
        <v>44212</v>
      </c>
      <c r="G54" t="s">
        <v>12</v>
      </c>
      <c r="H54">
        <v>90700</v>
      </c>
    </row>
    <row r="55" spans="2:8" x14ac:dyDescent="0.25">
      <c r="B55" t="s">
        <v>131</v>
      </c>
      <c r="C55" t="s">
        <v>15</v>
      </c>
      <c r="D55">
        <v>30</v>
      </c>
      <c r="E55" t="s">
        <v>16</v>
      </c>
      <c r="F55" s="4">
        <v>44607</v>
      </c>
      <c r="G55" t="s">
        <v>9</v>
      </c>
      <c r="H55">
        <v>60570</v>
      </c>
    </row>
    <row r="56" spans="2:8" x14ac:dyDescent="0.25">
      <c r="B56" t="s">
        <v>134</v>
      </c>
      <c r="C56" t="s">
        <v>15</v>
      </c>
      <c r="D56">
        <v>33</v>
      </c>
      <c r="E56" t="s">
        <v>16</v>
      </c>
      <c r="F56" s="4">
        <v>44103</v>
      </c>
      <c r="G56" t="s">
        <v>9</v>
      </c>
      <c r="H56">
        <v>115920</v>
      </c>
    </row>
    <row r="57" spans="2:8" x14ac:dyDescent="0.25">
      <c r="B57" t="s">
        <v>186</v>
      </c>
      <c r="C57" t="s">
        <v>8</v>
      </c>
      <c r="D57">
        <v>33</v>
      </c>
      <c r="E57" t="s">
        <v>16</v>
      </c>
      <c r="F57" s="4">
        <v>44006</v>
      </c>
      <c r="G57" t="s">
        <v>21</v>
      </c>
      <c r="H57">
        <v>65360</v>
      </c>
    </row>
    <row r="58" spans="2:8" x14ac:dyDescent="0.25">
      <c r="B58" t="s">
        <v>116</v>
      </c>
      <c r="D58">
        <v>30</v>
      </c>
      <c r="E58" t="s">
        <v>16</v>
      </c>
      <c r="F58" s="4">
        <v>44535</v>
      </c>
      <c r="G58" t="s">
        <v>21</v>
      </c>
      <c r="H58">
        <v>64000</v>
      </c>
    </row>
    <row r="59" spans="2:8" x14ac:dyDescent="0.25">
      <c r="B59" t="s">
        <v>195</v>
      </c>
      <c r="C59" t="s">
        <v>8</v>
      </c>
      <c r="D59">
        <v>34</v>
      </c>
      <c r="E59" t="s">
        <v>16</v>
      </c>
      <c r="F59" s="4">
        <v>44383</v>
      </c>
      <c r="G59" t="s">
        <v>21</v>
      </c>
      <c r="H59">
        <v>92450</v>
      </c>
    </row>
    <row r="60" spans="2:8" x14ac:dyDescent="0.25">
      <c r="B60" t="s">
        <v>113</v>
      </c>
      <c r="C60" t="s">
        <v>15</v>
      </c>
      <c r="D60">
        <v>31</v>
      </c>
      <c r="E60" t="s">
        <v>16</v>
      </c>
      <c r="F60" s="4">
        <v>44450</v>
      </c>
      <c r="G60" t="s">
        <v>12</v>
      </c>
      <c r="H60">
        <v>48950</v>
      </c>
    </row>
    <row r="61" spans="2:8" x14ac:dyDescent="0.25">
      <c r="B61" t="s">
        <v>185</v>
      </c>
      <c r="C61" t="s">
        <v>8</v>
      </c>
      <c r="D61">
        <v>27</v>
      </c>
      <c r="E61" t="s">
        <v>16</v>
      </c>
      <c r="F61" s="4">
        <v>44625</v>
      </c>
      <c r="G61" t="s">
        <v>12</v>
      </c>
      <c r="H61">
        <v>83750</v>
      </c>
    </row>
    <row r="62" spans="2:8" x14ac:dyDescent="0.25">
      <c r="B62" t="s">
        <v>166</v>
      </c>
      <c r="C62" t="s">
        <v>8</v>
      </c>
      <c r="D62">
        <v>40</v>
      </c>
      <c r="E62" t="s">
        <v>16</v>
      </c>
      <c r="F62" s="4">
        <v>44276</v>
      </c>
      <c r="G62" t="s">
        <v>12</v>
      </c>
      <c r="H62">
        <v>87620</v>
      </c>
    </row>
    <row r="63" spans="2:8" x14ac:dyDescent="0.25">
      <c r="B63" t="s">
        <v>184</v>
      </c>
      <c r="C63" t="s">
        <v>8</v>
      </c>
      <c r="D63">
        <v>20</v>
      </c>
      <c r="E63" t="s">
        <v>24</v>
      </c>
      <c r="F63" s="4">
        <v>44476</v>
      </c>
      <c r="G63" t="s">
        <v>19</v>
      </c>
      <c r="H63">
        <v>68900</v>
      </c>
    </row>
    <row r="64" spans="2:8" x14ac:dyDescent="0.25">
      <c r="B64" t="s">
        <v>157</v>
      </c>
      <c r="C64" t="s">
        <v>15</v>
      </c>
      <c r="D64">
        <v>32</v>
      </c>
      <c r="E64" t="s">
        <v>16</v>
      </c>
      <c r="F64" s="4">
        <v>44403</v>
      </c>
      <c r="G64" t="s">
        <v>19</v>
      </c>
      <c r="H64">
        <v>53540</v>
      </c>
    </row>
    <row r="65" spans="2:8" x14ac:dyDescent="0.25">
      <c r="B65" t="s">
        <v>172</v>
      </c>
      <c r="C65" t="s">
        <v>15</v>
      </c>
      <c r="D65">
        <v>28</v>
      </c>
      <c r="E65" t="s">
        <v>42</v>
      </c>
      <c r="F65" s="4">
        <v>44758</v>
      </c>
      <c r="G65" t="s">
        <v>19</v>
      </c>
      <c r="H65">
        <v>43510</v>
      </c>
    </row>
    <row r="66" spans="2:8" x14ac:dyDescent="0.25">
      <c r="B66" t="s">
        <v>127</v>
      </c>
      <c r="C66" t="s">
        <v>8</v>
      </c>
      <c r="D66">
        <v>38</v>
      </c>
      <c r="E66" t="s">
        <v>10</v>
      </c>
      <c r="F66" s="4">
        <v>44316</v>
      </c>
      <c r="G66" t="s">
        <v>19</v>
      </c>
      <c r="H66">
        <v>109160</v>
      </c>
    </row>
    <row r="67" spans="2:8" x14ac:dyDescent="0.25">
      <c r="B67" t="s">
        <v>198</v>
      </c>
      <c r="C67" t="s">
        <v>15</v>
      </c>
      <c r="D67">
        <v>40</v>
      </c>
      <c r="E67" t="s">
        <v>16</v>
      </c>
      <c r="F67" s="4">
        <v>44204</v>
      </c>
      <c r="G67" t="s">
        <v>9</v>
      </c>
      <c r="H67">
        <v>99750</v>
      </c>
    </row>
    <row r="68" spans="2:8" x14ac:dyDescent="0.25">
      <c r="B68" t="s">
        <v>124</v>
      </c>
      <c r="C68" t="s">
        <v>8</v>
      </c>
      <c r="D68">
        <v>31</v>
      </c>
      <c r="E68" t="s">
        <v>16</v>
      </c>
      <c r="F68" s="4">
        <v>44084</v>
      </c>
      <c r="G68" t="s">
        <v>12</v>
      </c>
      <c r="H68">
        <v>41980</v>
      </c>
    </row>
    <row r="69" spans="2:8" x14ac:dyDescent="0.25">
      <c r="B69" t="s">
        <v>187</v>
      </c>
      <c r="C69" t="s">
        <v>15</v>
      </c>
      <c r="D69">
        <v>36</v>
      </c>
      <c r="E69" t="s">
        <v>16</v>
      </c>
      <c r="F69" s="4">
        <v>44272</v>
      </c>
      <c r="G69" t="s">
        <v>21</v>
      </c>
      <c r="H69">
        <v>71380</v>
      </c>
    </row>
    <row r="70" spans="2:8" x14ac:dyDescent="0.25">
      <c r="B70" t="s">
        <v>191</v>
      </c>
      <c r="C70" t="s">
        <v>15</v>
      </c>
      <c r="D70">
        <v>27</v>
      </c>
      <c r="E70" t="s">
        <v>42</v>
      </c>
      <c r="F70" s="4">
        <v>44547</v>
      </c>
      <c r="G70" t="s">
        <v>9</v>
      </c>
      <c r="H70">
        <v>113280</v>
      </c>
    </row>
    <row r="71" spans="2:8" x14ac:dyDescent="0.25">
      <c r="B71" t="s">
        <v>181</v>
      </c>
      <c r="C71" t="s">
        <v>8</v>
      </c>
      <c r="D71">
        <v>33</v>
      </c>
      <c r="E71" t="s">
        <v>16</v>
      </c>
      <c r="F71" s="4">
        <v>44747</v>
      </c>
      <c r="G71" t="s">
        <v>21</v>
      </c>
      <c r="H71">
        <v>86570</v>
      </c>
    </row>
    <row r="72" spans="2:8" x14ac:dyDescent="0.25">
      <c r="B72" t="s">
        <v>139</v>
      </c>
      <c r="C72" t="s">
        <v>15</v>
      </c>
      <c r="D72">
        <v>26</v>
      </c>
      <c r="E72" t="s">
        <v>16</v>
      </c>
      <c r="F72" s="4">
        <v>44350</v>
      </c>
      <c r="G72" t="s">
        <v>9</v>
      </c>
      <c r="H72">
        <v>53540</v>
      </c>
    </row>
    <row r="73" spans="2:8" x14ac:dyDescent="0.25">
      <c r="B73" t="s">
        <v>190</v>
      </c>
      <c r="C73" t="s">
        <v>15</v>
      </c>
      <c r="D73">
        <v>37</v>
      </c>
      <c r="E73" t="s">
        <v>16</v>
      </c>
      <c r="F73" s="4">
        <v>44640</v>
      </c>
      <c r="G73" t="s">
        <v>12</v>
      </c>
      <c r="H73">
        <v>69070</v>
      </c>
    </row>
    <row r="74" spans="2:8" x14ac:dyDescent="0.25">
      <c r="B74" t="s">
        <v>121</v>
      </c>
      <c r="C74" t="s">
        <v>8</v>
      </c>
      <c r="D74">
        <v>30</v>
      </c>
      <c r="E74" t="s">
        <v>24</v>
      </c>
      <c r="F74" s="4">
        <v>44328</v>
      </c>
      <c r="G74" t="s">
        <v>21</v>
      </c>
      <c r="H74">
        <v>67910</v>
      </c>
    </row>
    <row r="75" spans="2:8" x14ac:dyDescent="0.25">
      <c r="B75" t="s">
        <v>119</v>
      </c>
      <c r="C75" t="s">
        <v>15</v>
      </c>
      <c r="D75">
        <v>30</v>
      </c>
      <c r="E75" t="s">
        <v>16</v>
      </c>
      <c r="F75" s="4">
        <v>44214</v>
      </c>
      <c r="G75" t="s">
        <v>12</v>
      </c>
      <c r="H75">
        <v>69120</v>
      </c>
    </row>
    <row r="76" spans="2:8" x14ac:dyDescent="0.25">
      <c r="B76" t="s">
        <v>132</v>
      </c>
      <c r="C76" t="s">
        <v>8</v>
      </c>
      <c r="D76">
        <v>34</v>
      </c>
      <c r="E76" t="s">
        <v>16</v>
      </c>
      <c r="F76" s="4">
        <v>44550</v>
      </c>
      <c r="G76" t="s">
        <v>21</v>
      </c>
      <c r="H76">
        <v>60130</v>
      </c>
    </row>
    <row r="77" spans="2:8" x14ac:dyDescent="0.25">
      <c r="B77" t="s">
        <v>161</v>
      </c>
      <c r="C77" t="s">
        <v>15</v>
      </c>
      <c r="D77">
        <v>23</v>
      </c>
      <c r="E77" t="s">
        <v>16</v>
      </c>
      <c r="F77" s="4">
        <v>44378</v>
      </c>
      <c r="G77" t="s">
        <v>9</v>
      </c>
      <c r="H77">
        <v>106460</v>
      </c>
    </row>
    <row r="78" spans="2:8" x14ac:dyDescent="0.25">
      <c r="B78" t="s">
        <v>148</v>
      </c>
      <c r="C78" t="s">
        <v>8</v>
      </c>
      <c r="D78">
        <v>37</v>
      </c>
      <c r="E78" t="s">
        <v>16</v>
      </c>
      <c r="F78" s="4">
        <v>44389</v>
      </c>
      <c r="G78" t="s">
        <v>56</v>
      </c>
      <c r="H78">
        <v>118100</v>
      </c>
    </row>
    <row r="79" spans="2:8" x14ac:dyDescent="0.25">
      <c r="B79" t="s">
        <v>164</v>
      </c>
      <c r="C79" t="s">
        <v>8</v>
      </c>
      <c r="D79">
        <v>36</v>
      </c>
      <c r="E79" t="s">
        <v>16</v>
      </c>
      <c r="F79" s="4">
        <v>44468</v>
      </c>
      <c r="G79" t="s">
        <v>9</v>
      </c>
      <c r="H79">
        <v>78390</v>
      </c>
    </row>
    <row r="80" spans="2:8" x14ac:dyDescent="0.25">
      <c r="B80" t="s">
        <v>147</v>
      </c>
      <c r="C80" t="s">
        <v>8</v>
      </c>
      <c r="D80">
        <v>30</v>
      </c>
      <c r="E80" t="s">
        <v>16</v>
      </c>
      <c r="F80" s="4">
        <v>44789</v>
      </c>
      <c r="G80" t="s">
        <v>9</v>
      </c>
      <c r="H80">
        <v>114180</v>
      </c>
    </row>
    <row r="81" spans="2:8" x14ac:dyDescent="0.25">
      <c r="B81" t="s">
        <v>189</v>
      </c>
      <c r="C81" t="s">
        <v>8</v>
      </c>
      <c r="D81">
        <v>28</v>
      </c>
      <c r="E81" t="s">
        <v>16</v>
      </c>
      <c r="F81" s="4">
        <v>44590</v>
      </c>
      <c r="G81" t="s">
        <v>9</v>
      </c>
      <c r="H81">
        <v>104120</v>
      </c>
    </row>
    <row r="82" spans="2:8" x14ac:dyDescent="0.25">
      <c r="B82" t="s">
        <v>138</v>
      </c>
      <c r="C82" t="s">
        <v>15</v>
      </c>
      <c r="D82">
        <v>30</v>
      </c>
      <c r="E82" t="s">
        <v>16</v>
      </c>
      <c r="F82" s="4">
        <v>44640</v>
      </c>
      <c r="G82" t="s">
        <v>9</v>
      </c>
      <c r="H82">
        <v>67950</v>
      </c>
    </row>
    <row r="83" spans="2:8" x14ac:dyDescent="0.25">
      <c r="B83" t="s">
        <v>137</v>
      </c>
      <c r="C83" t="s">
        <v>8</v>
      </c>
      <c r="D83">
        <v>29</v>
      </c>
      <c r="E83" t="s">
        <v>16</v>
      </c>
      <c r="F83" s="4">
        <v>43962</v>
      </c>
      <c r="G83" t="s">
        <v>12</v>
      </c>
      <c r="H83">
        <v>34980</v>
      </c>
    </row>
    <row r="84" spans="2:8" x14ac:dyDescent="0.25">
      <c r="B84" t="s">
        <v>153</v>
      </c>
      <c r="C84" t="s">
        <v>8</v>
      </c>
      <c r="D84">
        <v>24</v>
      </c>
      <c r="E84" t="s">
        <v>16</v>
      </c>
      <c r="F84" s="4">
        <v>44087</v>
      </c>
      <c r="G84" t="s">
        <v>12</v>
      </c>
      <c r="H84">
        <v>62780</v>
      </c>
    </row>
    <row r="85" spans="2:8" x14ac:dyDescent="0.25">
      <c r="B85" t="s">
        <v>117</v>
      </c>
      <c r="C85" t="s">
        <v>15</v>
      </c>
      <c r="D85">
        <v>20</v>
      </c>
      <c r="E85" t="s">
        <v>16</v>
      </c>
      <c r="F85" s="4">
        <v>44397</v>
      </c>
      <c r="G85" t="s">
        <v>12</v>
      </c>
      <c r="H85">
        <v>107700</v>
      </c>
    </row>
    <row r="86" spans="2:8" x14ac:dyDescent="0.25">
      <c r="B86" t="s">
        <v>168</v>
      </c>
      <c r="C86" t="s">
        <v>15</v>
      </c>
      <c r="D86">
        <v>25</v>
      </c>
      <c r="E86" t="s">
        <v>16</v>
      </c>
      <c r="F86" s="4">
        <v>44322</v>
      </c>
      <c r="G86" t="s">
        <v>19</v>
      </c>
      <c r="H86">
        <v>65700</v>
      </c>
    </row>
    <row r="87" spans="2:8" x14ac:dyDescent="0.25">
      <c r="B87" t="s">
        <v>135</v>
      </c>
      <c r="C87" t="s">
        <v>8</v>
      </c>
      <c r="D87">
        <v>33</v>
      </c>
      <c r="E87" t="s">
        <v>42</v>
      </c>
      <c r="F87" s="4">
        <v>44313</v>
      </c>
      <c r="G87" t="s">
        <v>12</v>
      </c>
      <c r="H87">
        <v>75480</v>
      </c>
    </row>
    <row r="88" spans="2:8" x14ac:dyDescent="0.25">
      <c r="B88" t="s">
        <v>174</v>
      </c>
      <c r="C88" t="s">
        <v>15</v>
      </c>
      <c r="D88">
        <v>33</v>
      </c>
      <c r="E88" t="s">
        <v>16</v>
      </c>
      <c r="F88" s="4">
        <v>44448</v>
      </c>
      <c r="G88" t="s">
        <v>12</v>
      </c>
      <c r="H88">
        <v>53870</v>
      </c>
    </row>
    <row r="89" spans="2:8" x14ac:dyDescent="0.25">
      <c r="B89" t="s">
        <v>141</v>
      </c>
      <c r="C89" t="s">
        <v>8</v>
      </c>
      <c r="D89">
        <v>36</v>
      </c>
      <c r="E89" t="s">
        <v>16</v>
      </c>
      <c r="F89" s="4">
        <v>44433</v>
      </c>
      <c r="G89" t="s">
        <v>19</v>
      </c>
      <c r="H89">
        <v>78540</v>
      </c>
    </row>
    <row r="90" spans="2:8" x14ac:dyDescent="0.25">
      <c r="B90" t="s">
        <v>193</v>
      </c>
      <c r="C90" t="s">
        <v>15</v>
      </c>
      <c r="D90">
        <v>19</v>
      </c>
      <c r="E90" t="s">
        <v>16</v>
      </c>
      <c r="F90" s="4">
        <v>44218</v>
      </c>
      <c r="G90" t="s">
        <v>9</v>
      </c>
      <c r="H90">
        <v>58960</v>
      </c>
    </row>
    <row r="91" spans="2:8" x14ac:dyDescent="0.25">
      <c r="B91" t="s">
        <v>162</v>
      </c>
      <c r="C91" t="s">
        <v>15</v>
      </c>
      <c r="D91">
        <v>46</v>
      </c>
      <c r="E91" t="s">
        <v>16</v>
      </c>
      <c r="F91" s="4">
        <v>44697</v>
      </c>
      <c r="G91" t="s">
        <v>9</v>
      </c>
      <c r="H91">
        <v>70610</v>
      </c>
    </row>
    <row r="92" spans="2:8" x14ac:dyDescent="0.25">
      <c r="B92" t="s">
        <v>171</v>
      </c>
      <c r="C92" t="s">
        <v>15</v>
      </c>
      <c r="D92">
        <v>33</v>
      </c>
      <c r="E92" t="s">
        <v>16</v>
      </c>
      <c r="F92" s="4">
        <v>44181</v>
      </c>
      <c r="G92" t="s">
        <v>21</v>
      </c>
      <c r="H92">
        <v>59430</v>
      </c>
    </row>
    <row r="93" spans="2:8" x14ac:dyDescent="0.25">
      <c r="B93" t="s">
        <v>144</v>
      </c>
      <c r="C93" t="s">
        <v>15</v>
      </c>
      <c r="D93">
        <v>33</v>
      </c>
      <c r="E93" t="s">
        <v>13</v>
      </c>
      <c r="F93" s="4">
        <v>44640</v>
      </c>
      <c r="G93" t="s">
        <v>9</v>
      </c>
      <c r="H93">
        <v>48530</v>
      </c>
    </row>
    <row r="94" spans="2:8" x14ac:dyDescent="0.25">
      <c r="B94" t="s">
        <v>163</v>
      </c>
      <c r="C94" t="s">
        <v>8</v>
      </c>
      <c r="D94">
        <v>33</v>
      </c>
      <c r="E94" t="s">
        <v>16</v>
      </c>
      <c r="F94" s="4">
        <v>44129</v>
      </c>
      <c r="G94" t="s">
        <v>12</v>
      </c>
      <c r="H94">
        <v>96140</v>
      </c>
    </row>
    <row r="95" spans="2:8" x14ac:dyDescent="0.25">
      <c r="B95" t="s">
        <v>156</v>
      </c>
      <c r="C95" t="s">
        <v>15</v>
      </c>
      <c r="D95">
        <v>20</v>
      </c>
      <c r="E95" t="s">
        <v>16</v>
      </c>
      <c r="F95" s="4">
        <v>44122</v>
      </c>
      <c r="G95" t="s">
        <v>12</v>
      </c>
      <c r="H95">
        <v>112650</v>
      </c>
    </row>
    <row r="96" spans="2:8" x14ac:dyDescent="0.25">
      <c r="B96" t="s">
        <v>176</v>
      </c>
      <c r="C96" t="s">
        <v>8</v>
      </c>
      <c r="D96">
        <v>32</v>
      </c>
      <c r="E96" t="s">
        <v>13</v>
      </c>
      <c r="F96" s="4">
        <v>44293</v>
      </c>
      <c r="G96" t="s">
        <v>12</v>
      </c>
      <c r="H96">
        <v>43840</v>
      </c>
    </row>
    <row r="97" spans="2:8" x14ac:dyDescent="0.25">
      <c r="B97" t="s">
        <v>143</v>
      </c>
      <c r="C97" t="s">
        <v>15</v>
      </c>
      <c r="D97">
        <v>31</v>
      </c>
      <c r="E97" t="s">
        <v>16</v>
      </c>
      <c r="F97" s="4">
        <v>44663</v>
      </c>
      <c r="G97" t="s">
        <v>9</v>
      </c>
      <c r="H97">
        <v>103550</v>
      </c>
    </row>
    <row r="98" spans="2:8" x14ac:dyDescent="0.25">
      <c r="B98" t="s">
        <v>201</v>
      </c>
      <c r="C98" t="s">
        <v>8</v>
      </c>
      <c r="D98">
        <v>32</v>
      </c>
      <c r="E98" t="s">
        <v>16</v>
      </c>
      <c r="F98" s="4">
        <v>44339</v>
      </c>
      <c r="G98" t="s">
        <v>56</v>
      </c>
      <c r="H98">
        <v>45510</v>
      </c>
    </row>
    <row r="99" spans="2:8" x14ac:dyDescent="0.25">
      <c r="B99" t="s">
        <v>142</v>
      </c>
      <c r="D99">
        <v>37</v>
      </c>
      <c r="E99" t="s">
        <v>24</v>
      </c>
      <c r="F99" s="4">
        <v>44085</v>
      </c>
      <c r="G99" t="s">
        <v>21</v>
      </c>
      <c r="H99">
        <v>115440</v>
      </c>
    </row>
    <row r="100" spans="2:8" x14ac:dyDescent="0.25">
      <c r="B100" t="s">
        <v>202</v>
      </c>
      <c r="C100" t="s">
        <v>8</v>
      </c>
      <c r="D100">
        <v>38</v>
      </c>
      <c r="E100" t="s">
        <v>13</v>
      </c>
      <c r="F100" s="4">
        <v>44268</v>
      </c>
      <c r="G100" t="s">
        <v>19</v>
      </c>
      <c r="H100">
        <v>56870</v>
      </c>
    </row>
    <row r="101" spans="2:8" x14ac:dyDescent="0.25">
      <c r="B101" t="s">
        <v>169</v>
      </c>
      <c r="C101" t="s">
        <v>8</v>
      </c>
      <c r="D101">
        <v>25</v>
      </c>
      <c r="E101" t="s">
        <v>16</v>
      </c>
      <c r="F101" s="4">
        <v>44144</v>
      </c>
      <c r="G101" t="s">
        <v>19</v>
      </c>
      <c r="H101">
        <v>92700</v>
      </c>
    </row>
    <row r="102" spans="2:8" x14ac:dyDescent="0.25">
      <c r="B102" t="s">
        <v>145</v>
      </c>
      <c r="D102">
        <v>32</v>
      </c>
      <c r="E102" t="s">
        <v>16</v>
      </c>
      <c r="F102" s="4">
        <v>44713</v>
      </c>
      <c r="G102" t="s">
        <v>12</v>
      </c>
      <c r="H102">
        <v>91310</v>
      </c>
    </row>
    <row r="103" spans="2:8" x14ac:dyDescent="0.25">
      <c r="B103" t="s">
        <v>115</v>
      </c>
      <c r="C103" t="s">
        <v>15</v>
      </c>
      <c r="D103">
        <v>33</v>
      </c>
      <c r="E103" t="s">
        <v>16</v>
      </c>
      <c r="F103" s="4">
        <v>44324</v>
      </c>
      <c r="G103" t="s">
        <v>19</v>
      </c>
      <c r="H103">
        <v>74550</v>
      </c>
    </row>
    <row r="104" spans="2:8" x14ac:dyDescent="0.25">
      <c r="B104" t="s">
        <v>128</v>
      </c>
      <c r="C104" t="s">
        <v>15</v>
      </c>
      <c r="D104">
        <v>25</v>
      </c>
      <c r="E104" t="s">
        <v>13</v>
      </c>
      <c r="F104" s="4">
        <v>44665</v>
      </c>
      <c r="G104" t="s">
        <v>9</v>
      </c>
      <c r="H104">
        <v>109190</v>
      </c>
    </row>
    <row r="105" spans="2:8" x14ac:dyDescent="0.25">
      <c r="B105" t="s">
        <v>194</v>
      </c>
      <c r="C105" t="s">
        <v>8</v>
      </c>
      <c r="D105">
        <v>40</v>
      </c>
      <c r="E105" t="s">
        <v>16</v>
      </c>
      <c r="F105" s="4">
        <v>44320</v>
      </c>
      <c r="G105" t="s">
        <v>12</v>
      </c>
      <c r="H105">
        <v>104410</v>
      </c>
    </row>
    <row r="106" spans="2:8" x14ac:dyDescent="0.25">
      <c r="B106" t="s">
        <v>177</v>
      </c>
      <c r="C106" t="s">
        <v>15</v>
      </c>
      <c r="D106">
        <v>30</v>
      </c>
      <c r="E106" t="s">
        <v>16</v>
      </c>
      <c r="F106" s="4">
        <v>44544</v>
      </c>
      <c r="G106" t="s">
        <v>21</v>
      </c>
      <c r="H106">
        <v>96800</v>
      </c>
    </row>
    <row r="107" spans="2:8" x14ac:dyDescent="0.25">
      <c r="B107" t="s">
        <v>123</v>
      </c>
      <c r="C107" t="s">
        <v>15</v>
      </c>
      <c r="D107">
        <v>28</v>
      </c>
      <c r="E107" t="s">
        <v>13</v>
      </c>
      <c r="F107" s="4">
        <v>43980</v>
      </c>
      <c r="G107" t="s">
        <v>21</v>
      </c>
      <c r="H107">
        <v>48170</v>
      </c>
    </row>
    <row r="108" spans="2:8" x14ac:dyDescent="0.25">
      <c r="B108" t="s">
        <v>140</v>
      </c>
      <c r="C108" t="s">
        <v>15</v>
      </c>
      <c r="D108">
        <v>21</v>
      </c>
      <c r="E108" t="s">
        <v>16</v>
      </c>
      <c r="F108" s="4">
        <v>44042</v>
      </c>
      <c r="G108" t="s">
        <v>9</v>
      </c>
      <c r="H108">
        <v>37920</v>
      </c>
    </row>
    <row r="109" spans="2:8" x14ac:dyDescent="0.25">
      <c r="B109" t="s">
        <v>178</v>
      </c>
      <c r="C109" t="s">
        <v>15</v>
      </c>
      <c r="D109">
        <v>34</v>
      </c>
      <c r="E109" t="s">
        <v>16</v>
      </c>
      <c r="F109" s="4">
        <v>44642</v>
      </c>
      <c r="G109" t="s">
        <v>9</v>
      </c>
      <c r="H109">
        <v>112650</v>
      </c>
    </row>
    <row r="110" spans="2:8" x14ac:dyDescent="0.25">
      <c r="B110" t="s">
        <v>165</v>
      </c>
      <c r="C110" t="s">
        <v>8</v>
      </c>
      <c r="D110">
        <v>34</v>
      </c>
      <c r="E110" t="s">
        <v>24</v>
      </c>
      <c r="F110" s="4">
        <v>44660</v>
      </c>
      <c r="G110" t="s">
        <v>19</v>
      </c>
      <c r="H110">
        <v>49630</v>
      </c>
    </row>
    <row r="111" spans="2:8" x14ac:dyDescent="0.25">
      <c r="B111" t="s">
        <v>199</v>
      </c>
      <c r="C111" t="s">
        <v>15</v>
      </c>
      <c r="D111">
        <v>36</v>
      </c>
      <c r="E111" t="s">
        <v>16</v>
      </c>
      <c r="F111" s="4">
        <v>43958</v>
      </c>
      <c r="G111" t="s">
        <v>12</v>
      </c>
      <c r="H111">
        <v>118840</v>
      </c>
    </row>
    <row r="112" spans="2:8" x14ac:dyDescent="0.25">
      <c r="B112" t="s">
        <v>159</v>
      </c>
      <c r="C112" t="s">
        <v>15</v>
      </c>
      <c r="D112">
        <v>30</v>
      </c>
      <c r="E112" t="s">
        <v>16</v>
      </c>
      <c r="F112" s="4">
        <v>44789</v>
      </c>
      <c r="G112" t="s">
        <v>12</v>
      </c>
      <c r="H112">
        <v>69710</v>
      </c>
    </row>
    <row r="113" spans="2:8" x14ac:dyDescent="0.25">
      <c r="B113" t="s">
        <v>197</v>
      </c>
      <c r="C113" t="s">
        <v>15</v>
      </c>
      <c r="D113">
        <v>20</v>
      </c>
      <c r="E113" t="s">
        <v>16</v>
      </c>
      <c r="F113" s="4">
        <v>44683</v>
      </c>
      <c r="G113" t="s">
        <v>9</v>
      </c>
      <c r="H113">
        <v>79570</v>
      </c>
    </row>
    <row r="114" spans="2:8" x14ac:dyDescent="0.25">
      <c r="B114" t="s">
        <v>154</v>
      </c>
      <c r="C114" t="s">
        <v>8</v>
      </c>
      <c r="D114">
        <v>22</v>
      </c>
      <c r="E114" t="s">
        <v>13</v>
      </c>
      <c r="F114" s="4">
        <v>44388</v>
      </c>
      <c r="G114" t="s">
        <v>9</v>
      </c>
      <c r="H114">
        <v>76900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84"/>
  <sheetViews>
    <sheetView tabSelected="1" topLeftCell="A13" workbookViewId="0">
      <selection activeCell="K26" sqref="K26"/>
    </sheetView>
  </sheetViews>
  <sheetFormatPr defaultRowHeight="15" x14ac:dyDescent="0.25"/>
  <cols>
    <col min="1" max="1" width="30" bestFit="1" customWidth="1"/>
    <col min="2" max="2" width="10" bestFit="1" customWidth="1"/>
    <col min="3" max="3" width="6.7109375" bestFit="1" customWidth="1"/>
    <col min="4" max="4" width="14.28515625" bestFit="1" customWidth="1"/>
    <col min="5" max="5" width="18" style="8" bestFit="1" customWidth="1"/>
    <col min="6" max="6" width="14" bestFit="1" customWidth="1"/>
    <col min="7" max="7" width="12.85546875" bestFit="1" customWidth="1"/>
    <col min="8" max="8" width="10.28515625" bestFit="1" customWidth="1"/>
    <col min="9" max="9" width="10.42578125" style="9" bestFit="1" customWidth="1"/>
    <col min="11" max="11" width="11.28515625" bestFit="1" customWidth="1"/>
    <col min="12" max="12" width="26.85546875" customWidth="1"/>
    <col min="13" max="13" width="12" bestFit="1" customWidth="1"/>
  </cols>
  <sheetData>
    <row r="1" spans="1:14" x14ac:dyDescent="0.25">
      <c r="A1" s="6" t="s">
        <v>0</v>
      </c>
      <c r="B1" s="6" t="s">
        <v>1</v>
      </c>
      <c r="C1" s="6" t="s">
        <v>3</v>
      </c>
      <c r="D1" s="6" t="s">
        <v>6</v>
      </c>
      <c r="E1" s="8" t="s">
        <v>4</v>
      </c>
      <c r="F1" s="6" t="s">
        <v>2</v>
      </c>
      <c r="G1" s="6" t="s">
        <v>5</v>
      </c>
      <c r="H1" s="6" t="s">
        <v>204</v>
      </c>
      <c r="I1" s="9" t="s">
        <v>213</v>
      </c>
    </row>
    <row r="2" spans="1:14" x14ac:dyDescent="0.25">
      <c r="A2" s="6" t="s">
        <v>156</v>
      </c>
      <c r="B2" s="6" t="s">
        <v>15</v>
      </c>
      <c r="C2" s="6">
        <v>20</v>
      </c>
      <c r="D2" s="6" t="s">
        <v>16</v>
      </c>
      <c r="E2" s="7">
        <v>44122</v>
      </c>
      <c r="F2" s="6" t="s">
        <v>12</v>
      </c>
      <c r="G2" s="5">
        <v>112650</v>
      </c>
      <c r="H2" s="6" t="s">
        <v>205</v>
      </c>
      <c r="I2" s="9">
        <f ca="1">(TODAY()-Staff[[#This Row],[Date Joined]])/365</f>
        <v>2.6712328767123288</v>
      </c>
      <c r="N2" t="s">
        <v>215</v>
      </c>
    </row>
    <row r="3" spans="1:14" x14ac:dyDescent="0.25">
      <c r="A3" s="6" t="s">
        <v>176</v>
      </c>
      <c r="B3" s="6" t="s">
        <v>8</v>
      </c>
      <c r="C3" s="6">
        <v>32</v>
      </c>
      <c r="D3" s="6" t="s">
        <v>13</v>
      </c>
      <c r="E3" s="7">
        <v>44293</v>
      </c>
      <c r="F3" s="6" t="s">
        <v>12</v>
      </c>
      <c r="G3" s="5">
        <v>43840</v>
      </c>
      <c r="H3" s="6" t="s">
        <v>205</v>
      </c>
      <c r="I3" s="9">
        <f ca="1">(TODAY()-Staff[[#This Row],[Date Joined]])/365</f>
        <v>2.2027397260273971</v>
      </c>
      <c r="J3" s="11">
        <v>1</v>
      </c>
      <c r="K3" t="s">
        <v>208</v>
      </c>
      <c r="M3">
        <f>COUNTA(Staff[Name])</f>
        <v>183</v>
      </c>
    </row>
    <row r="4" spans="1:14" x14ac:dyDescent="0.25">
      <c r="A4" s="6" t="s">
        <v>143</v>
      </c>
      <c r="B4" s="6" t="s">
        <v>15</v>
      </c>
      <c r="C4" s="6">
        <v>31</v>
      </c>
      <c r="D4" s="6" t="s">
        <v>16</v>
      </c>
      <c r="E4" s="7">
        <v>44663</v>
      </c>
      <c r="F4" s="6" t="s">
        <v>9</v>
      </c>
      <c r="G4" s="5">
        <v>103550</v>
      </c>
      <c r="H4" s="6" t="s">
        <v>205</v>
      </c>
      <c r="I4" s="9">
        <f ca="1">(TODAY()-Staff[[#This Row],[Date Joined]])/365</f>
        <v>1.189041095890411</v>
      </c>
      <c r="K4" t="s">
        <v>209</v>
      </c>
      <c r="M4" s="5">
        <f>AVERAGE(G:G)</f>
        <v>77173.715846994543</v>
      </c>
      <c r="N4">
        <f>MEDIAN(Staff[Salary])</f>
        <v>75000</v>
      </c>
    </row>
    <row r="5" spans="1:14" x14ac:dyDescent="0.25">
      <c r="A5" s="6" t="s">
        <v>201</v>
      </c>
      <c r="B5" s="6" t="s">
        <v>8</v>
      </c>
      <c r="C5" s="6">
        <v>32</v>
      </c>
      <c r="D5" s="6" t="s">
        <v>16</v>
      </c>
      <c r="E5" s="7">
        <v>44339</v>
      </c>
      <c r="F5" s="6" t="s">
        <v>56</v>
      </c>
      <c r="G5" s="5">
        <v>45510</v>
      </c>
      <c r="H5" s="6" t="s">
        <v>205</v>
      </c>
      <c r="I5" s="9">
        <f ca="1">(TODAY()-Staff[[#This Row],[Date Joined]])/365</f>
        <v>2.0767123287671234</v>
      </c>
      <c r="K5" t="s">
        <v>210</v>
      </c>
      <c r="M5">
        <f>AVERAGE(C:C)</f>
        <v>30.42622950819672</v>
      </c>
      <c r="N5">
        <f>MEDIAN(Staff[Age])</f>
        <v>30</v>
      </c>
    </row>
    <row r="6" spans="1:14" x14ac:dyDescent="0.25">
      <c r="A6" s="6" t="s">
        <v>142</v>
      </c>
      <c r="B6" s="6" t="s">
        <v>206</v>
      </c>
      <c r="C6" s="6">
        <v>37</v>
      </c>
      <c r="D6" s="6" t="s">
        <v>24</v>
      </c>
      <c r="E6" s="7">
        <v>44085</v>
      </c>
      <c r="F6" s="6" t="s">
        <v>21</v>
      </c>
      <c r="G6" s="5">
        <v>115440</v>
      </c>
      <c r="H6" s="6" t="s">
        <v>205</v>
      </c>
      <c r="I6" s="9">
        <f ca="1">(TODAY()-Staff[[#This Row],[Date Joined]])/365</f>
        <v>2.7726027397260276</v>
      </c>
      <c r="K6" t="s">
        <v>211</v>
      </c>
      <c r="M6">
        <f ca="1">AVERAGE(Staff[Tenure])</f>
        <v>1.8190882551089151</v>
      </c>
      <c r="N6">
        <f ca="1">MEDIAN(Staff[Tenure])</f>
        <v>1.8410958904109589</v>
      </c>
    </row>
    <row r="7" spans="1:14" x14ac:dyDescent="0.25">
      <c r="A7" s="6" t="s">
        <v>202</v>
      </c>
      <c r="B7" s="6" t="s">
        <v>8</v>
      </c>
      <c r="C7" s="6">
        <v>38</v>
      </c>
      <c r="D7" s="6" t="s">
        <v>13</v>
      </c>
      <c r="E7" s="7">
        <v>44268</v>
      </c>
      <c r="F7" s="6" t="s">
        <v>19</v>
      </c>
      <c r="G7" s="5">
        <v>56870</v>
      </c>
      <c r="H7" s="6" t="s">
        <v>205</v>
      </c>
      <c r="I7" s="9">
        <f ca="1">(TODAY()-Staff[[#This Row],[Date Joined]])/365</f>
        <v>2.2712328767123289</v>
      </c>
      <c r="K7" t="s">
        <v>212</v>
      </c>
      <c r="M7" s="10">
        <f>85/183</f>
        <v>0.46448087431693991</v>
      </c>
    </row>
    <row r="8" spans="1:14" x14ac:dyDescent="0.25">
      <c r="A8" s="6" t="s">
        <v>169</v>
      </c>
      <c r="B8" s="6" t="s">
        <v>8</v>
      </c>
      <c r="C8" s="6">
        <v>25</v>
      </c>
      <c r="D8" s="6" t="s">
        <v>16</v>
      </c>
      <c r="E8" s="7">
        <v>44144</v>
      </c>
      <c r="F8" s="6" t="s">
        <v>19</v>
      </c>
      <c r="G8" s="5">
        <v>92700</v>
      </c>
      <c r="H8" s="6" t="s">
        <v>205</v>
      </c>
      <c r="I8" s="9">
        <f ca="1">(TODAY()-Staff[[#This Row],[Date Joined]])/365</f>
        <v>2.6109589041095891</v>
      </c>
      <c r="K8" t="s">
        <v>214</v>
      </c>
      <c r="M8">
        <f>COUNTIFS(Staff[Gender],"Female")</f>
        <v>85</v>
      </c>
    </row>
    <row r="9" spans="1:14" x14ac:dyDescent="0.25">
      <c r="A9" s="6" t="s">
        <v>145</v>
      </c>
      <c r="B9" s="6" t="s">
        <v>206</v>
      </c>
      <c r="C9" s="6">
        <v>32</v>
      </c>
      <c r="D9" s="6" t="s">
        <v>16</v>
      </c>
      <c r="E9" s="7">
        <v>44713</v>
      </c>
      <c r="F9" s="6" t="s">
        <v>12</v>
      </c>
      <c r="G9" s="5">
        <v>91310</v>
      </c>
      <c r="H9" s="6" t="s">
        <v>205</v>
      </c>
      <c r="I9" s="9">
        <f ca="1">(TODAY()-Staff[[#This Row],[Date Joined]])/365</f>
        <v>1.0520547945205478</v>
      </c>
    </row>
    <row r="10" spans="1:14" x14ac:dyDescent="0.25">
      <c r="A10" s="6" t="s">
        <v>115</v>
      </c>
      <c r="B10" s="6" t="s">
        <v>15</v>
      </c>
      <c r="C10" s="6">
        <v>33</v>
      </c>
      <c r="D10" s="6" t="s">
        <v>16</v>
      </c>
      <c r="E10" s="7">
        <v>44324</v>
      </c>
      <c r="F10" s="6" t="s">
        <v>19</v>
      </c>
      <c r="G10" s="5">
        <v>74550</v>
      </c>
      <c r="H10" s="6" t="s">
        <v>205</v>
      </c>
      <c r="I10" s="9">
        <f ca="1">(TODAY()-Staff[[#This Row],[Date Joined]])/365</f>
        <v>2.117808219178082</v>
      </c>
      <c r="K10" t="s">
        <v>216</v>
      </c>
      <c r="L10" t="s">
        <v>217</v>
      </c>
      <c r="M10" t="s">
        <v>218</v>
      </c>
      <c r="N10" s="10">
        <f>173/183</f>
        <v>0.94535519125683065</v>
      </c>
    </row>
    <row r="11" spans="1:14" x14ac:dyDescent="0.25">
      <c r="A11" s="6" t="s">
        <v>128</v>
      </c>
      <c r="B11" s="6" t="s">
        <v>15</v>
      </c>
      <c r="C11" s="6">
        <v>25</v>
      </c>
      <c r="D11" s="6" t="s">
        <v>13</v>
      </c>
      <c r="E11" s="7">
        <v>44665</v>
      </c>
      <c r="F11" s="6" t="s">
        <v>9</v>
      </c>
      <c r="G11" s="5">
        <v>109190</v>
      </c>
      <c r="H11" s="6" t="s">
        <v>205</v>
      </c>
      <c r="I11" s="9">
        <f ca="1">(TODAY()-Staff[[#This Row],[Date Joined]])/365</f>
        <v>1.1835616438356165</v>
      </c>
    </row>
    <row r="12" spans="1:14" x14ac:dyDescent="0.25">
      <c r="A12" s="6" t="s">
        <v>194</v>
      </c>
      <c r="B12" s="6" t="s">
        <v>206</v>
      </c>
      <c r="C12" s="6">
        <v>40</v>
      </c>
      <c r="D12" s="6" t="s">
        <v>16</v>
      </c>
      <c r="E12" s="7">
        <v>44320</v>
      </c>
      <c r="F12" s="6" t="s">
        <v>12</v>
      </c>
      <c r="G12" s="5">
        <v>104410</v>
      </c>
      <c r="H12" s="6" t="s">
        <v>205</v>
      </c>
      <c r="I12" s="9">
        <f ca="1">(TODAY()-Staff[[#This Row],[Date Joined]])/365</f>
        <v>2.128767123287671</v>
      </c>
    </row>
    <row r="13" spans="1:14" x14ac:dyDescent="0.25">
      <c r="A13" s="6" t="s">
        <v>177</v>
      </c>
      <c r="B13" s="6" t="s">
        <v>15</v>
      </c>
      <c r="C13" s="6">
        <v>30</v>
      </c>
      <c r="D13" s="6" t="s">
        <v>16</v>
      </c>
      <c r="E13" s="7">
        <v>44544</v>
      </c>
      <c r="F13" s="6" t="s">
        <v>21</v>
      </c>
      <c r="G13" s="5">
        <v>96800</v>
      </c>
      <c r="H13" s="6" t="s">
        <v>205</v>
      </c>
      <c r="I13" s="9">
        <f ca="1">(TODAY()-Staff[[#This Row],[Date Joined]])/365</f>
        <v>1.515068493150685</v>
      </c>
      <c r="J13" s="11">
        <v>2</v>
      </c>
      <c r="K13" t="s">
        <v>219</v>
      </c>
    </row>
    <row r="14" spans="1:14" x14ac:dyDescent="0.25">
      <c r="A14" s="6" t="s">
        <v>123</v>
      </c>
      <c r="B14" s="6" t="s">
        <v>15</v>
      </c>
      <c r="C14" s="6">
        <v>28</v>
      </c>
      <c r="D14" s="6" t="s">
        <v>13</v>
      </c>
      <c r="E14" s="7">
        <v>43980</v>
      </c>
      <c r="F14" s="6" t="s">
        <v>21</v>
      </c>
      <c r="G14" s="5">
        <v>48170</v>
      </c>
      <c r="H14" s="6" t="s">
        <v>205</v>
      </c>
      <c r="I14" s="9">
        <f ca="1">(TODAY()-Staff[[#This Row],[Date Joined]])/365</f>
        <v>3.0602739726027397</v>
      </c>
      <c r="K14" t="s">
        <v>220</v>
      </c>
    </row>
    <row r="15" spans="1:14" x14ac:dyDescent="0.25">
      <c r="A15" s="6" t="s">
        <v>140</v>
      </c>
      <c r="B15" s="6" t="s">
        <v>15</v>
      </c>
      <c r="C15" s="6">
        <v>21</v>
      </c>
      <c r="D15" s="6" t="s">
        <v>16</v>
      </c>
      <c r="E15" s="7">
        <v>44042</v>
      </c>
      <c r="F15" s="6" t="s">
        <v>9</v>
      </c>
      <c r="G15" s="5">
        <v>37920</v>
      </c>
      <c r="H15" s="6" t="s">
        <v>205</v>
      </c>
      <c r="I15" s="9">
        <f ca="1">(TODAY()-Staff[[#This Row],[Date Joined]])/365</f>
        <v>2.8904109589041096</v>
      </c>
      <c r="K15" t="s">
        <v>223</v>
      </c>
    </row>
    <row r="16" spans="1:14" x14ac:dyDescent="0.25">
      <c r="A16" s="6" t="s">
        <v>178</v>
      </c>
      <c r="B16" s="6" t="s">
        <v>15</v>
      </c>
      <c r="C16" s="6">
        <v>34</v>
      </c>
      <c r="D16" s="6" t="s">
        <v>16</v>
      </c>
      <c r="E16" s="7">
        <v>44642</v>
      </c>
      <c r="F16" s="6" t="s">
        <v>9</v>
      </c>
      <c r="G16" s="5">
        <v>112650</v>
      </c>
      <c r="H16" s="6" t="s">
        <v>205</v>
      </c>
      <c r="I16" s="9">
        <f ca="1">(TODAY()-Staff[[#This Row],[Date Joined]])/365</f>
        <v>1.2465753424657535</v>
      </c>
    </row>
    <row r="17" spans="1:12" x14ac:dyDescent="0.25">
      <c r="A17" s="6" t="s">
        <v>165</v>
      </c>
      <c r="B17" s="6" t="s">
        <v>8</v>
      </c>
      <c r="C17" s="6">
        <v>34</v>
      </c>
      <c r="D17" s="6" t="s">
        <v>24</v>
      </c>
      <c r="E17" s="7">
        <v>44660</v>
      </c>
      <c r="F17" s="6" t="s">
        <v>19</v>
      </c>
      <c r="G17" s="5">
        <v>49630</v>
      </c>
      <c r="H17" s="6" t="s">
        <v>205</v>
      </c>
      <c r="I17" s="9">
        <f ca="1">(TODAY()-Staff[[#This Row],[Date Joined]])/365</f>
        <v>1.1972602739726028</v>
      </c>
      <c r="K17" t="s">
        <v>221</v>
      </c>
      <c r="L17" s="13" t="s">
        <v>145</v>
      </c>
    </row>
    <row r="18" spans="1:12" x14ac:dyDescent="0.25">
      <c r="A18" s="6" t="s">
        <v>199</v>
      </c>
      <c r="B18" s="6" t="s">
        <v>15</v>
      </c>
      <c r="C18" s="6">
        <v>36</v>
      </c>
      <c r="D18" s="6" t="s">
        <v>16</v>
      </c>
      <c r="E18" s="7">
        <v>43958</v>
      </c>
      <c r="F18" s="6" t="s">
        <v>12</v>
      </c>
      <c r="G18" s="5">
        <v>118840</v>
      </c>
      <c r="H18" s="6" t="s">
        <v>205</v>
      </c>
      <c r="I18" s="9">
        <f ca="1">(TODAY()-Staff[[#This Row],[Date Joined]])/365</f>
        <v>3.1205479452054794</v>
      </c>
      <c r="K18" t="s">
        <v>222</v>
      </c>
      <c r="L18" s="12">
        <f>VLOOKUP(L17,Staff[],7,FALSE)</f>
        <v>91310</v>
      </c>
    </row>
    <row r="19" spans="1:12" x14ac:dyDescent="0.25">
      <c r="A19" s="6" t="s">
        <v>159</v>
      </c>
      <c r="B19" s="6" t="s">
        <v>15</v>
      </c>
      <c r="C19" s="6">
        <v>30</v>
      </c>
      <c r="D19" s="6" t="s">
        <v>16</v>
      </c>
      <c r="E19" s="7">
        <v>44789</v>
      </c>
      <c r="F19" s="6" t="s">
        <v>12</v>
      </c>
      <c r="G19" s="5">
        <v>69710</v>
      </c>
      <c r="H19" s="6" t="s">
        <v>205</v>
      </c>
      <c r="I19" s="9">
        <f ca="1">(TODAY()-Staff[[#This Row],[Date Joined]])/365</f>
        <v>0.84383561643835614</v>
      </c>
    </row>
    <row r="20" spans="1:12" x14ac:dyDescent="0.25">
      <c r="A20" s="6" t="s">
        <v>197</v>
      </c>
      <c r="B20" s="6" t="s">
        <v>15</v>
      </c>
      <c r="C20" s="6">
        <v>20</v>
      </c>
      <c r="D20" s="6" t="s">
        <v>16</v>
      </c>
      <c r="E20" s="7">
        <v>44683</v>
      </c>
      <c r="F20" s="6" t="s">
        <v>9</v>
      </c>
      <c r="G20" s="5">
        <v>79570</v>
      </c>
      <c r="H20" s="6" t="s">
        <v>205</v>
      </c>
      <c r="I20" s="9">
        <f ca="1">(TODAY()-Staff[[#This Row],[Date Joined]])/365</f>
        <v>1.1342465753424658</v>
      </c>
    </row>
    <row r="21" spans="1:12" x14ac:dyDescent="0.25">
      <c r="A21" s="6" t="s">
        <v>154</v>
      </c>
      <c r="B21" s="6" t="s">
        <v>8</v>
      </c>
      <c r="C21" s="6">
        <v>22</v>
      </c>
      <c r="D21" s="6" t="s">
        <v>13</v>
      </c>
      <c r="E21" s="7">
        <v>44388</v>
      </c>
      <c r="F21" s="6" t="s">
        <v>9</v>
      </c>
      <c r="G21" s="5">
        <v>76900</v>
      </c>
      <c r="H21" s="6" t="s">
        <v>205</v>
      </c>
      <c r="I21" s="9">
        <f ca="1">(TODAY()-Staff[[#This Row],[Date Joined]])/365</f>
        <v>1.9424657534246574</v>
      </c>
    </row>
    <row r="22" spans="1:12" x14ac:dyDescent="0.25">
      <c r="A22" s="6" t="s">
        <v>182</v>
      </c>
      <c r="B22" s="6" t="s">
        <v>15</v>
      </c>
      <c r="C22" s="6">
        <v>27</v>
      </c>
      <c r="D22" s="6" t="s">
        <v>16</v>
      </c>
      <c r="E22" s="7">
        <v>44073</v>
      </c>
      <c r="F22" s="6" t="s">
        <v>19</v>
      </c>
      <c r="G22" s="5">
        <v>54970</v>
      </c>
      <c r="H22" s="6" t="s">
        <v>205</v>
      </c>
      <c r="I22" s="9">
        <f ca="1">(TODAY()-Staff[[#This Row],[Date Joined]])/365</f>
        <v>2.8054794520547945</v>
      </c>
    </row>
    <row r="23" spans="1:12" x14ac:dyDescent="0.25">
      <c r="A23" s="6" t="s">
        <v>118</v>
      </c>
      <c r="B23" s="6" t="s">
        <v>15</v>
      </c>
      <c r="C23" s="6">
        <v>37</v>
      </c>
      <c r="D23" s="6" t="s">
        <v>24</v>
      </c>
      <c r="E23" s="7">
        <v>44277</v>
      </c>
      <c r="F23" s="6" t="s">
        <v>12</v>
      </c>
      <c r="G23" s="5">
        <v>88050</v>
      </c>
      <c r="H23" s="6" t="s">
        <v>205</v>
      </c>
      <c r="I23" s="9">
        <f ca="1">(TODAY()-Staff[[#This Row],[Date Joined]])/365</f>
        <v>2.2465753424657535</v>
      </c>
    </row>
    <row r="24" spans="1:12" x14ac:dyDescent="0.25">
      <c r="A24" s="6" t="s">
        <v>192</v>
      </c>
      <c r="B24" s="6" t="s">
        <v>15</v>
      </c>
      <c r="C24" s="6">
        <v>43</v>
      </c>
      <c r="D24" s="6" t="s">
        <v>16</v>
      </c>
      <c r="E24" s="7">
        <v>44558</v>
      </c>
      <c r="F24" s="6" t="s">
        <v>19</v>
      </c>
      <c r="G24" s="5">
        <v>36040</v>
      </c>
      <c r="H24" s="6" t="s">
        <v>205</v>
      </c>
      <c r="I24" s="9">
        <f ca="1">(TODAY()-Staff[[#This Row],[Date Joined]])/365</f>
        <v>1.4767123287671233</v>
      </c>
    </row>
    <row r="25" spans="1:12" x14ac:dyDescent="0.25">
      <c r="A25" s="6" t="s">
        <v>111</v>
      </c>
      <c r="B25" s="6" t="s">
        <v>8</v>
      </c>
      <c r="C25" s="6">
        <v>42</v>
      </c>
      <c r="D25" s="6" t="s">
        <v>10</v>
      </c>
      <c r="E25" s="7">
        <v>44718</v>
      </c>
      <c r="F25" s="6" t="s">
        <v>9</v>
      </c>
      <c r="G25" s="5">
        <v>75000</v>
      </c>
      <c r="H25" s="6" t="s">
        <v>205</v>
      </c>
      <c r="I25" s="9">
        <f ca="1">(TODAY()-Staff[[#This Row],[Date Joined]])/365</f>
        <v>1.0383561643835617</v>
      </c>
    </row>
    <row r="26" spans="1:12" x14ac:dyDescent="0.25">
      <c r="A26" s="6" t="s">
        <v>149</v>
      </c>
      <c r="B26" s="6" t="s">
        <v>15</v>
      </c>
      <c r="C26" s="6">
        <v>35</v>
      </c>
      <c r="D26" s="6" t="s">
        <v>16</v>
      </c>
      <c r="E26" s="7">
        <v>44666</v>
      </c>
      <c r="F26" s="6" t="s">
        <v>9</v>
      </c>
      <c r="G26" s="5">
        <v>40400</v>
      </c>
      <c r="H26" s="6" t="s">
        <v>205</v>
      </c>
      <c r="I26" s="9">
        <f ca="1">(TODAY()-Staff[[#This Row],[Date Joined]])/365</f>
        <v>1.1808219178082191</v>
      </c>
    </row>
    <row r="27" spans="1:12" x14ac:dyDescent="0.25">
      <c r="A27" s="6" t="s">
        <v>196</v>
      </c>
      <c r="B27" s="6" t="s">
        <v>15</v>
      </c>
      <c r="C27" s="6">
        <v>24</v>
      </c>
      <c r="D27" s="6" t="s">
        <v>16</v>
      </c>
      <c r="E27" s="7">
        <v>44625</v>
      </c>
      <c r="F27" s="6" t="s">
        <v>12</v>
      </c>
      <c r="G27" s="5">
        <v>100420</v>
      </c>
      <c r="H27" s="6" t="s">
        <v>205</v>
      </c>
      <c r="I27" s="9">
        <f ca="1">(TODAY()-Staff[[#This Row],[Date Joined]])/365</f>
        <v>1.2931506849315069</v>
      </c>
    </row>
    <row r="28" spans="1:12" x14ac:dyDescent="0.25">
      <c r="A28" s="6" t="s">
        <v>120</v>
      </c>
      <c r="B28" s="6" t="s">
        <v>8</v>
      </c>
      <c r="C28" s="6">
        <v>31</v>
      </c>
      <c r="D28" s="6" t="s">
        <v>16</v>
      </c>
      <c r="E28" s="7">
        <v>44604</v>
      </c>
      <c r="F28" s="6" t="s">
        <v>12</v>
      </c>
      <c r="G28" s="5">
        <v>58100</v>
      </c>
      <c r="H28" s="6" t="s">
        <v>205</v>
      </c>
      <c r="I28" s="9">
        <f ca="1">(TODAY()-Staff[[#This Row],[Date Joined]])/365</f>
        <v>1.3506849315068492</v>
      </c>
    </row>
    <row r="29" spans="1:12" x14ac:dyDescent="0.25">
      <c r="A29" s="6" t="s">
        <v>114</v>
      </c>
      <c r="B29" s="6" t="s">
        <v>8</v>
      </c>
      <c r="C29" s="6">
        <v>44</v>
      </c>
      <c r="D29" s="6" t="s">
        <v>16</v>
      </c>
      <c r="E29" s="7">
        <v>44985</v>
      </c>
      <c r="F29" s="6" t="s">
        <v>12</v>
      </c>
      <c r="G29" s="5">
        <v>114870</v>
      </c>
      <c r="H29" s="6" t="s">
        <v>205</v>
      </c>
      <c r="I29" s="9">
        <f ca="1">(TODAY()-Staff[[#This Row],[Date Joined]])/365</f>
        <v>0.30684931506849317</v>
      </c>
    </row>
    <row r="30" spans="1:12" x14ac:dyDescent="0.25">
      <c r="A30" s="6" t="s">
        <v>158</v>
      </c>
      <c r="B30" s="6" t="s">
        <v>8</v>
      </c>
      <c r="C30" s="6">
        <v>32</v>
      </c>
      <c r="D30" s="6" t="s">
        <v>16</v>
      </c>
      <c r="E30" s="7">
        <v>44549</v>
      </c>
      <c r="F30" s="6" t="s">
        <v>9</v>
      </c>
      <c r="G30" s="5">
        <v>41570</v>
      </c>
      <c r="H30" s="6" t="s">
        <v>205</v>
      </c>
      <c r="I30" s="9">
        <f ca="1">(TODAY()-Staff[[#This Row],[Date Joined]])/365</f>
        <v>1.5013698630136987</v>
      </c>
    </row>
    <row r="31" spans="1:12" x14ac:dyDescent="0.25">
      <c r="A31" s="6" t="s">
        <v>173</v>
      </c>
      <c r="B31" s="6" t="s">
        <v>8</v>
      </c>
      <c r="C31" s="6">
        <v>30</v>
      </c>
      <c r="D31" s="6" t="s">
        <v>16</v>
      </c>
      <c r="E31" s="7">
        <v>44800</v>
      </c>
      <c r="F31" s="6" t="s">
        <v>9</v>
      </c>
      <c r="G31" s="5">
        <v>112570</v>
      </c>
      <c r="H31" s="6" t="s">
        <v>205</v>
      </c>
      <c r="I31" s="9">
        <f ca="1">(TODAY()-Staff[[#This Row],[Date Joined]])/365</f>
        <v>0.81369863013698629</v>
      </c>
    </row>
    <row r="32" spans="1:12" x14ac:dyDescent="0.25">
      <c r="A32" s="6" t="s">
        <v>151</v>
      </c>
      <c r="B32" s="6" t="s">
        <v>15</v>
      </c>
      <c r="C32" s="6">
        <v>26</v>
      </c>
      <c r="D32" s="6" t="s">
        <v>16</v>
      </c>
      <c r="E32" s="7">
        <v>44164</v>
      </c>
      <c r="F32" s="6" t="s">
        <v>9</v>
      </c>
      <c r="G32" s="5">
        <v>47360</v>
      </c>
      <c r="H32" s="6" t="s">
        <v>205</v>
      </c>
      <c r="I32" s="9">
        <f ca="1">(TODAY()-Staff[[#This Row],[Date Joined]])/365</f>
        <v>2.5561643835616437</v>
      </c>
    </row>
    <row r="33" spans="1:9" x14ac:dyDescent="0.25">
      <c r="A33" s="6" t="s">
        <v>126</v>
      </c>
      <c r="B33" s="6" t="s">
        <v>8</v>
      </c>
      <c r="C33" s="6">
        <v>21</v>
      </c>
      <c r="D33" s="6" t="s">
        <v>16</v>
      </c>
      <c r="E33" s="7">
        <v>44256</v>
      </c>
      <c r="F33" s="6" t="s">
        <v>21</v>
      </c>
      <c r="G33" s="5">
        <v>65920</v>
      </c>
      <c r="H33" s="6" t="s">
        <v>205</v>
      </c>
      <c r="I33" s="9">
        <f ca="1">(TODAY()-Staff[[#This Row],[Date Joined]])/365</f>
        <v>2.3041095890410959</v>
      </c>
    </row>
    <row r="34" spans="1:9" x14ac:dyDescent="0.25">
      <c r="A34" s="6" t="s">
        <v>200</v>
      </c>
      <c r="B34" s="6" t="s">
        <v>8</v>
      </c>
      <c r="C34" s="6">
        <v>28</v>
      </c>
      <c r="D34" s="6" t="s">
        <v>16</v>
      </c>
      <c r="E34" s="7">
        <v>44571</v>
      </c>
      <c r="F34" s="6" t="s">
        <v>9</v>
      </c>
      <c r="G34" s="5">
        <v>99970</v>
      </c>
      <c r="H34" s="6" t="s">
        <v>205</v>
      </c>
      <c r="I34" s="9">
        <f ca="1">(TODAY()-Staff[[#This Row],[Date Joined]])/365</f>
        <v>1.441095890410959</v>
      </c>
    </row>
    <row r="35" spans="1:9" x14ac:dyDescent="0.25">
      <c r="A35" s="6" t="s">
        <v>133</v>
      </c>
      <c r="B35" s="6" t="s">
        <v>8</v>
      </c>
      <c r="C35" s="6">
        <v>25</v>
      </c>
      <c r="D35" s="6" t="s">
        <v>13</v>
      </c>
      <c r="E35" s="7">
        <v>44633</v>
      </c>
      <c r="F35" s="6" t="s">
        <v>12</v>
      </c>
      <c r="G35" s="5">
        <v>80700</v>
      </c>
      <c r="H35" s="6" t="s">
        <v>205</v>
      </c>
      <c r="I35" s="9">
        <f ca="1">(TODAY()-Staff[[#This Row],[Date Joined]])/365</f>
        <v>1.2712328767123289</v>
      </c>
    </row>
    <row r="36" spans="1:9" x14ac:dyDescent="0.25">
      <c r="A36" s="6" t="s">
        <v>155</v>
      </c>
      <c r="B36" s="6" t="s">
        <v>15</v>
      </c>
      <c r="C36" s="6">
        <v>24</v>
      </c>
      <c r="D36" s="6" t="s">
        <v>24</v>
      </c>
      <c r="E36" s="7">
        <v>44375</v>
      </c>
      <c r="F36" s="6" t="s">
        <v>21</v>
      </c>
      <c r="G36" s="5">
        <v>52610</v>
      </c>
      <c r="H36" s="6" t="s">
        <v>205</v>
      </c>
      <c r="I36" s="9">
        <f ca="1">(TODAY()-Staff[[#This Row],[Date Joined]])/365</f>
        <v>1.978082191780822</v>
      </c>
    </row>
    <row r="37" spans="1:9" x14ac:dyDescent="0.25">
      <c r="A37" s="6" t="s">
        <v>180</v>
      </c>
      <c r="B37" s="6" t="s">
        <v>15</v>
      </c>
      <c r="C37" s="6">
        <v>29</v>
      </c>
      <c r="D37" s="6" t="s">
        <v>24</v>
      </c>
      <c r="E37" s="7">
        <v>44119</v>
      </c>
      <c r="F37" s="6" t="s">
        <v>12</v>
      </c>
      <c r="G37" s="5">
        <v>112110</v>
      </c>
      <c r="H37" s="6" t="s">
        <v>205</v>
      </c>
      <c r="I37" s="9">
        <f ca="1">(TODAY()-Staff[[#This Row],[Date Joined]])/365</f>
        <v>2.6794520547945204</v>
      </c>
    </row>
    <row r="38" spans="1:9" x14ac:dyDescent="0.25">
      <c r="A38" s="6" t="s">
        <v>152</v>
      </c>
      <c r="B38" s="6" t="s">
        <v>8</v>
      </c>
      <c r="C38" s="6">
        <v>27</v>
      </c>
      <c r="D38" s="6" t="s">
        <v>16</v>
      </c>
      <c r="E38" s="7">
        <v>44061</v>
      </c>
      <c r="F38" s="6" t="s">
        <v>56</v>
      </c>
      <c r="G38" s="5">
        <v>119110</v>
      </c>
      <c r="H38" s="6" t="s">
        <v>205</v>
      </c>
      <c r="I38" s="9">
        <f ca="1">(TODAY()-Staff[[#This Row],[Date Joined]])/365</f>
        <v>2.8383561643835615</v>
      </c>
    </row>
    <row r="39" spans="1:9" x14ac:dyDescent="0.25">
      <c r="A39" s="6" t="s">
        <v>150</v>
      </c>
      <c r="B39" s="6" t="s">
        <v>15</v>
      </c>
      <c r="C39" s="6">
        <v>22</v>
      </c>
      <c r="D39" s="6" t="s">
        <v>13</v>
      </c>
      <c r="E39" s="7">
        <v>44384</v>
      </c>
      <c r="F39" s="6" t="s">
        <v>19</v>
      </c>
      <c r="G39" s="5">
        <v>112780</v>
      </c>
      <c r="H39" s="6" t="s">
        <v>205</v>
      </c>
      <c r="I39" s="9">
        <f ca="1">(TODAY()-Staff[[#This Row],[Date Joined]])/365</f>
        <v>1.9534246575342467</v>
      </c>
    </row>
    <row r="40" spans="1:9" x14ac:dyDescent="0.25">
      <c r="A40" s="6" t="s">
        <v>175</v>
      </c>
      <c r="B40" s="6" t="s">
        <v>8</v>
      </c>
      <c r="C40" s="6">
        <v>36</v>
      </c>
      <c r="D40" s="6" t="s">
        <v>16</v>
      </c>
      <c r="E40" s="7">
        <v>44023</v>
      </c>
      <c r="F40" s="6" t="s">
        <v>9</v>
      </c>
      <c r="G40" s="5">
        <v>114890</v>
      </c>
      <c r="H40" s="6" t="s">
        <v>205</v>
      </c>
      <c r="I40" s="9">
        <f ca="1">(TODAY()-Staff[[#This Row],[Date Joined]])/365</f>
        <v>2.9424657534246577</v>
      </c>
    </row>
    <row r="41" spans="1:9" x14ac:dyDescent="0.25">
      <c r="A41" s="6" t="s">
        <v>146</v>
      </c>
      <c r="B41" s="6" t="s">
        <v>15</v>
      </c>
      <c r="C41" s="6">
        <v>27</v>
      </c>
      <c r="D41" s="6" t="s">
        <v>16</v>
      </c>
      <c r="E41" s="7">
        <v>44506</v>
      </c>
      <c r="F41" s="6" t="s">
        <v>21</v>
      </c>
      <c r="G41" s="5">
        <v>48980</v>
      </c>
      <c r="H41" s="6" t="s">
        <v>205</v>
      </c>
      <c r="I41" s="9">
        <f ca="1">(TODAY()-Staff[[#This Row],[Date Joined]])/365</f>
        <v>1.6191780821917807</v>
      </c>
    </row>
    <row r="42" spans="1:9" x14ac:dyDescent="0.25">
      <c r="A42" s="6" t="s">
        <v>170</v>
      </c>
      <c r="B42" s="6" t="s">
        <v>15</v>
      </c>
      <c r="C42" s="6">
        <v>21</v>
      </c>
      <c r="D42" s="6" t="s">
        <v>16</v>
      </c>
      <c r="E42" s="7">
        <v>44180</v>
      </c>
      <c r="F42" s="6" t="s">
        <v>56</v>
      </c>
      <c r="G42" s="5">
        <v>75880</v>
      </c>
      <c r="H42" s="6" t="s">
        <v>205</v>
      </c>
      <c r="I42" s="9">
        <f ca="1">(TODAY()-Staff[[#This Row],[Date Joined]])/365</f>
        <v>2.5123287671232877</v>
      </c>
    </row>
    <row r="43" spans="1:9" x14ac:dyDescent="0.25">
      <c r="A43" s="6" t="s">
        <v>167</v>
      </c>
      <c r="B43" s="6" t="s">
        <v>8</v>
      </c>
      <c r="C43" s="6">
        <v>28</v>
      </c>
      <c r="D43" s="6" t="s">
        <v>16</v>
      </c>
      <c r="E43" s="7">
        <v>44296</v>
      </c>
      <c r="F43" s="6" t="s">
        <v>19</v>
      </c>
      <c r="G43" s="5">
        <v>53240</v>
      </c>
      <c r="H43" s="6" t="s">
        <v>205</v>
      </c>
      <c r="I43" s="9">
        <f ca="1">(TODAY()-Staff[[#This Row],[Date Joined]])/365</f>
        <v>2.1945205479452055</v>
      </c>
    </row>
    <row r="44" spans="1:9" x14ac:dyDescent="0.25">
      <c r="A44" s="6" t="s">
        <v>122</v>
      </c>
      <c r="B44" s="6" t="s">
        <v>8</v>
      </c>
      <c r="C44" s="6">
        <v>34</v>
      </c>
      <c r="D44" s="6" t="s">
        <v>16</v>
      </c>
      <c r="E44" s="7">
        <v>44397</v>
      </c>
      <c r="F44" s="6" t="s">
        <v>21</v>
      </c>
      <c r="G44" s="5">
        <v>85000</v>
      </c>
      <c r="H44" s="6" t="s">
        <v>205</v>
      </c>
      <c r="I44" s="9">
        <f ca="1">(TODAY()-Staff[[#This Row],[Date Joined]])/365</f>
        <v>1.9178082191780821</v>
      </c>
    </row>
    <row r="45" spans="1:9" x14ac:dyDescent="0.25">
      <c r="A45" s="6" t="s">
        <v>179</v>
      </c>
      <c r="B45" s="6" t="s">
        <v>8</v>
      </c>
      <c r="C45" s="6">
        <v>21</v>
      </c>
      <c r="D45" s="6" t="s">
        <v>16</v>
      </c>
      <c r="E45" s="7">
        <v>44619</v>
      </c>
      <c r="F45" s="6" t="s">
        <v>12</v>
      </c>
      <c r="G45" s="5">
        <v>33920</v>
      </c>
      <c r="H45" s="6" t="s">
        <v>205</v>
      </c>
      <c r="I45" s="9">
        <f ca="1">(TODAY()-Staff[[#This Row],[Date Joined]])/365</f>
        <v>1.3095890410958904</v>
      </c>
    </row>
    <row r="46" spans="1:9" x14ac:dyDescent="0.25">
      <c r="A46" s="6" t="s">
        <v>188</v>
      </c>
      <c r="B46" s="6" t="s">
        <v>8</v>
      </c>
      <c r="C46" s="6">
        <v>33</v>
      </c>
      <c r="D46" s="6" t="s">
        <v>16</v>
      </c>
      <c r="E46" s="7">
        <v>44253</v>
      </c>
      <c r="F46" s="6" t="s">
        <v>12</v>
      </c>
      <c r="G46" s="5">
        <v>75280</v>
      </c>
      <c r="H46" s="6" t="s">
        <v>205</v>
      </c>
      <c r="I46" s="9">
        <f ca="1">(TODAY()-Staff[[#This Row],[Date Joined]])/365</f>
        <v>2.3123287671232875</v>
      </c>
    </row>
    <row r="47" spans="1:9" x14ac:dyDescent="0.25">
      <c r="A47" s="6" t="s">
        <v>130</v>
      </c>
      <c r="B47" s="6" t="s">
        <v>8</v>
      </c>
      <c r="C47" s="6">
        <v>34</v>
      </c>
      <c r="D47" s="6" t="s">
        <v>16</v>
      </c>
      <c r="E47" s="7">
        <v>44594</v>
      </c>
      <c r="F47" s="6" t="s">
        <v>21</v>
      </c>
      <c r="G47" s="5">
        <v>58940</v>
      </c>
      <c r="H47" s="6" t="s">
        <v>205</v>
      </c>
      <c r="I47" s="9">
        <f ca="1">(TODAY()-Staff[[#This Row],[Date Joined]])/365</f>
        <v>1.3780821917808219</v>
      </c>
    </row>
    <row r="48" spans="1:9" x14ac:dyDescent="0.25">
      <c r="A48" s="6" t="s">
        <v>136</v>
      </c>
      <c r="B48" s="6" t="s">
        <v>8</v>
      </c>
      <c r="C48" s="6">
        <v>28</v>
      </c>
      <c r="D48" s="6" t="s">
        <v>16</v>
      </c>
      <c r="E48" s="7">
        <v>44425</v>
      </c>
      <c r="F48" s="6" t="s">
        <v>9</v>
      </c>
      <c r="G48" s="5">
        <v>104770</v>
      </c>
      <c r="H48" s="6" t="s">
        <v>205</v>
      </c>
      <c r="I48" s="9">
        <f ca="1">(TODAY()-Staff[[#This Row],[Date Joined]])/365</f>
        <v>1.8410958904109589</v>
      </c>
    </row>
    <row r="49" spans="1:9" x14ac:dyDescent="0.25">
      <c r="A49" s="6" t="s">
        <v>125</v>
      </c>
      <c r="B49" s="6" t="s">
        <v>15</v>
      </c>
      <c r="C49" s="6">
        <v>21</v>
      </c>
      <c r="D49" s="6" t="s">
        <v>16</v>
      </c>
      <c r="E49" s="7">
        <v>44701</v>
      </c>
      <c r="F49" s="6" t="s">
        <v>9</v>
      </c>
      <c r="G49" s="5">
        <v>57090</v>
      </c>
      <c r="H49" s="6" t="s">
        <v>205</v>
      </c>
      <c r="I49" s="9">
        <f ca="1">(TODAY()-Staff[[#This Row],[Date Joined]])/365</f>
        <v>1.0849315068493151</v>
      </c>
    </row>
    <row r="50" spans="1:9" x14ac:dyDescent="0.25">
      <c r="A50" s="6" t="s">
        <v>160</v>
      </c>
      <c r="B50" s="6" t="s">
        <v>15</v>
      </c>
      <c r="C50" s="6">
        <v>27</v>
      </c>
      <c r="D50" s="6" t="s">
        <v>13</v>
      </c>
      <c r="E50" s="7">
        <v>44174</v>
      </c>
      <c r="F50" s="6" t="s">
        <v>21</v>
      </c>
      <c r="G50" s="5">
        <v>91650</v>
      </c>
      <c r="H50" s="6" t="s">
        <v>205</v>
      </c>
      <c r="I50" s="9">
        <f ca="1">(TODAY()-Staff[[#This Row],[Date Joined]])/365</f>
        <v>2.5287671232876714</v>
      </c>
    </row>
    <row r="51" spans="1:9" x14ac:dyDescent="0.25">
      <c r="A51" s="6" t="s">
        <v>183</v>
      </c>
      <c r="B51" s="6" t="s">
        <v>15</v>
      </c>
      <c r="C51" s="6">
        <v>42</v>
      </c>
      <c r="D51" s="6" t="s">
        <v>24</v>
      </c>
      <c r="E51" s="7">
        <v>44670</v>
      </c>
      <c r="F51" s="6" t="s">
        <v>21</v>
      </c>
      <c r="G51" s="5">
        <v>70270</v>
      </c>
      <c r="H51" s="6" t="s">
        <v>205</v>
      </c>
      <c r="I51" s="9">
        <f ca="1">(TODAY()-Staff[[#This Row],[Date Joined]])/365</f>
        <v>1.1698630136986301</v>
      </c>
    </row>
    <row r="52" spans="1:9" x14ac:dyDescent="0.25">
      <c r="A52" s="6" t="s">
        <v>129</v>
      </c>
      <c r="B52" s="6" t="s">
        <v>8</v>
      </c>
      <c r="C52" s="6">
        <v>28</v>
      </c>
      <c r="D52" s="6" t="s">
        <v>16</v>
      </c>
      <c r="E52" s="7">
        <v>44124</v>
      </c>
      <c r="F52" s="6" t="s">
        <v>21</v>
      </c>
      <c r="G52" s="5">
        <v>75970</v>
      </c>
      <c r="H52" s="6" t="s">
        <v>205</v>
      </c>
      <c r="I52" s="9">
        <f ca="1">(TODAY()-Staff[[#This Row],[Date Joined]])/365</f>
        <v>2.6657534246575341</v>
      </c>
    </row>
    <row r="53" spans="1:9" x14ac:dyDescent="0.25">
      <c r="A53" s="6" t="s">
        <v>112</v>
      </c>
      <c r="B53" s="6" t="s">
        <v>206</v>
      </c>
      <c r="C53" s="6">
        <v>27</v>
      </c>
      <c r="D53" s="6" t="s">
        <v>13</v>
      </c>
      <c r="E53" s="7">
        <v>44212</v>
      </c>
      <c r="F53" s="6" t="s">
        <v>12</v>
      </c>
      <c r="G53" s="5">
        <v>90700</v>
      </c>
      <c r="H53" s="6" t="s">
        <v>205</v>
      </c>
      <c r="I53" s="9">
        <f ca="1">(TODAY()-Staff[[#This Row],[Date Joined]])/365</f>
        <v>2.4246575342465753</v>
      </c>
    </row>
    <row r="54" spans="1:9" x14ac:dyDescent="0.25">
      <c r="A54" s="6" t="s">
        <v>131</v>
      </c>
      <c r="B54" s="6" t="s">
        <v>15</v>
      </c>
      <c r="C54" s="6">
        <v>30</v>
      </c>
      <c r="D54" s="6" t="s">
        <v>16</v>
      </c>
      <c r="E54" s="7">
        <v>44607</v>
      </c>
      <c r="F54" s="6" t="s">
        <v>9</v>
      </c>
      <c r="G54" s="5">
        <v>60570</v>
      </c>
      <c r="H54" s="6" t="s">
        <v>205</v>
      </c>
      <c r="I54" s="9">
        <f ca="1">(TODAY()-Staff[[#This Row],[Date Joined]])/365</f>
        <v>1.3424657534246576</v>
      </c>
    </row>
    <row r="55" spans="1:9" x14ac:dyDescent="0.25">
      <c r="A55" s="6" t="s">
        <v>134</v>
      </c>
      <c r="B55" s="6" t="s">
        <v>15</v>
      </c>
      <c r="C55" s="6">
        <v>33</v>
      </c>
      <c r="D55" s="6" t="s">
        <v>16</v>
      </c>
      <c r="E55" s="7">
        <v>44103</v>
      </c>
      <c r="F55" s="6" t="s">
        <v>9</v>
      </c>
      <c r="G55" s="5">
        <v>115920</v>
      </c>
      <c r="H55" s="6" t="s">
        <v>205</v>
      </c>
      <c r="I55" s="9">
        <f ca="1">(TODAY()-Staff[[#This Row],[Date Joined]])/365</f>
        <v>2.7232876712328768</v>
      </c>
    </row>
    <row r="56" spans="1:9" x14ac:dyDescent="0.25">
      <c r="A56" s="6" t="s">
        <v>186</v>
      </c>
      <c r="B56" s="6" t="s">
        <v>8</v>
      </c>
      <c r="C56" s="6">
        <v>33</v>
      </c>
      <c r="D56" s="6" t="s">
        <v>16</v>
      </c>
      <c r="E56" s="7">
        <v>44006</v>
      </c>
      <c r="F56" s="6" t="s">
        <v>21</v>
      </c>
      <c r="G56" s="5">
        <v>65360</v>
      </c>
      <c r="H56" s="6" t="s">
        <v>205</v>
      </c>
      <c r="I56" s="9">
        <f ca="1">(TODAY()-Staff[[#This Row],[Date Joined]])/365</f>
        <v>2.989041095890411</v>
      </c>
    </row>
    <row r="57" spans="1:9" x14ac:dyDescent="0.25">
      <c r="A57" s="6" t="s">
        <v>116</v>
      </c>
      <c r="B57" s="6" t="s">
        <v>206</v>
      </c>
      <c r="C57" s="6">
        <v>30</v>
      </c>
      <c r="D57" s="6" t="s">
        <v>16</v>
      </c>
      <c r="E57" s="7">
        <v>44535</v>
      </c>
      <c r="F57" s="6" t="s">
        <v>21</v>
      </c>
      <c r="G57" s="5">
        <v>64000</v>
      </c>
      <c r="H57" s="6" t="s">
        <v>205</v>
      </c>
      <c r="I57" s="9">
        <f ca="1">(TODAY()-Staff[[#This Row],[Date Joined]])/365</f>
        <v>1.5397260273972602</v>
      </c>
    </row>
    <row r="58" spans="1:9" x14ac:dyDescent="0.25">
      <c r="A58" s="6" t="s">
        <v>195</v>
      </c>
      <c r="B58" s="6" t="s">
        <v>8</v>
      </c>
      <c r="C58" s="6">
        <v>34</v>
      </c>
      <c r="D58" s="6" t="s">
        <v>16</v>
      </c>
      <c r="E58" s="7">
        <v>44383</v>
      </c>
      <c r="F58" s="6" t="s">
        <v>21</v>
      </c>
      <c r="G58" s="5">
        <v>92450</v>
      </c>
      <c r="H58" s="6" t="s">
        <v>205</v>
      </c>
      <c r="I58" s="9">
        <f ca="1">(TODAY()-Staff[[#This Row],[Date Joined]])/365</f>
        <v>1.9561643835616438</v>
      </c>
    </row>
    <row r="59" spans="1:9" x14ac:dyDescent="0.25">
      <c r="A59" s="6" t="s">
        <v>113</v>
      </c>
      <c r="B59" s="6" t="s">
        <v>15</v>
      </c>
      <c r="C59" s="6">
        <v>31</v>
      </c>
      <c r="D59" s="6" t="s">
        <v>16</v>
      </c>
      <c r="E59" s="7">
        <v>44450</v>
      </c>
      <c r="F59" s="6" t="s">
        <v>12</v>
      </c>
      <c r="G59" s="5">
        <v>48950</v>
      </c>
      <c r="H59" s="6" t="s">
        <v>205</v>
      </c>
      <c r="I59" s="9">
        <f ca="1">(TODAY()-Staff[[#This Row],[Date Joined]])/365</f>
        <v>1.7726027397260273</v>
      </c>
    </row>
    <row r="60" spans="1:9" x14ac:dyDescent="0.25">
      <c r="A60" s="6" t="s">
        <v>185</v>
      </c>
      <c r="B60" s="6" t="s">
        <v>8</v>
      </c>
      <c r="C60" s="6">
        <v>27</v>
      </c>
      <c r="D60" s="6" t="s">
        <v>16</v>
      </c>
      <c r="E60" s="7">
        <v>44625</v>
      </c>
      <c r="F60" s="6" t="s">
        <v>12</v>
      </c>
      <c r="G60" s="5">
        <v>83750</v>
      </c>
      <c r="H60" s="6" t="s">
        <v>205</v>
      </c>
      <c r="I60" s="9">
        <f ca="1">(TODAY()-Staff[[#This Row],[Date Joined]])/365</f>
        <v>1.2931506849315069</v>
      </c>
    </row>
    <row r="61" spans="1:9" x14ac:dyDescent="0.25">
      <c r="A61" s="6" t="s">
        <v>166</v>
      </c>
      <c r="B61" s="6" t="s">
        <v>8</v>
      </c>
      <c r="C61" s="6">
        <v>40</v>
      </c>
      <c r="D61" s="6" t="s">
        <v>16</v>
      </c>
      <c r="E61" s="7">
        <v>44276</v>
      </c>
      <c r="F61" s="6" t="s">
        <v>12</v>
      </c>
      <c r="G61" s="5">
        <v>87620</v>
      </c>
      <c r="H61" s="6" t="s">
        <v>205</v>
      </c>
      <c r="I61" s="9">
        <f ca="1">(TODAY()-Staff[[#This Row],[Date Joined]])/365</f>
        <v>2.2493150684931509</v>
      </c>
    </row>
    <row r="62" spans="1:9" x14ac:dyDescent="0.25">
      <c r="A62" s="6" t="s">
        <v>184</v>
      </c>
      <c r="B62" s="6" t="s">
        <v>8</v>
      </c>
      <c r="C62" s="6">
        <v>20</v>
      </c>
      <c r="D62" s="6" t="s">
        <v>24</v>
      </c>
      <c r="E62" s="7">
        <v>44476</v>
      </c>
      <c r="F62" s="6" t="s">
        <v>19</v>
      </c>
      <c r="G62" s="5">
        <v>68900</v>
      </c>
      <c r="H62" s="6" t="s">
        <v>205</v>
      </c>
      <c r="I62" s="9">
        <f ca="1">(TODAY()-Staff[[#This Row],[Date Joined]])/365</f>
        <v>1.7013698630136986</v>
      </c>
    </row>
    <row r="63" spans="1:9" x14ac:dyDescent="0.25">
      <c r="A63" s="6" t="s">
        <v>157</v>
      </c>
      <c r="B63" s="6" t="s">
        <v>15</v>
      </c>
      <c r="C63" s="6">
        <v>32</v>
      </c>
      <c r="D63" s="6" t="s">
        <v>16</v>
      </c>
      <c r="E63" s="7">
        <v>44403</v>
      </c>
      <c r="F63" s="6" t="s">
        <v>19</v>
      </c>
      <c r="G63" s="5">
        <v>53540</v>
      </c>
      <c r="H63" s="6" t="s">
        <v>205</v>
      </c>
      <c r="I63" s="9">
        <f ca="1">(TODAY()-Staff[[#This Row],[Date Joined]])/365</f>
        <v>1.9013698630136986</v>
      </c>
    </row>
    <row r="64" spans="1:9" x14ac:dyDescent="0.25">
      <c r="A64" s="6" t="s">
        <v>172</v>
      </c>
      <c r="B64" s="6" t="s">
        <v>15</v>
      </c>
      <c r="C64" s="6">
        <v>28</v>
      </c>
      <c r="D64" s="6" t="s">
        <v>42</v>
      </c>
      <c r="E64" s="7">
        <v>44758</v>
      </c>
      <c r="F64" s="6" t="s">
        <v>19</v>
      </c>
      <c r="G64" s="5">
        <v>43510</v>
      </c>
      <c r="H64" s="6" t="s">
        <v>205</v>
      </c>
      <c r="I64" s="9">
        <f ca="1">(TODAY()-Staff[[#This Row],[Date Joined]])/365</f>
        <v>0.92876712328767119</v>
      </c>
    </row>
    <row r="65" spans="1:9" x14ac:dyDescent="0.25">
      <c r="A65" s="6" t="s">
        <v>127</v>
      </c>
      <c r="B65" s="6" t="s">
        <v>8</v>
      </c>
      <c r="C65" s="6">
        <v>38</v>
      </c>
      <c r="D65" s="6" t="s">
        <v>10</v>
      </c>
      <c r="E65" s="7">
        <v>44316</v>
      </c>
      <c r="F65" s="6" t="s">
        <v>19</v>
      </c>
      <c r="G65" s="5">
        <v>109160</v>
      </c>
      <c r="H65" s="6" t="s">
        <v>205</v>
      </c>
      <c r="I65" s="9">
        <f ca="1">(TODAY()-Staff[[#This Row],[Date Joined]])/365</f>
        <v>2.1397260273972605</v>
      </c>
    </row>
    <row r="66" spans="1:9" x14ac:dyDescent="0.25">
      <c r="A66" s="6" t="s">
        <v>198</v>
      </c>
      <c r="B66" s="6" t="s">
        <v>15</v>
      </c>
      <c r="C66" s="6">
        <v>40</v>
      </c>
      <c r="D66" s="6" t="s">
        <v>16</v>
      </c>
      <c r="E66" s="7">
        <v>44204</v>
      </c>
      <c r="F66" s="6" t="s">
        <v>9</v>
      </c>
      <c r="G66" s="5">
        <v>99750</v>
      </c>
      <c r="H66" s="6" t="s">
        <v>205</v>
      </c>
      <c r="I66" s="9">
        <f ca="1">(TODAY()-Staff[[#This Row],[Date Joined]])/365</f>
        <v>2.4465753424657533</v>
      </c>
    </row>
    <row r="67" spans="1:9" x14ac:dyDescent="0.25">
      <c r="A67" s="6" t="s">
        <v>124</v>
      </c>
      <c r="B67" s="6" t="s">
        <v>8</v>
      </c>
      <c r="C67" s="6">
        <v>31</v>
      </c>
      <c r="D67" s="6" t="s">
        <v>16</v>
      </c>
      <c r="E67" s="7">
        <v>44084</v>
      </c>
      <c r="F67" s="6" t="s">
        <v>12</v>
      </c>
      <c r="G67" s="5">
        <v>41980</v>
      </c>
      <c r="H67" s="6" t="s">
        <v>205</v>
      </c>
      <c r="I67" s="9">
        <f ca="1">(TODAY()-Staff[[#This Row],[Date Joined]])/365</f>
        <v>2.7753424657534245</v>
      </c>
    </row>
    <row r="68" spans="1:9" x14ac:dyDescent="0.25">
      <c r="A68" s="6" t="s">
        <v>187</v>
      </c>
      <c r="B68" s="6" t="s">
        <v>15</v>
      </c>
      <c r="C68" s="6">
        <v>36</v>
      </c>
      <c r="D68" s="6" t="s">
        <v>16</v>
      </c>
      <c r="E68" s="7">
        <v>44272</v>
      </c>
      <c r="F68" s="6" t="s">
        <v>21</v>
      </c>
      <c r="G68" s="5">
        <v>71380</v>
      </c>
      <c r="H68" s="6" t="s">
        <v>205</v>
      </c>
      <c r="I68" s="9">
        <f ca="1">(TODAY()-Staff[[#This Row],[Date Joined]])/365</f>
        <v>2.2602739726027399</v>
      </c>
    </row>
    <row r="69" spans="1:9" x14ac:dyDescent="0.25">
      <c r="A69" s="6" t="s">
        <v>191</v>
      </c>
      <c r="B69" s="6" t="s">
        <v>15</v>
      </c>
      <c r="C69" s="6">
        <v>27</v>
      </c>
      <c r="D69" s="6" t="s">
        <v>42</v>
      </c>
      <c r="E69" s="7">
        <v>44547</v>
      </c>
      <c r="F69" s="6" t="s">
        <v>9</v>
      </c>
      <c r="G69" s="5">
        <v>113280</v>
      </c>
      <c r="H69" s="6" t="s">
        <v>205</v>
      </c>
      <c r="I69" s="9">
        <f ca="1">(TODAY()-Staff[[#This Row],[Date Joined]])/365</f>
        <v>1.5068493150684932</v>
      </c>
    </row>
    <row r="70" spans="1:9" x14ac:dyDescent="0.25">
      <c r="A70" s="6" t="s">
        <v>181</v>
      </c>
      <c r="B70" s="6" t="s">
        <v>8</v>
      </c>
      <c r="C70" s="6">
        <v>33</v>
      </c>
      <c r="D70" s="6" t="s">
        <v>16</v>
      </c>
      <c r="E70" s="7">
        <v>44747</v>
      </c>
      <c r="F70" s="6" t="s">
        <v>21</v>
      </c>
      <c r="G70" s="5">
        <v>86570</v>
      </c>
      <c r="H70" s="6" t="s">
        <v>205</v>
      </c>
      <c r="I70" s="9">
        <f ca="1">(TODAY()-Staff[[#This Row],[Date Joined]])/365</f>
        <v>0.95890410958904104</v>
      </c>
    </row>
    <row r="71" spans="1:9" x14ac:dyDescent="0.25">
      <c r="A71" s="6" t="s">
        <v>139</v>
      </c>
      <c r="B71" s="6" t="s">
        <v>15</v>
      </c>
      <c r="C71" s="6">
        <v>26</v>
      </c>
      <c r="D71" s="6" t="s">
        <v>16</v>
      </c>
      <c r="E71" s="7">
        <v>44350</v>
      </c>
      <c r="F71" s="6" t="s">
        <v>9</v>
      </c>
      <c r="G71" s="5">
        <v>53540</v>
      </c>
      <c r="H71" s="6" t="s">
        <v>205</v>
      </c>
      <c r="I71" s="9">
        <f ca="1">(TODAY()-Staff[[#This Row],[Date Joined]])/365</f>
        <v>2.0465753424657533</v>
      </c>
    </row>
    <row r="72" spans="1:9" x14ac:dyDescent="0.25">
      <c r="A72" s="6" t="s">
        <v>190</v>
      </c>
      <c r="B72" s="6" t="s">
        <v>15</v>
      </c>
      <c r="C72" s="6">
        <v>37</v>
      </c>
      <c r="D72" s="6" t="s">
        <v>16</v>
      </c>
      <c r="E72" s="7">
        <v>44640</v>
      </c>
      <c r="F72" s="6" t="s">
        <v>12</v>
      </c>
      <c r="G72" s="5">
        <v>69070</v>
      </c>
      <c r="H72" s="6" t="s">
        <v>205</v>
      </c>
      <c r="I72" s="9">
        <f ca="1">(TODAY()-Staff[[#This Row],[Date Joined]])/365</f>
        <v>1.252054794520548</v>
      </c>
    </row>
    <row r="73" spans="1:9" x14ac:dyDescent="0.25">
      <c r="A73" s="6" t="s">
        <v>121</v>
      </c>
      <c r="B73" s="6" t="s">
        <v>8</v>
      </c>
      <c r="C73" s="6">
        <v>30</v>
      </c>
      <c r="D73" s="6" t="s">
        <v>24</v>
      </c>
      <c r="E73" s="7">
        <v>44328</v>
      </c>
      <c r="F73" s="6" t="s">
        <v>21</v>
      </c>
      <c r="G73" s="5">
        <v>67910</v>
      </c>
      <c r="H73" s="6" t="s">
        <v>205</v>
      </c>
      <c r="I73" s="9">
        <f ca="1">(TODAY()-Staff[[#This Row],[Date Joined]])/365</f>
        <v>2.106849315068493</v>
      </c>
    </row>
    <row r="74" spans="1:9" x14ac:dyDescent="0.25">
      <c r="A74" s="6" t="s">
        <v>119</v>
      </c>
      <c r="B74" s="6" t="s">
        <v>15</v>
      </c>
      <c r="C74" s="6">
        <v>30</v>
      </c>
      <c r="D74" s="6" t="s">
        <v>16</v>
      </c>
      <c r="E74" s="7">
        <v>44214</v>
      </c>
      <c r="F74" s="6" t="s">
        <v>12</v>
      </c>
      <c r="G74" s="5">
        <v>69120</v>
      </c>
      <c r="H74" s="6" t="s">
        <v>205</v>
      </c>
      <c r="I74" s="9">
        <f ca="1">(TODAY()-Staff[[#This Row],[Date Joined]])/365</f>
        <v>2.419178082191781</v>
      </c>
    </row>
    <row r="75" spans="1:9" x14ac:dyDescent="0.25">
      <c r="A75" s="6" t="s">
        <v>132</v>
      </c>
      <c r="B75" s="6" t="s">
        <v>8</v>
      </c>
      <c r="C75" s="6">
        <v>34</v>
      </c>
      <c r="D75" s="6" t="s">
        <v>16</v>
      </c>
      <c r="E75" s="7">
        <v>44550</v>
      </c>
      <c r="F75" s="6" t="s">
        <v>21</v>
      </c>
      <c r="G75" s="5">
        <v>60130</v>
      </c>
      <c r="H75" s="6" t="s">
        <v>205</v>
      </c>
      <c r="I75" s="9">
        <f ca="1">(TODAY()-Staff[[#This Row],[Date Joined]])/365</f>
        <v>1.4986301369863013</v>
      </c>
    </row>
    <row r="76" spans="1:9" x14ac:dyDescent="0.25">
      <c r="A76" s="6" t="s">
        <v>161</v>
      </c>
      <c r="B76" s="6" t="s">
        <v>15</v>
      </c>
      <c r="C76" s="6">
        <v>23</v>
      </c>
      <c r="D76" s="6" t="s">
        <v>16</v>
      </c>
      <c r="E76" s="7">
        <v>44378</v>
      </c>
      <c r="F76" s="6" t="s">
        <v>9</v>
      </c>
      <c r="G76" s="5">
        <v>106460</v>
      </c>
      <c r="H76" s="6" t="s">
        <v>205</v>
      </c>
      <c r="I76" s="9">
        <f ca="1">(TODAY()-Staff[[#This Row],[Date Joined]])/365</f>
        <v>1.9698630136986301</v>
      </c>
    </row>
    <row r="77" spans="1:9" x14ac:dyDescent="0.25">
      <c r="A77" s="6" t="s">
        <v>148</v>
      </c>
      <c r="B77" s="6" t="s">
        <v>8</v>
      </c>
      <c r="C77" s="6">
        <v>37</v>
      </c>
      <c r="D77" s="6" t="s">
        <v>16</v>
      </c>
      <c r="E77" s="7">
        <v>44389</v>
      </c>
      <c r="F77" s="6" t="s">
        <v>56</v>
      </c>
      <c r="G77" s="5">
        <v>118100</v>
      </c>
      <c r="H77" s="6" t="s">
        <v>205</v>
      </c>
      <c r="I77" s="9">
        <f ca="1">(TODAY()-Staff[[#This Row],[Date Joined]])/365</f>
        <v>1.9397260273972603</v>
      </c>
    </row>
    <row r="78" spans="1:9" x14ac:dyDescent="0.25">
      <c r="A78" s="6" t="s">
        <v>164</v>
      </c>
      <c r="B78" s="6" t="s">
        <v>8</v>
      </c>
      <c r="C78" s="6">
        <v>36</v>
      </c>
      <c r="D78" s="6" t="s">
        <v>16</v>
      </c>
      <c r="E78" s="7">
        <v>44468</v>
      </c>
      <c r="F78" s="6" t="s">
        <v>9</v>
      </c>
      <c r="G78" s="5">
        <v>78390</v>
      </c>
      <c r="H78" s="6" t="s">
        <v>205</v>
      </c>
      <c r="I78" s="9">
        <f ca="1">(TODAY()-Staff[[#This Row],[Date Joined]])/365</f>
        <v>1.7232876712328766</v>
      </c>
    </row>
    <row r="79" spans="1:9" x14ac:dyDescent="0.25">
      <c r="A79" s="6" t="s">
        <v>147</v>
      </c>
      <c r="B79" s="6" t="s">
        <v>8</v>
      </c>
      <c r="C79" s="6">
        <v>30</v>
      </c>
      <c r="D79" s="6" t="s">
        <v>16</v>
      </c>
      <c r="E79" s="7">
        <v>44789</v>
      </c>
      <c r="F79" s="6" t="s">
        <v>9</v>
      </c>
      <c r="G79" s="5">
        <v>114180</v>
      </c>
      <c r="H79" s="6" t="s">
        <v>205</v>
      </c>
      <c r="I79" s="9">
        <f ca="1">(TODAY()-Staff[[#This Row],[Date Joined]])/365</f>
        <v>0.84383561643835614</v>
      </c>
    </row>
    <row r="80" spans="1:9" x14ac:dyDescent="0.25">
      <c r="A80" s="6" t="s">
        <v>189</v>
      </c>
      <c r="B80" s="6" t="s">
        <v>8</v>
      </c>
      <c r="C80" s="6">
        <v>28</v>
      </c>
      <c r="D80" s="6" t="s">
        <v>16</v>
      </c>
      <c r="E80" s="7">
        <v>44590</v>
      </c>
      <c r="F80" s="6" t="s">
        <v>9</v>
      </c>
      <c r="G80" s="5">
        <v>104120</v>
      </c>
      <c r="H80" s="6" t="s">
        <v>205</v>
      </c>
      <c r="I80" s="9">
        <f ca="1">(TODAY()-Staff[[#This Row],[Date Joined]])/365</f>
        <v>1.3890410958904109</v>
      </c>
    </row>
    <row r="81" spans="1:9" x14ac:dyDescent="0.25">
      <c r="A81" s="6" t="s">
        <v>138</v>
      </c>
      <c r="B81" s="6" t="s">
        <v>15</v>
      </c>
      <c r="C81" s="6">
        <v>30</v>
      </c>
      <c r="D81" s="6" t="s">
        <v>16</v>
      </c>
      <c r="E81" s="7">
        <v>44640</v>
      </c>
      <c r="F81" s="6" t="s">
        <v>9</v>
      </c>
      <c r="G81" s="5">
        <v>67950</v>
      </c>
      <c r="H81" s="6" t="s">
        <v>205</v>
      </c>
      <c r="I81" s="9">
        <f ca="1">(TODAY()-Staff[[#This Row],[Date Joined]])/365</f>
        <v>1.252054794520548</v>
      </c>
    </row>
    <row r="82" spans="1:9" x14ac:dyDescent="0.25">
      <c r="A82" s="6" t="s">
        <v>137</v>
      </c>
      <c r="B82" s="6" t="s">
        <v>8</v>
      </c>
      <c r="C82" s="6">
        <v>29</v>
      </c>
      <c r="D82" s="6" t="s">
        <v>16</v>
      </c>
      <c r="E82" s="7">
        <v>43962</v>
      </c>
      <c r="F82" s="6" t="s">
        <v>12</v>
      </c>
      <c r="G82" s="5">
        <v>34980</v>
      </c>
      <c r="H82" s="6" t="s">
        <v>205</v>
      </c>
      <c r="I82" s="9">
        <f ca="1">(TODAY()-Staff[[#This Row],[Date Joined]])/365</f>
        <v>3.1095890410958904</v>
      </c>
    </row>
    <row r="83" spans="1:9" x14ac:dyDescent="0.25">
      <c r="A83" s="6" t="s">
        <v>153</v>
      </c>
      <c r="B83" s="6" t="s">
        <v>8</v>
      </c>
      <c r="C83" s="6">
        <v>24</v>
      </c>
      <c r="D83" s="6" t="s">
        <v>16</v>
      </c>
      <c r="E83" s="7">
        <v>44087</v>
      </c>
      <c r="F83" s="6" t="s">
        <v>12</v>
      </c>
      <c r="G83" s="5">
        <v>62780</v>
      </c>
      <c r="H83" s="6" t="s">
        <v>205</v>
      </c>
      <c r="I83" s="9">
        <f ca="1">(TODAY()-Staff[[#This Row],[Date Joined]])/365</f>
        <v>2.7671232876712328</v>
      </c>
    </row>
    <row r="84" spans="1:9" x14ac:dyDescent="0.25">
      <c r="A84" s="6" t="s">
        <v>117</v>
      </c>
      <c r="B84" s="6" t="s">
        <v>15</v>
      </c>
      <c r="C84" s="6">
        <v>20</v>
      </c>
      <c r="D84" s="6" t="s">
        <v>16</v>
      </c>
      <c r="E84" s="7">
        <v>44397</v>
      </c>
      <c r="F84" s="6" t="s">
        <v>12</v>
      </c>
      <c r="G84" s="5">
        <v>107700</v>
      </c>
      <c r="H84" s="6" t="s">
        <v>205</v>
      </c>
      <c r="I84" s="9">
        <f ca="1">(TODAY()-Staff[[#This Row],[Date Joined]])/365</f>
        <v>1.9178082191780821</v>
      </c>
    </row>
    <row r="85" spans="1:9" x14ac:dyDescent="0.25">
      <c r="A85" s="6" t="s">
        <v>168</v>
      </c>
      <c r="B85" s="6" t="s">
        <v>15</v>
      </c>
      <c r="C85" s="6">
        <v>25</v>
      </c>
      <c r="D85" s="6" t="s">
        <v>16</v>
      </c>
      <c r="E85" s="7">
        <v>44322</v>
      </c>
      <c r="F85" s="6" t="s">
        <v>19</v>
      </c>
      <c r="G85" s="5">
        <v>65700</v>
      </c>
      <c r="H85" s="6" t="s">
        <v>205</v>
      </c>
      <c r="I85" s="9">
        <f ca="1">(TODAY()-Staff[[#This Row],[Date Joined]])/365</f>
        <v>2.1232876712328768</v>
      </c>
    </row>
    <row r="86" spans="1:9" x14ac:dyDescent="0.25">
      <c r="A86" s="6" t="s">
        <v>135</v>
      </c>
      <c r="B86" s="6" t="s">
        <v>8</v>
      </c>
      <c r="C86" s="6">
        <v>33</v>
      </c>
      <c r="D86" s="6" t="s">
        <v>42</v>
      </c>
      <c r="E86" s="7">
        <v>44313</v>
      </c>
      <c r="F86" s="6" t="s">
        <v>12</v>
      </c>
      <c r="G86" s="5">
        <v>75480</v>
      </c>
      <c r="H86" s="6" t="s">
        <v>205</v>
      </c>
      <c r="I86" s="9">
        <f ca="1">(TODAY()-Staff[[#This Row],[Date Joined]])/365</f>
        <v>2.1479452054794521</v>
      </c>
    </row>
    <row r="87" spans="1:9" x14ac:dyDescent="0.25">
      <c r="A87" s="6" t="s">
        <v>174</v>
      </c>
      <c r="B87" s="6" t="s">
        <v>15</v>
      </c>
      <c r="C87" s="6">
        <v>33</v>
      </c>
      <c r="D87" s="6" t="s">
        <v>16</v>
      </c>
      <c r="E87" s="7">
        <v>44448</v>
      </c>
      <c r="F87" s="6" t="s">
        <v>12</v>
      </c>
      <c r="G87" s="5">
        <v>53870</v>
      </c>
      <c r="H87" s="6" t="s">
        <v>205</v>
      </c>
      <c r="I87" s="9">
        <f ca="1">(TODAY()-Staff[[#This Row],[Date Joined]])/365</f>
        <v>1.7780821917808218</v>
      </c>
    </row>
    <row r="88" spans="1:9" x14ac:dyDescent="0.25">
      <c r="A88" s="6" t="s">
        <v>141</v>
      </c>
      <c r="B88" s="6" t="s">
        <v>8</v>
      </c>
      <c r="C88" s="6">
        <v>36</v>
      </c>
      <c r="D88" s="6" t="s">
        <v>16</v>
      </c>
      <c r="E88" s="7">
        <v>44433</v>
      </c>
      <c r="F88" s="6" t="s">
        <v>19</v>
      </c>
      <c r="G88" s="5">
        <v>78540</v>
      </c>
      <c r="H88" s="6" t="s">
        <v>205</v>
      </c>
      <c r="I88" s="9">
        <f ca="1">(TODAY()-Staff[[#This Row],[Date Joined]])/365</f>
        <v>1.8191780821917809</v>
      </c>
    </row>
    <row r="89" spans="1:9" x14ac:dyDescent="0.25">
      <c r="A89" s="6" t="s">
        <v>193</v>
      </c>
      <c r="B89" s="6" t="s">
        <v>15</v>
      </c>
      <c r="C89" s="6">
        <v>19</v>
      </c>
      <c r="D89" s="6" t="s">
        <v>16</v>
      </c>
      <c r="E89" s="7">
        <v>44218</v>
      </c>
      <c r="F89" s="6" t="s">
        <v>9</v>
      </c>
      <c r="G89" s="5">
        <v>58960</v>
      </c>
      <c r="H89" s="6" t="s">
        <v>205</v>
      </c>
      <c r="I89" s="9">
        <f ca="1">(TODAY()-Staff[[#This Row],[Date Joined]])/365</f>
        <v>2.408219178082192</v>
      </c>
    </row>
    <row r="90" spans="1:9" x14ac:dyDescent="0.25">
      <c r="A90" s="6" t="s">
        <v>162</v>
      </c>
      <c r="B90" s="6" t="s">
        <v>15</v>
      </c>
      <c r="C90" s="6">
        <v>46</v>
      </c>
      <c r="D90" s="6" t="s">
        <v>16</v>
      </c>
      <c r="E90" s="7">
        <v>44697</v>
      </c>
      <c r="F90" s="6" t="s">
        <v>9</v>
      </c>
      <c r="G90" s="5">
        <v>70610</v>
      </c>
      <c r="H90" s="6" t="s">
        <v>205</v>
      </c>
      <c r="I90" s="9">
        <f ca="1">(TODAY()-Staff[[#This Row],[Date Joined]])/365</f>
        <v>1.095890410958904</v>
      </c>
    </row>
    <row r="91" spans="1:9" x14ac:dyDescent="0.25">
      <c r="A91" s="6" t="s">
        <v>171</v>
      </c>
      <c r="B91" s="6" t="s">
        <v>15</v>
      </c>
      <c r="C91" s="6">
        <v>33</v>
      </c>
      <c r="D91" s="6" t="s">
        <v>16</v>
      </c>
      <c r="E91" s="7">
        <v>44181</v>
      </c>
      <c r="F91" s="6" t="s">
        <v>21</v>
      </c>
      <c r="G91" s="5">
        <v>59430</v>
      </c>
      <c r="H91" s="6" t="s">
        <v>205</v>
      </c>
      <c r="I91" s="9">
        <f ca="1">(TODAY()-Staff[[#This Row],[Date Joined]])/365</f>
        <v>2.5095890410958903</v>
      </c>
    </row>
    <row r="92" spans="1:9" x14ac:dyDescent="0.25">
      <c r="A92" s="6" t="s">
        <v>144</v>
      </c>
      <c r="B92" s="6" t="s">
        <v>15</v>
      </c>
      <c r="C92" s="6">
        <v>33</v>
      </c>
      <c r="D92" s="6" t="s">
        <v>13</v>
      </c>
      <c r="E92" s="7">
        <v>44640</v>
      </c>
      <c r="F92" s="6" t="s">
        <v>9</v>
      </c>
      <c r="G92" s="5">
        <v>48530</v>
      </c>
      <c r="H92" s="6" t="s">
        <v>205</v>
      </c>
      <c r="I92" s="9">
        <f ca="1">(TODAY()-Staff[[#This Row],[Date Joined]])/365</f>
        <v>1.252054794520548</v>
      </c>
    </row>
    <row r="93" spans="1:9" x14ac:dyDescent="0.25">
      <c r="A93" s="6" t="s">
        <v>163</v>
      </c>
      <c r="B93" s="6" t="s">
        <v>8</v>
      </c>
      <c r="C93" s="6">
        <v>33</v>
      </c>
      <c r="D93" s="6" t="s">
        <v>16</v>
      </c>
      <c r="E93" s="7">
        <v>44129</v>
      </c>
      <c r="F93" s="6" t="s">
        <v>12</v>
      </c>
      <c r="G93" s="5">
        <v>96140</v>
      </c>
      <c r="H93" s="6" t="s">
        <v>205</v>
      </c>
      <c r="I93" s="9">
        <f ca="1">(TODAY()-Staff[[#This Row],[Date Joined]])/365</f>
        <v>2.6520547945205482</v>
      </c>
    </row>
    <row r="94" spans="1:9" x14ac:dyDescent="0.25">
      <c r="A94" s="6" t="s">
        <v>58</v>
      </c>
      <c r="B94" s="6" t="s">
        <v>15</v>
      </c>
      <c r="C94" s="6">
        <v>22</v>
      </c>
      <c r="D94" s="6" t="s">
        <v>13</v>
      </c>
      <c r="E94" s="7">
        <v>44446</v>
      </c>
      <c r="F94" s="6" t="s">
        <v>19</v>
      </c>
      <c r="G94" s="5">
        <v>112780</v>
      </c>
      <c r="H94" s="6" t="s">
        <v>207</v>
      </c>
      <c r="I94" s="9">
        <f ca="1">(TODAY()-Staff[[#This Row],[Date Joined]])/365</f>
        <v>1.7835616438356163</v>
      </c>
    </row>
    <row r="95" spans="1:9" x14ac:dyDescent="0.25">
      <c r="A95" s="6" t="s">
        <v>70</v>
      </c>
      <c r="B95" s="6" t="s">
        <v>15</v>
      </c>
      <c r="C95" s="6">
        <v>46</v>
      </c>
      <c r="D95" s="6" t="s">
        <v>16</v>
      </c>
      <c r="E95" s="7">
        <v>44758</v>
      </c>
      <c r="F95" s="6" t="s">
        <v>9</v>
      </c>
      <c r="G95" s="5">
        <v>70610</v>
      </c>
      <c r="H95" s="6" t="s">
        <v>207</v>
      </c>
      <c r="I95" s="9">
        <f ca="1">(TODAY()-Staff[[#This Row],[Date Joined]])/365</f>
        <v>0.92876712328767119</v>
      </c>
    </row>
    <row r="96" spans="1:9" x14ac:dyDescent="0.25">
      <c r="A96" s="6" t="s">
        <v>75</v>
      </c>
      <c r="B96" s="6" t="s">
        <v>8</v>
      </c>
      <c r="C96" s="6">
        <v>28</v>
      </c>
      <c r="D96" s="6" t="s">
        <v>16</v>
      </c>
      <c r="E96" s="7">
        <v>44357</v>
      </c>
      <c r="F96" s="6" t="s">
        <v>19</v>
      </c>
      <c r="G96" s="5">
        <v>53240</v>
      </c>
      <c r="H96" s="6" t="s">
        <v>207</v>
      </c>
      <c r="I96" s="9">
        <f ca="1">(TODAY()-Staff[[#This Row],[Date Joined]])/365</f>
        <v>2.0273972602739727</v>
      </c>
    </row>
    <row r="97" spans="1:9" x14ac:dyDescent="0.25">
      <c r="A97" s="6" t="s">
        <v>49</v>
      </c>
      <c r="B97" s="6" t="s">
        <v>206</v>
      </c>
      <c r="C97" s="6">
        <v>37</v>
      </c>
      <c r="D97" s="6" t="s">
        <v>24</v>
      </c>
      <c r="E97" s="7">
        <v>44146</v>
      </c>
      <c r="F97" s="6" t="s">
        <v>21</v>
      </c>
      <c r="G97" s="5">
        <v>115440</v>
      </c>
      <c r="H97" s="6" t="s">
        <v>207</v>
      </c>
      <c r="I97" s="9">
        <f ca="1">(TODAY()-Staff[[#This Row],[Date Joined]])/365</f>
        <v>2.6054794520547944</v>
      </c>
    </row>
    <row r="98" spans="1:9" x14ac:dyDescent="0.25">
      <c r="A98" s="6" t="s">
        <v>65</v>
      </c>
      <c r="B98" s="6" t="s">
        <v>15</v>
      </c>
      <c r="C98" s="6">
        <v>32</v>
      </c>
      <c r="D98" s="6" t="s">
        <v>16</v>
      </c>
      <c r="E98" s="7">
        <v>44465</v>
      </c>
      <c r="F98" s="6" t="s">
        <v>19</v>
      </c>
      <c r="G98" s="5">
        <v>53540</v>
      </c>
      <c r="H98" s="6" t="s">
        <v>207</v>
      </c>
      <c r="I98" s="9">
        <f ca="1">(TODAY()-Staff[[#This Row],[Date Joined]])/365</f>
        <v>1.7315068493150685</v>
      </c>
    </row>
    <row r="99" spans="1:9" x14ac:dyDescent="0.25">
      <c r="A99" s="6" t="s">
        <v>81</v>
      </c>
      <c r="B99" s="6" t="s">
        <v>8</v>
      </c>
      <c r="C99" s="6">
        <v>30</v>
      </c>
      <c r="D99" s="6" t="s">
        <v>16</v>
      </c>
      <c r="E99" s="7">
        <v>44861</v>
      </c>
      <c r="F99" s="6" t="s">
        <v>9</v>
      </c>
      <c r="G99" s="5">
        <v>112570</v>
      </c>
      <c r="H99" s="6" t="s">
        <v>207</v>
      </c>
      <c r="I99" s="9">
        <f ca="1">(TODAY()-Staff[[#This Row],[Date Joined]])/365</f>
        <v>0.64657534246575343</v>
      </c>
    </row>
    <row r="100" spans="1:9" x14ac:dyDescent="0.25">
      <c r="A100" s="6" t="s">
        <v>51</v>
      </c>
      <c r="B100" s="6" t="s">
        <v>15</v>
      </c>
      <c r="C100" s="6">
        <v>33</v>
      </c>
      <c r="D100" s="6" t="s">
        <v>13</v>
      </c>
      <c r="E100" s="7">
        <v>44701</v>
      </c>
      <c r="F100" s="6" t="s">
        <v>9</v>
      </c>
      <c r="G100" s="5">
        <v>48530</v>
      </c>
      <c r="H100" s="6" t="s">
        <v>207</v>
      </c>
      <c r="I100" s="9">
        <f ca="1">(TODAY()-Staff[[#This Row],[Date Joined]])/365</f>
        <v>1.0849315068493151</v>
      </c>
    </row>
    <row r="101" spans="1:9" x14ac:dyDescent="0.25">
      <c r="A101" s="6" t="s">
        <v>61</v>
      </c>
      <c r="B101" s="6" t="s">
        <v>8</v>
      </c>
      <c r="C101" s="6">
        <v>24</v>
      </c>
      <c r="D101" s="6" t="s">
        <v>16</v>
      </c>
      <c r="E101" s="7">
        <v>44148</v>
      </c>
      <c r="F101" s="6" t="s">
        <v>12</v>
      </c>
      <c r="G101" s="5">
        <v>62780</v>
      </c>
      <c r="H101" s="6" t="s">
        <v>207</v>
      </c>
      <c r="I101" s="9">
        <f ca="1">(TODAY()-Staff[[#This Row],[Date Joined]])/365</f>
        <v>2.6</v>
      </c>
    </row>
    <row r="102" spans="1:9" x14ac:dyDescent="0.25">
      <c r="A102" s="6" t="s">
        <v>82</v>
      </c>
      <c r="B102" s="6" t="s">
        <v>15</v>
      </c>
      <c r="C102" s="6">
        <v>33</v>
      </c>
      <c r="D102" s="6" t="s">
        <v>16</v>
      </c>
      <c r="E102" s="7">
        <v>44509</v>
      </c>
      <c r="F102" s="6" t="s">
        <v>12</v>
      </c>
      <c r="G102" s="5">
        <v>53870</v>
      </c>
      <c r="H102" s="6" t="s">
        <v>207</v>
      </c>
      <c r="I102" s="9">
        <f ca="1">(TODAY()-Staff[[#This Row],[Date Joined]])/365</f>
        <v>1.6109589041095891</v>
      </c>
    </row>
    <row r="103" spans="1:9" x14ac:dyDescent="0.25">
      <c r="A103" s="6" t="s">
        <v>60</v>
      </c>
      <c r="B103" s="6" t="s">
        <v>8</v>
      </c>
      <c r="C103" s="6">
        <v>27</v>
      </c>
      <c r="D103" s="6" t="s">
        <v>16</v>
      </c>
      <c r="E103" s="7">
        <v>44122</v>
      </c>
      <c r="F103" s="6" t="s">
        <v>56</v>
      </c>
      <c r="G103" s="5">
        <v>119110</v>
      </c>
      <c r="H103" s="6" t="s">
        <v>207</v>
      </c>
      <c r="I103" s="9">
        <f ca="1">(TODAY()-Staff[[#This Row],[Date Joined]])/365</f>
        <v>2.6712328767123288</v>
      </c>
    </row>
    <row r="104" spans="1:9" x14ac:dyDescent="0.25">
      <c r="A104" s="6" t="s">
        <v>87</v>
      </c>
      <c r="B104" s="6" t="s">
        <v>15</v>
      </c>
      <c r="C104" s="6">
        <v>29</v>
      </c>
      <c r="D104" s="6" t="s">
        <v>24</v>
      </c>
      <c r="E104" s="7">
        <v>44180</v>
      </c>
      <c r="F104" s="6" t="s">
        <v>12</v>
      </c>
      <c r="G104" s="5">
        <v>112110</v>
      </c>
      <c r="H104" s="6" t="s">
        <v>207</v>
      </c>
      <c r="I104" s="9">
        <f ca="1">(TODAY()-Staff[[#This Row],[Date Joined]])/365</f>
        <v>2.5123287671232877</v>
      </c>
    </row>
    <row r="105" spans="1:9" x14ac:dyDescent="0.25">
      <c r="A105" s="6" t="s">
        <v>76</v>
      </c>
      <c r="B105" s="6" t="s">
        <v>15</v>
      </c>
      <c r="C105" s="6">
        <v>25</v>
      </c>
      <c r="D105" s="6" t="s">
        <v>16</v>
      </c>
      <c r="E105" s="7">
        <v>44383</v>
      </c>
      <c r="F105" s="6" t="s">
        <v>19</v>
      </c>
      <c r="G105" s="5">
        <v>65700</v>
      </c>
      <c r="H105" s="6" t="s">
        <v>207</v>
      </c>
      <c r="I105" s="9">
        <f ca="1">(TODAY()-Staff[[#This Row],[Date Joined]])/365</f>
        <v>1.9561643835616438</v>
      </c>
    </row>
    <row r="106" spans="1:9" x14ac:dyDescent="0.25">
      <c r="A106" s="6" t="s">
        <v>97</v>
      </c>
      <c r="B106" s="6" t="s">
        <v>15</v>
      </c>
      <c r="C106" s="6">
        <v>37</v>
      </c>
      <c r="D106" s="6" t="s">
        <v>16</v>
      </c>
      <c r="E106" s="7">
        <v>44701</v>
      </c>
      <c r="F106" s="6" t="s">
        <v>12</v>
      </c>
      <c r="G106" s="5">
        <v>69070</v>
      </c>
      <c r="H106" s="6" t="s">
        <v>207</v>
      </c>
      <c r="I106" s="9">
        <f ca="1">(TODAY()-Staff[[#This Row],[Date Joined]])/365</f>
        <v>1.0849315068493151</v>
      </c>
    </row>
    <row r="107" spans="1:9" x14ac:dyDescent="0.25">
      <c r="A107" s="6" t="s">
        <v>22</v>
      </c>
      <c r="B107" s="6" t="s">
        <v>15</v>
      </c>
      <c r="C107" s="6">
        <v>20</v>
      </c>
      <c r="D107" s="6" t="s">
        <v>16</v>
      </c>
      <c r="E107" s="7">
        <v>44459</v>
      </c>
      <c r="F107" s="6" t="s">
        <v>12</v>
      </c>
      <c r="G107" s="5">
        <v>107700</v>
      </c>
      <c r="H107" s="6" t="s">
        <v>207</v>
      </c>
      <c r="I107" s="9">
        <f ca="1">(TODAY()-Staff[[#This Row],[Date Joined]])/365</f>
        <v>1.747945205479452</v>
      </c>
    </row>
    <row r="108" spans="1:9" x14ac:dyDescent="0.25">
      <c r="A108" s="6" t="s">
        <v>84</v>
      </c>
      <c r="B108" s="6" t="s">
        <v>8</v>
      </c>
      <c r="C108" s="6">
        <v>32</v>
      </c>
      <c r="D108" s="6" t="s">
        <v>13</v>
      </c>
      <c r="E108" s="7">
        <v>44354</v>
      </c>
      <c r="F108" s="6" t="s">
        <v>12</v>
      </c>
      <c r="G108" s="5">
        <v>43840</v>
      </c>
      <c r="H108" s="6" t="s">
        <v>207</v>
      </c>
      <c r="I108" s="9">
        <f ca="1">(TODAY()-Staff[[#This Row],[Date Joined]])/365</f>
        <v>2.0356164383561643</v>
      </c>
    </row>
    <row r="109" spans="1:9" x14ac:dyDescent="0.25">
      <c r="A109" s="6" t="s">
        <v>105</v>
      </c>
      <c r="B109" s="6" t="s">
        <v>15</v>
      </c>
      <c r="C109" s="6">
        <v>40</v>
      </c>
      <c r="D109" s="6" t="s">
        <v>16</v>
      </c>
      <c r="E109" s="7">
        <v>44263</v>
      </c>
      <c r="F109" s="6" t="s">
        <v>9</v>
      </c>
      <c r="G109" s="5">
        <v>99750</v>
      </c>
      <c r="H109" s="6" t="s">
        <v>207</v>
      </c>
      <c r="I109" s="9">
        <f ca="1">(TODAY()-Staff[[#This Row],[Date Joined]])/365</f>
        <v>2.2849315068493152</v>
      </c>
    </row>
    <row r="110" spans="1:9" x14ac:dyDescent="0.25">
      <c r="A110" s="6" t="s">
        <v>47</v>
      </c>
      <c r="B110" s="6" t="s">
        <v>15</v>
      </c>
      <c r="C110" s="6">
        <v>21</v>
      </c>
      <c r="D110" s="6" t="s">
        <v>16</v>
      </c>
      <c r="E110" s="7">
        <v>44104</v>
      </c>
      <c r="F110" s="6" t="s">
        <v>9</v>
      </c>
      <c r="G110" s="5">
        <v>37920</v>
      </c>
      <c r="H110" s="6" t="s">
        <v>207</v>
      </c>
      <c r="I110" s="9">
        <f ca="1">(TODAY()-Staff[[#This Row],[Date Joined]])/365</f>
        <v>2.7205479452054795</v>
      </c>
    </row>
    <row r="111" spans="1:9" x14ac:dyDescent="0.25">
      <c r="A111" s="6" t="s">
        <v>31</v>
      </c>
      <c r="B111" s="6" t="s">
        <v>15</v>
      </c>
      <c r="C111" s="6">
        <v>21</v>
      </c>
      <c r="D111" s="6" t="s">
        <v>16</v>
      </c>
      <c r="E111" s="7">
        <v>44762</v>
      </c>
      <c r="F111" s="6" t="s">
        <v>9</v>
      </c>
      <c r="G111" s="5">
        <v>57090</v>
      </c>
      <c r="H111" s="6" t="s">
        <v>207</v>
      </c>
      <c r="I111" s="9">
        <f ca="1">(TODAY()-Staff[[#This Row],[Date Joined]])/365</f>
        <v>0.9178082191780822</v>
      </c>
    </row>
    <row r="112" spans="1:9" x14ac:dyDescent="0.25">
      <c r="A112" s="6" t="s">
        <v>30</v>
      </c>
      <c r="B112" s="6" t="s">
        <v>8</v>
      </c>
      <c r="C112" s="6">
        <v>31</v>
      </c>
      <c r="D112" s="6" t="s">
        <v>16</v>
      </c>
      <c r="E112" s="7">
        <v>44145</v>
      </c>
      <c r="F112" s="6" t="s">
        <v>12</v>
      </c>
      <c r="G112" s="5">
        <v>41980</v>
      </c>
      <c r="H112" s="6" t="s">
        <v>207</v>
      </c>
      <c r="I112" s="9">
        <f ca="1">(TODAY()-Staff[[#This Row],[Date Joined]])/365</f>
        <v>2.6082191780821917</v>
      </c>
    </row>
    <row r="113" spans="1:9" x14ac:dyDescent="0.25">
      <c r="A113" s="6" t="s">
        <v>78</v>
      </c>
      <c r="B113" s="6" t="s">
        <v>15</v>
      </c>
      <c r="C113" s="6">
        <v>21</v>
      </c>
      <c r="D113" s="6" t="s">
        <v>16</v>
      </c>
      <c r="E113" s="7">
        <v>44242</v>
      </c>
      <c r="F113" s="6" t="s">
        <v>56</v>
      </c>
      <c r="G113" s="5">
        <v>75880</v>
      </c>
      <c r="H113" s="6" t="s">
        <v>207</v>
      </c>
      <c r="I113" s="9">
        <f ca="1">(TODAY()-Staff[[#This Row],[Date Joined]])/365</f>
        <v>2.3424657534246576</v>
      </c>
    </row>
    <row r="114" spans="1:9" x14ac:dyDescent="0.25">
      <c r="A114" s="6" t="s">
        <v>36</v>
      </c>
      <c r="B114" s="6" t="s">
        <v>8</v>
      </c>
      <c r="C114" s="6">
        <v>34</v>
      </c>
      <c r="D114" s="6" t="s">
        <v>16</v>
      </c>
      <c r="E114" s="7">
        <v>44653</v>
      </c>
      <c r="F114" s="6" t="s">
        <v>21</v>
      </c>
      <c r="G114" s="5">
        <v>58940</v>
      </c>
      <c r="H114" s="6" t="s">
        <v>207</v>
      </c>
      <c r="I114" s="9">
        <f ca="1">(TODAY()-Staff[[#This Row],[Date Joined]])/365</f>
        <v>1.2164383561643837</v>
      </c>
    </row>
    <row r="115" spans="1:9" x14ac:dyDescent="0.25">
      <c r="A115" s="6" t="s">
        <v>27</v>
      </c>
      <c r="B115" s="6" t="s">
        <v>8</v>
      </c>
      <c r="C115" s="6">
        <v>30</v>
      </c>
      <c r="D115" s="6" t="s">
        <v>24</v>
      </c>
      <c r="E115" s="7">
        <v>44389</v>
      </c>
      <c r="F115" s="6" t="s">
        <v>21</v>
      </c>
      <c r="G115" s="5">
        <v>67910</v>
      </c>
      <c r="H115" s="6" t="s">
        <v>207</v>
      </c>
      <c r="I115" s="9">
        <f ca="1">(TODAY()-Staff[[#This Row],[Date Joined]])/365</f>
        <v>1.9397260273972603</v>
      </c>
    </row>
    <row r="116" spans="1:9" x14ac:dyDescent="0.25">
      <c r="A116" s="6" t="s">
        <v>26</v>
      </c>
      <c r="B116" s="6" t="s">
        <v>8</v>
      </c>
      <c r="C116" s="6">
        <v>31</v>
      </c>
      <c r="D116" s="6" t="s">
        <v>16</v>
      </c>
      <c r="E116" s="7">
        <v>44663</v>
      </c>
      <c r="F116" s="6" t="s">
        <v>12</v>
      </c>
      <c r="G116" s="5">
        <v>58100</v>
      </c>
      <c r="H116" s="6" t="s">
        <v>207</v>
      </c>
      <c r="I116" s="9">
        <f ca="1">(TODAY()-Staff[[#This Row],[Date Joined]])/365</f>
        <v>1.189041095890411</v>
      </c>
    </row>
    <row r="117" spans="1:9" x14ac:dyDescent="0.25">
      <c r="A117" s="6" t="s">
        <v>53</v>
      </c>
      <c r="B117" s="6" t="s">
        <v>15</v>
      </c>
      <c r="C117" s="6">
        <v>27</v>
      </c>
      <c r="D117" s="6" t="s">
        <v>16</v>
      </c>
      <c r="E117" s="7">
        <v>44567</v>
      </c>
      <c r="F117" s="6" t="s">
        <v>21</v>
      </c>
      <c r="G117" s="5">
        <v>48980</v>
      </c>
      <c r="H117" s="6" t="s">
        <v>207</v>
      </c>
      <c r="I117" s="9">
        <f ca="1">(TODAY()-Staff[[#This Row],[Date Joined]])/365</f>
        <v>1.452054794520548</v>
      </c>
    </row>
    <row r="118" spans="1:9" x14ac:dyDescent="0.25">
      <c r="A118" s="6" t="s">
        <v>20</v>
      </c>
      <c r="B118" s="6" t="s">
        <v>206</v>
      </c>
      <c r="C118" s="6">
        <v>30</v>
      </c>
      <c r="D118" s="6" t="s">
        <v>16</v>
      </c>
      <c r="E118" s="7">
        <v>44597</v>
      </c>
      <c r="F118" s="6" t="s">
        <v>21</v>
      </c>
      <c r="G118" s="5">
        <v>64000</v>
      </c>
      <c r="H118" s="6" t="s">
        <v>207</v>
      </c>
      <c r="I118" s="9">
        <f ca="1">(TODAY()-Staff[[#This Row],[Date Joined]])/365</f>
        <v>1.3698630136986301</v>
      </c>
    </row>
    <row r="119" spans="1:9" x14ac:dyDescent="0.25">
      <c r="A119" s="6" t="s">
        <v>7</v>
      </c>
      <c r="B119" s="6" t="s">
        <v>8</v>
      </c>
      <c r="C119" s="6">
        <v>42</v>
      </c>
      <c r="D119" s="6" t="s">
        <v>10</v>
      </c>
      <c r="E119" s="7">
        <v>44779</v>
      </c>
      <c r="F119" s="6" t="s">
        <v>9</v>
      </c>
      <c r="G119" s="5">
        <v>75000</v>
      </c>
      <c r="H119" s="6" t="s">
        <v>207</v>
      </c>
      <c r="I119" s="9">
        <f ca="1">(TODAY()-Staff[[#This Row],[Date Joined]])/365</f>
        <v>0.87123287671232874</v>
      </c>
    </row>
    <row r="120" spans="1:9" x14ac:dyDescent="0.25">
      <c r="A120" s="6" t="s">
        <v>74</v>
      </c>
      <c r="B120" s="6" t="s">
        <v>8</v>
      </c>
      <c r="C120" s="6">
        <v>40</v>
      </c>
      <c r="D120" s="6" t="s">
        <v>16</v>
      </c>
      <c r="E120" s="7">
        <v>44337</v>
      </c>
      <c r="F120" s="6" t="s">
        <v>12</v>
      </c>
      <c r="G120" s="5">
        <v>87620</v>
      </c>
      <c r="H120" s="6" t="s">
        <v>207</v>
      </c>
      <c r="I120" s="9">
        <f ca="1">(TODAY()-Staff[[#This Row],[Date Joined]])/365</f>
        <v>2.0821917808219177</v>
      </c>
    </row>
    <row r="121" spans="1:9" x14ac:dyDescent="0.25">
      <c r="A121" s="6" t="s">
        <v>44</v>
      </c>
      <c r="B121" s="6" t="s">
        <v>8</v>
      </c>
      <c r="C121" s="6">
        <v>29</v>
      </c>
      <c r="D121" s="6" t="s">
        <v>16</v>
      </c>
      <c r="E121" s="7">
        <v>44023</v>
      </c>
      <c r="F121" s="6" t="s">
        <v>12</v>
      </c>
      <c r="G121" s="5">
        <v>34980</v>
      </c>
      <c r="H121" s="6" t="s">
        <v>207</v>
      </c>
      <c r="I121" s="9">
        <f ca="1">(TODAY()-Staff[[#This Row],[Date Joined]])/365</f>
        <v>2.9424657534246577</v>
      </c>
    </row>
    <row r="122" spans="1:9" x14ac:dyDescent="0.25">
      <c r="A122" s="6" t="s">
        <v>35</v>
      </c>
      <c r="B122" s="6" t="s">
        <v>8</v>
      </c>
      <c r="C122" s="6">
        <v>28</v>
      </c>
      <c r="D122" s="6" t="s">
        <v>16</v>
      </c>
      <c r="E122" s="7">
        <v>44185</v>
      </c>
      <c r="F122" s="6" t="s">
        <v>21</v>
      </c>
      <c r="G122" s="5">
        <v>75970</v>
      </c>
      <c r="H122" s="6" t="s">
        <v>207</v>
      </c>
      <c r="I122" s="9">
        <f ca="1">(TODAY()-Staff[[#This Row],[Date Joined]])/365</f>
        <v>2.4986301369863013</v>
      </c>
    </row>
    <row r="123" spans="1:9" x14ac:dyDescent="0.25">
      <c r="A123" s="6" t="s">
        <v>38</v>
      </c>
      <c r="B123" s="6" t="s">
        <v>8</v>
      </c>
      <c r="C123" s="6">
        <v>34</v>
      </c>
      <c r="D123" s="6" t="s">
        <v>16</v>
      </c>
      <c r="E123" s="7">
        <v>44612</v>
      </c>
      <c r="F123" s="6" t="s">
        <v>21</v>
      </c>
      <c r="G123" s="5">
        <v>60130</v>
      </c>
      <c r="H123" s="6" t="s">
        <v>207</v>
      </c>
      <c r="I123" s="9">
        <f ca="1">(TODAY()-Staff[[#This Row],[Date Joined]])/365</f>
        <v>1.3287671232876712</v>
      </c>
    </row>
    <row r="124" spans="1:9" x14ac:dyDescent="0.25">
      <c r="A124" s="6" t="s">
        <v>41</v>
      </c>
      <c r="B124" s="6" t="s">
        <v>8</v>
      </c>
      <c r="C124" s="6">
        <v>33</v>
      </c>
      <c r="D124" s="6" t="s">
        <v>42</v>
      </c>
      <c r="E124" s="7">
        <v>44374</v>
      </c>
      <c r="F124" s="6" t="s">
        <v>12</v>
      </c>
      <c r="G124" s="5">
        <v>75480</v>
      </c>
      <c r="H124" s="6" t="s">
        <v>207</v>
      </c>
      <c r="I124" s="9">
        <f ca="1">(TODAY()-Staff[[#This Row],[Date Joined]])/365</f>
        <v>1.9808219178082191</v>
      </c>
    </row>
    <row r="125" spans="1:9" x14ac:dyDescent="0.25">
      <c r="A125" s="6" t="s">
        <v>40</v>
      </c>
      <c r="B125" s="6" t="s">
        <v>15</v>
      </c>
      <c r="C125" s="6">
        <v>33</v>
      </c>
      <c r="D125" s="6" t="s">
        <v>16</v>
      </c>
      <c r="E125" s="7">
        <v>44164</v>
      </c>
      <c r="F125" s="6" t="s">
        <v>9</v>
      </c>
      <c r="G125" s="5">
        <v>115920</v>
      </c>
      <c r="H125" s="6" t="s">
        <v>207</v>
      </c>
      <c r="I125" s="9">
        <f ca="1">(TODAY()-Staff[[#This Row],[Date Joined]])/365</f>
        <v>2.5561643835616437</v>
      </c>
    </row>
    <row r="126" spans="1:9" x14ac:dyDescent="0.25">
      <c r="A126" s="6" t="s">
        <v>48</v>
      </c>
      <c r="B126" s="6" t="s">
        <v>8</v>
      </c>
      <c r="C126" s="6">
        <v>36</v>
      </c>
      <c r="D126" s="6" t="s">
        <v>16</v>
      </c>
      <c r="E126" s="7">
        <v>44494</v>
      </c>
      <c r="F126" s="6" t="s">
        <v>19</v>
      </c>
      <c r="G126" s="5">
        <v>78540</v>
      </c>
      <c r="H126" s="6" t="s">
        <v>207</v>
      </c>
      <c r="I126" s="9">
        <f ca="1">(TODAY()-Staff[[#This Row],[Date Joined]])/365</f>
        <v>1.6520547945205479</v>
      </c>
    </row>
    <row r="127" spans="1:9" x14ac:dyDescent="0.25">
      <c r="A127" s="6" t="s">
        <v>34</v>
      </c>
      <c r="B127" s="6" t="s">
        <v>15</v>
      </c>
      <c r="C127" s="6">
        <v>25</v>
      </c>
      <c r="D127" s="6" t="s">
        <v>13</v>
      </c>
      <c r="E127" s="7">
        <v>44726</v>
      </c>
      <c r="F127" s="6" t="s">
        <v>9</v>
      </c>
      <c r="G127" s="5">
        <v>109190</v>
      </c>
      <c r="H127" s="6" t="s">
        <v>207</v>
      </c>
      <c r="I127" s="9">
        <f ca="1">(TODAY()-Staff[[#This Row],[Date Joined]])/365</f>
        <v>1.0164383561643835</v>
      </c>
    </row>
    <row r="128" spans="1:9" x14ac:dyDescent="0.25">
      <c r="A128" s="6" t="s">
        <v>73</v>
      </c>
      <c r="B128" s="6" t="s">
        <v>8</v>
      </c>
      <c r="C128" s="6">
        <v>34</v>
      </c>
      <c r="D128" s="6" t="s">
        <v>24</v>
      </c>
      <c r="E128" s="7">
        <v>44721</v>
      </c>
      <c r="F128" s="6" t="s">
        <v>19</v>
      </c>
      <c r="G128" s="5">
        <v>49630</v>
      </c>
      <c r="H128" s="6" t="s">
        <v>207</v>
      </c>
      <c r="I128" s="9">
        <f ca="1">(TODAY()-Staff[[#This Row],[Date Joined]])/365</f>
        <v>1.0301369863013699</v>
      </c>
    </row>
    <row r="129" spans="1:9" x14ac:dyDescent="0.25">
      <c r="A129" s="6" t="s">
        <v>107</v>
      </c>
      <c r="B129" s="6" t="s">
        <v>8</v>
      </c>
      <c r="C129" s="6">
        <v>28</v>
      </c>
      <c r="D129" s="6" t="s">
        <v>16</v>
      </c>
      <c r="E129" s="7">
        <v>44630</v>
      </c>
      <c r="F129" s="6" t="s">
        <v>9</v>
      </c>
      <c r="G129" s="5">
        <v>99970</v>
      </c>
      <c r="H129" s="6" t="s">
        <v>207</v>
      </c>
      <c r="I129" s="9">
        <f ca="1">(TODAY()-Staff[[#This Row],[Date Joined]])/365</f>
        <v>1.2794520547945205</v>
      </c>
    </row>
    <row r="130" spans="1:9" x14ac:dyDescent="0.25">
      <c r="A130" s="6" t="s">
        <v>71</v>
      </c>
      <c r="B130" s="6" t="s">
        <v>8</v>
      </c>
      <c r="C130" s="6">
        <v>33</v>
      </c>
      <c r="D130" s="6" t="s">
        <v>16</v>
      </c>
      <c r="E130" s="7">
        <v>44190</v>
      </c>
      <c r="F130" s="6" t="s">
        <v>12</v>
      </c>
      <c r="G130" s="5">
        <v>96140</v>
      </c>
      <c r="H130" s="6" t="s">
        <v>207</v>
      </c>
      <c r="I130" s="9">
        <f ca="1">(TODAY()-Staff[[#This Row],[Date Joined]])/365</f>
        <v>2.484931506849315</v>
      </c>
    </row>
    <row r="131" spans="1:9" x14ac:dyDescent="0.25">
      <c r="A131" s="6" t="s">
        <v>50</v>
      </c>
      <c r="B131" s="6" t="s">
        <v>15</v>
      </c>
      <c r="C131" s="6">
        <v>31</v>
      </c>
      <c r="D131" s="6" t="s">
        <v>16</v>
      </c>
      <c r="E131" s="7">
        <v>44724</v>
      </c>
      <c r="F131" s="6" t="s">
        <v>9</v>
      </c>
      <c r="G131" s="5">
        <v>103550</v>
      </c>
      <c r="H131" s="6" t="s">
        <v>207</v>
      </c>
      <c r="I131" s="9">
        <f ca="1">(TODAY()-Staff[[#This Row],[Date Joined]])/365</f>
        <v>1.021917808219178</v>
      </c>
    </row>
    <row r="132" spans="1:9" x14ac:dyDescent="0.25">
      <c r="A132" s="6" t="s">
        <v>14</v>
      </c>
      <c r="B132" s="6" t="s">
        <v>15</v>
      </c>
      <c r="C132" s="6">
        <v>31</v>
      </c>
      <c r="D132" s="6" t="s">
        <v>16</v>
      </c>
      <c r="E132" s="7">
        <v>44511</v>
      </c>
      <c r="F132" s="6" t="s">
        <v>12</v>
      </c>
      <c r="G132" s="5">
        <v>48950</v>
      </c>
      <c r="H132" s="6" t="s">
        <v>207</v>
      </c>
      <c r="I132" s="9">
        <f ca="1">(TODAY()-Staff[[#This Row],[Date Joined]])/365</f>
        <v>1.6054794520547946</v>
      </c>
    </row>
    <row r="133" spans="1:9" x14ac:dyDescent="0.25">
      <c r="A133" s="6" t="s">
        <v>63</v>
      </c>
      <c r="B133" s="6" t="s">
        <v>15</v>
      </c>
      <c r="C133" s="6">
        <v>24</v>
      </c>
      <c r="D133" s="6" t="s">
        <v>24</v>
      </c>
      <c r="E133" s="7">
        <v>44436</v>
      </c>
      <c r="F133" s="6" t="s">
        <v>21</v>
      </c>
      <c r="G133" s="5">
        <v>52610</v>
      </c>
      <c r="H133" s="6" t="s">
        <v>207</v>
      </c>
      <c r="I133" s="9">
        <f ca="1">(TODAY()-Staff[[#This Row],[Date Joined]])/365</f>
        <v>1.810958904109589</v>
      </c>
    </row>
    <row r="134" spans="1:9" x14ac:dyDescent="0.25">
      <c r="A134" s="6" t="s">
        <v>72</v>
      </c>
      <c r="B134" s="6" t="s">
        <v>8</v>
      </c>
      <c r="C134" s="6">
        <v>36</v>
      </c>
      <c r="D134" s="6" t="s">
        <v>16</v>
      </c>
      <c r="E134" s="7">
        <v>44529</v>
      </c>
      <c r="F134" s="6" t="s">
        <v>9</v>
      </c>
      <c r="G134" s="5">
        <v>78390</v>
      </c>
      <c r="H134" s="6" t="s">
        <v>207</v>
      </c>
      <c r="I134" s="9">
        <f ca="1">(TODAY()-Staff[[#This Row],[Date Joined]])/365</f>
        <v>1.5561643835616439</v>
      </c>
    </row>
    <row r="135" spans="1:9" x14ac:dyDescent="0.25">
      <c r="A135" s="6" t="s">
        <v>88</v>
      </c>
      <c r="B135" s="6" t="s">
        <v>8</v>
      </c>
      <c r="C135" s="6">
        <v>33</v>
      </c>
      <c r="D135" s="6" t="s">
        <v>16</v>
      </c>
      <c r="E135" s="7">
        <v>44809</v>
      </c>
      <c r="F135" s="6" t="s">
        <v>21</v>
      </c>
      <c r="G135" s="5">
        <v>86570</v>
      </c>
      <c r="H135" s="6" t="s">
        <v>207</v>
      </c>
      <c r="I135" s="9">
        <f ca="1">(TODAY()-Staff[[#This Row],[Date Joined]])/365</f>
        <v>0.78904109589041094</v>
      </c>
    </row>
    <row r="136" spans="1:9" x14ac:dyDescent="0.25">
      <c r="A136" s="6" t="s">
        <v>92</v>
      </c>
      <c r="B136" s="6" t="s">
        <v>8</v>
      </c>
      <c r="C136" s="6">
        <v>27</v>
      </c>
      <c r="D136" s="6" t="s">
        <v>16</v>
      </c>
      <c r="E136" s="7">
        <v>44686</v>
      </c>
      <c r="F136" s="6" t="s">
        <v>12</v>
      </c>
      <c r="G136" s="5">
        <v>83750</v>
      </c>
      <c r="H136" s="6" t="s">
        <v>207</v>
      </c>
      <c r="I136" s="9">
        <f ca="1">(TODAY()-Staff[[#This Row],[Date Joined]])/365</f>
        <v>1.1260273972602739</v>
      </c>
    </row>
    <row r="137" spans="1:9" x14ac:dyDescent="0.25">
      <c r="A137" s="6" t="s">
        <v>102</v>
      </c>
      <c r="B137" s="6" t="s">
        <v>8</v>
      </c>
      <c r="C137" s="6">
        <v>34</v>
      </c>
      <c r="D137" s="6" t="s">
        <v>16</v>
      </c>
      <c r="E137" s="7">
        <v>44445</v>
      </c>
      <c r="F137" s="6" t="s">
        <v>21</v>
      </c>
      <c r="G137" s="5">
        <v>92450</v>
      </c>
      <c r="H137" s="6" t="s">
        <v>207</v>
      </c>
      <c r="I137" s="9">
        <f ca="1">(TODAY()-Staff[[#This Row],[Date Joined]])/365</f>
        <v>1.7863013698630137</v>
      </c>
    </row>
    <row r="138" spans="1:9" x14ac:dyDescent="0.25">
      <c r="A138" s="6" t="s">
        <v>64</v>
      </c>
      <c r="B138" s="6" t="s">
        <v>15</v>
      </c>
      <c r="C138" s="6">
        <v>20</v>
      </c>
      <c r="D138" s="6" t="s">
        <v>16</v>
      </c>
      <c r="E138" s="7">
        <v>44183</v>
      </c>
      <c r="F138" s="6" t="s">
        <v>12</v>
      </c>
      <c r="G138" s="5">
        <v>112650</v>
      </c>
      <c r="H138" s="6" t="s">
        <v>207</v>
      </c>
      <c r="I138" s="9">
        <f ca="1">(TODAY()-Staff[[#This Row],[Date Joined]])/365</f>
        <v>2.504109589041096</v>
      </c>
    </row>
    <row r="139" spans="1:9" x14ac:dyDescent="0.25">
      <c r="A139" s="6" t="s">
        <v>104</v>
      </c>
      <c r="B139" s="6" t="s">
        <v>15</v>
      </c>
      <c r="C139" s="6">
        <v>20</v>
      </c>
      <c r="D139" s="6" t="s">
        <v>16</v>
      </c>
      <c r="E139" s="7">
        <v>44744</v>
      </c>
      <c r="F139" s="6" t="s">
        <v>9</v>
      </c>
      <c r="G139" s="5">
        <v>79570</v>
      </c>
      <c r="H139" s="6" t="s">
        <v>207</v>
      </c>
      <c r="I139" s="9">
        <f ca="1">(TODAY()-Staff[[#This Row],[Date Joined]])/365</f>
        <v>0.9671232876712329</v>
      </c>
    </row>
    <row r="140" spans="1:9" x14ac:dyDescent="0.25">
      <c r="A140" s="6" t="s">
        <v>91</v>
      </c>
      <c r="B140" s="6" t="s">
        <v>8</v>
      </c>
      <c r="C140" s="6">
        <v>20</v>
      </c>
      <c r="D140" s="6" t="s">
        <v>24</v>
      </c>
      <c r="E140" s="7">
        <v>44537</v>
      </c>
      <c r="F140" s="6" t="s">
        <v>19</v>
      </c>
      <c r="G140" s="5">
        <v>68900</v>
      </c>
      <c r="H140" s="6" t="s">
        <v>207</v>
      </c>
      <c r="I140" s="9">
        <f ca="1">(TODAY()-Staff[[#This Row],[Date Joined]])/365</f>
        <v>1.5342465753424657</v>
      </c>
    </row>
    <row r="141" spans="1:9" x14ac:dyDescent="0.25">
      <c r="A141" s="6" t="s">
        <v>39</v>
      </c>
      <c r="B141" s="6" t="s">
        <v>8</v>
      </c>
      <c r="C141" s="6">
        <v>25</v>
      </c>
      <c r="D141" s="6" t="s">
        <v>13</v>
      </c>
      <c r="E141" s="7">
        <v>44694</v>
      </c>
      <c r="F141" s="6" t="s">
        <v>12</v>
      </c>
      <c r="G141" s="5">
        <v>80700</v>
      </c>
      <c r="H141" s="6" t="s">
        <v>207</v>
      </c>
      <c r="I141" s="9">
        <f ca="1">(TODAY()-Staff[[#This Row],[Date Joined]])/365</f>
        <v>1.1041095890410959</v>
      </c>
    </row>
    <row r="142" spans="1:9" x14ac:dyDescent="0.25">
      <c r="A142" s="6" t="s">
        <v>100</v>
      </c>
      <c r="B142" s="6" t="s">
        <v>15</v>
      </c>
      <c r="C142" s="6">
        <v>19</v>
      </c>
      <c r="D142" s="6" t="s">
        <v>16</v>
      </c>
      <c r="E142" s="7">
        <v>44277</v>
      </c>
      <c r="F142" s="6" t="s">
        <v>9</v>
      </c>
      <c r="G142" s="5">
        <v>58960</v>
      </c>
      <c r="H142" s="6" t="s">
        <v>207</v>
      </c>
      <c r="I142" s="9">
        <f ca="1">(TODAY()-Staff[[#This Row],[Date Joined]])/365</f>
        <v>2.2465753424657535</v>
      </c>
    </row>
    <row r="143" spans="1:9" x14ac:dyDescent="0.25">
      <c r="A143" s="6" t="s">
        <v>106</v>
      </c>
      <c r="B143" s="6" t="s">
        <v>15</v>
      </c>
      <c r="C143" s="6">
        <v>36</v>
      </c>
      <c r="D143" s="6" t="s">
        <v>16</v>
      </c>
      <c r="E143" s="7">
        <v>44019</v>
      </c>
      <c r="F143" s="6" t="s">
        <v>12</v>
      </c>
      <c r="G143" s="5">
        <v>118840</v>
      </c>
      <c r="H143" s="6" t="s">
        <v>207</v>
      </c>
      <c r="I143" s="9">
        <f ca="1">(TODAY()-Staff[[#This Row],[Date Joined]])/365</f>
        <v>2.9534246575342467</v>
      </c>
    </row>
    <row r="144" spans="1:9" x14ac:dyDescent="0.25">
      <c r="A144" s="6" t="s">
        <v>29</v>
      </c>
      <c r="B144" s="6" t="s">
        <v>15</v>
      </c>
      <c r="C144" s="6">
        <v>28</v>
      </c>
      <c r="D144" s="6" t="s">
        <v>13</v>
      </c>
      <c r="E144" s="7">
        <v>44041</v>
      </c>
      <c r="F144" s="6" t="s">
        <v>21</v>
      </c>
      <c r="G144" s="5">
        <v>48170</v>
      </c>
      <c r="H144" s="6" t="s">
        <v>207</v>
      </c>
      <c r="I144" s="9">
        <f ca="1">(TODAY()-Staff[[#This Row],[Date Joined]])/365</f>
        <v>2.893150684931507</v>
      </c>
    </row>
    <row r="145" spans="1:9" x14ac:dyDescent="0.25">
      <c r="A145" s="6" t="s">
        <v>108</v>
      </c>
      <c r="B145" s="6" t="s">
        <v>8</v>
      </c>
      <c r="C145" s="6">
        <v>32</v>
      </c>
      <c r="D145" s="6" t="s">
        <v>16</v>
      </c>
      <c r="E145" s="7">
        <v>44400</v>
      </c>
      <c r="F145" s="6" t="s">
        <v>56</v>
      </c>
      <c r="G145" s="5">
        <v>45510</v>
      </c>
      <c r="H145" s="6" t="s">
        <v>207</v>
      </c>
      <c r="I145" s="9">
        <f ca="1">(TODAY()-Staff[[#This Row],[Date Joined]])/365</f>
        <v>1.9095890410958904</v>
      </c>
    </row>
    <row r="146" spans="1:9" x14ac:dyDescent="0.25">
      <c r="A146" s="6" t="s">
        <v>83</v>
      </c>
      <c r="B146" s="6" t="s">
        <v>8</v>
      </c>
      <c r="C146" s="6">
        <v>36</v>
      </c>
      <c r="D146" s="6" t="s">
        <v>16</v>
      </c>
      <c r="E146" s="7">
        <v>44085</v>
      </c>
      <c r="F146" s="6" t="s">
        <v>9</v>
      </c>
      <c r="G146" s="5">
        <v>114890</v>
      </c>
      <c r="H146" s="6" t="s">
        <v>207</v>
      </c>
      <c r="I146" s="9">
        <f ca="1">(TODAY()-Staff[[#This Row],[Date Joined]])/365</f>
        <v>2.7726027397260276</v>
      </c>
    </row>
    <row r="147" spans="1:9" x14ac:dyDescent="0.25">
      <c r="A147" s="6" t="s">
        <v>67</v>
      </c>
      <c r="B147" s="6" t="s">
        <v>15</v>
      </c>
      <c r="C147" s="6">
        <v>30</v>
      </c>
      <c r="D147" s="6" t="s">
        <v>16</v>
      </c>
      <c r="E147" s="7">
        <v>44850</v>
      </c>
      <c r="F147" s="6" t="s">
        <v>12</v>
      </c>
      <c r="G147" s="5">
        <v>69710</v>
      </c>
      <c r="H147" s="6" t="s">
        <v>207</v>
      </c>
      <c r="I147" s="9">
        <f ca="1">(TODAY()-Staff[[#This Row],[Date Joined]])/365</f>
        <v>0.67671232876712328</v>
      </c>
    </row>
    <row r="148" spans="1:9" x14ac:dyDescent="0.25">
      <c r="A148" s="6" t="s">
        <v>94</v>
      </c>
      <c r="B148" s="6" t="s">
        <v>15</v>
      </c>
      <c r="C148" s="6">
        <v>36</v>
      </c>
      <c r="D148" s="6" t="s">
        <v>16</v>
      </c>
      <c r="E148" s="7">
        <v>44333</v>
      </c>
      <c r="F148" s="6" t="s">
        <v>21</v>
      </c>
      <c r="G148" s="5">
        <v>71380</v>
      </c>
      <c r="H148" s="6" t="s">
        <v>207</v>
      </c>
      <c r="I148" s="9">
        <f ca="1">(TODAY()-Staff[[#This Row],[Date Joined]])/365</f>
        <v>2.0931506849315067</v>
      </c>
    </row>
    <row r="149" spans="1:9" x14ac:dyDescent="0.25">
      <c r="A149" s="6" t="s">
        <v>33</v>
      </c>
      <c r="B149" s="6" t="s">
        <v>8</v>
      </c>
      <c r="C149" s="6">
        <v>38</v>
      </c>
      <c r="D149" s="6" t="s">
        <v>10</v>
      </c>
      <c r="E149" s="7">
        <v>44377</v>
      </c>
      <c r="F149" s="6" t="s">
        <v>19</v>
      </c>
      <c r="G149" s="5">
        <v>109160</v>
      </c>
      <c r="H149" s="6" t="s">
        <v>207</v>
      </c>
      <c r="I149" s="9">
        <f ca="1">(TODAY()-Staff[[#This Row],[Date Joined]])/365</f>
        <v>1.9726027397260273</v>
      </c>
    </row>
    <row r="150" spans="1:9" x14ac:dyDescent="0.25">
      <c r="A150" s="6" t="s">
        <v>98</v>
      </c>
      <c r="B150" s="6" t="s">
        <v>15</v>
      </c>
      <c r="C150" s="6">
        <v>27</v>
      </c>
      <c r="D150" s="6" t="s">
        <v>42</v>
      </c>
      <c r="E150" s="7">
        <v>44609</v>
      </c>
      <c r="F150" s="6" t="s">
        <v>9</v>
      </c>
      <c r="G150" s="5">
        <v>113280</v>
      </c>
      <c r="H150" s="6" t="s">
        <v>207</v>
      </c>
      <c r="I150" s="9">
        <f ca="1">(TODAY()-Staff[[#This Row],[Date Joined]])/365</f>
        <v>1.3369863013698631</v>
      </c>
    </row>
    <row r="151" spans="1:9" x14ac:dyDescent="0.25">
      <c r="A151" s="6" t="s">
        <v>25</v>
      </c>
      <c r="B151" s="6" t="s">
        <v>15</v>
      </c>
      <c r="C151" s="6">
        <v>30</v>
      </c>
      <c r="D151" s="6" t="s">
        <v>16</v>
      </c>
      <c r="E151" s="7">
        <v>44273</v>
      </c>
      <c r="F151" s="6" t="s">
        <v>12</v>
      </c>
      <c r="G151" s="5">
        <v>69120</v>
      </c>
      <c r="H151" s="6" t="s">
        <v>207</v>
      </c>
      <c r="I151" s="9">
        <f ca="1">(TODAY()-Staff[[#This Row],[Date Joined]])/365</f>
        <v>2.2575342465753425</v>
      </c>
    </row>
    <row r="152" spans="1:9" x14ac:dyDescent="0.25">
      <c r="A152" s="6" t="s">
        <v>55</v>
      </c>
      <c r="B152" s="6" t="s">
        <v>8</v>
      </c>
      <c r="C152" s="6">
        <v>37</v>
      </c>
      <c r="D152" s="6" t="s">
        <v>16</v>
      </c>
      <c r="E152" s="7">
        <v>44451</v>
      </c>
      <c r="F152" s="6" t="s">
        <v>56</v>
      </c>
      <c r="G152" s="5">
        <v>118100</v>
      </c>
      <c r="H152" s="6" t="s">
        <v>207</v>
      </c>
      <c r="I152" s="9">
        <f ca="1">(TODAY()-Staff[[#This Row],[Date Joined]])/365</f>
        <v>1.7698630136986302</v>
      </c>
    </row>
    <row r="153" spans="1:9" x14ac:dyDescent="0.25">
      <c r="A153" s="6" t="s">
        <v>62</v>
      </c>
      <c r="B153" s="6" t="s">
        <v>8</v>
      </c>
      <c r="C153" s="6">
        <v>22</v>
      </c>
      <c r="D153" s="6" t="s">
        <v>13</v>
      </c>
      <c r="E153" s="7">
        <v>44450</v>
      </c>
      <c r="F153" s="6" t="s">
        <v>9</v>
      </c>
      <c r="G153" s="5">
        <v>76900</v>
      </c>
      <c r="H153" s="6" t="s">
        <v>207</v>
      </c>
      <c r="I153" s="9">
        <f ca="1">(TODAY()-Staff[[#This Row],[Date Joined]])/365</f>
        <v>1.7726027397260273</v>
      </c>
    </row>
    <row r="154" spans="1:9" x14ac:dyDescent="0.25">
      <c r="A154" s="6" t="s">
        <v>17</v>
      </c>
      <c r="B154" s="6" t="s">
        <v>8</v>
      </c>
      <c r="C154" s="6">
        <v>43</v>
      </c>
      <c r="D154" s="6" t="s">
        <v>16</v>
      </c>
      <c r="E154" s="7">
        <v>45045</v>
      </c>
      <c r="F154" s="6" t="s">
        <v>12</v>
      </c>
      <c r="G154" s="5">
        <v>114870</v>
      </c>
      <c r="H154" s="6" t="s">
        <v>207</v>
      </c>
      <c r="I154" s="9">
        <f ca="1">(TODAY()-Staff[[#This Row],[Date Joined]])/365</f>
        <v>0.14246575342465753</v>
      </c>
    </row>
    <row r="155" spans="1:9" x14ac:dyDescent="0.25">
      <c r="A155" s="6" t="s">
        <v>52</v>
      </c>
      <c r="B155" s="6" t="s">
        <v>206</v>
      </c>
      <c r="C155" s="6">
        <v>32</v>
      </c>
      <c r="D155" s="6" t="s">
        <v>16</v>
      </c>
      <c r="E155" s="7">
        <v>44774</v>
      </c>
      <c r="F155" s="6" t="s">
        <v>12</v>
      </c>
      <c r="G155" s="5">
        <v>91310</v>
      </c>
      <c r="H155" s="6" t="s">
        <v>207</v>
      </c>
      <c r="I155" s="9">
        <f ca="1">(TODAY()-Staff[[#This Row],[Date Joined]])/365</f>
        <v>0.8849315068493151</v>
      </c>
    </row>
    <row r="156" spans="1:9" x14ac:dyDescent="0.25">
      <c r="A156" s="6" t="s">
        <v>43</v>
      </c>
      <c r="B156" s="6" t="s">
        <v>8</v>
      </c>
      <c r="C156" s="6">
        <v>28</v>
      </c>
      <c r="D156" s="6" t="s">
        <v>16</v>
      </c>
      <c r="E156" s="7">
        <v>44486</v>
      </c>
      <c r="F156" s="6" t="s">
        <v>9</v>
      </c>
      <c r="G156" s="5">
        <v>104770</v>
      </c>
      <c r="H156" s="6" t="s">
        <v>207</v>
      </c>
      <c r="I156" s="9">
        <f ca="1">(TODAY()-Staff[[#This Row],[Date Joined]])/365</f>
        <v>1.6739726027397259</v>
      </c>
    </row>
    <row r="157" spans="1:9" x14ac:dyDescent="0.25">
      <c r="A157" s="6" t="s">
        <v>89</v>
      </c>
      <c r="B157" s="6" t="s">
        <v>15</v>
      </c>
      <c r="C157" s="6">
        <v>27</v>
      </c>
      <c r="D157" s="6" t="s">
        <v>16</v>
      </c>
      <c r="E157" s="7">
        <v>44134</v>
      </c>
      <c r="F157" s="6" t="s">
        <v>19</v>
      </c>
      <c r="G157" s="5">
        <v>54970</v>
      </c>
      <c r="H157" s="6" t="s">
        <v>207</v>
      </c>
      <c r="I157" s="9">
        <f ca="1">(TODAY()-Staff[[#This Row],[Date Joined]])/365</f>
        <v>2.6383561643835618</v>
      </c>
    </row>
    <row r="158" spans="1:9" x14ac:dyDescent="0.25">
      <c r="A158" s="6" t="s">
        <v>11</v>
      </c>
      <c r="B158" s="6" t="s">
        <v>206</v>
      </c>
      <c r="C158" s="6">
        <v>26</v>
      </c>
      <c r="D158" s="6" t="s">
        <v>13</v>
      </c>
      <c r="E158" s="7">
        <v>44271</v>
      </c>
      <c r="F158" s="6" t="s">
        <v>12</v>
      </c>
      <c r="G158" s="5">
        <v>90700</v>
      </c>
      <c r="H158" s="6" t="s">
        <v>207</v>
      </c>
      <c r="I158" s="9">
        <f ca="1">(TODAY()-Staff[[#This Row],[Date Joined]])/365</f>
        <v>2.2630136986301368</v>
      </c>
    </row>
    <row r="159" spans="1:9" x14ac:dyDescent="0.25">
      <c r="A159" s="6" t="s">
        <v>109</v>
      </c>
      <c r="B159" s="6" t="s">
        <v>8</v>
      </c>
      <c r="C159" s="6">
        <v>38</v>
      </c>
      <c r="D159" s="6" t="s">
        <v>13</v>
      </c>
      <c r="E159" s="7">
        <v>44329</v>
      </c>
      <c r="F159" s="6" t="s">
        <v>19</v>
      </c>
      <c r="G159" s="5">
        <v>56870</v>
      </c>
      <c r="H159" s="6" t="s">
        <v>207</v>
      </c>
      <c r="I159" s="9">
        <f ca="1">(TODAY()-Staff[[#This Row],[Date Joined]])/365</f>
        <v>2.1041095890410957</v>
      </c>
    </row>
    <row r="160" spans="1:9" x14ac:dyDescent="0.25">
      <c r="A160" s="6" t="s">
        <v>77</v>
      </c>
      <c r="B160" s="6" t="s">
        <v>8</v>
      </c>
      <c r="C160" s="6">
        <v>25</v>
      </c>
      <c r="D160" s="6" t="s">
        <v>16</v>
      </c>
      <c r="E160" s="7">
        <v>44205</v>
      </c>
      <c r="F160" s="6" t="s">
        <v>19</v>
      </c>
      <c r="G160" s="5">
        <v>92700</v>
      </c>
      <c r="H160" s="6" t="s">
        <v>207</v>
      </c>
      <c r="I160" s="9">
        <f ca="1">(TODAY()-Staff[[#This Row],[Date Joined]])/365</f>
        <v>2.4438356164383563</v>
      </c>
    </row>
    <row r="161" spans="1:9" x14ac:dyDescent="0.25">
      <c r="A161" s="6" t="s">
        <v>32</v>
      </c>
      <c r="B161" s="6" t="s">
        <v>8</v>
      </c>
      <c r="C161" s="6">
        <v>21</v>
      </c>
      <c r="D161" s="6" t="s">
        <v>16</v>
      </c>
      <c r="E161" s="7">
        <v>44317</v>
      </c>
      <c r="F161" s="6" t="s">
        <v>21</v>
      </c>
      <c r="G161" s="5">
        <v>65920</v>
      </c>
      <c r="H161" s="6" t="s">
        <v>207</v>
      </c>
      <c r="I161" s="9">
        <f ca="1">(TODAY()-Staff[[#This Row],[Date Joined]])/365</f>
        <v>2.1369863013698631</v>
      </c>
    </row>
    <row r="162" spans="1:9" x14ac:dyDescent="0.25">
      <c r="A162" s="6" t="s">
        <v>59</v>
      </c>
      <c r="B162" s="6" t="s">
        <v>15</v>
      </c>
      <c r="C162" s="6">
        <v>26</v>
      </c>
      <c r="D162" s="6" t="s">
        <v>16</v>
      </c>
      <c r="E162" s="7">
        <v>44225</v>
      </c>
      <c r="F162" s="6" t="s">
        <v>9</v>
      </c>
      <c r="G162" s="5">
        <v>47360</v>
      </c>
      <c r="H162" s="6" t="s">
        <v>207</v>
      </c>
      <c r="I162" s="9">
        <f ca="1">(TODAY()-Staff[[#This Row],[Date Joined]])/365</f>
        <v>2.3890410958904109</v>
      </c>
    </row>
    <row r="163" spans="1:9" x14ac:dyDescent="0.25">
      <c r="A163" s="6" t="s">
        <v>37</v>
      </c>
      <c r="B163" s="6" t="s">
        <v>15</v>
      </c>
      <c r="C163" s="6">
        <v>30</v>
      </c>
      <c r="D163" s="6" t="s">
        <v>16</v>
      </c>
      <c r="E163" s="7">
        <v>44666</v>
      </c>
      <c r="F163" s="6" t="s">
        <v>9</v>
      </c>
      <c r="G163" s="5">
        <v>60570</v>
      </c>
      <c r="H163" s="6" t="s">
        <v>207</v>
      </c>
      <c r="I163" s="9">
        <f ca="1">(TODAY()-Staff[[#This Row],[Date Joined]])/365</f>
        <v>1.1808219178082191</v>
      </c>
    </row>
    <row r="164" spans="1:9" x14ac:dyDescent="0.25">
      <c r="A164" s="6" t="s">
        <v>96</v>
      </c>
      <c r="B164" s="6" t="s">
        <v>8</v>
      </c>
      <c r="C164" s="6">
        <v>28</v>
      </c>
      <c r="D164" s="6" t="s">
        <v>16</v>
      </c>
      <c r="E164" s="7">
        <v>44649</v>
      </c>
      <c r="F164" s="6" t="s">
        <v>9</v>
      </c>
      <c r="G164" s="5">
        <v>104120</v>
      </c>
      <c r="H164" s="6" t="s">
        <v>207</v>
      </c>
      <c r="I164" s="9">
        <f ca="1">(TODAY()-Staff[[#This Row],[Date Joined]])/365</f>
        <v>1.2273972602739727</v>
      </c>
    </row>
    <row r="165" spans="1:9" x14ac:dyDescent="0.25">
      <c r="A165" s="6" t="s">
        <v>23</v>
      </c>
      <c r="B165" s="6" t="s">
        <v>15</v>
      </c>
      <c r="C165" s="6">
        <v>37</v>
      </c>
      <c r="D165" s="6" t="s">
        <v>24</v>
      </c>
      <c r="E165" s="7">
        <v>44338</v>
      </c>
      <c r="F165" s="6" t="s">
        <v>12</v>
      </c>
      <c r="G165" s="5">
        <v>88050</v>
      </c>
      <c r="H165" s="6" t="s">
        <v>207</v>
      </c>
      <c r="I165" s="9">
        <f ca="1">(TODAY()-Staff[[#This Row],[Date Joined]])/365</f>
        <v>2.0794520547945203</v>
      </c>
    </row>
    <row r="166" spans="1:9" x14ac:dyDescent="0.25">
      <c r="A166" s="6" t="s">
        <v>103</v>
      </c>
      <c r="B166" s="6" t="s">
        <v>15</v>
      </c>
      <c r="C166" s="6">
        <v>24</v>
      </c>
      <c r="D166" s="6" t="s">
        <v>16</v>
      </c>
      <c r="E166" s="7">
        <v>44686</v>
      </c>
      <c r="F166" s="6" t="s">
        <v>12</v>
      </c>
      <c r="G166" s="5">
        <v>100420</v>
      </c>
      <c r="H166" s="6" t="s">
        <v>207</v>
      </c>
      <c r="I166" s="9">
        <f ca="1">(TODAY()-Staff[[#This Row],[Date Joined]])/365</f>
        <v>1.1260273972602739</v>
      </c>
    </row>
    <row r="167" spans="1:9" x14ac:dyDescent="0.25">
      <c r="A167" s="6" t="s">
        <v>54</v>
      </c>
      <c r="B167" s="6" t="s">
        <v>8</v>
      </c>
      <c r="C167" s="6">
        <v>30</v>
      </c>
      <c r="D167" s="6" t="s">
        <v>16</v>
      </c>
      <c r="E167" s="7">
        <v>44850</v>
      </c>
      <c r="F167" s="6" t="s">
        <v>9</v>
      </c>
      <c r="G167" s="5">
        <v>114180</v>
      </c>
      <c r="H167" s="6" t="s">
        <v>207</v>
      </c>
      <c r="I167" s="9">
        <f ca="1">(TODAY()-Staff[[#This Row],[Date Joined]])/365</f>
        <v>0.67671232876712328</v>
      </c>
    </row>
    <row r="168" spans="1:9" x14ac:dyDescent="0.25">
      <c r="A168" s="6" t="s">
        <v>86</v>
      </c>
      <c r="B168" s="6" t="s">
        <v>8</v>
      </c>
      <c r="C168" s="6">
        <v>21</v>
      </c>
      <c r="D168" s="6" t="s">
        <v>16</v>
      </c>
      <c r="E168" s="7">
        <v>44678</v>
      </c>
      <c r="F168" s="6" t="s">
        <v>12</v>
      </c>
      <c r="G168" s="5">
        <v>33920</v>
      </c>
      <c r="H168" s="6" t="s">
        <v>207</v>
      </c>
      <c r="I168" s="9">
        <f ca="1">(TODAY()-Staff[[#This Row],[Date Joined]])/365</f>
        <v>1.1479452054794521</v>
      </c>
    </row>
    <row r="169" spans="1:9" x14ac:dyDescent="0.25">
      <c r="A169" s="6" t="s">
        <v>69</v>
      </c>
      <c r="B169" s="6" t="s">
        <v>15</v>
      </c>
      <c r="C169" s="6">
        <v>23</v>
      </c>
      <c r="D169" s="6" t="s">
        <v>16</v>
      </c>
      <c r="E169" s="7">
        <v>44440</v>
      </c>
      <c r="F169" s="6" t="s">
        <v>9</v>
      </c>
      <c r="G169" s="5">
        <v>106460</v>
      </c>
      <c r="H169" s="6" t="s">
        <v>207</v>
      </c>
      <c r="I169" s="9">
        <f ca="1">(TODAY()-Staff[[#This Row],[Date Joined]])/365</f>
        <v>1.8</v>
      </c>
    </row>
    <row r="170" spans="1:9" x14ac:dyDescent="0.25">
      <c r="A170" s="6" t="s">
        <v>57</v>
      </c>
      <c r="B170" s="6" t="s">
        <v>15</v>
      </c>
      <c r="C170" s="6">
        <v>35</v>
      </c>
      <c r="D170" s="6" t="s">
        <v>16</v>
      </c>
      <c r="E170" s="7">
        <v>44727</v>
      </c>
      <c r="F170" s="6" t="s">
        <v>9</v>
      </c>
      <c r="G170" s="5">
        <v>40400</v>
      </c>
      <c r="H170" s="6" t="s">
        <v>207</v>
      </c>
      <c r="I170" s="9">
        <f ca="1">(TODAY()-Staff[[#This Row],[Date Joined]])/365</f>
        <v>1.0136986301369864</v>
      </c>
    </row>
    <row r="171" spans="1:9" x14ac:dyDescent="0.25">
      <c r="A171" s="6" t="s">
        <v>68</v>
      </c>
      <c r="B171" s="6" t="s">
        <v>15</v>
      </c>
      <c r="C171" s="6">
        <v>27</v>
      </c>
      <c r="D171" s="6" t="s">
        <v>13</v>
      </c>
      <c r="E171" s="7">
        <v>44236</v>
      </c>
      <c r="F171" s="6" t="s">
        <v>21</v>
      </c>
      <c r="G171" s="5">
        <v>91650</v>
      </c>
      <c r="H171" s="6" t="s">
        <v>207</v>
      </c>
      <c r="I171" s="9">
        <f ca="1">(TODAY()-Staff[[#This Row],[Date Joined]])/365</f>
        <v>2.3589041095890413</v>
      </c>
    </row>
    <row r="172" spans="1:9" x14ac:dyDescent="0.25">
      <c r="A172" s="6" t="s">
        <v>99</v>
      </c>
      <c r="B172" s="6" t="s">
        <v>15</v>
      </c>
      <c r="C172" s="6">
        <v>43</v>
      </c>
      <c r="D172" s="6" t="s">
        <v>16</v>
      </c>
      <c r="E172" s="7">
        <v>44620</v>
      </c>
      <c r="F172" s="6" t="s">
        <v>19</v>
      </c>
      <c r="G172" s="5">
        <v>36040</v>
      </c>
      <c r="H172" s="6" t="s">
        <v>207</v>
      </c>
      <c r="I172" s="9">
        <f ca="1">(TODAY()-Staff[[#This Row],[Date Joined]])/365</f>
        <v>1.3068493150684932</v>
      </c>
    </row>
    <row r="173" spans="1:9" x14ac:dyDescent="0.25">
      <c r="A173" s="6" t="s">
        <v>101</v>
      </c>
      <c r="B173" s="6" t="s">
        <v>8</v>
      </c>
      <c r="C173" s="6">
        <v>40</v>
      </c>
      <c r="D173" s="6" t="s">
        <v>16</v>
      </c>
      <c r="E173" s="7">
        <v>44381</v>
      </c>
      <c r="F173" s="6" t="s">
        <v>12</v>
      </c>
      <c r="G173" s="5">
        <v>104410</v>
      </c>
      <c r="H173" s="6" t="s">
        <v>207</v>
      </c>
      <c r="I173" s="9">
        <f ca="1">(TODAY()-Staff[[#This Row],[Date Joined]])/365</f>
        <v>1.9616438356164383</v>
      </c>
    </row>
    <row r="174" spans="1:9" x14ac:dyDescent="0.25">
      <c r="A174" s="6" t="s">
        <v>85</v>
      </c>
      <c r="B174" s="6" t="s">
        <v>15</v>
      </c>
      <c r="C174" s="6">
        <v>30</v>
      </c>
      <c r="D174" s="6" t="s">
        <v>16</v>
      </c>
      <c r="E174" s="7">
        <v>44606</v>
      </c>
      <c r="F174" s="6" t="s">
        <v>21</v>
      </c>
      <c r="G174" s="5">
        <v>96800</v>
      </c>
      <c r="H174" s="6" t="s">
        <v>207</v>
      </c>
      <c r="I174" s="9">
        <f ca="1">(TODAY()-Staff[[#This Row],[Date Joined]])/365</f>
        <v>1.3452054794520547</v>
      </c>
    </row>
    <row r="175" spans="1:9" x14ac:dyDescent="0.25">
      <c r="A175" s="6" t="s">
        <v>28</v>
      </c>
      <c r="B175" s="6" t="s">
        <v>8</v>
      </c>
      <c r="C175" s="6">
        <v>34</v>
      </c>
      <c r="D175" s="6" t="s">
        <v>16</v>
      </c>
      <c r="E175" s="7">
        <v>44459</v>
      </c>
      <c r="F175" s="6" t="s">
        <v>21</v>
      </c>
      <c r="G175" s="5">
        <v>85000</v>
      </c>
      <c r="H175" s="6" t="s">
        <v>207</v>
      </c>
      <c r="I175" s="9">
        <f ca="1">(TODAY()-Staff[[#This Row],[Date Joined]])/365</f>
        <v>1.747945205479452</v>
      </c>
    </row>
    <row r="176" spans="1:9" x14ac:dyDescent="0.25">
      <c r="A176" s="6" t="s">
        <v>80</v>
      </c>
      <c r="B176" s="6" t="s">
        <v>15</v>
      </c>
      <c r="C176" s="6">
        <v>28</v>
      </c>
      <c r="D176" s="6" t="s">
        <v>42</v>
      </c>
      <c r="E176" s="7">
        <v>44820</v>
      </c>
      <c r="F176" s="6" t="s">
        <v>19</v>
      </c>
      <c r="G176" s="5">
        <v>43510</v>
      </c>
      <c r="H176" s="6" t="s">
        <v>207</v>
      </c>
      <c r="I176" s="9">
        <f ca="1">(TODAY()-Staff[[#This Row],[Date Joined]])/365</f>
        <v>0.75890410958904109</v>
      </c>
    </row>
    <row r="177" spans="1:9" x14ac:dyDescent="0.25">
      <c r="A177" s="6" t="s">
        <v>79</v>
      </c>
      <c r="B177" s="6" t="s">
        <v>15</v>
      </c>
      <c r="C177" s="6">
        <v>33</v>
      </c>
      <c r="D177" s="6" t="s">
        <v>16</v>
      </c>
      <c r="E177" s="7">
        <v>44243</v>
      </c>
      <c r="F177" s="6" t="s">
        <v>21</v>
      </c>
      <c r="G177" s="5">
        <v>59430</v>
      </c>
      <c r="H177" s="6" t="s">
        <v>207</v>
      </c>
      <c r="I177" s="9">
        <f ca="1">(TODAY()-Staff[[#This Row],[Date Joined]])/365</f>
        <v>2.3397260273972602</v>
      </c>
    </row>
    <row r="178" spans="1:9" x14ac:dyDescent="0.25">
      <c r="A178" s="6" t="s">
        <v>93</v>
      </c>
      <c r="B178" s="6" t="s">
        <v>8</v>
      </c>
      <c r="C178" s="6">
        <v>33</v>
      </c>
      <c r="D178" s="6" t="s">
        <v>16</v>
      </c>
      <c r="E178" s="7">
        <v>44067</v>
      </c>
      <c r="F178" s="6" t="s">
        <v>21</v>
      </c>
      <c r="G178" s="5">
        <v>65360</v>
      </c>
      <c r="H178" s="6" t="s">
        <v>207</v>
      </c>
      <c r="I178" s="9">
        <f ca="1">(TODAY()-Staff[[#This Row],[Date Joined]])/365</f>
        <v>2.8219178082191783</v>
      </c>
    </row>
    <row r="179" spans="1:9" x14ac:dyDescent="0.25">
      <c r="A179" s="6" t="s">
        <v>66</v>
      </c>
      <c r="B179" s="6" t="s">
        <v>8</v>
      </c>
      <c r="C179" s="6">
        <v>32</v>
      </c>
      <c r="D179" s="6" t="s">
        <v>16</v>
      </c>
      <c r="E179" s="7">
        <v>44611</v>
      </c>
      <c r="F179" s="6" t="s">
        <v>9</v>
      </c>
      <c r="G179" s="5">
        <v>41570</v>
      </c>
      <c r="H179" s="6" t="s">
        <v>207</v>
      </c>
      <c r="I179" s="9">
        <f ca="1">(TODAY()-Staff[[#This Row],[Date Joined]])/365</f>
        <v>1.3315068493150686</v>
      </c>
    </row>
    <row r="180" spans="1:9" x14ac:dyDescent="0.25">
      <c r="A180" s="6" t="s">
        <v>95</v>
      </c>
      <c r="B180" s="6" t="s">
        <v>8</v>
      </c>
      <c r="C180" s="6">
        <v>33</v>
      </c>
      <c r="D180" s="6" t="s">
        <v>16</v>
      </c>
      <c r="E180" s="7">
        <v>44312</v>
      </c>
      <c r="F180" s="6" t="s">
        <v>12</v>
      </c>
      <c r="G180" s="5">
        <v>75280</v>
      </c>
      <c r="H180" s="6" t="s">
        <v>207</v>
      </c>
      <c r="I180" s="9">
        <f ca="1">(TODAY()-Staff[[#This Row],[Date Joined]])/365</f>
        <v>2.1506849315068495</v>
      </c>
    </row>
    <row r="181" spans="1:9" x14ac:dyDescent="0.25">
      <c r="A181" s="6" t="s">
        <v>18</v>
      </c>
      <c r="B181" s="6" t="s">
        <v>15</v>
      </c>
      <c r="C181" s="6">
        <v>33</v>
      </c>
      <c r="D181" s="6" t="s">
        <v>16</v>
      </c>
      <c r="E181" s="7">
        <v>44385</v>
      </c>
      <c r="F181" s="6" t="s">
        <v>19</v>
      </c>
      <c r="G181" s="5">
        <v>74550</v>
      </c>
      <c r="H181" s="6" t="s">
        <v>207</v>
      </c>
      <c r="I181" s="9">
        <f ca="1">(TODAY()-Staff[[#This Row],[Date Joined]])/365</f>
        <v>1.9506849315068493</v>
      </c>
    </row>
    <row r="182" spans="1:9" x14ac:dyDescent="0.25">
      <c r="A182" s="6" t="s">
        <v>45</v>
      </c>
      <c r="B182" s="6" t="s">
        <v>15</v>
      </c>
      <c r="C182" s="6">
        <v>30</v>
      </c>
      <c r="D182" s="6" t="s">
        <v>16</v>
      </c>
      <c r="E182" s="7">
        <v>44701</v>
      </c>
      <c r="F182" s="6" t="s">
        <v>9</v>
      </c>
      <c r="G182" s="5">
        <v>67950</v>
      </c>
      <c r="H182" s="6" t="s">
        <v>207</v>
      </c>
      <c r="I182" s="9">
        <f ca="1">(TODAY()-Staff[[#This Row],[Date Joined]])/365</f>
        <v>1.0849315068493151</v>
      </c>
    </row>
    <row r="183" spans="1:9" x14ac:dyDescent="0.25">
      <c r="A183" s="6" t="s">
        <v>90</v>
      </c>
      <c r="B183" s="6" t="s">
        <v>15</v>
      </c>
      <c r="C183" s="6">
        <v>42</v>
      </c>
      <c r="D183" s="6" t="s">
        <v>24</v>
      </c>
      <c r="E183" s="7">
        <v>44731</v>
      </c>
      <c r="F183" s="6" t="s">
        <v>21</v>
      </c>
      <c r="G183" s="5">
        <v>70270</v>
      </c>
      <c r="H183" s="6" t="s">
        <v>207</v>
      </c>
      <c r="I183" s="9">
        <f ca="1">(TODAY()-Staff[[#This Row],[Date Joined]])/365</f>
        <v>1.0027397260273974</v>
      </c>
    </row>
    <row r="184" spans="1:9" x14ac:dyDescent="0.25">
      <c r="A184" s="6" t="s">
        <v>46</v>
      </c>
      <c r="B184" s="6" t="s">
        <v>15</v>
      </c>
      <c r="C184" s="6">
        <v>26</v>
      </c>
      <c r="D184" s="6" t="s">
        <v>16</v>
      </c>
      <c r="E184" s="7">
        <v>44411</v>
      </c>
      <c r="F184" s="6" t="s">
        <v>9</v>
      </c>
      <c r="G184" s="5">
        <v>53540</v>
      </c>
      <c r="H184" s="6" t="s">
        <v>207</v>
      </c>
      <c r="I184" s="9">
        <f ca="1">(TODAY()-Staff[[#This Row],[Date Joined]])/365</f>
        <v>1.8794520547945206</v>
      </c>
    </row>
  </sheetData>
  <conditionalFormatting sqref="A2:A18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8 5 d 3 9 5 - 8 f 6 4 - 4 f a 6 - 9 7 4 6 - 7 9 a 3 8 6 f 9 6 d b e "   x m l n s = " h t t p : / / s c h e m a s . m i c r o s o f t . c o m / D a t a M a s h u p " > A A A A A H 8 E A A B Q S w M E F A A C A A g A s l z U V u S W P 7 C n A A A A + Q A A A B I A H A B D b 2 5 m a W c v U G F j a 2 F n Z S 5 4 b W w g o h g A K K A U A A A A A A A A A A A A A A A A A A A A A A A A A A A A h Y + 9 D o I w G E V f h X S n P 4 j G k I 8 y O J m I M T E x r k 2 p 0 A j F 0 G J 5 N w c f y V e Q R D F s j v f k D O e + H k / I h q Y O 7 q q z u j U p Y p i i Q B n Z F t q U K e r d J V y j j M N B y K s o V T D K x i a D L V J U O X d L C P H e Y 7 / A b V e S i F J G z v n u K C v V C P S T 9 X 8 5 1 M Y 6 Y a R C H E 6 f G B 7 h K M Y x X S 0 x i y k D M n H I t Z k 5 Y z K m Q G Y Q N n 3 t + k 5 x Z c L t H s g 0 g X x v 8 D d Q S w M E F A A C A A g A s l z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J c 1 F a + b 3 J W d g E A A A o E A A A T A B w A R m 9 y b X V s Y X M v U 2 V j d G l v b j E u b S C i G A A o o B Q A A A A A A A A A A A A A A A A A A A A A A A A A A A C 1 k 1 F L w z A U h d 8 H / Q 8 h e + k g D H y e E 6 R V m Q 8 T 1 6 H g G J K 1 d z Y s T U q a q L P 0 v 5 u s m 2 3 d H k R Y X w q 3 5 3 7 n 3 J u 0 g F g z K V B U v y 9 G X s / r F S l V k C D x 9 V p o u l 6 j M e K g v R 6 y T y S N i s F W b j 5 j 4 M P A K A V C P 0 u 1 W U m 5 8 Q f l Y k o z G O N D L 1 5 W i 0 A K b U V L U i P 6 + D p J L D 4 w h Z Y Z t q w 5 X X E Y 2 m o g u c m E X 5 s Q h A N p h F Z b T B D Q O E V 4 + o I H X o + J k 6 B 2 9 D 6 e i I R R F O 0 y / G c A 5 v r P M c N k G v 5 x i O i / y z 9 v 9 g a T 5 y A c 6 d G A F f 2 A A p m t m A C / / O V E D p e i a h g z y O S 7 l Y Q m 5 y y m G o q G E 7 J C M x F r / 8 i K o B K 7 U X G H l H M a W 8 k T 5 Q Y a y r 6 + q / o n D Y k w n B P 8 o F N Q m O z 1 q t N I S n z n A q i 2 4 y 3 j G t x B z e R H K 3 Y E 3 P 5 M r u Y f p d o v 0 l + E 1 h n d S 7 u m Z I k u r 5 C L M G j Q Q U r F m + 2 a b / P W K H N F R b G W K q v P y X 1 0 H t 0 c p C x x i 2 4 t t d W h x J a q q n P x O i a j b 1 B L A Q I t A B Q A A g A I A L J c 1 F b k l j + w p w A A A P k A A A A S A A A A A A A A A A A A A A A A A A A A A A B D b 2 5 m a W c v U G F j a 2 F n Z S 5 4 b W x Q S w E C L Q A U A A I A C A C y X N R W D 8 r p q 6 Q A A A D p A A A A E w A A A A A A A A A A A A A A A A D z A A A A W 0 N v b n R l b n R f V H l w Z X N d L n h t b F B L A Q I t A B Q A A g A I A L J c 1 F a + b 3 J W d g E A A A o E A A A T A A A A A A A A A A A A A A A A A O Q B A A B G b 3 J t d W x h c y 9 T Z W N 0 a W 9 u M S 5 t U E s F B g A A A A A D A A M A w g A A A K c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j g W A A A A A A A A F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l 9 z d G F m Z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z L T A 2 L T I w V D A 2 O j A y O j Q 4 L j Y 3 O T Q 2 O D V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5 6 X 3 N 0 Y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U 3 R h Z m Y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z L T A 2 L T I w V D A 2 O j A y O j Q 5 L j E w N D Y w M z J a I i A v P j x F b n R y e S B U e X B l P S J O Y W 1 l V X B k Y X R l Z E F m d G V y R m l s b C I g V m F s d W U 9 I m w x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k a W E l M j B T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l 9 z d G F m Z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U 3 R h Z m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5 h b W U m c X V v d D t d L C Z x d W 9 0 O 3 F 1 Z X J 5 U m V s Y X R p b 2 5 z a G l w c y Z x d W 9 0 O z p b X S w m c X V v d D t j b 2 x 1 b W 5 J Z G V u d G l 0 a W V z J n F 1 b 3 Q 7 O l s m c X V v d D t T Z W N 0 a W 9 u M S 9 T d G F m Z i 9 B c H B l b m R l Z C B R d W V y e S 5 7 T m F t Z S w w f S Z x d W 9 0 O y w m c X V v d D t T Z W N 0 a W 9 u M S 9 T d G F m Z i 9 S Z X B s Y W N l Z C B W Y W x 1 Z S 5 7 R 2 V u Z G V y L D F 9 J n F 1 b 3 Q 7 L C Z x d W 9 0 O 1 N l Y 3 R p b 2 4 x L 1 N 0 Y W Z m L 0 F w c G V u Z G V k I F F 1 Z X J 5 L n t B Z 2 U s M n 0 m c X V v d D s s J n F 1 b 3 Q 7 U 2 V j d G l v b j E v U 3 R h Z m Y v Q X B w Z W 5 k Z W Q g U X V l c n k u e 1 J h d G l u Z y w z f S Z x d W 9 0 O y w m c X V v d D t T Z W N 0 a W 9 u M S 9 T d G F m Z i 9 D a G F u Z 2 V k I F R 5 c G U u e 0 R h d G U g S m 9 p b m V k L D R 9 J n F 1 b 3 Q 7 L C Z x d W 9 0 O 1 N l Y 3 R p b 2 4 x L 1 N 0 Y W Z m L 0 F w c G V u Z G V k I F F 1 Z X J 5 L n t E Z X B h c n R t Z W 5 0 L D V 9 J n F 1 b 3 Q 7 L C Z x d W 9 0 O 1 N l Y 3 R p b 2 4 x L 1 N 0 Y W Z m L 0 F w c G V u Z G V k I F F 1 Z X J 5 L n t T Y W x h c n k s N n 0 m c X V v d D s s J n F 1 b 3 Q 7 U 2 V j d G l v b j E v U 3 R h Z m Y v Q X B w Z W 5 k Z W Q g U X V l c n k u e 0 N v d W 5 0 c n k s N 3 0 m c X V v d D t d L C Z x d W 9 0 O 0 N v b H V t b k N v d W 5 0 J n F 1 b 3 Q 7 O j g s J n F 1 b 3 Q 7 S 2 V 5 Q 2 9 s d W 1 u T m F t Z X M m c X V v d D s 6 W y Z x d W 9 0 O 0 5 h b W U m c X V v d D t d L C Z x d W 9 0 O 0 N v b H V t b k l k Z W 5 0 a X R p Z X M m c X V v d D s 6 W y Z x d W 9 0 O 1 N l Y 3 R p b 2 4 x L 1 N 0 Y W Z m L 0 F w c G V u Z G V k I F F 1 Z X J 5 L n t O Y W 1 l L D B 9 J n F 1 b 3 Q 7 L C Z x d W 9 0 O 1 N l Y 3 R p b 2 4 x L 1 N 0 Y W Z m L 1 J l c G x h Y 2 V k I F Z h b H V l L n t H Z W 5 k Z X I s M X 0 m c X V v d D s s J n F 1 b 3 Q 7 U 2 V j d G l v b j E v U 3 R h Z m Y v Q X B w Z W 5 k Z W Q g U X V l c n k u e 0 F n Z S w y f S Z x d W 9 0 O y w m c X V v d D t T Z W N 0 a W 9 u M S 9 T d G F m Z i 9 B c H B l b m R l Z C B R d W V y e S 5 7 U m F 0 a W 5 n L D N 9 J n F 1 b 3 Q 7 L C Z x d W 9 0 O 1 N l Y 3 R p b 2 4 x L 1 N 0 Y W Z m L 0 N o Y W 5 n Z W Q g V H l w Z S 5 7 R G F 0 Z S B K b 2 l u Z W Q s N H 0 m c X V v d D s s J n F 1 b 3 Q 7 U 2 V j d G l v b j E v U 3 R h Z m Y v Q X B w Z W 5 k Z W Q g U X V l c n k u e 0 R l c G F y d G 1 l b n Q s N X 0 m c X V v d D s s J n F 1 b 3 Q 7 U 2 V j d G l v b j E v U 3 R h Z m Y v Q X B w Z W 5 k Z W Q g U X V l c n k u e 1 N h b G F y e S w 2 f S Z x d W 9 0 O y w m c X V v d D t T Z W N 0 a W 9 u M S 9 T d G F m Z i 9 B c H B l b m R l Z C B R d W V y e S 5 7 Q 2 9 1 b n R y e S w 3 f S Z x d W 9 0 O 1 0 s J n F 1 b 3 Q 7 U m V s Y X R p b 2 5 z a G l w S W 5 m b y Z x d W 9 0 O z p b X X 0 i I C 8 + P E V u d H J 5 I F R 5 c G U 9 I k Z p b G x M Y X N 0 V X B k Y X R l Z C I g V m F s d W U 9 I m Q y M D I z L T A 2 L T I w V D A 2 O j A 2 O j I w L j Y 2 N z E 5 M z B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H Z W 5 k Z X I m c X V v d D s s J n F 1 b 3 Q 7 Q W d l J n F 1 b 3 Q 7 L C Z x d W 9 0 O 1 J h d G l u Z y Z x d W 9 0 O y w m c X V v d D t E Y X R l I E p v a W 5 l Z C Z x d W 9 0 O y w m c X V v d D t E Z X B h c n R t Z W 5 0 J n F 1 b 3 Q 7 L C Z x d W 9 0 O 1 N h b G F y e S Z x d W 9 0 O y w m c X V v d D t D b 3 V u d H J 5 J n F 1 b 3 Q 7 X S I g L z 4 8 R W 5 0 c n k g V H l w Z T 0 i R m l s b E N v b H V t b l R 5 c G V z I i B W Y W x 1 Z T 0 i c 0 F B Q U F B Q W t B Q U F B P S I g L z 4 8 R W 5 0 c n k g V H l w Z T 0 i R m l s b E V y c m 9 y Q 2 9 1 b n Q i I F Z h b H V l P S J s M C I g L z 4 8 R W 5 0 c n k g V H l w Z T 0 i R m l s b E N v d W 5 0 I i B W Y W x 1 Z T 0 i b D E 4 M y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F s b C B T d G F m Z i I g L z 4 8 R W 5 0 c n k g V H l w Z T 0 i R m l s b F R h c m d l d C I g V m F s d W U 9 I n N T d G F m Z i I g L z 4 8 R W 5 0 c n k g V H l w Z T 0 i U X V l c n l J R C I g V m F s d W U 9 I n N m Y j I 2 O D Y 4 Y y 1 k O T Y 5 L T Q 5 Y 2 Y t O T N k Z S 1 l Z j I 5 M m Q x Y T k x Y 2 Y i I C 8 + P C 9 T d G F i b G V F b n R y a W V z P j w v S X R l b T 4 8 S X R l b T 4 8 S X R l b U x v Y 2 F 0 a W 9 u P j x J d G V t V H l w Z T 5 G b 3 J t d W x h P C 9 J d G V t V H l w Z T 4 8 S X R l b V B h d G g + U 2 V j d G l v b j E v U 3 R h Z m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d + x u W 9 a d U G W i U L q Z / b J p w A A A A A C A A A A A A A Q Z g A A A A E A A C A A A A A s b X i T w I H Z y o + + 6 t e 7 K Y T e i D S e m A n e U q + b R 5 w T A A w e b A A A A A A O g A A A A A I A A C A A A A D M O a m P i Q w Q F K 4 L h 9 g F / h Y P h F e x l V L x c t B q 0 z a + y 9 f j y F A A A A A y r c m p c C M R I B F 2 s k M / 6 3 u J l S o w 5 C B C 9 v 4 T 3 R j N Y D u r 1 s Q 1 3 l m H i 9 w Y v 7 R g / e D g d g 7 S w t h I b p / Z f 9 G a / U V K 3 U N T N 0 c o s / Z / w 6 x t u / f m K b G 9 P k A A A A B i H M x X L r L 1 C Z H d N D A q l G d b D j B S U l W / 3 A 0 9 / v 1 Y V Y 5 F y v 7 X f P 6 K X s 8 K z F d h v W x H X U 9 X b 8 0 1 S H r 9 9 c I E 2 1 J h w z U N < / D a t a M a s h u p > 
</file>

<file path=customXml/itemProps1.xml><?xml version="1.0" encoding="utf-8"?>
<ds:datastoreItem xmlns:ds="http://schemas.openxmlformats.org/officeDocument/2006/customXml" ds:itemID="{95E5C159-18BF-4108-94F5-28876DB6EB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India Staff</vt:lpstr>
      <vt:lpstr>All 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DELL</cp:lastModifiedBy>
  <dcterms:created xsi:type="dcterms:W3CDTF">2021-03-14T20:21:32Z</dcterms:created>
  <dcterms:modified xsi:type="dcterms:W3CDTF">2023-06-20T11:55:48Z</dcterms:modified>
</cp:coreProperties>
</file>