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My files\Psycology\PSY310 - Lab in psy\PsychoPy\project\"/>
    </mc:Choice>
  </mc:AlternateContent>
  <xr:revisionPtr revIDLastSave="0" documentId="13_ncr:1_{493D2283-D787-4404-ABB1-BF18FA6233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6" r:id="rId1"/>
    <sheet name="Stats" sheetId="3" r:id="rId2"/>
    <sheet name="Resp_ratio" sheetId="4" r:id="rId3"/>
  </sheets>
  <calcPr calcId="181029"/>
</workbook>
</file>

<file path=xl/calcChain.xml><?xml version="1.0" encoding="utf-8"?>
<calcChain xmlns="http://schemas.openxmlformats.org/spreadsheetml/2006/main">
  <c r="I3" i="4" l="1"/>
  <c r="H3" i="4"/>
  <c r="I2" i="4"/>
  <c r="H2" i="4"/>
  <c r="F25" i="3"/>
  <c r="F24" i="3"/>
  <c r="F23" i="3"/>
  <c r="F22" i="3"/>
  <c r="F21" i="3"/>
  <c r="F20" i="3"/>
  <c r="E25" i="3"/>
  <c r="E24" i="3"/>
  <c r="E23" i="3"/>
  <c r="E22" i="3"/>
  <c r="E21" i="3"/>
  <c r="E20" i="3"/>
  <c r="C14" i="3"/>
  <c r="D16" i="3"/>
  <c r="E16" i="3"/>
  <c r="F16" i="3"/>
  <c r="G16" i="3"/>
  <c r="H16" i="3"/>
  <c r="I16" i="3"/>
  <c r="J16" i="3"/>
  <c r="K16" i="3"/>
  <c r="L16" i="3"/>
  <c r="M16" i="3"/>
  <c r="N16" i="3"/>
  <c r="C16" i="3"/>
  <c r="D15" i="3"/>
  <c r="E15" i="3"/>
  <c r="F15" i="3"/>
  <c r="G15" i="3"/>
  <c r="H15" i="3"/>
  <c r="I15" i="3"/>
  <c r="J15" i="3"/>
  <c r="K15" i="3"/>
  <c r="L15" i="3"/>
  <c r="M15" i="3"/>
  <c r="N15" i="3"/>
  <c r="C15" i="3"/>
  <c r="D5" i="4" l="1"/>
  <c r="C5" i="4"/>
  <c r="D3" i="4"/>
  <c r="C3" i="4"/>
  <c r="D4" i="4"/>
  <c r="C4" i="4"/>
  <c r="D11" i="4" l="1"/>
  <c r="C11" i="4"/>
  <c r="D10" i="4"/>
  <c r="C10" i="4"/>
  <c r="D9" i="4"/>
  <c r="C9" i="4"/>
  <c r="D8" i="4"/>
  <c r="C8" i="4"/>
  <c r="D7" i="4" l="1"/>
  <c r="C7" i="4"/>
  <c r="D6" i="4" l="1"/>
  <c r="C6" i="4"/>
  <c r="A3" i="4"/>
  <c r="A4" i="4" s="1"/>
  <c r="A5" i="4" s="1"/>
  <c r="A6" i="4" s="1"/>
  <c r="A7" i="4" s="1"/>
  <c r="A8" i="4" s="1"/>
  <c r="A9" i="4" s="1"/>
  <c r="A10" i="4" s="1"/>
  <c r="A11" i="4" s="1"/>
  <c r="D2" i="4"/>
  <c r="C2" i="4"/>
  <c r="D14" i="3"/>
  <c r="E14" i="3"/>
  <c r="F14" i="3"/>
  <c r="G14" i="3"/>
  <c r="H14" i="3"/>
  <c r="I14" i="3"/>
  <c r="J14" i="3"/>
  <c r="K14" i="3"/>
  <c r="L14" i="3"/>
  <c r="M14" i="3"/>
  <c r="N14" i="3"/>
  <c r="A4" i="3"/>
  <c r="A5" i="3" s="1"/>
  <c r="A6" i="3" s="1"/>
  <c r="A7" i="3" s="1"/>
  <c r="A8" i="3" s="1"/>
  <c r="A9" i="3" s="1"/>
  <c r="A10" i="3" s="1"/>
  <c r="A11" i="3" s="1"/>
  <c r="A12" i="3" s="1"/>
</calcChain>
</file>

<file path=xl/sharedStrings.xml><?xml version="1.0" encoding="utf-8"?>
<sst xmlns="http://schemas.openxmlformats.org/spreadsheetml/2006/main" count="448" uniqueCount="35">
  <si>
    <t>Gender</t>
  </si>
  <si>
    <t>Male</t>
  </si>
  <si>
    <t>Female</t>
  </si>
  <si>
    <t>Angry</t>
  </si>
  <si>
    <t>Happy</t>
  </si>
  <si>
    <t>Sad</t>
  </si>
  <si>
    <t>Disgust</t>
  </si>
  <si>
    <t>Neutral</t>
  </si>
  <si>
    <t>Fear</t>
  </si>
  <si>
    <t>A'</t>
  </si>
  <si>
    <t>Expressions</t>
  </si>
  <si>
    <t>Subject</t>
  </si>
  <si>
    <t>A'Up</t>
  </si>
  <si>
    <t>A'Inv</t>
  </si>
  <si>
    <t>F</t>
  </si>
  <si>
    <t>M</t>
  </si>
  <si>
    <t>Avg</t>
  </si>
  <si>
    <t>Up_resp_ratio</t>
  </si>
  <si>
    <t>Inv_resp_ratio</t>
  </si>
  <si>
    <t>Sr_no.</t>
  </si>
  <si>
    <t>Avg_M</t>
  </si>
  <si>
    <t>Avg_F</t>
  </si>
  <si>
    <t>Std_U</t>
  </si>
  <si>
    <t>Std_I</t>
  </si>
  <si>
    <t>Males</t>
  </si>
  <si>
    <t>Females</t>
  </si>
  <si>
    <t>Inverse condition</t>
  </si>
  <si>
    <t xml:space="preserve">Upright condition </t>
  </si>
  <si>
    <t>A' Up</t>
  </si>
  <si>
    <t>A' Inv</t>
  </si>
  <si>
    <t>Note: in cases where prop. of hits was 0, we substituted the value to 0.001 for ease of calculation for in individual participants data</t>
  </si>
  <si>
    <t>Face_exp</t>
  </si>
  <si>
    <t>Orientation</t>
  </si>
  <si>
    <t>Up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</si>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</sst>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09456"/>
      <color rgb="FF3B52C5"/>
      <color rgb="FFE3D849"/>
      <color rgb="FF46E8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Avg.</a:t>
            </a: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A'</a:t>
            </a: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Upright Orientation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Stats!$C$54:$C$55</c:f>
              <c:strCache>
                <c:ptCount val="2"/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Stats!$H$20:$H$25</c:f>
              <c:strCache>
                <c:ptCount val="6"/>
                <c:pt idx="0">
                  <c:v>Happy</c:v>
                </c:pt>
                <c:pt idx="1">
                  <c:v>Sad</c:v>
                </c:pt>
                <c:pt idx="2">
                  <c:v>Angry</c:v>
                </c:pt>
                <c:pt idx="3">
                  <c:v>Disgust</c:v>
                </c:pt>
                <c:pt idx="4">
                  <c:v>Neutral</c:v>
                </c:pt>
                <c:pt idx="5">
                  <c:v>Fear</c:v>
                </c:pt>
              </c:strCache>
            </c:strRef>
          </c:cat>
          <c:val>
            <c:numRef>
              <c:f>Stats!$I$20:$I$25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0.75082075702075701</c:v>
                </c:pt>
                <c:pt idx="2">
                  <c:v>0.87860195360195359</c:v>
                </c:pt>
                <c:pt idx="3">
                  <c:v>0.81196307300509329</c:v>
                </c:pt>
                <c:pt idx="4">
                  <c:v>0.93261904761904757</c:v>
                </c:pt>
                <c:pt idx="5">
                  <c:v>0.81328066528066534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4-499C-83B0-E087E5038FE5}"/>
            </c:ext>
          </c:extLst>
        </c:ser>
        <c:ser>
          <c:idx val="1"/>
          <c:order val="1"/>
          <c:tx>
            <c:strRef>
              <c:f>Stats!$D$54:$D$55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Stats!$H$20:$H$25</c:f>
              <c:strCache>
                <c:ptCount val="6"/>
                <c:pt idx="0">
                  <c:v>Happy</c:v>
                </c:pt>
                <c:pt idx="1">
                  <c:v>Sad</c:v>
                </c:pt>
                <c:pt idx="2">
                  <c:v>Angry</c:v>
                </c:pt>
                <c:pt idx="3">
                  <c:v>Disgust</c:v>
                </c:pt>
                <c:pt idx="4">
                  <c:v>Neutral</c:v>
                </c:pt>
                <c:pt idx="5">
                  <c:v>Fear</c:v>
                </c:pt>
              </c:strCache>
            </c:strRef>
          </c:cat>
          <c:val>
            <c:numRef>
              <c:f>Stats!$J$20:$J$25</c:f>
              <c:numCache>
                <c:formatCode>General</c:formatCode>
                <c:ptCount val="6"/>
                <c:pt idx="0">
                  <c:v>0.99375000000000002</c:v>
                </c:pt>
                <c:pt idx="1">
                  <c:v>0.91071263571263583</c:v>
                </c:pt>
                <c:pt idx="2">
                  <c:v>0.96538152163152158</c:v>
                </c:pt>
                <c:pt idx="3">
                  <c:v>0.91387890479531353</c:v>
                </c:pt>
                <c:pt idx="4">
                  <c:v>0.98000000000000009</c:v>
                </c:pt>
                <c:pt idx="5">
                  <c:v>0.96058314054366689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4-499C-83B0-E087E503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90392"/>
        <c:axId val="445097040"/>
      </c:lineChart>
      <c:catAx>
        <c:axId val="5167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97040"/>
        <c:crosses val="autoZero"/>
        <c:auto val="1"/>
        <c:lblAlgn val="ctr"/>
        <c:lblOffset val="100"/>
        <c:noMultiLvlLbl val="0"/>
      </c:catAx>
      <c:valAx>
        <c:axId val="44509704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A'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903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Avg. A'</a:t>
            </a: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Inverted Orientation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Stats!$C$63:$C$64</c:f>
              <c:strCache>
                <c:ptCount val="2"/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Stats!$L$20:$L$25</c:f>
              <c:strCache>
                <c:ptCount val="6"/>
                <c:pt idx="0">
                  <c:v>Happy</c:v>
                </c:pt>
                <c:pt idx="1">
                  <c:v>Sad</c:v>
                </c:pt>
                <c:pt idx="2">
                  <c:v>Angry</c:v>
                </c:pt>
                <c:pt idx="3">
                  <c:v>Disgust</c:v>
                </c:pt>
                <c:pt idx="4">
                  <c:v>Neutral</c:v>
                </c:pt>
                <c:pt idx="5">
                  <c:v>Fear</c:v>
                </c:pt>
              </c:strCache>
            </c:strRef>
          </c:cat>
          <c:val>
            <c:numRef>
              <c:f>Stats!$M$20:$M$25</c:f>
              <c:numCache>
                <c:formatCode>General</c:formatCode>
                <c:ptCount val="6"/>
                <c:pt idx="0">
                  <c:v>0.93308823529411777</c:v>
                </c:pt>
                <c:pt idx="1">
                  <c:v>0.68193329279080062</c:v>
                </c:pt>
                <c:pt idx="2">
                  <c:v>0.71286709401709403</c:v>
                </c:pt>
                <c:pt idx="3">
                  <c:v>0.85872438835674125</c:v>
                </c:pt>
                <c:pt idx="4">
                  <c:v>0.74721686915235297</c:v>
                </c:pt>
                <c:pt idx="5">
                  <c:v>0.78386855261855271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3-46EB-9EDC-F945EE29EF90}"/>
            </c:ext>
          </c:extLst>
        </c:ser>
        <c:ser>
          <c:idx val="1"/>
          <c:order val="1"/>
          <c:tx>
            <c:strRef>
              <c:f>Stats!$D$63:$D$64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Stats!$L$20:$L$25</c:f>
              <c:strCache>
                <c:ptCount val="6"/>
                <c:pt idx="0">
                  <c:v>Happy</c:v>
                </c:pt>
                <c:pt idx="1">
                  <c:v>Sad</c:v>
                </c:pt>
                <c:pt idx="2">
                  <c:v>Angry</c:v>
                </c:pt>
                <c:pt idx="3">
                  <c:v>Disgust</c:v>
                </c:pt>
                <c:pt idx="4">
                  <c:v>Neutral</c:v>
                </c:pt>
                <c:pt idx="5">
                  <c:v>Fear</c:v>
                </c:pt>
              </c:strCache>
            </c:strRef>
          </c:cat>
          <c:val>
            <c:numRef>
              <c:f>Stats!$N$20:$N$25</c:f>
              <c:numCache>
                <c:formatCode>General</c:formatCode>
                <c:ptCount val="6"/>
                <c:pt idx="0">
                  <c:v>0.99250000000000005</c:v>
                </c:pt>
                <c:pt idx="1">
                  <c:v>0.79172152922152927</c:v>
                </c:pt>
                <c:pt idx="2">
                  <c:v>0.79451476273844701</c:v>
                </c:pt>
                <c:pt idx="3">
                  <c:v>0.89305707837054593</c:v>
                </c:pt>
                <c:pt idx="4">
                  <c:v>0.92135281385281387</c:v>
                </c:pt>
                <c:pt idx="5">
                  <c:v>0.83449621669435925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3-46EB-9EDC-F945EE29E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295032"/>
        <c:axId val="569292568"/>
      </c:lineChart>
      <c:catAx>
        <c:axId val="56929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92568"/>
        <c:crosses val="autoZero"/>
        <c:auto val="1"/>
        <c:lblAlgn val="ctr"/>
        <c:lblOffset val="100"/>
        <c:noMultiLvlLbl val="0"/>
      </c:catAx>
      <c:valAx>
        <c:axId val="569292568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A'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950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350">
                <a:latin typeface="Times New Roman" panose="02020603050405020304" pitchFamily="18" charset="0"/>
                <a:cs typeface="Times New Roman" panose="02020603050405020304" pitchFamily="18" charset="0"/>
              </a:rPr>
              <a:t>Avg.</a:t>
            </a:r>
            <a:r>
              <a:rPr lang="en-IN" sz="13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A' across facial expreression and orientation</a:t>
            </a:r>
            <a:endParaRPr lang="en-IN" sz="135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Stats!$C$19</c:f>
              <c:strCache>
                <c:ptCount val="1"/>
                <c:pt idx="0">
                  <c:v>A' 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Stats!$E$20:$E$25</c:f>
                <c:numCache>
                  <c:formatCode>General</c:formatCode>
                  <c:ptCount val="6"/>
                  <c:pt idx="0">
                    <c:v>2.6557393299962422E-2</c:v>
                  </c:pt>
                  <c:pt idx="1">
                    <c:v>0.12663180681769629</c:v>
                  </c:pt>
                  <c:pt idx="2">
                    <c:v>7.5797022929379482E-2</c:v>
                  </c:pt>
                  <c:pt idx="3">
                    <c:v>9.616496656051142E-2</c:v>
                  </c:pt>
                  <c:pt idx="4">
                    <c:v>8.1950545527900431E-2</c:v>
                  </c:pt>
                  <c:pt idx="5">
                    <c:v>8.8682196511986999E-2</c:v>
                  </c:pt>
                </c:numCache>
              </c:numRef>
            </c:plus>
            <c:minus>
              <c:numRef>
                <c:f>Stats!$E$20:$E$25</c:f>
                <c:numCache>
                  <c:formatCode>General</c:formatCode>
                  <c:ptCount val="6"/>
                  <c:pt idx="0">
                    <c:v>2.6557393299962422E-2</c:v>
                  </c:pt>
                  <c:pt idx="1">
                    <c:v>0.12663180681769629</c:v>
                  </c:pt>
                  <c:pt idx="2">
                    <c:v>7.5797022929379482E-2</c:v>
                  </c:pt>
                  <c:pt idx="3">
                    <c:v>9.616496656051142E-2</c:v>
                  </c:pt>
                  <c:pt idx="4">
                    <c:v>8.1950545527900431E-2</c:v>
                  </c:pt>
                  <c:pt idx="5">
                    <c:v>8.8682196511986999E-2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Stats!$B$20:$B$25</c:f>
              <c:strCache>
                <c:ptCount val="6"/>
                <c:pt idx="0">
                  <c:v>Happy</c:v>
                </c:pt>
                <c:pt idx="1">
                  <c:v>Sad</c:v>
                </c:pt>
                <c:pt idx="2">
                  <c:v>Angry</c:v>
                </c:pt>
                <c:pt idx="3">
                  <c:v>Disgust</c:v>
                </c:pt>
                <c:pt idx="4">
                  <c:v>Neutral</c:v>
                </c:pt>
                <c:pt idx="5">
                  <c:v>Fear</c:v>
                </c:pt>
              </c:strCache>
            </c:strRef>
          </c:cat>
          <c:val>
            <c:numRef>
              <c:f>Stats!$C$20:$C$25</c:f>
              <c:numCache>
                <c:formatCode>General</c:formatCode>
                <c:ptCount val="6"/>
                <c:pt idx="0">
                  <c:v>0.984375</c:v>
                </c:pt>
                <c:pt idx="1">
                  <c:v>0.83076669636669642</c:v>
                </c:pt>
                <c:pt idx="2">
                  <c:v>0.92199173761673769</c:v>
                </c:pt>
                <c:pt idx="3">
                  <c:v>0.86292098890020341</c:v>
                </c:pt>
                <c:pt idx="4">
                  <c:v>0.95630952380952383</c:v>
                </c:pt>
                <c:pt idx="5">
                  <c:v>0.88693190291216584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9-4A83-A98F-42933789697A}"/>
            </c:ext>
          </c:extLst>
        </c:ser>
        <c:ser>
          <c:idx val="1"/>
          <c:order val="1"/>
          <c:tx>
            <c:strRef>
              <c:f>Stats!$D$19</c:f>
              <c:strCache>
                <c:ptCount val="1"/>
                <c:pt idx="0">
                  <c:v>A' Inv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Stats!$F$20:$F$25</c:f>
                <c:numCache>
                  <c:formatCode>General</c:formatCode>
                  <c:ptCount val="6"/>
                  <c:pt idx="0">
                    <c:v>4.6905643258282691E-2</c:v>
                  </c:pt>
                  <c:pt idx="1">
                    <c:v>0.13656415685070206</c:v>
                  </c:pt>
                  <c:pt idx="2">
                    <c:v>0.10569490563965073</c:v>
                  </c:pt>
                  <c:pt idx="3">
                    <c:v>0.1115559460775538</c:v>
                  </c:pt>
                  <c:pt idx="4">
                    <c:v>0.18389586952855597</c:v>
                  </c:pt>
                  <c:pt idx="5">
                    <c:v>0.10896110320324731</c:v>
                  </c:pt>
                </c:numCache>
              </c:numRef>
            </c:plus>
            <c:minus>
              <c:numRef>
                <c:f>Stats!$F$20:$F$25</c:f>
                <c:numCache>
                  <c:formatCode>General</c:formatCode>
                  <c:ptCount val="6"/>
                  <c:pt idx="0">
                    <c:v>4.6905643258282691E-2</c:v>
                  </c:pt>
                  <c:pt idx="1">
                    <c:v>0.13656415685070206</c:v>
                  </c:pt>
                  <c:pt idx="2">
                    <c:v>0.10569490563965073</c:v>
                  </c:pt>
                  <c:pt idx="3">
                    <c:v>0.1115559460775538</c:v>
                  </c:pt>
                  <c:pt idx="4">
                    <c:v>0.18389586952855597</c:v>
                  </c:pt>
                  <c:pt idx="5">
                    <c:v>0.10896110320324731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Stats!$B$20:$B$25</c:f>
              <c:strCache>
                <c:ptCount val="6"/>
                <c:pt idx="0">
                  <c:v>Happy</c:v>
                </c:pt>
                <c:pt idx="1">
                  <c:v>Sad</c:v>
                </c:pt>
                <c:pt idx="2">
                  <c:v>Angry</c:v>
                </c:pt>
                <c:pt idx="3">
                  <c:v>Disgust</c:v>
                </c:pt>
                <c:pt idx="4">
                  <c:v>Neutral</c:v>
                </c:pt>
                <c:pt idx="5">
                  <c:v>Fear</c:v>
                </c:pt>
              </c:strCache>
            </c:strRef>
          </c:cat>
          <c:val>
            <c:numRef>
              <c:f>Stats!$D$20:$D$25</c:f>
              <c:numCache>
                <c:formatCode>General</c:formatCode>
                <c:ptCount val="6"/>
                <c:pt idx="0">
                  <c:v>0.96279411764705891</c:v>
                </c:pt>
                <c:pt idx="1">
                  <c:v>0.73682741100616478</c:v>
                </c:pt>
                <c:pt idx="2">
                  <c:v>0.75369092837777041</c:v>
                </c:pt>
                <c:pt idx="3">
                  <c:v>0.87589073336364343</c:v>
                </c:pt>
                <c:pt idx="4">
                  <c:v>0.83428484150258342</c:v>
                </c:pt>
                <c:pt idx="5">
                  <c:v>0.80918238465645587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9-4A83-A98F-429337896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05624"/>
        <c:axId val="534504568"/>
      </c:barChart>
      <c:catAx>
        <c:axId val="5345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4568"/>
        <c:crosses val="autoZero"/>
        <c:auto val="1"/>
        <c:lblAlgn val="ctr"/>
        <c:lblOffset val="100"/>
        <c:noMultiLvlLbl val="0"/>
      </c:catAx>
      <c:valAx>
        <c:axId val="5345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A'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Accuracy</a:t>
            </a: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rate of responses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Resp_ratio!$H$1</c:f>
              <c:strCache>
                <c:ptCount val="1"/>
                <c:pt idx="0">
                  <c:v>Upright condition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Resp_ratio!$G$2:$G$3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Resp_ratio!$H$2:$H$3</c:f>
              <c:numCache>
                <c:formatCode>General</c:formatCode>
                <c:ptCount val="2"/>
                <c:pt idx="0">
                  <c:v>86.25</c:v>
                </c:pt>
                <c:pt idx="1">
                  <c:v>61.6666666666667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C-40DD-97CB-8B633F5637B6}"/>
            </c:ext>
          </c:extLst>
        </c:ser>
        <c:ser>
          <c:idx val="1"/>
          <c:order val="1"/>
          <c:tx>
            <c:strRef>
              <c:f>Resp_ratio!$I$1</c:f>
              <c:strCache>
                <c:ptCount val="1"/>
                <c:pt idx="0">
                  <c:v>Inverse condition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Resp_ratio!$G$2:$G$3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Resp_ratio!$I$2:$I$3</c:f>
              <c:numCache>
                <c:formatCode>General</c:formatCode>
                <c:ptCount val="2"/>
                <c:pt idx="0">
                  <c:v>67.0833333333333</c:v>
                </c:pt>
                <c:pt idx="1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C-40DD-97CB-8B633F56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6798136"/>
        <c:axId val="516794264"/>
      </c:barChart>
      <c:catAx>
        <c:axId val="51679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94264"/>
        <c:crosses val="autoZero"/>
        <c:auto val="1"/>
        <c:lblAlgn val="ctr"/>
        <c:lblOffset val="100"/>
        <c:noMultiLvlLbl val="0"/>
      </c:catAx>
      <c:valAx>
        <c:axId val="5167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9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25</xdr:row>
      <xdr:rowOff>158750</xdr:rowOff>
    </xdr:from>
    <xdr:to>
      <xdr:col>11</xdr:col>
      <xdr:colOff>0</xdr:colOff>
      <xdr:row>37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FDE4F-6F0E-44D1-F786-9202A545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25</xdr:row>
      <xdr:rowOff>152400</xdr:rowOff>
    </xdr:from>
    <xdr:to>
      <xdr:col>15</xdr:col>
      <xdr:colOff>533400</xdr:colOff>
      <xdr:row>37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E99E80-F8D5-C638-86FE-DBCD35063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311149</xdr:colOff>
      <xdr:row>25</xdr:row>
      <xdr:rowOff>114300</xdr:rowOff>
    </xdr:from>
    <xdr:to>
      <xdr:col>6</xdr:col>
      <xdr:colOff>165100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ACD6F5-57D9-1F99-5F44-5F4410D2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456045</xdr:colOff>
      <xdr:row>5</xdr:row>
      <xdr:rowOff>7440</xdr:rowOff>
    </xdr:from>
    <xdr:to>
      <xdr:col>12</xdr:col>
      <xdr:colOff>364965</xdr:colOff>
      <xdr:row>19</xdr:row>
      <xdr:rowOff>146499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D04B2-56D4-EC57-4548-295B9E28A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0091-9C8B-4E77-8AFD-6F15E5A456FC}">
  <dimension ref="A1:D121"/>
  <sheetViews>
    <sheetView tabSelected="1" zoomScale="99" workbookViewId="0">
      <selection activeCell="G11" sqref="G11"/>
    </sheetView>
  </sheetViews>
  <sheetFormatPr defaultRowHeight="14.5" x14ac:dyDescent="0.35"/>
  <sheetData>
    <row r="1" spans="1:4" x14ac:dyDescent="0.35">
      <c r="A1" t="s">
        <v>31</v>
      </c>
      <c r="B1" t="s">
        <v>0</v>
      </c>
      <c r="C1" t="s">
        <v>32</v>
      </c>
      <c r="D1" t="s">
        <v>9</v>
      </c>
    </row>
    <row r="2" spans="1:4" x14ac:dyDescent="0.35">
      <c r="A2" t="s">
        <v>4</v>
      </c>
      <c r="B2" t="s">
        <v>14</v>
      </c>
      <c r="C2" t="s">
        <v>33</v>
      </c>
      <c r="D2">
        <v>1</v>
      </c>
    </row>
    <row r="3" spans="1:4" x14ac:dyDescent="0.35">
      <c r="A3" t="s">
        <v>4</v>
      </c>
      <c r="B3" t="s">
        <v>14</v>
      </c>
      <c r="C3" t="s">
        <v>34</v>
      </c>
      <c r="D3">
        <v>1</v>
      </c>
    </row>
    <row r="4" spans="1:4" x14ac:dyDescent="0.35">
      <c r="A4" t="s">
        <v>5</v>
      </c>
      <c r="B4" t="s">
        <v>14</v>
      </c>
      <c r="C4" t="s">
        <v>33</v>
      </c>
      <c r="D4">
        <v>0.893846154</v>
      </c>
    </row>
    <row r="5" spans="1:4" x14ac:dyDescent="0.35">
      <c r="A5" t="s">
        <v>5</v>
      </c>
      <c r="B5" t="s">
        <v>14</v>
      </c>
      <c r="C5" t="s">
        <v>34</v>
      </c>
      <c r="D5">
        <v>0.92756410300000003</v>
      </c>
    </row>
    <row r="6" spans="1:4" x14ac:dyDescent="0.35">
      <c r="A6" t="s">
        <v>3</v>
      </c>
      <c r="B6" t="s">
        <v>14</v>
      </c>
      <c r="C6" t="s">
        <v>33</v>
      </c>
      <c r="D6">
        <v>0.96080586099999998</v>
      </c>
    </row>
    <row r="7" spans="1:4" x14ac:dyDescent="0.35">
      <c r="A7" t="s">
        <v>3</v>
      </c>
      <c r="B7" t="s">
        <v>14</v>
      </c>
      <c r="C7" t="s">
        <v>34</v>
      </c>
      <c r="D7">
        <v>0.72564102600000002</v>
      </c>
    </row>
    <row r="8" spans="1:4" x14ac:dyDescent="0.35">
      <c r="A8" t="s">
        <v>6</v>
      </c>
      <c r="B8" t="s">
        <v>14</v>
      </c>
      <c r="C8" t="s">
        <v>33</v>
      </c>
      <c r="D8">
        <v>0.95281954899999999</v>
      </c>
    </row>
    <row r="9" spans="1:4" x14ac:dyDescent="0.35">
      <c r="A9" t="s">
        <v>6</v>
      </c>
      <c r="B9" t="s">
        <v>14</v>
      </c>
      <c r="C9" t="s">
        <v>34</v>
      </c>
      <c r="D9">
        <v>0.96080586099999998</v>
      </c>
    </row>
    <row r="10" spans="1:4" x14ac:dyDescent="0.35">
      <c r="A10" t="s">
        <v>7</v>
      </c>
      <c r="B10" t="s">
        <v>14</v>
      </c>
      <c r="C10" t="s">
        <v>33</v>
      </c>
      <c r="D10">
        <v>1</v>
      </c>
    </row>
    <row r="11" spans="1:4" x14ac:dyDescent="0.35">
      <c r="A11" t="s">
        <v>7</v>
      </c>
      <c r="B11" t="s">
        <v>14</v>
      </c>
      <c r="C11" t="s">
        <v>34</v>
      </c>
      <c r="D11">
        <v>0.96250000000000002</v>
      </c>
    </row>
    <row r="12" spans="1:4" x14ac:dyDescent="0.35">
      <c r="A12" t="s">
        <v>8</v>
      </c>
      <c r="B12" t="s">
        <v>14</v>
      </c>
      <c r="C12" t="s">
        <v>33</v>
      </c>
      <c r="D12">
        <v>0.95281954899999999</v>
      </c>
    </row>
    <row r="13" spans="1:4" x14ac:dyDescent="0.35">
      <c r="A13" t="s">
        <v>8</v>
      </c>
      <c r="B13" t="s">
        <v>14</v>
      </c>
      <c r="C13" t="s">
        <v>34</v>
      </c>
      <c r="D13">
        <v>0.90743243200000001</v>
      </c>
    </row>
    <row r="14" spans="1:4" x14ac:dyDescent="0.35">
      <c r="A14" t="s">
        <v>4</v>
      </c>
      <c r="B14" t="s">
        <v>14</v>
      </c>
      <c r="C14" t="s">
        <v>33</v>
      </c>
      <c r="D14">
        <v>1</v>
      </c>
    </row>
    <row r="15" spans="1:4" x14ac:dyDescent="0.35">
      <c r="A15" t="s">
        <v>4</v>
      </c>
      <c r="B15" t="s">
        <v>14</v>
      </c>
      <c r="C15" t="s">
        <v>34</v>
      </c>
      <c r="D15">
        <v>0.99375000000000002</v>
      </c>
    </row>
    <row r="16" spans="1:4" x14ac:dyDescent="0.35">
      <c r="A16" t="s">
        <v>5</v>
      </c>
      <c r="B16" t="s">
        <v>14</v>
      </c>
      <c r="C16" t="s">
        <v>33</v>
      </c>
      <c r="D16">
        <v>0.893846154</v>
      </c>
    </row>
    <row r="17" spans="1:4" x14ac:dyDescent="0.35">
      <c r="A17" t="s">
        <v>5</v>
      </c>
      <c r="B17" t="s">
        <v>14</v>
      </c>
      <c r="C17" t="s">
        <v>34</v>
      </c>
      <c r="D17">
        <v>0.875</v>
      </c>
    </row>
    <row r="18" spans="1:4" x14ac:dyDescent="0.35">
      <c r="A18" t="s">
        <v>3</v>
      </c>
      <c r="B18" t="s">
        <v>14</v>
      </c>
      <c r="C18" t="s">
        <v>33</v>
      </c>
      <c r="D18">
        <v>0.99375000000000002</v>
      </c>
    </row>
    <row r="19" spans="1:4" x14ac:dyDescent="0.35">
      <c r="A19" t="s">
        <v>3</v>
      </c>
      <c r="B19" t="s">
        <v>14</v>
      </c>
      <c r="C19" t="s">
        <v>34</v>
      </c>
      <c r="D19">
        <v>0.96875</v>
      </c>
    </row>
    <row r="20" spans="1:4" x14ac:dyDescent="0.35">
      <c r="A20" t="s">
        <v>6</v>
      </c>
      <c r="B20" t="s">
        <v>14</v>
      </c>
      <c r="C20" t="s">
        <v>33</v>
      </c>
      <c r="D20">
        <v>0.94478764500000001</v>
      </c>
    </row>
    <row r="21" spans="1:4" x14ac:dyDescent="0.35">
      <c r="A21" t="s">
        <v>6</v>
      </c>
      <c r="B21" t="s">
        <v>14</v>
      </c>
      <c r="C21" t="s">
        <v>34</v>
      </c>
      <c r="D21">
        <v>0.98124999999999996</v>
      </c>
    </row>
    <row r="22" spans="1:4" x14ac:dyDescent="0.35">
      <c r="A22" t="s">
        <v>7</v>
      </c>
      <c r="B22" t="s">
        <v>14</v>
      </c>
      <c r="C22" t="s">
        <v>33</v>
      </c>
      <c r="D22">
        <v>1</v>
      </c>
    </row>
    <row r="23" spans="1:4" x14ac:dyDescent="0.35">
      <c r="A23" t="s">
        <v>7</v>
      </c>
      <c r="B23" t="s">
        <v>14</v>
      </c>
      <c r="C23" t="s">
        <v>34</v>
      </c>
      <c r="D23">
        <v>1</v>
      </c>
    </row>
    <row r="24" spans="1:4" x14ac:dyDescent="0.35">
      <c r="A24" t="s">
        <v>8</v>
      </c>
      <c r="B24" t="s">
        <v>14</v>
      </c>
      <c r="C24" t="s">
        <v>33</v>
      </c>
      <c r="D24">
        <v>0.96875</v>
      </c>
    </row>
    <row r="25" spans="1:4" x14ac:dyDescent="0.35">
      <c r="A25" t="s">
        <v>8</v>
      </c>
      <c r="B25" t="s">
        <v>14</v>
      </c>
      <c r="C25" t="s">
        <v>34</v>
      </c>
      <c r="D25">
        <v>0.95281954899999999</v>
      </c>
    </row>
    <row r="26" spans="1:4" x14ac:dyDescent="0.35">
      <c r="A26" t="s">
        <v>4</v>
      </c>
      <c r="B26" t="s">
        <v>14</v>
      </c>
      <c r="C26" t="s">
        <v>33</v>
      </c>
      <c r="D26">
        <v>1</v>
      </c>
    </row>
    <row r="27" spans="1:4" x14ac:dyDescent="0.35">
      <c r="A27" t="s">
        <v>4</v>
      </c>
      <c r="B27" t="s">
        <v>14</v>
      </c>
      <c r="C27" t="s">
        <v>34</v>
      </c>
      <c r="D27">
        <v>0.98750000000000004</v>
      </c>
    </row>
    <row r="28" spans="1:4" x14ac:dyDescent="0.35">
      <c r="A28" t="s">
        <v>5</v>
      </c>
      <c r="B28" t="s">
        <v>14</v>
      </c>
      <c r="C28" t="s">
        <v>33</v>
      </c>
      <c r="D28">
        <v>0.86864864900000005</v>
      </c>
    </row>
    <row r="29" spans="1:4" x14ac:dyDescent="0.35">
      <c r="A29" t="s">
        <v>5</v>
      </c>
      <c r="B29" t="s">
        <v>14</v>
      </c>
      <c r="C29" t="s">
        <v>34</v>
      </c>
      <c r="D29">
        <v>0.55694444399999998</v>
      </c>
    </row>
    <row r="30" spans="1:4" x14ac:dyDescent="0.35">
      <c r="A30" t="s">
        <v>3</v>
      </c>
      <c r="B30" t="s">
        <v>14</v>
      </c>
      <c r="C30" t="s">
        <v>33</v>
      </c>
      <c r="D30">
        <v>0.92756410300000003</v>
      </c>
    </row>
    <row r="31" spans="1:4" x14ac:dyDescent="0.35">
      <c r="A31" t="s">
        <v>3</v>
      </c>
      <c r="B31" t="s">
        <v>14</v>
      </c>
      <c r="C31" t="s">
        <v>34</v>
      </c>
      <c r="D31">
        <v>0.66973684200000005</v>
      </c>
    </row>
    <row r="32" spans="1:4" x14ac:dyDescent="0.35">
      <c r="A32" t="s">
        <v>6</v>
      </c>
      <c r="B32" t="s">
        <v>14</v>
      </c>
      <c r="C32" t="s">
        <v>33</v>
      </c>
      <c r="D32">
        <v>0.77794117600000001</v>
      </c>
    </row>
    <row r="33" spans="1:4" x14ac:dyDescent="0.35">
      <c r="A33" t="s">
        <v>6</v>
      </c>
      <c r="B33" t="s">
        <v>14</v>
      </c>
      <c r="C33" t="s">
        <v>34</v>
      </c>
      <c r="D33">
        <v>0.87647058799999999</v>
      </c>
    </row>
    <row r="34" spans="1:4" x14ac:dyDescent="0.35">
      <c r="A34" t="s">
        <v>7</v>
      </c>
      <c r="B34" t="s">
        <v>14</v>
      </c>
      <c r="C34" t="s">
        <v>33</v>
      </c>
      <c r="D34">
        <v>0.99375000000000002</v>
      </c>
    </row>
    <row r="35" spans="1:4" x14ac:dyDescent="0.35">
      <c r="A35" t="s">
        <v>7</v>
      </c>
      <c r="B35" t="s">
        <v>14</v>
      </c>
      <c r="C35" t="s">
        <v>34</v>
      </c>
      <c r="D35">
        <v>0.79464285700000004</v>
      </c>
    </row>
    <row r="36" spans="1:4" x14ac:dyDescent="0.35">
      <c r="A36" t="s">
        <v>8</v>
      </c>
      <c r="B36" t="s">
        <v>14</v>
      </c>
      <c r="C36" t="s">
        <v>33</v>
      </c>
      <c r="D36">
        <v>0.893846154</v>
      </c>
    </row>
    <row r="37" spans="1:4" x14ac:dyDescent="0.35">
      <c r="A37" t="s">
        <v>8</v>
      </c>
      <c r="B37" t="s">
        <v>14</v>
      </c>
      <c r="C37" t="s">
        <v>34</v>
      </c>
      <c r="D37">
        <v>0.71617647100000004</v>
      </c>
    </row>
    <row r="38" spans="1:4" x14ac:dyDescent="0.35">
      <c r="A38" t="s">
        <v>4</v>
      </c>
      <c r="B38" t="s">
        <v>14</v>
      </c>
      <c r="C38" t="s">
        <v>33</v>
      </c>
      <c r="D38">
        <v>0.96875</v>
      </c>
    </row>
    <row r="39" spans="1:4" x14ac:dyDescent="0.35">
      <c r="A39" t="s">
        <v>4</v>
      </c>
      <c r="B39" t="s">
        <v>14</v>
      </c>
      <c r="C39" t="s">
        <v>34</v>
      </c>
      <c r="D39">
        <v>0.98124999999999996</v>
      </c>
    </row>
    <row r="40" spans="1:4" x14ac:dyDescent="0.35">
      <c r="A40" t="s">
        <v>5</v>
      </c>
      <c r="B40" t="s">
        <v>14</v>
      </c>
      <c r="C40" t="s">
        <v>33</v>
      </c>
      <c r="D40">
        <v>0.89722222200000001</v>
      </c>
    </row>
    <row r="41" spans="1:4" x14ac:dyDescent="0.35">
      <c r="A41" t="s">
        <v>5</v>
      </c>
      <c r="B41" t="s">
        <v>14</v>
      </c>
      <c r="C41" t="s">
        <v>34</v>
      </c>
      <c r="D41">
        <v>0.90743243200000001</v>
      </c>
    </row>
    <row r="42" spans="1:4" x14ac:dyDescent="0.35">
      <c r="A42" t="s">
        <v>3</v>
      </c>
      <c r="B42" t="s">
        <v>14</v>
      </c>
      <c r="C42" t="s">
        <v>33</v>
      </c>
      <c r="D42">
        <v>0.94478764500000001</v>
      </c>
    </row>
    <row r="43" spans="1:4" x14ac:dyDescent="0.35">
      <c r="A43" t="s">
        <v>3</v>
      </c>
      <c r="B43" t="s">
        <v>14</v>
      </c>
      <c r="C43" t="s">
        <v>34</v>
      </c>
      <c r="D43">
        <v>0.82736486499999995</v>
      </c>
    </row>
    <row r="44" spans="1:4" x14ac:dyDescent="0.35">
      <c r="A44" t="s">
        <v>6</v>
      </c>
      <c r="B44" t="s">
        <v>14</v>
      </c>
      <c r="C44" t="s">
        <v>33</v>
      </c>
      <c r="D44">
        <v>0.893846154</v>
      </c>
    </row>
    <row r="45" spans="1:4" x14ac:dyDescent="0.35">
      <c r="A45" t="s">
        <v>6</v>
      </c>
      <c r="B45" t="s">
        <v>14</v>
      </c>
      <c r="C45" t="s">
        <v>34</v>
      </c>
      <c r="D45">
        <v>0.95281954899999999</v>
      </c>
    </row>
    <row r="46" spans="1:4" x14ac:dyDescent="0.35">
      <c r="A46" t="s">
        <v>7</v>
      </c>
      <c r="B46" t="s">
        <v>14</v>
      </c>
      <c r="C46" t="s">
        <v>33</v>
      </c>
      <c r="D46">
        <v>0.90625</v>
      </c>
    </row>
    <row r="47" spans="1:4" x14ac:dyDescent="0.35">
      <c r="A47" t="s">
        <v>7</v>
      </c>
      <c r="B47" t="s">
        <v>14</v>
      </c>
      <c r="C47" t="s">
        <v>34</v>
      </c>
      <c r="D47">
        <v>0.9375</v>
      </c>
    </row>
    <row r="48" spans="1:4" x14ac:dyDescent="0.35">
      <c r="A48" t="s">
        <v>8</v>
      </c>
      <c r="B48" t="s">
        <v>14</v>
      </c>
      <c r="C48" t="s">
        <v>33</v>
      </c>
      <c r="D48">
        <v>0.98750000000000004</v>
      </c>
    </row>
    <row r="49" spans="1:4" x14ac:dyDescent="0.35">
      <c r="A49" t="s">
        <v>8</v>
      </c>
      <c r="B49" t="s">
        <v>14</v>
      </c>
      <c r="C49" t="s">
        <v>34</v>
      </c>
      <c r="D49">
        <v>0.84342105300000003</v>
      </c>
    </row>
    <row r="50" spans="1:4" x14ac:dyDescent="0.35">
      <c r="A50" t="s">
        <v>4</v>
      </c>
      <c r="B50" t="s">
        <v>14</v>
      </c>
      <c r="C50" t="s">
        <v>33</v>
      </c>
      <c r="D50">
        <v>1</v>
      </c>
    </row>
    <row r="51" spans="1:4" x14ac:dyDescent="0.35">
      <c r="A51" t="s">
        <v>4</v>
      </c>
      <c r="B51" t="s">
        <v>14</v>
      </c>
      <c r="C51" t="s">
        <v>34</v>
      </c>
      <c r="D51">
        <v>1</v>
      </c>
    </row>
    <row r="52" spans="1:4" x14ac:dyDescent="0.35">
      <c r="A52" t="s">
        <v>5</v>
      </c>
      <c r="B52" t="s">
        <v>14</v>
      </c>
      <c r="C52" t="s">
        <v>33</v>
      </c>
      <c r="D52">
        <v>1</v>
      </c>
    </row>
    <row r="53" spans="1:4" x14ac:dyDescent="0.35">
      <c r="A53" t="s">
        <v>5</v>
      </c>
      <c r="B53" t="s">
        <v>14</v>
      </c>
      <c r="C53" t="s">
        <v>34</v>
      </c>
      <c r="D53">
        <v>0.69166666700000001</v>
      </c>
    </row>
    <row r="54" spans="1:4" x14ac:dyDescent="0.35">
      <c r="A54" t="s">
        <v>3</v>
      </c>
      <c r="B54" t="s">
        <v>14</v>
      </c>
      <c r="C54" t="s">
        <v>33</v>
      </c>
      <c r="D54">
        <v>1</v>
      </c>
    </row>
    <row r="55" spans="1:4" x14ac:dyDescent="0.35">
      <c r="A55" t="s">
        <v>3</v>
      </c>
      <c r="B55" t="s">
        <v>14</v>
      </c>
      <c r="C55" t="s">
        <v>34</v>
      </c>
      <c r="D55">
        <v>0.78108108099999995</v>
      </c>
    </row>
    <row r="56" spans="1:4" x14ac:dyDescent="0.35">
      <c r="A56" t="s">
        <v>6</v>
      </c>
      <c r="B56" t="s">
        <v>14</v>
      </c>
      <c r="C56" t="s">
        <v>33</v>
      </c>
      <c r="D56">
        <v>1</v>
      </c>
    </row>
    <row r="57" spans="1:4" x14ac:dyDescent="0.35">
      <c r="A57" t="s">
        <v>6</v>
      </c>
      <c r="B57" t="s">
        <v>14</v>
      </c>
      <c r="C57" t="s">
        <v>34</v>
      </c>
      <c r="D57">
        <v>0.69393939400000004</v>
      </c>
    </row>
    <row r="58" spans="1:4" x14ac:dyDescent="0.35">
      <c r="A58" t="s">
        <v>7</v>
      </c>
      <c r="B58" t="s">
        <v>14</v>
      </c>
      <c r="C58" t="s">
        <v>33</v>
      </c>
      <c r="D58">
        <v>1</v>
      </c>
    </row>
    <row r="59" spans="1:4" x14ac:dyDescent="0.35">
      <c r="A59" t="s">
        <v>7</v>
      </c>
      <c r="B59" t="s">
        <v>14</v>
      </c>
      <c r="C59" t="s">
        <v>34</v>
      </c>
      <c r="D59">
        <v>0.91212121199999996</v>
      </c>
    </row>
    <row r="60" spans="1:4" x14ac:dyDescent="0.35">
      <c r="A60" t="s">
        <v>8</v>
      </c>
      <c r="B60" t="s">
        <v>14</v>
      </c>
      <c r="C60" t="s">
        <v>33</v>
      </c>
      <c r="D60">
        <v>1</v>
      </c>
    </row>
    <row r="61" spans="1:4" x14ac:dyDescent="0.35">
      <c r="A61" t="s">
        <v>8</v>
      </c>
      <c r="B61" t="s">
        <v>14</v>
      </c>
      <c r="C61" t="s">
        <v>34</v>
      </c>
      <c r="D61">
        <v>0.752631579</v>
      </c>
    </row>
    <row r="62" spans="1:4" x14ac:dyDescent="0.35">
      <c r="A62" t="s">
        <v>4</v>
      </c>
      <c r="B62" t="s">
        <v>15</v>
      </c>
      <c r="C62" t="s">
        <v>33</v>
      </c>
      <c r="D62">
        <v>0.9375</v>
      </c>
    </row>
    <row r="63" spans="1:4" x14ac:dyDescent="0.35">
      <c r="A63" t="s">
        <v>4</v>
      </c>
      <c r="B63" t="s">
        <v>15</v>
      </c>
      <c r="C63" t="s">
        <v>34</v>
      </c>
      <c r="D63">
        <v>0.97499999999999998</v>
      </c>
    </row>
    <row r="64" spans="1:4" x14ac:dyDescent="0.35">
      <c r="A64" t="s">
        <v>5</v>
      </c>
      <c r="B64" t="s">
        <v>15</v>
      </c>
      <c r="C64" t="s">
        <v>33</v>
      </c>
      <c r="D64">
        <v>0.92756410300000003</v>
      </c>
    </row>
    <row r="65" spans="1:4" x14ac:dyDescent="0.35">
      <c r="A65" t="s">
        <v>5</v>
      </c>
      <c r="B65" t="s">
        <v>15</v>
      </c>
      <c r="C65" t="s">
        <v>34</v>
      </c>
      <c r="D65">
        <v>0.79464285700000004</v>
      </c>
    </row>
    <row r="66" spans="1:4" x14ac:dyDescent="0.35">
      <c r="A66" t="s">
        <v>3</v>
      </c>
      <c r="B66" t="s">
        <v>15</v>
      </c>
      <c r="C66" t="s">
        <v>33</v>
      </c>
      <c r="D66">
        <v>0.875</v>
      </c>
    </row>
    <row r="67" spans="1:4" x14ac:dyDescent="0.35">
      <c r="A67" t="s">
        <v>3</v>
      </c>
      <c r="B67" t="s">
        <v>15</v>
      </c>
      <c r="C67" t="s">
        <v>34</v>
      </c>
      <c r="D67">
        <v>0.75024999999999997</v>
      </c>
    </row>
    <row r="68" spans="1:4" x14ac:dyDescent="0.35">
      <c r="A68" t="s">
        <v>6</v>
      </c>
      <c r="B68" t="s">
        <v>15</v>
      </c>
      <c r="C68" t="s">
        <v>33</v>
      </c>
      <c r="D68">
        <v>0.94374999999999998</v>
      </c>
    </row>
    <row r="69" spans="1:4" x14ac:dyDescent="0.35">
      <c r="A69" t="s">
        <v>6</v>
      </c>
      <c r="B69" t="s">
        <v>15</v>
      </c>
      <c r="C69" t="s">
        <v>34</v>
      </c>
      <c r="D69">
        <v>0.96080586099999998</v>
      </c>
    </row>
    <row r="70" spans="1:4" x14ac:dyDescent="0.35">
      <c r="A70" t="s">
        <v>7</v>
      </c>
      <c r="B70" t="s">
        <v>15</v>
      </c>
      <c r="C70" t="s">
        <v>33</v>
      </c>
      <c r="D70">
        <v>0.96875</v>
      </c>
    </row>
    <row r="71" spans="1:4" x14ac:dyDescent="0.35">
      <c r="A71" t="s">
        <v>7</v>
      </c>
      <c r="B71" t="s">
        <v>15</v>
      </c>
      <c r="C71" t="s">
        <v>34</v>
      </c>
      <c r="D71">
        <v>0.89539170499999998</v>
      </c>
    </row>
    <row r="72" spans="1:4" x14ac:dyDescent="0.35">
      <c r="A72" t="s">
        <v>8</v>
      </c>
      <c r="B72" t="s">
        <v>15</v>
      </c>
      <c r="C72" t="s">
        <v>33</v>
      </c>
      <c r="D72">
        <v>0.78125</v>
      </c>
    </row>
    <row r="73" spans="1:4" x14ac:dyDescent="0.35">
      <c r="A73" t="s">
        <v>8</v>
      </c>
      <c r="B73" t="s">
        <v>15</v>
      </c>
      <c r="C73" t="s">
        <v>34</v>
      </c>
      <c r="D73">
        <v>0.782692308</v>
      </c>
    </row>
    <row r="74" spans="1:4" x14ac:dyDescent="0.35">
      <c r="A74" t="s">
        <v>4</v>
      </c>
      <c r="B74" t="s">
        <v>15</v>
      </c>
      <c r="C74" t="s">
        <v>33</v>
      </c>
      <c r="D74">
        <v>0.9375</v>
      </c>
    </row>
    <row r="75" spans="1:4" x14ac:dyDescent="0.35">
      <c r="A75" t="s">
        <v>4</v>
      </c>
      <c r="B75" t="s">
        <v>15</v>
      </c>
      <c r="C75" t="s">
        <v>34</v>
      </c>
      <c r="D75">
        <v>0.87647058799999999</v>
      </c>
    </row>
    <row r="76" spans="1:4" x14ac:dyDescent="0.35">
      <c r="A76" t="s">
        <v>5</v>
      </c>
      <c r="B76" t="s">
        <v>15</v>
      </c>
      <c r="C76" t="s">
        <v>33</v>
      </c>
      <c r="D76">
        <v>0.73809523799999999</v>
      </c>
    </row>
    <row r="77" spans="1:4" x14ac:dyDescent="0.35">
      <c r="A77" t="s">
        <v>5</v>
      </c>
      <c r="B77" t="s">
        <v>15</v>
      </c>
      <c r="C77" t="s">
        <v>34</v>
      </c>
      <c r="D77">
        <v>0.56562500000000004</v>
      </c>
    </row>
    <row r="78" spans="1:4" x14ac:dyDescent="0.35">
      <c r="A78" t="s">
        <v>3</v>
      </c>
      <c r="B78" t="s">
        <v>15</v>
      </c>
      <c r="C78" t="s">
        <v>33</v>
      </c>
      <c r="D78">
        <v>0.811111111</v>
      </c>
    </row>
    <row r="79" spans="1:4" x14ac:dyDescent="0.35">
      <c r="A79" t="s">
        <v>3</v>
      </c>
      <c r="B79" t="s">
        <v>15</v>
      </c>
      <c r="C79" t="s">
        <v>34</v>
      </c>
      <c r="D79">
        <v>0.72564102600000002</v>
      </c>
    </row>
    <row r="80" spans="1:4" x14ac:dyDescent="0.35">
      <c r="A80" t="s">
        <v>6</v>
      </c>
      <c r="B80" t="s">
        <v>15</v>
      </c>
      <c r="C80" t="s">
        <v>33</v>
      </c>
      <c r="D80">
        <v>0.84435483899999997</v>
      </c>
    </row>
    <row r="81" spans="1:4" x14ac:dyDescent="0.35">
      <c r="A81" t="s">
        <v>6</v>
      </c>
      <c r="B81" t="s">
        <v>15</v>
      </c>
      <c r="C81" t="s">
        <v>34</v>
      </c>
      <c r="D81">
        <v>0.71617647100000004</v>
      </c>
    </row>
    <row r="82" spans="1:4" x14ac:dyDescent="0.35">
      <c r="A82" t="s">
        <v>7</v>
      </c>
      <c r="B82" t="s">
        <v>15</v>
      </c>
      <c r="C82" t="s">
        <v>33</v>
      </c>
      <c r="D82">
        <v>0.73809523799999999</v>
      </c>
    </row>
    <row r="83" spans="1:4" x14ac:dyDescent="0.35">
      <c r="A83" t="s">
        <v>7</v>
      </c>
      <c r="B83" t="s">
        <v>15</v>
      </c>
      <c r="C83" t="s">
        <v>34</v>
      </c>
      <c r="D83">
        <v>0.5</v>
      </c>
    </row>
    <row r="84" spans="1:4" x14ac:dyDescent="0.35">
      <c r="A84" t="s">
        <v>8</v>
      </c>
      <c r="B84" t="s">
        <v>15</v>
      </c>
      <c r="C84" t="s">
        <v>33</v>
      </c>
      <c r="D84">
        <v>0.782692308</v>
      </c>
    </row>
    <row r="85" spans="1:4" x14ac:dyDescent="0.35">
      <c r="A85" t="s">
        <v>8</v>
      </c>
      <c r="B85" t="s">
        <v>15</v>
      </c>
      <c r="C85" t="s">
        <v>34</v>
      </c>
      <c r="D85">
        <v>0.61351351399999998</v>
      </c>
    </row>
    <row r="86" spans="1:4" x14ac:dyDescent="0.35">
      <c r="A86" t="s">
        <v>4</v>
      </c>
      <c r="B86" t="s">
        <v>15</v>
      </c>
      <c r="C86" t="s">
        <v>33</v>
      </c>
      <c r="D86">
        <v>1</v>
      </c>
    </row>
    <row r="87" spans="1:4" x14ac:dyDescent="0.35">
      <c r="A87" t="s">
        <v>4</v>
      </c>
      <c r="B87" t="s">
        <v>15</v>
      </c>
      <c r="C87" t="s">
        <v>34</v>
      </c>
      <c r="D87">
        <v>0.87647058799999999</v>
      </c>
    </row>
    <row r="88" spans="1:4" x14ac:dyDescent="0.35">
      <c r="A88" t="s">
        <v>5</v>
      </c>
      <c r="B88" t="s">
        <v>15</v>
      </c>
      <c r="C88" t="s">
        <v>33</v>
      </c>
      <c r="D88">
        <v>0.78125</v>
      </c>
    </row>
    <row r="89" spans="1:4" x14ac:dyDescent="0.35">
      <c r="A89" t="s">
        <v>5</v>
      </c>
      <c r="B89" t="s">
        <v>15</v>
      </c>
      <c r="C89" t="s">
        <v>34</v>
      </c>
      <c r="D89">
        <v>0.75024999999999997</v>
      </c>
    </row>
    <row r="90" spans="1:4" x14ac:dyDescent="0.35">
      <c r="A90" t="s">
        <v>3</v>
      </c>
      <c r="B90" t="s">
        <v>15</v>
      </c>
      <c r="C90" t="s">
        <v>33</v>
      </c>
      <c r="D90">
        <v>0.98750000000000004</v>
      </c>
    </row>
    <row r="91" spans="1:4" x14ac:dyDescent="0.35">
      <c r="A91" t="s">
        <v>3</v>
      </c>
      <c r="B91" t="s">
        <v>15</v>
      </c>
      <c r="C91" t="s">
        <v>34</v>
      </c>
      <c r="D91">
        <v>0.78125</v>
      </c>
    </row>
    <row r="92" spans="1:4" x14ac:dyDescent="0.35">
      <c r="A92" t="s">
        <v>6</v>
      </c>
      <c r="B92" t="s">
        <v>15</v>
      </c>
      <c r="C92" t="s">
        <v>33</v>
      </c>
      <c r="D92">
        <v>0.74375000000000002</v>
      </c>
    </row>
    <row r="93" spans="1:4" x14ac:dyDescent="0.35">
      <c r="A93" t="s">
        <v>6</v>
      </c>
      <c r="B93" t="s">
        <v>15</v>
      </c>
      <c r="C93" t="s">
        <v>34</v>
      </c>
      <c r="D93">
        <v>0.76098484799999999</v>
      </c>
    </row>
    <row r="94" spans="1:4" x14ac:dyDescent="0.35">
      <c r="A94" t="s">
        <v>7</v>
      </c>
      <c r="B94" t="s">
        <v>15</v>
      </c>
      <c r="C94" t="s">
        <v>33</v>
      </c>
      <c r="D94">
        <v>0.98750000000000004</v>
      </c>
    </row>
    <row r="95" spans="1:4" x14ac:dyDescent="0.35">
      <c r="A95" t="s">
        <v>7</v>
      </c>
      <c r="B95" t="s">
        <v>15</v>
      </c>
      <c r="C95" t="s">
        <v>34</v>
      </c>
      <c r="D95">
        <v>0.5</v>
      </c>
    </row>
    <row r="96" spans="1:4" x14ac:dyDescent="0.35">
      <c r="A96" t="s">
        <v>8</v>
      </c>
      <c r="B96" t="s">
        <v>15</v>
      </c>
      <c r="C96" t="s">
        <v>33</v>
      </c>
      <c r="D96">
        <v>0.82736486499999995</v>
      </c>
    </row>
    <row r="97" spans="1:4" x14ac:dyDescent="0.35">
      <c r="A97" t="s">
        <v>8</v>
      </c>
      <c r="B97" t="s">
        <v>15</v>
      </c>
      <c r="C97" t="s">
        <v>34</v>
      </c>
      <c r="D97">
        <v>0.78108108099999995</v>
      </c>
    </row>
    <row r="98" spans="1:4" x14ac:dyDescent="0.35">
      <c r="A98" t="s">
        <v>4</v>
      </c>
      <c r="B98" t="s">
        <v>15</v>
      </c>
      <c r="C98" t="s">
        <v>33</v>
      </c>
      <c r="D98">
        <v>1</v>
      </c>
    </row>
    <row r="99" spans="1:4" x14ac:dyDescent="0.35">
      <c r="A99" t="s">
        <v>4</v>
      </c>
      <c r="B99" t="s">
        <v>15</v>
      </c>
      <c r="C99" t="s">
        <v>34</v>
      </c>
      <c r="D99">
        <v>0.96875</v>
      </c>
    </row>
    <row r="100" spans="1:4" x14ac:dyDescent="0.35">
      <c r="A100" t="s">
        <v>5</v>
      </c>
      <c r="B100" t="s">
        <v>15</v>
      </c>
      <c r="C100" t="s">
        <v>33</v>
      </c>
      <c r="D100">
        <v>0.55694444399999998</v>
      </c>
    </row>
    <row r="101" spans="1:4" x14ac:dyDescent="0.35">
      <c r="A101" t="s">
        <v>5</v>
      </c>
      <c r="B101" t="s">
        <v>15</v>
      </c>
      <c r="C101" t="s">
        <v>34</v>
      </c>
      <c r="D101">
        <v>0.66973684200000005</v>
      </c>
    </row>
    <row r="102" spans="1:4" x14ac:dyDescent="0.35">
      <c r="A102" t="s">
        <v>3</v>
      </c>
      <c r="B102" t="s">
        <v>15</v>
      </c>
      <c r="C102" t="s">
        <v>33</v>
      </c>
      <c r="D102">
        <v>0.93670634900000005</v>
      </c>
    </row>
    <row r="103" spans="1:4" x14ac:dyDescent="0.35">
      <c r="A103" t="s">
        <v>3</v>
      </c>
      <c r="B103" t="s">
        <v>15</v>
      </c>
      <c r="C103" t="s">
        <v>34</v>
      </c>
      <c r="D103">
        <v>0.55694444399999998</v>
      </c>
    </row>
    <row r="104" spans="1:4" x14ac:dyDescent="0.35">
      <c r="A104" t="s">
        <v>6</v>
      </c>
      <c r="B104" t="s">
        <v>15</v>
      </c>
      <c r="C104" t="s">
        <v>33</v>
      </c>
      <c r="D104">
        <v>0.74375000000000002</v>
      </c>
    </row>
    <row r="105" spans="1:4" x14ac:dyDescent="0.35">
      <c r="A105" t="s">
        <v>6</v>
      </c>
      <c r="B105" t="s">
        <v>15</v>
      </c>
      <c r="C105" t="s">
        <v>34</v>
      </c>
      <c r="D105">
        <v>0.88690476200000001</v>
      </c>
    </row>
    <row r="106" spans="1:4" x14ac:dyDescent="0.35">
      <c r="A106" t="s">
        <v>7</v>
      </c>
      <c r="B106" t="s">
        <v>15</v>
      </c>
      <c r="C106" t="s">
        <v>33</v>
      </c>
      <c r="D106">
        <v>0.96875</v>
      </c>
    </row>
    <row r="107" spans="1:4" x14ac:dyDescent="0.35">
      <c r="A107" t="s">
        <v>7</v>
      </c>
      <c r="B107" t="s">
        <v>15</v>
      </c>
      <c r="C107" t="s">
        <v>34</v>
      </c>
      <c r="D107">
        <v>0.91212121199999996</v>
      </c>
    </row>
    <row r="108" spans="1:4" x14ac:dyDescent="0.35">
      <c r="A108" t="s">
        <v>8</v>
      </c>
      <c r="B108" t="s">
        <v>15</v>
      </c>
      <c r="C108" t="s">
        <v>33</v>
      </c>
      <c r="D108">
        <v>0.893846154</v>
      </c>
    </row>
    <row r="109" spans="1:4" x14ac:dyDescent="0.35">
      <c r="A109" t="s">
        <v>8</v>
      </c>
      <c r="B109" t="s">
        <v>15</v>
      </c>
      <c r="C109" t="s">
        <v>34</v>
      </c>
      <c r="D109">
        <v>0.96080586099999998</v>
      </c>
    </row>
    <row r="110" spans="1:4" x14ac:dyDescent="0.35">
      <c r="A110" t="s">
        <v>4</v>
      </c>
      <c r="B110" t="s">
        <v>15</v>
      </c>
      <c r="C110" t="s">
        <v>33</v>
      </c>
      <c r="D110">
        <v>1</v>
      </c>
    </row>
    <row r="111" spans="1:4" x14ac:dyDescent="0.35">
      <c r="A111" t="s">
        <v>4</v>
      </c>
      <c r="B111" t="s">
        <v>15</v>
      </c>
      <c r="C111" t="s">
        <v>34</v>
      </c>
      <c r="D111">
        <v>0.96875</v>
      </c>
    </row>
    <row r="112" spans="1:4" x14ac:dyDescent="0.35">
      <c r="A112" t="s">
        <v>5</v>
      </c>
      <c r="B112" t="s">
        <v>15</v>
      </c>
      <c r="C112" t="s">
        <v>33</v>
      </c>
      <c r="D112">
        <v>0.75024999999999997</v>
      </c>
    </row>
    <row r="113" spans="1:4" x14ac:dyDescent="0.35">
      <c r="A113" t="s">
        <v>5</v>
      </c>
      <c r="B113" t="s">
        <v>15</v>
      </c>
      <c r="C113" t="s">
        <v>34</v>
      </c>
      <c r="D113">
        <v>0.62941176499999996</v>
      </c>
    </row>
    <row r="114" spans="1:4" x14ac:dyDescent="0.35">
      <c r="A114" t="s">
        <v>3</v>
      </c>
      <c r="B114" t="s">
        <v>15</v>
      </c>
      <c r="C114" t="s">
        <v>33</v>
      </c>
      <c r="D114">
        <v>0.782692308</v>
      </c>
    </row>
    <row r="115" spans="1:4" x14ac:dyDescent="0.35">
      <c r="A115" t="s">
        <v>3</v>
      </c>
      <c r="B115" t="s">
        <v>15</v>
      </c>
      <c r="C115" t="s">
        <v>34</v>
      </c>
      <c r="D115">
        <v>0.75024999999999997</v>
      </c>
    </row>
    <row r="116" spans="1:4" x14ac:dyDescent="0.35">
      <c r="A116" t="s">
        <v>6</v>
      </c>
      <c r="B116" t="s">
        <v>15</v>
      </c>
      <c r="C116" t="s">
        <v>33</v>
      </c>
      <c r="D116">
        <v>0.78421052599999996</v>
      </c>
    </row>
    <row r="117" spans="1:4" x14ac:dyDescent="0.35">
      <c r="A117" t="s">
        <v>6</v>
      </c>
      <c r="B117" t="s">
        <v>15</v>
      </c>
      <c r="C117" t="s">
        <v>34</v>
      </c>
      <c r="D117">
        <v>0.96875</v>
      </c>
    </row>
    <row r="118" spans="1:4" x14ac:dyDescent="0.35">
      <c r="A118" t="s">
        <v>7</v>
      </c>
      <c r="B118" t="s">
        <v>15</v>
      </c>
      <c r="C118" t="s">
        <v>33</v>
      </c>
      <c r="D118">
        <v>1</v>
      </c>
    </row>
    <row r="119" spans="1:4" x14ac:dyDescent="0.35">
      <c r="A119" t="s">
        <v>7</v>
      </c>
      <c r="B119" t="s">
        <v>15</v>
      </c>
      <c r="C119" t="s">
        <v>34</v>
      </c>
      <c r="D119">
        <v>0.928571429</v>
      </c>
    </row>
    <row r="120" spans="1:4" x14ac:dyDescent="0.35">
      <c r="A120" t="s">
        <v>8</v>
      </c>
      <c r="B120" t="s">
        <v>15</v>
      </c>
      <c r="C120" t="s">
        <v>33</v>
      </c>
      <c r="D120">
        <v>0.78125</v>
      </c>
    </row>
    <row r="121" spans="1:4" x14ac:dyDescent="0.35">
      <c r="A121" t="s">
        <v>8</v>
      </c>
      <c r="B121" t="s">
        <v>15</v>
      </c>
      <c r="C121" t="s">
        <v>34</v>
      </c>
      <c r="D121">
        <v>0.78125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7EEE-DCBA-4FB9-AE0A-68DA63A6098A}">
  <dimension ref="A1:V63"/>
  <sheetViews>
    <sheetView workbookViewId="0">
      <selection activeCell="Q6" sqref="Q6"/>
    </sheetView>
  </sheetViews>
  <sheetFormatPr defaultRowHeight="14.5" x14ac:dyDescent="0.35"/>
  <cols>
    <col min="8" max="8" width="11.6328125" customWidth="1"/>
    <col min="9" max="9" width="9.81640625" customWidth="1"/>
  </cols>
  <sheetData>
    <row r="1" spans="1:22" s="3" customFormat="1" x14ac:dyDescent="0.35">
      <c r="C1" s="6" t="s">
        <v>4</v>
      </c>
      <c r="D1" s="6"/>
      <c r="E1" s="6" t="s">
        <v>5</v>
      </c>
      <c r="F1" s="6"/>
      <c r="G1" s="6" t="s">
        <v>3</v>
      </c>
      <c r="H1" s="6"/>
      <c r="I1" s="6" t="s">
        <v>6</v>
      </c>
      <c r="J1" s="6"/>
      <c r="K1" s="6" t="s">
        <v>7</v>
      </c>
      <c r="L1" s="6"/>
      <c r="M1" s="6" t="s">
        <v>8</v>
      </c>
      <c r="N1" s="6"/>
      <c r="P1" s="4" t="s">
        <v>30</v>
      </c>
      <c r="Q1" s="4"/>
      <c r="R1" s="4"/>
      <c r="S1" s="4"/>
      <c r="T1" s="4"/>
      <c r="U1" s="4"/>
      <c r="V1" s="4"/>
    </row>
    <row r="2" spans="1:22" s="3" customFormat="1" x14ac:dyDescent="0.35">
      <c r="A2" s="3" t="s">
        <v>11</v>
      </c>
      <c r="B2" s="3" t="s">
        <v>0</v>
      </c>
      <c r="C2" s="3" t="s">
        <v>12</v>
      </c>
      <c r="D2" s="3" t="s">
        <v>13</v>
      </c>
      <c r="E2" s="3" t="s">
        <v>12</v>
      </c>
      <c r="F2" s="3" t="s">
        <v>13</v>
      </c>
      <c r="G2" s="3" t="s">
        <v>12</v>
      </c>
      <c r="H2" s="3" t="s">
        <v>13</v>
      </c>
      <c r="I2" s="3" t="s">
        <v>12</v>
      </c>
      <c r="J2" s="3" t="s">
        <v>13</v>
      </c>
      <c r="K2" s="3" t="s">
        <v>12</v>
      </c>
      <c r="L2" s="3" t="s">
        <v>13</v>
      </c>
      <c r="M2" s="3" t="s">
        <v>12</v>
      </c>
      <c r="N2" s="3" t="s">
        <v>13</v>
      </c>
      <c r="P2" s="4"/>
      <c r="Q2" s="4"/>
      <c r="R2" s="4"/>
      <c r="S2" s="4"/>
      <c r="T2" s="4"/>
      <c r="U2" s="4"/>
      <c r="V2" s="4"/>
    </row>
    <row r="3" spans="1:22" x14ac:dyDescent="0.35">
      <c r="A3">
        <v>1</v>
      </c>
      <c r="B3" t="s">
        <v>15</v>
      </c>
      <c r="C3">
        <v>0.9375</v>
      </c>
      <c r="D3">
        <v>0.97499999999999998</v>
      </c>
      <c r="E3">
        <v>0.9275641025641026</v>
      </c>
      <c r="F3">
        <v>0.79464285714285721</v>
      </c>
      <c r="G3">
        <v>0.875</v>
      </c>
      <c r="H3">
        <v>0.75024999999999997</v>
      </c>
      <c r="I3">
        <v>0.94374999999999987</v>
      </c>
      <c r="J3">
        <v>0.96080586080586072</v>
      </c>
      <c r="K3">
        <v>0.96875</v>
      </c>
      <c r="L3">
        <v>0.89539170506912447</v>
      </c>
      <c r="M3">
        <v>0.78125</v>
      </c>
      <c r="N3">
        <v>0.78269230769230769</v>
      </c>
    </row>
    <row r="4" spans="1:22" x14ac:dyDescent="0.35">
      <c r="A4">
        <f t="shared" ref="A4:A12" si="0">A3+1</f>
        <v>2</v>
      </c>
      <c r="B4" t="s">
        <v>15</v>
      </c>
      <c r="C4">
        <v>0.9375</v>
      </c>
      <c r="D4">
        <v>0.87647058823529411</v>
      </c>
      <c r="E4">
        <v>0.73809523809523814</v>
      </c>
      <c r="F4">
        <v>0.56562500000000004</v>
      </c>
      <c r="G4">
        <v>0.81111111111111112</v>
      </c>
      <c r="H4">
        <v>0.72564102564102573</v>
      </c>
      <c r="I4">
        <v>0.84435483870967742</v>
      </c>
      <c r="J4">
        <v>0.7161764705882353</v>
      </c>
      <c r="K4">
        <v>0.73809523809523814</v>
      </c>
      <c r="L4">
        <v>0.5</v>
      </c>
      <c r="M4">
        <v>0.78269230769230769</v>
      </c>
      <c r="N4">
        <v>0.61351351351351346</v>
      </c>
    </row>
    <row r="5" spans="1:22" x14ac:dyDescent="0.35">
      <c r="A5">
        <f t="shared" si="0"/>
        <v>3</v>
      </c>
      <c r="B5" t="s">
        <v>15</v>
      </c>
      <c r="C5">
        <v>1</v>
      </c>
      <c r="D5">
        <v>0.87647058823529411</v>
      </c>
      <c r="E5">
        <v>0.78125</v>
      </c>
      <c r="F5">
        <v>0.75024999999999997</v>
      </c>
      <c r="G5">
        <v>0.98750000000000004</v>
      </c>
      <c r="H5">
        <v>0.78125</v>
      </c>
      <c r="I5">
        <v>0.74375000000000002</v>
      </c>
      <c r="J5">
        <v>0.76098484848484849</v>
      </c>
      <c r="K5">
        <v>0.98750000000000004</v>
      </c>
      <c r="L5">
        <v>0.5</v>
      </c>
      <c r="M5">
        <v>0.82736486486486482</v>
      </c>
      <c r="N5">
        <v>0.7810810810810811</v>
      </c>
    </row>
    <row r="6" spans="1:22" x14ac:dyDescent="0.35">
      <c r="A6">
        <f t="shared" si="0"/>
        <v>4</v>
      </c>
      <c r="B6" t="s">
        <v>15</v>
      </c>
      <c r="C6" s="2">
        <v>1</v>
      </c>
      <c r="D6" s="1">
        <v>0.96875</v>
      </c>
      <c r="E6" s="1">
        <v>0.55694444444444446</v>
      </c>
      <c r="F6" s="1">
        <v>0.66973684210526319</v>
      </c>
      <c r="G6" s="1">
        <v>0.93670634920634921</v>
      </c>
      <c r="H6" s="1">
        <v>0.55694444444444446</v>
      </c>
      <c r="I6" s="1">
        <v>0.74375000000000002</v>
      </c>
      <c r="J6" s="1">
        <v>0.88690476190476186</v>
      </c>
      <c r="K6" s="1">
        <v>0.96875</v>
      </c>
      <c r="L6" s="1">
        <v>0.91212121212121211</v>
      </c>
      <c r="M6" s="1">
        <v>0.89384615384615385</v>
      </c>
      <c r="N6" s="1">
        <v>0.96080586080586072</v>
      </c>
    </row>
    <row r="7" spans="1:22" x14ac:dyDescent="0.35">
      <c r="A7">
        <f t="shared" si="0"/>
        <v>5</v>
      </c>
      <c r="B7" t="s">
        <v>15</v>
      </c>
      <c r="C7">
        <v>1</v>
      </c>
      <c r="D7">
        <v>0.96875</v>
      </c>
      <c r="E7">
        <v>0.75024999999999997</v>
      </c>
      <c r="F7">
        <v>0.62941176470588234</v>
      </c>
      <c r="G7">
        <v>0.78269230769230769</v>
      </c>
      <c r="H7">
        <v>0.75024999999999997</v>
      </c>
      <c r="I7">
        <v>0.78421052631578947</v>
      </c>
      <c r="J7">
        <v>0.96875</v>
      </c>
      <c r="K7">
        <v>1</v>
      </c>
      <c r="L7">
        <v>0.9285714285714286</v>
      </c>
      <c r="M7" s="1">
        <v>0.78125</v>
      </c>
      <c r="N7" s="1">
        <v>0.78125</v>
      </c>
    </row>
    <row r="8" spans="1:22" x14ac:dyDescent="0.35">
      <c r="A8">
        <f t="shared" si="0"/>
        <v>6</v>
      </c>
      <c r="B8" t="s">
        <v>14</v>
      </c>
      <c r="C8">
        <v>1</v>
      </c>
      <c r="D8">
        <v>1</v>
      </c>
      <c r="E8">
        <v>0.89384615384615385</v>
      </c>
      <c r="F8">
        <v>0.9275641025641026</v>
      </c>
      <c r="G8">
        <v>0.96080586080586072</v>
      </c>
      <c r="H8">
        <v>0.72564102564102573</v>
      </c>
      <c r="I8">
        <v>0.95281954887218046</v>
      </c>
      <c r="J8">
        <v>0.96080586080586072</v>
      </c>
      <c r="K8">
        <v>1</v>
      </c>
      <c r="L8">
        <v>0.96250000000000002</v>
      </c>
      <c r="M8">
        <v>0.95281954887218046</v>
      </c>
      <c r="N8">
        <v>0.90743243243243243</v>
      </c>
    </row>
    <row r="9" spans="1:22" x14ac:dyDescent="0.35">
      <c r="A9">
        <f t="shared" si="0"/>
        <v>7</v>
      </c>
      <c r="B9" t="s">
        <v>14</v>
      </c>
      <c r="C9">
        <v>1</v>
      </c>
      <c r="D9">
        <v>0.99375000000000002</v>
      </c>
      <c r="E9">
        <v>0.89384615384615385</v>
      </c>
      <c r="F9">
        <v>0.875</v>
      </c>
      <c r="G9">
        <v>0.99375000000000002</v>
      </c>
      <c r="H9">
        <v>0.96875</v>
      </c>
      <c r="I9">
        <v>0.94478764478764488</v>
      </c>
      <c r="J9">
        <v>0.98124999999999996</v>
      </c>
      <c r="K9">
        <v>1</v>
      </c>
      <c r="L9">
        <v>1</v>
      </c>
      <c r="M9">
        <v>0.96875</v>
      </c>
      <c r="N9">
        <v>0.95281954887218046</v>
      </c>
    </row>
    <row r="10" spans="1:22" x14ac:dyDescent="0.35">
      <c r="A10">
        <f t="shared" si="0"/>
        <v>8</v>
      </c>
      <c r="B10" t="s">
        <v>14</v>
      </c>
      <c r="C10">
        <v>1</v>
      </c>
      <c r="D10">
        <v>0.98750000000000004</v>
      </c>
      <c r="E10">
        <v>0.86864864864864866</v>
      </c>
      <c r="F10">
        <v>0.55694444444444446</v>
      </c>
      <c r="G10">
        <v>0.9275641025641026</v>
      </c>
      <c r="H10">
        <v>0.66973684210526319</v>
      </c>
      <c r="I10">
        <v>0.77794117647058825</v>
      </c>
      <c r="J10">
        <v>0.87647058823529411</v>
      </c>
      <c r="K10">
        <v>0.99375000000000002</v>
      </c>
      <c r="L10">
        <v>0.79464285714285721</v>
      </c>
      <c r="M10">
        <v>0.89384615384615385</v>
      </c>
      <c r="N10">
        <v>0.7161764705882353</v>
      </c>
    </row>
    <row r="11" spans="1:22" x14ac:dyDescent="0.35">
      <c r="A11">
        <f t="shared" si="0"/>
        <v>9</v>
      </c>
      <c r="B11" t="s">
        <v>14</v>
      </c>
      <c r="C11">
        <v>0.96875</v>
      </c>
      <c r="D11">
        <v>0.98124999999999996</v>
      </c>
      <c r="E11">
        <v>0.89722222222222214</v>
      </c>
      <c r="F11">
        <v>0.90743243243243243</v>
      </c>
      <c r="G11">
        <v>0.94478764478764488</v>
      </c>
      <c r="H11">
        <v>0.82736486486486482</v>
      </c>
      <c r="I11">
        <v>0.89384615384615385</v>
      </c>
      <c r="J11">
        <v>0.95281954887218046</v>
      </c>
      <c r="K11">
        <v>0.90625</v>
      </c>
      <c r="L11">
        <v>0.9375</v>
      </c>
      <c r="M11">
        <v>0.98750000000000004</v>
      </c>
      <c r="N11">
        <v>0.84342105263157896</v>
      </c>
    </row>
    <row r="12" spans="1:22" x14ac:dyDescent="0.35">
      <c r="A12">
        <f t="shared" si="0"/>
        <v>10</v>
      </c>
      <c r="B12" t="s">
        <v>14</v>
      </c>
      <c r="C12">
        <v>1</v>
      </c>
      <c r="D12">
        <v>1</v>
      </c>
      <c r="E12">
        <v>1</v>
      </c>
      <c r="F12">
        <v>0.69166666666666665</v>
      </c>
      <c r="G12">
        <v>1</v>
      </c>
      <c r="H12">
        <v>0.7810810810810811</v>
      </c>
      <c r="I12">
        <v>1</v>
      </c>
      <c r="J12">
        <v>0.69393939393939397</v>
      </c>
      <c r="K12">
        <v>1</v>
      </c>
      <c r="L12">
        <v>0.91212121212121211</v>
      </c>
      <c r="M12">
        <v>1</v>
      </c>
      <c r="N12">
        <v>0.75263157894736843</v>
      </c>
    </row>
    <row r="13" spans="1:22" x14ac:dyDescent="0.35"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22" x14ac:dyDescent="0.35">
      <c r="B14" s="3" t="s">
        <v>16</v>
      </c>
      <c r="C14">
        <f t="shared" ref="C14:N14" si="1">AVERAGE(C3:C12)</f>
        <v>0.984375</v>
      </c>
      <c r="D14">
        <f t="shared" si="1"/>
        <v>0.96279411764705891</v>
      </c>
      <c r="E14">
        <f t="shared" si="1"/>
        <v>0.83076669636669642</v>
      </c>
      <c r="F14">
        <f t="shared" si="1"/>
        <v>0.73682741100616478</v>
      </c>
      <c r="G14">
        <f t="shared" si="1"/>
        <v>0.92199173761673769</v>
      </c>
      <c r="H14">
        <f t="shared" si="1"/>
        <v>0.75369092837777041</v>
      </c>
      <c r="I14">
        <f t="shared" si="1"/>
        <v>0.86292098890020341</v>
      </c>
      <c r="J14">
        <f t="shared" si="1"/>
        <v>0.87589073336364343</v>
      </c>
      <c r="K14">
        <f t="shared" si="1"/>
        <v>0.95630952380952383</v>
      </c>
      <c r="L14">
        <f t="shared" si="1"/>
        <v>0.83428484150258342</v>
      </c>
      <c r="M14">
        <f t="shared" si="1"/>
        <v>0.88693190291216606</v>
      </c>
      <c r="N14">
        <f t="shared" si="1"/>
        <v>0.80918238465645587</v>
      </c>
    </row>
    <row r="15" spans="1:22" x14ac:dyDescent="0.35">
      <c r="B15" s="3" t="s">
        <v>20</v>
      </c>
      <c r="C15">
        <f>AVERAGE(C3:C7)</f>
        <v>0.97499999999999998</v>
      </c>
      <c r="D15">
        <f t="shared" ref="D15:N15" si="2">AVERAGE(D3:D7)</f>
        <v>0.93308823529411777</v>
      </c>
      <c r="E15">
        <f t="shared" si="2"/>
        <v>0.75082075702075701</v>
      </c>
      <c r="F15">
        <f t="shared" si="2"/>
        <v>0.68193329279080062</v>
      </c>
      <c r="G15">
        <f t="shared" si="2"/>
        <v>0.87860195360195359</v>
      </c>
      <c r="H15">
        <f t="shared" si="2"/>
        <v>0.71286709401709403</v>
      </c>
      <c r="I15">
        <f t="shared" si="2"/>
        <v>0.81196307300509329</v>
      </c>
      <c r="J15">
        <f t="shared" si="2"/>
        <v>0.85872438835674125</v>
      </c>
      <c r="K15">
        <f t="shared" si="2"/>
        <v>0.93261904761904757</v>
      </c>
      <c r="L15">
        <f t="shared" si="2"/>
        <v>0.74721686915235297</v>
      </c>
      <c r="M15">
        <f t="shared" si="2"/>
        <v>0.81328066528066534</v>
      </c>
      <c r="N15">
        <f t="shared" si="2"/>
        <v>0.78386855261855271</v>
      </c>
    </row>
    <row r="16" spans="1:22" x14ac:dyDescent="0.35">
      <c r="B16" s="3" t="s">
        <v>21</v>
      </c>
      <c r="C16">
        <f>AVERAGE(C8:C12)</f>
        <v>0.99375000000000002</v>
      </c>
      <c r="D16">
        <f t="shared" ref="D16:N16" si="3">AVERAGE(D8:D12)</f>
        <v>0.99250000000000005</v>
      </c>
      <c r="E16">
        <f t="shared" si="3"/>
        <v>0.91071263571263583</v>
      </c>
      <c r="F16">
        <f t="shared" si="3"/>
        <v>0.79172152922152927</v>
      </c>
      <c r="G16">
        <f t="shared" si="3"/>
        <v>0.96538152163152158</v>
      </c>
      <c r="H16">
        <f t="shared" si="3"/>
        <v>0.79451476273844701</v>
      </c>
      <c r="I16">
        <f t="shared" si="3"/>
        <v>0.91387890479531353</v>
      </c>
      <c r="J16">
        <f t="shared" si="3"/>
        <v>0.89305707837054593</v>
      </c>
      <c r="K16">
        <f t="shared" si="3"/>
        <v>0.98000000000000009</v>
      </c>
      <c r="L16">
        <f t="shared" si="3"/>
        <v>0.92135281385281387</v>
      </c>
      <c r="M16">
        <f t="shared" si="3"/>
        <v>0.96058314054366689</v>
      </c>
      <c r="N16">
        <f t="shared" si="3"/>
        <v>0.83449621669435925</v>
      </c>
    </row>
    <row r="18" spans="2:14" s="3" customFormat="1" x14ac:dyDescent="0.35">
      <c r="I18" s="3" t="s">
        <v>28</v>
      </c>
      <c r="M18" s="3" t="s">
        <v>29</v>
      </c>
    </row>
    <row r="19" spans="2:14" s="3" customFormat="1" x14ac:dyDescent="0.35">
      <c r="B19" s="3" t="s">
        <v>10</v>
      </c>
      <c r="C19" s="3" t="s">
        <v>28</v>
      </c>
      <c r="D19" s="3" t="s">
        <v>29</v>
      </c>
      <c r="E19" s="3" t="s">
        <v>22</v>
      </c>
      <c r="F19" s="3" t="s">
        <v>23</v>
      </c>
      <c r="H19" s="3" t="s">
        <v>10</v>
      </c>
      <c r="I19" s="3" t="s">
        <v>24</v>
      </c>
      <c r="J19" s="3" t="s">
        <v>25</v>
      </c>
      <c r="L19" s="3" t="s">
        <v>10</v>
      </c>
      <c r="M19" s="3" t="s">
        <v>24</v>
      </c>
      <c r="N19" s="3" t="s">
        <v>25</v>
      </c>
    </row>
    <row r="20" spans="2:14" x14ac:dyDescent="0.35">
      <c r="B20" t="s">
        <v>4</v>
      </c>
      <c r="C20">
        <v>0.984375</v>
      </c>
      <c r="D20">
        <v>0.96279411764705891</v>
      </c>
      <c r="E20">
        <f>STDEV(C$3:C$12)</f>
        <v>2.6557393299962422E-2</v>
      </c>
      <c r="F20">
        <f>STDEV(D3:D12)</f>
        <v>4.6905643258282691E-2</v>
      </c>
      <c r="H20" t="s">
        <v>4</v>
      </c>
      <c r="I20">
        <v>0.97499999999999998</v>
      </c>
      <c r="J20">
        <v>0.99375000000000002</v>
      </c>
      <c r="L20" t="s">
        <v>4</v>
      </c>
      <c r="M20">
        <v>0.93308823529411777</v>
      </c>
      <c r="N20">
        <v>0.99250000000000005</v>
      </c>
    </row>
    <row r="21" spans="2:14" x14ac:dyDescent="0.35">
      <c r="B21" t="s">
        <v>5</v>
      </c>
      <c r="C21">
        <v>0.83076669636669642</v>
      </c>
      <c r="D21">
        <v>0.73682741100616478</v>
      </c>
      <c r="E21">
        <f>STDEV(E$3:E$12)</f>
        <v>0.12663180681769629</v>
      </c>
      <c r="F21">
        <f>STDEV(F3:F12)</f>
        <v>0.13656415685070206</v>
      </c>
      <c r="H21" t="s">
        <v>5</v>
      </c>
      <c r="I21">
        <v>0.75082075702075701</v>
      </c>
      <c r="J21">
        <v>0.91071263571263583</v>
      </c>
      <c r="L21" t="s">
        <v>5</v>
      </c>
      <c r="M21">
        <v>0.68193329279080062</v>
      </c>
      <c r="N21">
        <v>0.79172152922152927</v>
      </c>
    </row>
    <row r="22" spans="2:14" x14ac:dyDescent="0.35">
      <c r="B22" t="s">
        <v>3</v>
      </c>
      <c r="C22">
        <v>0.92199173761673769</v>
      </c>
      <c r="D22">
        <v>0.75369092837777041</v>
      </c>
      <c r="E22">
        <f>STDEV(G3:G12)</f>
        <v>7.5797022929379482E-2</v>
      </c>
      <c r="F22">
        <f>STDEV(H3:H12)</f>
        <v>0.10569490563965073</v>
      </c>
      <c r="H22" t="s">
        <v>3</v>
      </c>
      <c r="I22">
        <v>0.87860195360195359</v>
      </c>
      <c r="J22">
        <v>0.96538152163152158</v>
      </c>
      <c r="L22" t="s">
        <v>3</v>
      </c>
      <c r="M22">
        <v>0.71286709401709403</v>
      </c>
      <c r="N22">
        <v>0.79451476273844701</v>
      </c>
    </row>
    <row r="23" spans="2:14" x14ac:dyDescent="0.35">
      <c r="B23" t="s">
        <v>6</v>
      </c>
      <c r="C23">
        <v>0.86292098890020341</v>
      </c>
      <c r="D23">
        <v>0.87589073336364343</v>
      </c>
      <c r="E23">
        <f>STDEV(I3:I12)</f>
        <v>9.616496656051142E-2</v>
      </c>
      <c r="F23">
        <f>STDEV(J3:J12)</f>
        <v>0.1115559460775538</v>
      </c>
      <c r="H23" t="s">
        <v>6</v>
      </c>
      <c r="I23">
        <v>0.81196307300509329</v>
      </c>
      <c r="J23">
        <v>0.91387890479531353</v>
      </c>
      <c r="L23" t="s">
        <v>6</v>
      </c>
      <c r="M23">
        <v>0.85872438835674125</v>
      </c>
      <c r="N23">
        <v>0.89305707837054593</v>
      </c>
    </row>
    <row r="24" spans="2:14" x14ac:dyDescent="0.35">
      <c r="B24" t="s">
        <v>7</v>
      </c>
      <c r="C24">
        <v>0.95630952380952383</v>
      </c>
      <c r="D24">
        <v>0.83428484150258342</v>
      </c>
      <c r="E24">
        <f>STDEV(K3:K12)</f>
        <v>8.1950545527900431E-2</v>
      </c>
      <c r="F24">
        <f>STDEV(L3:L12)</f>
        <v>0.18389586952855597</v>
      </c>
      <c r="H24" t="s">
        <v>7</v>
      </c>
      <c r="I24">
        <v>0.93261904761904757</v>
      </c>
      <c r="J24">
        <v>0.98000000000000009</v>
      </c>
      <c r="L24" t="s">
        <v>7</v>
      </c>
      <c r="M24">
        <v>0.74721686915235297</v>
      </c>
      <c r="N24">
        <v>0.92135281385281387</v>
      </c>
    </row>
    <row r="25" spans="2:14" x14ac:dyDescent="0.35">
      <c r="B25" t="s">
        <v>8</v>
      </c>
      <c r="C25">
        <v>0.88693190291216584</v>
      </c>
      <c r="D25">
        <v>0.80918238465645587</v>
      </c>
      <c r="E25">
        <f>STDEV(M3:M12)</f>
        <v>8.8682196511986999E-2</v>
      </c>
      <c r="F25">
        <f>STDEV(N3:N12)</f>
        <v>0.10896110320324731</v>
      </c>
      <c r="H25" t="s">
        <v>8</v>
      </c>
      <c r="I25">
        <v>0.81328066528066534</v>
      </c>
      <c r="J25">
        <v>0.96058314054366689</v>
      </c>
      <c r="L25" t="s">
        <v>8</v>
      </c>
      <c r="M25">
        <v>0.78386855261855271</v>
      </c>
      <c r="N25">
        <v>0.83449621669435925</v>
      </c>
    </row>
    <row r="54" spans="3:4" x14ac:dyDescent="0.35">
      <c r="C54" s="5"/>
      <c r="D54" s="5"/>
    </row>
    <row r="63" spans="3:4" x14ac:dyDescent="0.35">
      <c r="C63" s="5"/>
      <c r="D63" s="5"/>
    </row>
  </sheetData>
  <mergeCells count="9">
    <mergeCell ref="P1:V2"/>
    <mergeCell ref="C54:D54"/>
    <mergeCell ref="C63:D63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7A71-A67D-474F-9395-14D455899CFF}">
  <dimension ref="A1:I11"/>
  <sheetViews>
    <sheetView zoomScale="99" workbookViewId="0">
      <selection activeCell="E8" sqref="E8"/>
    </sheetView>
  </sheetViews>
  <sheetFormatPr defaultRowHeight="14.5" x14ac:dyDescent="0.35"/>
  <cols>
    <col min="1" max="1" width="6.7265625" customWidth="1"/>
    <col min="3" max="3" width="12.7265625" customWidth="1"/>
    <col min="4" max="4" width="12.81640625" customWidth="1"/>
    <col min="8" max="8" width="14.453125" customWidth="1"/>
  </cols>
  <sheetData>
    <row r="1" spans="1:9" x14ac:dyDescent="0.35">
      <c r="A1" t="s">
        <v>19</v>
      </c>
      <c r="B1" t="s">
        <v>0</v>
      </c>
      <c r="C1" t="s">
        <v>17</v>
      </c>
      <c r="D1" t="s">
        <v>18</v>
      </c>
      <c r="G1" t="s">
        <v>0</v>
      </c>
      <c r="H1" t="s">
        <v>27</v>
      </c>
      <c r="I1" t="s">
        <v>26</v>
      </c>
    </row>
    <row r="2" spans="1:9" x14ac:dyDescent="0.35">
      <c r="A2">
        <v>1</v>
      </c>
      <c r="B2" t="s">
        <v>14</v>
      </c>
      <c r="C2">
        <f>42/48</f>
        <v>0.875</v>
      </c>
      <c r="D2">
        <f>36/48</f>
        <v>0.75</v>
      </c>
      <c r="G2" t="s">
        <v>2</v>
      </c>
      <c r="H2">
        <f>0.8625*100</f>
        <v>86.25</v>
      </c>
      <c r="I2">
        <f>0.670833333333333*100</f>
        <v>67.0833333333333</v>
      </c>
    </row>
    <row r="3" spans="1:9" x14ac:dyDescent="0.35">
      <c r="A3">
        <f>A2+1</f>
        <v>2</v>
      </c>
      <c r="B3" t="s">
        <v>15</v>
      </c>
      <c r="C3">
        <f>33/48</f>
        <v>0.6875</v>
      </c>
      <c r="D3">
        <f>17/48</f>
        <v>0.35416666666666669</v>
      </c>
      <c r="G3" t="s">
        <v>1</v>
      </c>
      <c r="H3">
        <f>0.616666666666667*100</f>
        <v>61.6666666666667</v>
      </c>
      <c r="I3">
        <f>0.475*100</f>
        <v>47.5</v>
      </c>
    </row>
    <row r="4" spans="1:9" x14ac:dyDescent="0.35">
      <c r="A4">
        <f t="shared" ref="A4:A11" si="0">A3+1</f>
        <v>3</v>
      </c>
      <c r="B4" t="s">
        <v>15</v>
      </c>
      <c r="C4">
        <f>33/48</f>
        <v>0.6875</v>
      </c>
      <c r="D4">
        <f>28/48</f>
        <v>0.58333333333333337</v>
      </c>
    </row>
    <row r="5" spans="1:9" x14ac:dyDescent="0.35">
      <c r="A5">
        <f t="shared" si="0"/>
        <v>4</v>
      </c>
      <c r="B5" t="s">
        <v>15</v>
      </c>
      <c r="C5">
        <f>24/48</f>
        <v>0.5</v>
      </c>
      <c r="D5">
        <f>15/48</f>
        <v>0.3125</v>
      </c>
    </row>
    <row r="6" spans="1:9" x14ac:dyDescent="0.35">
      <c r="A6">
        <f t="shared" si="0"/>
        <v>5</v>
      </c>
      <c r="B6" t="s">
        <v>15</v>
      </c>
      <c r="C6">
        <f>32/48</f>
        <v>0.66666666666666663</v>
      </c>
      <c r="D6">
        <f>29/48</f>
        <v>0.60416666666666663</v>
      </c>
    </row>
    <row r="7" spans="1:9" x14ac:dyDescent="0.35">
      <c r="A7">
        <f t="shared" si="0"/>
        <v>6</v>
      </c>
      <c r="B7" t="s">
        <v>15</v>
      </c>
      <c r="C7">
        <f>26/48</f>
        <v>0.54166666666666663</v>
      </c>
      <c r="D7">
        <f>25/48</f>
        <v>0.52083333333333337</v>
      </c>
    </row>
    <row r="8" spans="1:9" x14ac:dyDescent="0.35">
      <c r="A8">
        <f t="shared" si="0"/>
        <v>7</v>
      </c>
      <c r="B8" t="s">
        <v>14</v>
      </c>
      <c r="C8">
        <f>43/48</f>
        <v>0.89583333333333337</v>
      </c>
      <c r="D8">
        <f>42/48</f>
        <v>0.875</v>
      </c>
    </row>
    <row r="9" spans="1:9" x14ac:dyDescent="0.35">
      <c r="A9">
        <f t="shared" si="0"/>
        <v>8</v>
      </c>
      <c r="B9" t="s">
        <v>14</v>
      </c>
      <c r="C9">
        <f>36/48</f>
        <v>0.75</v>
      </c>
      <c r="D9">
        <f>23/48</f>
        <v>0.47916666666666669</v>
      </c>
    </row>
    <row r="10" spans="1:9" x14ac:dyDescent="0.35">
      <c r="A10">
        <f t="shared" si="0"/>
        <v>9</v>
      </c>
      <c r="B10" t="s">
        <v>14</v>
      </c>
      <c r="C10">
        <f>38/48</f>
        <v>0.79166666666666663</v>
      </c>
      <c r="D10">
        <f>35/48</f>
        <v>0.72916666666666663</v>
      </c>
    </row>
    <row r="11" spans="1:9" x14ac:dyDescent="0.35">
      <c r="A11">
        <f t="shared" si="0"/>
        <v>10</v>
      </c>
      <c r="B11" t="s">
        <v>14</v>
      </c>
      <c r="C11">
        <f>48/48</f>
        <v>1</v>
      </c>
      <c r="D11">
        <f>25/48</f>
        <v>0.52083333333333337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Stats</vt:lpstr>
      <vt:lpstr>Resp_ratio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Rajasree Pillai</dc:creator>
  <cp:lastModifiedBy>Rajasree Pillai</cp:lastModifiedBy>
  <dcterms:created xsi:type="dcterms:W3CDTF">2023-11-29T06:37:00Z</dcterms:created>
  <dcterms:modified xsi:type="dcterms:W3CDTF">2023-11-30T22:42:41Z</dcterms:modified>
</cp:coreProperties>
</file>