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jatbahuguna/Desktop/Data Analyst /Excel Fundamentals/5. Case Study_ Analyzing Customer Churn in Excel/Exercises and Datasets/Workbooks/"/>
    </mc:Choice>
  </mc:AlternateContent>
  <xr:revisionPtr revIDLastSave="0" documentId="13_ncr:1_{0579D836-DD02-2943-8BA2-97A537C46B2C}" xr6:coauthVersionLast="47" xr6:coauthVersionMax="47" xr10:uidLastSave="{00000000-0000-0000-0000-000000000000}"/>
  <bookViews>
    <workbookView xWindow="0" yWindow="0" windowWidth="28800" windowHeight="18000" tabRatio="974" xr2:uid="{A05F10C9-077E-4EA0-9AB3-727AE951BCAA}"/>
  </bookViews>
  <sheets>
    <sheet name="Overview" sheetId="7" r:id="rId1"/>
    <sheet name="Databel - Aggregate" sheetId="4" r:id="rId2"/>
    <sheet name="Databel - Customer" sheetId="3" r:id="rId3"/>
    <sheet name="Customer Pivots" sheetId="5" r:id="rId4"/>
    <sheet name="Churn Analysi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7" l="1"/>
  <c r="G6" i="7"/>
  <c r="H6" i="7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<sst xmlns="http://schemas.openxmlformats.org/spreadsheetml/2006/main" count="150192" uniqueCount="13521">
  <si>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</si>
  <si>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</si>
  <si>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</si>
  <si>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</si>
  <si>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</si>
  <si>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</si>
  <si>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</si>
  <si>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</si>
  <si>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</si>
  <si>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</si>
  <si>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</si>
  <si>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</si>
  <si>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</si>
  <si>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</si>
  <si>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</si>
  <si>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</si>
  <si>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</si>
  <si>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</si>
  <si>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</si>
  <si>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</si>
  <si>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</si>
  <si>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</si>
  <si>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</si>
  <si>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</si>
  <si>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</si>
  <si>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</si>
  <si>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</si>
  <si>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</si>
  <si>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</si>
  <si>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</si>
  <si>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</si>
  <si>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</si>
  <si>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</si>
  <si>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</si>
  <si>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</si>
  <si>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</si>
  <si>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</si>
  <si>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</si>
  <si>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</si>
  <si>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</si>
  <si>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</si>
  <si>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</si>
  <si>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</si>
  <si>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</si>
  <si>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</si>
  <si>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</si>
  <si>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</si>
  <si>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</si>
  <si>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</si>
  <si>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</si>
  <si>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</si>
  <si>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</si>
  <si>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</si>
  <si>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</si>
  <si>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</si>
  <si>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</si>
  <si>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</si>
  <si>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</si>
  <si>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</si>
  <si>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</si>
  <si>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</si>
  <si>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</si>
  <si>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</si>
  <si>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</si>
  <si>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</si>
  <si>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</si>
  <si>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</si>
  <si>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</si>
  <si>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</si>
  <si>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</si>
  <si>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</si>
  <si>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</si>
  <si>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</si>
  <si>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</si>
  <si>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</si>
  <si>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</si>
  <si>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</si>
  <si>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</si>
  <si>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</si>
  <si>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</si>
  <si>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</si>
  <si>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</si>
  <si>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</si>
  <si>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</si>
  <si>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</si>
  <si>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</si>
  <si>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</si>
  <si>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</si>
  <si>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</si>
  <si>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</si>
  <si>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</si>
  <si>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</si>
  <si>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</si>
  <si>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</si>
  <si>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</si>
  <si>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</si>
  <si>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</si>
  <si>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</si>
  <si>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</si>
  <si>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</si>
  <si>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</si>
  <si>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</si>
  <si>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</si>
  <si>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</si>
  <si>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</si>
  <si>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</si>
  <si>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</si>
  <si>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</si>
  <si>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</si>
  <si>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</si>
  <si>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</si>
  <si>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</si>
  <si>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</si>
  <si>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</si>
  <si>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</si>
  <si>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</si>
  <si>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</si>
  <si>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</si>
  <si>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</si>
  <si>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</si>
  <si>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</si>
  <si>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</si>
  <si>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</si>
  <si>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</si>
  <si>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</si>
  <si>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</si>
  <si>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</si>
  <si>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</si>
  <si>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</si>
  <si>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</si>
  <si>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</si>
  <si>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</si>
  <si>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</si>
  <si>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</si>
  <si>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</si>
  <si>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</si>
  <si>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</si>
  <si>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</si>
  <si>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</si>
  <si>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</si>
  <si>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</si>
  <si>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</si>
  <si>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</si>
  <si>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</si>
  <si>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</si>
  <si>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</si>
  <si>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</si>
  <si>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</si>
  <si>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</si>
  <si>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</si>
  <si>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</si>
  <si>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</si>
  <si>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</si>
  <si>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</si>
  <si>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</si>
  <si>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</si>
  <si>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</si>
  <si>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</si>
  <si>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</si>
  <si>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</si>
  <si>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</si>
  <si>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</si>
  <si>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</si>
  <si>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</si>
  <si>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</si>
  <si>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</si>
  <si>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</si>
  <si>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</si>
  <si>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</si>
  <si>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</si>
  <si>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</si>
  <si>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</si>
  <si>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</si>
  <si>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</si>
  <si>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</si>
  <si>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</si>
  <si>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</si>
  <si>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</si>
  <si>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</si>
  <si>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</si>
  <si>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</si>
  <si>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</si>
  <si>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</si>
  <si>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</si>
  <si>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</si>
  <si>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</si>
  <si>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</si>
  <si>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</si>
  <si>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</si>
  <si>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</si>
  <si>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</si>
  <si>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</si>
  <si>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</si>
  <si>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</si>
  <si>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</si>
  <si>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</si>
  <si>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</si>
  <si>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</si>
  <si>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</si>
  <si>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</si>
  <si>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</si>
  <si>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</si>
  <si>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</si>
  <si>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</si>
  <si>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</si>
  <si>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</si>
  <si>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</si>
  <si>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</si>
  <si>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</si>
  <si>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</si>
  <si>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</si>
  <si>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</si>
  <si>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</si>
  <si>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</si>
  <si>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</si>
  <si>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</si>
  <si>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</si>
  <si>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</si>
  <si>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</si>
  <si>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</si>
  <si>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</si>
  <si>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</si>
  <si>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</si>
  <si>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</si>
  <si>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</si>
  <si>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</si>
  <si>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</si>
  <si>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</si>
  <si>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</si>
  <si>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</si>
  <si>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</si>
  <si>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</si>
  <si>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</si>
  <si>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</si>
  <si>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</si>
  <si>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</si>
  <si>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</si>
  <si>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</si>
  <si>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</si>
  <si>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</si>
  <si>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</si>
  <si>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</si>
  <si>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</si>
  <si>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</si>
  <si>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</si>
  <si>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</si>
  <si>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</si>
  <si>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</si>
  <si>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</si>
  <si>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</si>
  <si>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</si>
  <si>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</si>
  <si>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</si>
  <si>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</si>
  <si>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</si>
  <si>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</si>
  <si>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</si>
  <si>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</si>
  <si>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</si>
  <si>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</si>
  <si>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</si>
  <si>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</si>
  <si>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</si>
  <si>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</si>
  <si>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</si>
  <si>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</si>
  <si>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</si>
  <si>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</si>
  <si>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</si>
  <si>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</si>
  <si>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</si>
  <si>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</si>
  <si>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</si>
  <si>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</si>
  <si>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</si>
  <si>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</si>
  <si>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</si>
  <si>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</si>
  <si>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</si>
  <si>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</si>
  <si>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</si>
  <si>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</si>
  <si>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</si>
  <si>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</si>
  <si>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</si>
  <si>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</si>
  <si>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</si>
  <si>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</si>
  <si>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</si>
  <si>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</si>
  <si>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</si>
  <si>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</si>
  <si>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</si>
  <si>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</si>
  <si>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</si>
  <si>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</si>
  <si>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</si>
  <si>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</si>
  <si>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</si>
  <si>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</si>
  <si>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</si>
  <si>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</si>
  <si>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</si>
  <si>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</si>
  <si>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</si>
  <si>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</si>
  <si>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</si>
  <si>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</si>
  <si>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</si>
  <si>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</si>
  <si>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</si>
  <si>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</si>
  <si>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</si>
  <si>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</si>
  <si>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</si>
  <si>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</si>
  <si>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</si>
  <si>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</si>
  <si>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</si>
  <si>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</si>
  <si>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</si>
  <si>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</si>
  <si>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</si>
  <si>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</si>
  <si>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</si>
  <si>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</si>
  <si>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</si>
  <si>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</si>
  <si>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</si>
  <si>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</si>
  <si>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</si>
  <si>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</si>
  <si>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</si>
  <si>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</si>
  <si>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</si>
  <si>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</si>
  <si>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</si>
  <si>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</si>
  <si>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</si>
  <si>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</si>
  <si>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</si>
  <si>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</si>
  <si>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</si>
  <si>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</si>
  <si>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</si>
  <si>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</si>
  <si>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</si>
  <si>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</si>
  <si>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</si>
  <si>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</si>
  <si>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</si>
  <si>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</si>
  <si>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</si>
  <si>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</si>
  <si>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</si>
  <si>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</si>
  <si>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</si>
  <si>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</si>
  <si>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</si>
  <si>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</si>
  <si>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</si>
  <si>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</si>
  <si>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</si>
  <si>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</si>
  <si>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</si>
  <si>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</si>
  <si>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</si>
  <si>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</si>
  <si>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</si>
  <si>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</si>
  <si>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</si>
  <si>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</si>
  <si>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</si>
  <si>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</si>
  <si>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</si>
  <si>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</si>
  <si>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</si>
  <si>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</si>
  <si>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</si>
  <si>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</si>
  <si>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</si>
  <si>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</si>
  <si>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</si>
  <si>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</si>
  <si>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</si>
  <si>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</si>
  <si>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</si>
  <si>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</si>
  <si>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</si>
  <si>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</si>
  <si>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</si>
  <si>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</si>
  <si>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</si>
  <si>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</si>
  <si>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</si>
  <si>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</si>
  <si>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</si>
  <si>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</si>
  <si>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</si>
  <si>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</si>
  <si>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</si>
  <si>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</si>
  <si>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</si>
  <si>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</si>
  <si>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</si>
  <si>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</si>
  <si>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</si>
  <si>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</si>
  <si>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</si>
  <si>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</si>
  <si>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</si>
  <si>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</si>
  <si>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</si>
  <si>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</si>
  <si>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</si>
  <si>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</si>
  <si>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</si>
  <si>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</si>
  <si>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</si>
  <si>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</si>
  <si>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</si>
  <si>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</si>
  <si>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</si>
  <si>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</si>
  <si>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</si>
  <si>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</si>
  <si>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</si>
  <si>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</si>
  <si>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</si>
  <si>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</si>
  <si>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</si>
  <si>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</si>
  <si>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</si>
  <si>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</si>
  <si>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</si>
  <si>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</si>
  <si>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</si>
  <si>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</si>
  <si>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</si>
  <si>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</si>
  <si>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</si>
  <si>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</si>
  <si>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</si>
  <si>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</si>
  <si>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</si>
  <si>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</si>
  <si>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</si>
  <si>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</si>
  <si>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</si>
  <si>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</si>
  <si>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</si>
  <si>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</si>
  <si>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</si>
  <si>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</si>
  <si>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</si>
  <si>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</si>
  <si>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</si>
  <si>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</si>
  <si>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</si>
  <si>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</si>
  <si>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</si>
  <si>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</si>
  <si>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</si>
  <si>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</si>
  <si>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</si>
  <si>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</si>
  <si>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</si>
  <si>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</si>
  <si>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</si>
  <si>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</si>
  <si>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</si>
  <si>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</si>
  <si>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</si>
  <si>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</si>
  <si>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</si>
  <si>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</si>
  <si>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</si>
  <si>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</si>
  <si>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</si>
  <si>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</si>
  <si>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</si>
  <si>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</si>
  <si>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</si>
  <si>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</si>
  <si>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</si>
  <si>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</si>
  <si>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</si>
  <si>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</si>
  <si>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</si>
  <si>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</si>
  <si>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</si>
  <si>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</si>
  <si>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</si>
  <si>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</si>
  <si>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</si>
  <si>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</si>
  <si>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</si>
  <si>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</si>
  <si>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</si>
  <si>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</si>
  <si>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</si>
  <si>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</si>
  <si>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</si>
  <si>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</si>
  <si>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</si>
  <si>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</si>
  <si>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</si>
  <si>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</si>
  <si>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</si>
  <si>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</si>
  <si>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</si>
  <si>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</si>
  <si>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</si>
  <si>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</si>
  <si>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</si>
  <si>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</si>
  <si>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</si>
  <si>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</si>
  <si>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</si>
  <si>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</si>
  <si>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</si>
  <si>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</si>
  <si>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</si>
  <si>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</si>
  <si>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</si>
  <si>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</si>
  <si>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</si>
  <si>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</si>
  <si>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</si>
  <si>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</si>
  <si>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</si>
  <si>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</si>
  <si>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</si>
  <si>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</si>
  <si>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</si>
  <si>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</si>
  <si>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</si>
  <si>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</si>
  <si>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</si>
  <si>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</si>
  <si>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</si>
  <si>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</si>
  <si>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</si>
  <si>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</si>
  <si>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</si>
  <si>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</si>
  <si>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</si>
  <si>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</si>
  <si>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</si>
  <si>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</si>
  <si>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</si>
  <si>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</si>
  <si>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</si>
  <si>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</si>
  <si>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</si>
  <si>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</si>
  <si>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</si>
  <si>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</si>
  <si>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</si>
  <si>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</si>
  <si>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</si>
  <si>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</si>
  <si>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</si>
  <si>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</si>
  <si>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</si>
  <si>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</si>
  <si>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</si>
  <si>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</si>
  <si>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</si>
  <si>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</si>
  <si>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</si>
  <si>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</si>
  <si>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</si>
  <si>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</si>
  <si>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</si>
  <si>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</si>
  <si>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</si>
  <si>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</si>
  <si>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</si>
  <si>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</si>
  <si>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</si>
  <si>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</si>
  <si>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</si>
  <si>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</si>
  <si>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</si>
  <si>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</si>
  <si>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</si>
  <si>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</si>
  <si>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</si>
  <si>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</si>
  <si>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</si>
  <si>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</si>
  <si>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</si>
  <si>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</si>
  <si>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</si>
  <si>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</si>
  <si>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</si>
  <si>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</si>
  <si>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</si>
  <si>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</si>
  <si>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</si>
  <si>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</si>
  <si>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</si>
  <si>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</si>
  <si>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</si>
  <si>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</si>
  <si>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</si>
  <si>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</si>
  <si>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</si>
  <si>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</si>
  <si>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</si>
  <si>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</si>
  <si>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</si>
  <si>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</si>
  <si>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</si>
  <si>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</si>
  <si>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</si>
  <si>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</si>
  <si>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</si>
  <si>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</si>
  <si>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</si>
  <si>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</si>
  <si>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</si>
  <si>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</si>
  <si>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</si>
  <si>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</si>
  <si>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</si>
  <si>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</si>
  <si>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</si>
  <si>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</si>
  <si>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</si>
  <si>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</si>
  <si>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</si>
  <si>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</si>
  <si>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</si>
  <si>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</si>
  <si>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</si>
  <si>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</si>
  <si>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</si>
  <si>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</si>
  <si>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</si>
  <si>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</si>
  <si>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</si>
  <si>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</si>
  <si>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</si>
  <si>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</si>
  <si>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</si>
  <si>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</si>
  <si>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</si>
  <si>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</si>
  <si>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</si>
  <si>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</si>
  <si>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</si>
  <si>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</si>
  <si>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</si>
  <si>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</si>
  <si>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</si>
  <si>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</si>
  <si>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</si>
  <si>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</si>
  <si>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</si>
  <si>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</si>
  <si>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</si>
  <si>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</si>
  <si>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</si>
  <si>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</si>
  <si>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</si>
  <si>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</si>
  <si>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</si>
  <si>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</si>
  <si>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</si>
  <si>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</si>
  <si>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</si>
  <si>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</si>
  <si>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</si>
  <si>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</si>
  <si>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</si>
  <si>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</si>
  <si>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</si>
  <si>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</si>
  <si>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</si>
  <si>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</si>
  <si>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</si>
  <si>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</si>
  <si>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</si>
  <si>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</si>
  <si>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</si>
  <si>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</si>
  <si>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</si>
  <si>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</si>
  <si>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</si>
  <si>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</si>
  <si>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</si>
  <si>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</si>
  <si>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</si>
  <si>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</si>
  <si>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</si>
  <si>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</si>
  <si>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</si>
  <si>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</si>
  <si>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</si>
  <si>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</si>
  <si>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</si>
  <si>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</si>
  <si>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</si>
  <si>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</si>
  <si>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</si>
  <si>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</si>
  <si>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</si>
  <si>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</si>
  <si>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</si>
  <si>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</si>
  <si>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</si>
  <si>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</si>
  <si>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</si>
  <si>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</si>
  <si>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</si>
  <si>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</si>
  <si>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</si>
  <si>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</si>
  <si>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</si>
  <si>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</si>
  <si>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</si>
  <si>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</si>
  <si>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</si>
  <si>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</si>
  <si>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</si>
  <si>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</si>
  <si>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</si>
  <si>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</si>
  <si>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</si>
  <si>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</si>
  <si>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</si>
  <si>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</si>
  <si>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</si>
  <si>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</si>
  <si>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</si>
  <si>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</si>
  <si>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</si>
  <si>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</si>
  <si>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</si>
  <si>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</si>
  <si>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</si>
  <si>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</si>
  <si>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</si>
  <si>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</si>
  <si>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</si>
  <si>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</si>
  <si>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</si>
  <si>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</si>
  <si>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</si>
  <si>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</si>
  <si>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</si>
  <si>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</si>
  <si>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</si>
  <si>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</si>
  <si>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</si>
  <si>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</si>
  <si>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</si>
  <si>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</si>
  <si>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</si>
  <si>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</si>
  <si>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</si>
  <si>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</si>
  <si>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</si>
  <si>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</si>
  <si>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</si>
  <si>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</si>
  <si>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</si>
  <si>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</si>
  <si>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</si>
  <si>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</si>
  <si>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</si>
  <si>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</si>
  <si>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</si>
  <si>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</si>
  <si>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</si>
  <si>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</si>
  <si>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</si>
  <si>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</si>
  <si>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</si>
  <si>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</si>
  <si>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</si>
  <si>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</si>
  <si>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</si>
  <si>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</si>
  <si>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</si>
  <si>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</si>
  <si>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</si>
  <si>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</si>
  <si>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</si>
  <si>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</si>
  <si>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</si>
  <si>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</si>
  <si>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</si>
  <si>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</si>
  <si>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</si>
  <si>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</si>
  <si>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</si>
  <si>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</si>
  <si>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</si>
  <si>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</si>
  <si>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</si>
  <si>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</si>
  <si>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</si>
  <si>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</si>
  <si>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</si>
  <si>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</si>
  <si>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</si>
  <si>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</si>
  <si>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</si>
  <si>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</si>
  <si>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</si>
  <si>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</si>
  <si>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</si>
  <si>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</si>
  <si>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</si>
  <si>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</si>
  <si>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</si>
  <si>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</si>
  <si>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</si>
  <si>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</si>
  <si>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</si>
  <si>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</si>
  <si>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</si>
  <si>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</si>
  <si>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</si>
  <si>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</si>
  <si>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</si>
  <si>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</si>
  <si>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</si>
  <si>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</si>
  <si>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</si>
  <si>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</si>
  <si>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</si>
  <si>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</si>
  <si>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</si>
  <si>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</si>
  <si>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</si>
  <si>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</si>
  <si>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</si>
  <si>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</si>
  <si>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</si>
  <si>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</si>
  <si>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</si>
  <si>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</si>
  <si>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</si>
  <si>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</si>
  <si>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</si>
  <si>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</si>
  <si>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</si>
  <si>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</si>
  <si>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</si>
  <si>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</si>
  <si>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</si>
  <si>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</si>
  <si>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</si>
  <si>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</si>
  <si>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</si>
  <si>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</si>
  <si>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</si>
  <si>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</si>
  <si>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</si>
  <si>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</si>
  <si>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</si>
  <si>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</si>
  <si>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</si>
  <si>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</si>
  <si>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</si>
  <si>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</si>
  <si>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</si>
  <si>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</si>
  <si>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</si>
  <si>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</si>
  <si>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</si>
  <si>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</si>
  <si>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</si>
  <si>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</si>
  <si>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</si>
  <si>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</si>
  <si>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</si>
  <si>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</si>
  <si>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</si>
  <si>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</si>
  <si>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</si>
  <si>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</si>
  <si>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</si>
  <si>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</si>
  <si>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</si>
  <si>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</si>
  <si>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</si>
  <si>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</si>
  <si>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</si>
  <si>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</si>
  <si>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</si>
  <si>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</si>
  <si>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</si>
  <si>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</si>
  <si>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</si>
  <si>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</si>
  <si>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</si>
  <si>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</si>
  <si>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</si>
  <si>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</si>
  <si>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</si>
  <si>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</si>
  <si>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</si>
  <si>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</si>
  <si>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</si>
  <si>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</si>
  <si>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</si>
  <si>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</si>
  <si>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</si>
  <si>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</si>
  <si>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</si>
  <si>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</si>
  <si>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</si>
  <si>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</si>
  <si>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</si>
  <si>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</si>
  <si>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</si>
  <si>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</si>
  <si>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</si>
  <si>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</si>
  <si>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</si>
  <si>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</si>
  <si>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</si>
  <si>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</si>
  <si>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</si>
  <si>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</si>
  <si>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</si>
  <si>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</si>
  <si>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</si>
  <si>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</si>
  <si>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</si>
  <si>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</si>
  <si>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</si>
  <si>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</si>
  <si>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</si>
  <si>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</si>
  <si>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</si>
  <si>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</si>
  <si>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</si>
  <si>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</si>
  <si>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</si>
  <si>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</si>
  <si>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</si>
  <si>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</si>
  <si>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</si>
  <si>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</si>
  <si>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</si>
  <si>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</si>
  <si>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</si>
  <si>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</si>
  <si>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</si>
  <si>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</si>
  <si>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</si>
  <si>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</si>
  <si>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</si>
  <si>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</si>
  <si>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</si>
  <si>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</si>
  <si>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</si>
  <si>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</si>
  <si>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</si>
  <si>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</si>
  <si>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</si>
  <si>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</si>
  <si>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</si>
  <si>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</si>
  <si>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</si>
  <si>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</si>
  <si>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</si>
  <si>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</si>
  <si>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</si>
  <si>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</si>
  <si>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</si>
  <si>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</si>
  <si>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</si>
  <si>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</si>
  <si>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</si>
  <si>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</si>
  <si>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</si>
  <si>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</si>
  <si>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</si>
  <si>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</si>
  <si>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</si>
  <si>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</si>
  <si>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</si>
  <si>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</si>
  <si>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</si>
  <si>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</si>
  <si>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</si>
  <si>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</si>
  <si>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</si>
  <si>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</si>
  <si>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</si>
  <si>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</si>
  <si>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</si>
  <si>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</si>
  <si>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</si>
  <si>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</si>
  <si>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</si>
  <si>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</si>
  <si>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</si>
  <si>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</si>
  <si>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</si>
  <si>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</si>
  <si>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</si>
  <si>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</si>
  <si>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</si>
  <si>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</si>
  <si>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</si>
  <si>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</si>
  <si>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</si>
  <si>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</si>
  <si>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</si>
  <si>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</si>
  <si>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</si>
  <si>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</si>
  <si>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</si>
  <si>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</si>
  <si>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</si>
  <si>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</si>
  <si>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</si>
  <si>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</si>
  <si>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</si>
  <si>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</si>
  <si>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</si>
  <si>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</si>
  <si>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</si>
  <si>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</si>
  <si>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</si>
  <si>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</si>
  <si>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</si>
  <si>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</si>
  <si>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</si>
  <si>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</si>
  <si>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</si>
  <si>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</si>
  <si>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</si>
  <si>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</si>
  <si>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</si>
  <si>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</si>
  <si>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</si>
  <si>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</si>
  <si>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</si>
  <si>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</si>
  <si>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</si>
  <si>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</si>
  <si>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</si>
  <si>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</si>
  <si>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</si>
  <si>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</si>
  <si>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</si>
  <si>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</si>
  <si>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</si>
  <si>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</si>
  <si>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</si>
  <si>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</si>
  <si>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</si>
  <si>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</si>
  <si>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</si>
  <si>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</si>
  <si>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</si>
  <si>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</si>
  <si>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</si>
  <si>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</si>
  <si>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</si>
  <si>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</si>
  <si>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</si>
  <si>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</si>
  <si>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</si>
  <si>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</si>
  <si>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</si>
  <si>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</si>
  <si>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</si>
  <si>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</si>
  <si>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</si>
  <si>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</si>
  <si>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</si>
  <si>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</si>
  <si>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</si>
  <si>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</si>
  <si>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</si>
  <si>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</si>
  <si>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</si>
  <si>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</si>
  <si>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</si>
  <si>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</si>
  <si>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</si>
  <si>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</si>
  <si>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</si>
  <si>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</si>
  <si>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</si>
  <si>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</si>
  <si>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</si>
  <si>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</si>
  <si>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</si>
  <si>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</si>
  <si>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</si>
  <si>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</si>
  <si>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</si>
  <si>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</si>
  <si>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</si>
  <si>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</si>
  <si>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</si>
  <si>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</si>
  <si>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</si>
  <si>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</si>
  <si>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</si>
  <si>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</si>
  <si>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</si>
  <si>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</si>
  <si>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</si>
  <si>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</si>
  <si>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</si>
  <si>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</si>
  <si>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</si>
  <si>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</si>
  <si>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</si>
  <si>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</si>
  <si>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</si>
  <si>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</si>
  <si>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</si>
  <si>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</si>
  <si>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</si>
  <si>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</si>
  <si>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</si>
  <si>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</si>
  <si>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</si>
  <si>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</si>
  <si>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</si>
  <si>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</si>
  <si>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</si>
  <si>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</si>
  <si>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</si>
  <si>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</si>
  <si>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</si>
  <si>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</si>
  <si>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</si>
  <si>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</si>
  <si>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</si>
  <si>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</si>
  <si>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</si>
  <si>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</si>
  <si>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</si>
  <si>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</si>
  <si>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</si>
  <si>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</si>
  <si>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</si>
  <si>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</si>
  <si>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</si>
  <si>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</si>
  <si>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</si>
  <si>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</si>
  <si>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</si>
  <si>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</si>
  <si>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</si>
  <si>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</si>
  <si>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</si>
  <si>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</si>
  <si>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</si>
  <si>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</si>
  <si>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</si>
  <si>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</si>
  <si>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</si>
  <si>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</si>
  <si>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</si>
  <si>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</si>
  <si>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</si>
  <si>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</si>
  <si>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</si>
  <si>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</si>
  <si>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</si>
  <si>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</si>
  <si>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</si>
  <si>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</si>
  <si>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</si>
  <si>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</si>
  <si>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</si>
  <si>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</si>
  <si>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</si>
  <si>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</si>
  <si>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</si>
  <si>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</si>
  <si>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</si>
  <si>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</si>
  <si>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</si>
  <si>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</si>
  <si>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</si>
  <si>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</si>
  <si>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</si>
  <si>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</si>
  <si>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</si>
  <si>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</si>
  <si>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</si>
  <si>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</si>
  <si>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</si>
  <si>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</si>
  <si>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</si>
  <si>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</si>
  <si>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</si>
  <si>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</si>
  <si>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</si>
  <si>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</si>
  <si>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</si>
  <si>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</si>
  <si>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</si>
  <si>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</si>
  <si>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</si>
  <si>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</si>
  <si>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</si>
  <si>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</si>
  <si>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</si>
  <si>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</si>
  <si>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</si>
  <si>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</si>
  <si>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</si>
  <si>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</si>
  <si>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</si>
  <si>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</si>
  <si>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</si>
  <si>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</si>
  <si>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</si>
  <si>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</si>
  <si>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</si>
  <si>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</si>
  <si>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</si>
  <si>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</si>
  <si>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</si>
  <si>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</si>
  <si>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</si>
  <si>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</si>
  <si>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</si>
  <si>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</si>
  <si>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</si>
  <si>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</si>
  <si>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</si>
  <si>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</si>
  <si>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</si>
  <si>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</si>
  <si>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</si>
  <si>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</si>
  <si>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</si>
  <si>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</si>
  <si>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</si>
  <si>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</si>
  <si>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</si>
  <si>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</si>
  <si>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</si>
  <si>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</si>
  <si>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</si>
  <si>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</si>
  <si>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</si>
  <si>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</si>
  <si>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</si>
  <si>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</si>
  <si>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</si>
  <si>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</si>
  <si>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</si>
  <si>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</si>
  <si>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</si>
  <si>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</si>
  <si>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</si>
  <si>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</si>
  <si>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</si>
  <si>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</si>
  <si>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</si>
  <si>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</si>
  <si>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</si>
  <si>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</si>
  <si>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</si>
  <si>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</si>
  <si>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</si>
  <si>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</si>
  <si>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</si>
  <si>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</si>
  <si>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</si>
  <si>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</si>
  <si>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</si>
  <si>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</si>
  <si>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</si>
  <si>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</si>
  <si>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</si>
  <si>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</si>
  <si>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</si>
  <si>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</si>
  <si>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</si>
  <si>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</si>
  <si>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</si>
  <si>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</si>
  <si>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</si>
  <si>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</si>
  <si>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</si>
  <si>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</si>
  <si>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</si>
  <si>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</si>
  <si>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</si>
  <si>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</si>
  <si>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</si>
  <si>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</si>
  <si>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</si>
  <si>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</si>
  <si>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</si>
  <si>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</si>
  <si>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</si>
  <si>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</si>
  <si>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</si>
  <si>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</si>
  <si>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</si>
  <si>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</si>
  <si>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</si>
  <si>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</si>
  <si>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</si>
  <si>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</si>
  <si>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</si>
  <si>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</si>
  <si>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</si>
  <si>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</si>
  <si>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</si>
  <si>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</si>
  <si>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</si>
  <si>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</si>
  <si>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</si>
  <si>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</si>
  <si>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</si>
  <si>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</si>
  <si>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</si>
  <si>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</si>
  <si>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</si>
  <si>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</si>
  <si>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</si>
  <si>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</si>
  <si>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</si>
  <si>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</si>
  <si>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</si>
  <si>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</si>
  <si>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</si>
  <si>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</si>
  <si>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</si>
  <si>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</si>
  <si>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</si>
  <si>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</si>
  <si>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</si>
  <si>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</si>
  <si>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</si>
  <si>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</si>
  <si>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</si>
  <si>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</si>
  <si>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</si>
  <si>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</si>
  <si>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</si>
  <si>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</si>
  <si>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</si>
  <si>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</si>
  <si>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</si>
  <si>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</si>
  <si>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</si>
  <si>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</si>
  <si>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</si>
  <si>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</si>
  <si>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</si>
  <si>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</si>
  <si>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</si>
  <si>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</si>
  <si>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</si>
  <si>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</si>
  <si>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</si>
  <si>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</si>
  <si>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</si>
  <si>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</si>
  <si>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</si>
  <si>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</si>
  <si>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</si>
  <si>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</si>
  <si>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</si>
  <si>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</si>
  <si>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</si>
  <si>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</si>
  <si>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</si>
  <si>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</si>
  <si>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</si>
  <si>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</si>
  <si>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</si>
  <si>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</si>
  <si>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</si>
  <si>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</si>
  <si>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</si>
  <si>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</si>
  <si>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</si>
  <si>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</si>
  <si>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</si>
  <si>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</si>
  <si>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</si>
  <si>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</si>
  <si>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</si>
  <si>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</si>
  <si>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</si>
  <si>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</si>
  <si>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</si>
  <si>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</si>
  <si>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</si>
  <si>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</si>
  <si>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</si>
  <si>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</si>
  <si>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</si>
  <si>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</si>
  <si>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</si>
  <si>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</si>
  <si>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</si>
  <si>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</si>
  <si>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</si>
  <si>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</si>
  <si>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</si>
  <si>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</si>
  <si>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</si>
  <si>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</si>
  <si>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</si>
  <si>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</si>
  <si>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</si>
  <si>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</si>
  <si>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</si>
  <si>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</si>
  <si>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</si>
  <si>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</si>
  <si>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</si>
  <si>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</si>
  <si>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</si>
  <si>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</si>
  <si>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</si>
  <si>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</si>
  <si>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</si>
  <si>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</si>
  <si>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</si>
  <si>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</si>
  <si>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</si>
  <si>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</si>
  <si>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</si>
  <si>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</si>
  <si>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</si>
  <si>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</si>
  <si>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</si>
  <si>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</si>
  <si>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</si>
  <si>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</si>
  <si>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</si>
  <si>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</si>
  <si>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</si>
  <si>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</si>
  <si>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</si>
  <si>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</si>
  <si>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</si>
  <si>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</si>
  <si>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</si>
  <si>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</si>
  <si>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</si>
  <si>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</si>
  <si>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</si>
  <si>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</si>
  <si>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</si>
  <si>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</si>
  <si>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</si>
  <si>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</si>
  <si>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</si>
  <si>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</si>
  <si>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</si>
  <si>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</si>
  <si>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</si>
  <si>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</si>
  <si>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</si>
  <si>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</si>
  <si>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</si>
  <si>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</si>
  <si>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</si>
  <si>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</si>
  <si>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</si>
  <si>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</si>
  <si>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</si>
  <si>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</si>
  <si>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</si>
  <si>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</si>
  <si>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</si>
  <si>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</si>
  <si>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</si>
  <si>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</si>
  <si>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</si>
  <si>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</si>
  <si>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</si>
  <si>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</si>
  <si>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</si>
  <si>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</si>
  <si>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</si>
  <si>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</si>
  <si>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</si>
  <si>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</si>
  <si>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</si>
  <si>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</si>
  <si>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</si>
  <si>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</si>
  <si>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</si>
  <si>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</si>
  <si>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</si>
  <si>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</si>
  <si>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</si>
  <si>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</si>
  <si>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</si>
  <si>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</si>
  <si>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</si>
  <si>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</si>
  <si>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</si>
  <si>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</si>
  <si>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</si>
  <si>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</si>
  <si>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</si>
  <si>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</si>
  <si>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</si>
  <si>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</si>
  <si>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</si>
  <si>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</si>
  <si>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</si>
  <si>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</si>
  <si>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</si>
  <si>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</si>
  <si>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</si>
  <si>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</si>
  <si>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</si>
  <si>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</si>
  <si>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</si>
  <si>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</si>
  <si>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</si>
  <si>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</si>
  <si>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</si>
  <si>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</si>
  <si>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</si>
  <si>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</si>
  <si>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</si>
  <si>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</si>
  <si>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</si>
  <si>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</si>
  <si>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</si>
  <si>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</si>
  <si>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</si>
  <si>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</si>
  <si>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</si>
  <si>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</si>
  <si>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</si>
  <si>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</si>
  <si>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</si>
  <si>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</si>
  <si>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</si>
  <si>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</si>
  <si>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</si>
  <si>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</si>
  <si>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</si>
  <si>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</si>
  <si>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</si>
  <si>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</si>
  <si>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</si>
  <si>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</si>
  <si>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</si>
  <si>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</si>
  <si>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</si>
  <si>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</si>
  <si>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</si>
  <si>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</si>
  <si>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</si>
  <si>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</si>
  <si>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</si>
  <si>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</si>
  <si>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</si>
  <si>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</si>
  <si>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</si>
  <si>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</si>
  <si>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</si>
  <si>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</si>
  <si>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</si>
  <si>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</si>
  <si>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</si>
  <si>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</si>
  <si>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</si>
  <si>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</si>
  <si>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</si>
  <si>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</si>
  <si>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</si>
  <si>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</si>
  <si>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</si>
  <si>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</si>
  <si>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</si>
  <si>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</si>
  <si>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</si>
  <si>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</si>
  <si>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</si>
  <si>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</si>
  <si>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</si>
  <si>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</si>
  <si>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</si>
  <si>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</si>
  <si>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</si>
  <si>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</si>
  <si>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</si>
  <si>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</si>
  <si>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</si>
  <si>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</si>
  <si>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</si>
  <si>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</si>
  <si>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</si>
  <si>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</si>
  <si>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</si>
  <si>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</si>
  <si>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</si>
  <si>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</si>
  <si>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</si>
  <si>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</si>
  <si>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</si>
  <si>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</si>
  <si>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</si>
  <si>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</si>
  <si>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</si>
  <si>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</si>
  <si>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</si>
  <si>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</si>
  <si>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</si>
  <si>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</si>
  <si>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</si>
  <si>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</si>
  <si>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</si>
  <si>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</si>
  <si>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</si>
  <si>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</si>
  <si>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</si>
  <si>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</si>
  <si>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</si>
  <si>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</si>
  <si>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</si>
  <si>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</si>
  <si>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</si>
  <si>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</si>
  <si>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</si>
  <si>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</si>
  <si>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</si>
  <si>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</si>
  <si>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</si>
  <si>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</si>
  <si>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</si>
  <si>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</si>
  <si>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</si>
  <si>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</si>
  <si>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</si>
  <si>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</si>
  <si>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</si>
  <si>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</si>
  <si>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</si>
  <si>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</si>
  <si>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</si>
  <si>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</si>
  <si>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</si>
  <si>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</si>
  <si>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</si>
  <si>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</si>
  <si>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</si>
  <si>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</si>
  <si>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</si>
  <si>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</si>
  <si>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</si>
  <si>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</si>
  <si>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</si>
  <si>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</si>
  <si>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</si>
  <si>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</si>
  <si>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</si>
  <si>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</si>
  <si>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</si>
  <si>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</si>
  <si>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</si>
  <si>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</si>
  <si>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</si>
  <si>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</si>
  <si>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</si>
  <si>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</si>
  <si>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</si>
  <si>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</si>
  <si>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</si>
  <si>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</si>
  <si>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</si>
  <si>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</si>
  <si>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</si>
  <si>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</si>
  <si>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</si>
  <si>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</si>
  <si>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</si>
  <si>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</si>
  <si>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</si>
  <si>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</si>
  <si>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</si>
  <si>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</si>
  <si>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</si>
  <si>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</si>
  <si>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</si>
  <si>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</si>
  <si>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</si>
  <si>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</si>
  <si>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</si>
  <si>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</si>
  <si>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</si>
  <si>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</si>
  <si>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</si>
  <si>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</si>
  <si>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</si>
  <si>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</si>
  <si>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</si>
  <si>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</si>
  <si>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</si>
  <si>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</si>
  <si>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</si>
  <si>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</si>
  <si>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</si>
  <si>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</si>
  <si>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</si>
  <si>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</si>
  <si>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</si>
  <si>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</si>
  <si>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</si>
  <si>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</si>
  <si>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</si>
  <si>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</si>
  <si>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</si>
  <si>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</si>
  <si>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</si>
  <si>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</si>
  <si>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</si>
  <si>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</si>
  <si>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</si>
  <si>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</si>
  <si>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</si>
  <si>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</si>
  <si>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</si>
  <si>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</si>
  <si>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</si>
  <si>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</si>
  <si>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</si>
  <si>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</si>
  <si>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</si>
  <si>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</si>
  <si>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</si>
  <si>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</si>
  <si>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</si>
  <si>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</si>
  <si>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</si>
  <si>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</si>
  <si>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</si>
  <si>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</si>
  <si>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</si>
  <si>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</si>
  <si>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</si>
  <si>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</si>
  <si>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</si>
  <si>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</si>
  <si>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</si>
  <si>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</si>
  <si>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</si>
  <si>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</si>
  <si>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</si>
  <si>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</si>
  <si>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</si>
  <si>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</si>
  <si>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</si>
  <si>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</si>
  <si>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</si>
  <si>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</si>
  <si>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</si>
  <si>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</si>
  <si>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</si>
  <si>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</si>
  <si>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</si>
  <si>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</si>
  <si>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</si>
  <si>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</si>
  <si>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</si>
  <si>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</si>
  <si>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</si>
  <si>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</si>
  <si>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</si>
  <si>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</si>
  <si>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</si>
  <si>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</si>
  <si>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</si>
  <si>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</si>
  <si>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</si>
  <si>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</si>
  <si>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</si>
  <si>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</si>
  <si>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</si>
  <si>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</si>
  <si>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</si>
  <si>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</si>
  <si>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</si>
  <si>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</si>
  <si>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</si>
  <si>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</si>
  <si>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</si>
  <si>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</si>
  <si>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</si>
  <si>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</si>
  <si>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</si>
  <si>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</si>
  <si>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</si>
  <si>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</si>
  <si>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</si>
  <si>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</si>
  <si>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</si>
  <si>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</si>
  <si>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</si>
  <si>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</si>
  <si>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</si>
  <si>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</si>
  <si>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</si>
  <si>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</si>
  <si>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</si>
  <si>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</si>
  <si>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</si>
  <si>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</si>
  <si>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</si>
  <si>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</si>
  <si>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</si>
  <si>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</si>
  <si>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</si>
  <si>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</si>
  <si>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</si>
  <si>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</si>
  <si>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</si>
  <si>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</si>
  <si>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</si>
  <si>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</si>
  <si>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</si>
  <si>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</si>
  <si>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</si>
  <si>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</si>
  <si>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</si>
  <si>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</si>
  <si>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</si>
  <si>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</si>
  <si>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</si>
  <si>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</si>
  <si>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</si>
  <si>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</si>
  <si>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</si>
  <si>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</si>
  <si>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</si>
  <si>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</si>
  <si>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</si>
  <si>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</si>
  <si>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</si>
  <si>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</si>
  <si>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</si>
  <si>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</si>
  <si>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</si>
  <si>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</si>
  <si>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</si>
  <si>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</si>
  <si>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</si>
  <si>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</si>
  <si>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</si>
  <si>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</si>
  <si>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</si>
  <si>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</si>
  <si>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</si>
  <si>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</si>
  <si>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</si>
  <si>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</si>
  <si>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</si>
  <si>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</si>
  <si>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</si>
  <si>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</si>
  <si>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</si>
  <si>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</si>
  <si>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</si>
  <si>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</si>
  <si>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</si>
  <si>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</si>
  <si>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</si>
  <si>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</si>
  <si>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</si>
  <si>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</si>
  <si>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</si>
  <si>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</si>
  <si>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</si>
  <si>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</si>
  <si>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</si>
  <si>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</si>
  <si>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</si>
  <si>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</si>
  <si>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</si>
  <si>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</si>
  <si>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</si>
  <si>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</si>
  <si>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</si>
  <si>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</si>
  <si>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</si>
  <si>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</si>
  <si>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</si>
  <si>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</si>
  <si>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</si>
  <si>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</si>
  <si>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</si>
  <si>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</si>
  <si>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</si>
  <si>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</si>
  <si>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</si>
  <si>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</si>
  <si>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</si>
  <si>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</si>
  <si>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</si>
  <si>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</si>
  <si>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</si>
  <si>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</si>
  <si>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</si>
  <si>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</si>
  <si>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</si>
  <si>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</si>
  <si>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</si>
  <si>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</si>
  <si>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</si>
  <si>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</si>
  <si>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</si>
  <si>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</si>
  <si>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</si>
  <si>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</si>
  <si>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</si>
  <si>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</si>
  <si>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</si>
  <si>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</si>
  <si>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</si>
  <si>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</si>
  <si>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</si>
  <si>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</si>
  <si>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</si>
  <si>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</si>
  <si>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</si>
  <si>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</si>
  <si>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</si>
  <si>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</si>
  <si>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</si>
  <si>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</si>
  <si>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</si>
  <si>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</si>
  <si>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</si>
  <si>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</si>
  <si>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</si>
  <si>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</si>
  <si>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</si>
  <si>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</si>
  <si>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</si>
  <si>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</si>
  <si>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</si>
  <si>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</si>
  <si>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</si>
  <si>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</si>
  <si>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</si>
  <si>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</si>
  <si>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</si>
  <si>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</si>
  <si>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</si>
  <si>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</si>
  <si>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</si>
  <si>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</si>
  <si>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</si>
  <si>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</si>
  <si>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</si>
  <si>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</si>
  <si>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</si>
  <si>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</si>
  <si>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</si>
  <si>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</si>
  <si>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</si>
  <si>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</si>
  <si>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</si>
  <si>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</si>
  <si>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</si>
  <si>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</si>
  <si>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</si>
  <si>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</si>
  <si>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</si>
  <si>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</si>
  <si>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</si>
  <si>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</si>
  <si>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</si>
  <si>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</si>
  <si>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</si>
  <si>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</si>
  <si>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</si>
  <si>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</si>
  <si>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</si>
  <si>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</si>
  <si>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</si>
  <si>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</si>
  <si>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</si>
  <si>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</si>
  <si>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</si>
  <si>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</si>
  <si>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</si>
  <si>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</si>
  <si>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</si>
  <si>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</si>
  <si>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</si>
  <si>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</si>
  <si>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</si>
  <si>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</si>
  <si>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</si>
  <si>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</si>
  <si>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</si>
  <si>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</si>
  <si>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</si>
  <si>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</si>
  <si>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</si>
  <si>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</si>
  <si>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</si>
  <si>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</si>
  <si>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</si>
  <si>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</si>
  <si>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</si>
  <si>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</si>
  <si>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</si>
  <si>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</si>
  <si>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</si>
  <si>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</si>
  <si>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</si>
  <si>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</si>
  <si>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</si>
  <si>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</si>
  <si>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</si>
  <si>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</si>
  <si>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</si>
  <si>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</si>
  <si>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</si>
  <si>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</si>
  <si>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</si>
  <si>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</si>
  <si>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</si>
  <si>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</si>
  <si>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</si>
  <si>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</si>
  <si>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</si>
  <si>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</si>
  <si>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</si>
  <si>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</si>
  <si>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</si>
  <si>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</si>
  <si>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</si>
  <si>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</si>
  <si>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</si>
  <si>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</si>
  <si>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</si>
  <si>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</si>
  <si>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</si>
  <si>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</si>
  <si>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</si>
  <si>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</si>
  <si>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</si>
  <si>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</si>
  <si>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</si>
  <si>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</si>
  <si>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</si>
  <si>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</si>
  <si>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</si>
  <si>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</si>
  <si>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</si>
  <si>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</si>
  <si>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</si>
  <si>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</si>
  <si>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</si>
  <si>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</si>
  <si>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</si>
  <si>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</si>
  <si>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</si>
  <si>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</si>
  <si>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</si>
  <si>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</si>
  <si>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</si>
  <si>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</si>
  <si>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</si>
  <si>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</si>
  <si>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</si>
  <si>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</si>
  <si>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</si>
  <si>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</si>
  <si>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</si>
  <si>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</si>
  <si>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</si>
  <si>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</si>
  <si>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</si>
  <si>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</si>
  <si>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</si>
  <si>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</si>
  <si>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</si>
  <si>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</si>
  <si>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</si>
  <si>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</si>
  <si>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</si>
  <si>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</si>
  <si>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</si>
  <si>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</si>
  <si>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</si>
  <si>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</si>
  <si>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</si>
  <si>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</si>
  <si>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</si>
  <si>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</si>
  <si>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</si>
  <si>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</si>
  <si>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</si>
  <si>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</si>
  <si>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</si>
  <si>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</si>
  <si>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</si>
  <si>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</si>
  <si>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</si>
  <si>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</si>
  <si>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</si>
  <si>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</si>
  <si>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</si>
  <si>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</si>
  <si>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</si>
  <si>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</si>
  <si>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</si>
  <si>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</si>
  <si>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</si>
  <si>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</si>
  <si>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</si>
  <si>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</si>
  <si>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</si>
  <si>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</si>
  <si>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</si>
  <si>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</si>
  <si>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</si>
  <si>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</si>
  <si>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</si>
  <si>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</si>
  <si>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</si>
  <si>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</si>
  <si>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</si>
  <si>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</si>
  <si>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</si>
  <si>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</si>
  <si>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</si>
  <si>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</si>
  <si>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</si>
  <si>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</si>
  <si>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</si>
  <si>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</si>
  <si>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</si>
  <si>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</si>
  <si>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</si>
  <si>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</si>
  <si>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</si>
  <si>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</si>
  <si>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</si>
  <si>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</si>
  <si>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</si>
  <si>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</si>
  <si>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</si>
  <si>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</si>
  <si>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</si>
  <si>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</si>
  <si>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</si>
  <si>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</si>
  <si>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</si>
  <si>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</si>
  <si>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</si>
  <si>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</si>
  <si>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</si>
  <si>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</si>
  <si>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</si>
  <si>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</si>
  <si>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</si>
  <si>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</si>
  <si>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</si>
  <si>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</si>
  <si>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</si>
  <si>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</si>
  <si>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</si>
  <si>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</si>
  <si>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</si>
  <si>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</si>
  <si>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</si>
  <si>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</si>
  <si>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</si>
  <si>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</si>
  <si>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</si>
  <si>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</si>
  <si>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</si>
  <si>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</si>
  <si>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</si>
  <si>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</si>
  <si>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</si>
  <si>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</si>
  <si>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</si>
  <si>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</si>
  <si>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</si>
  <si>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</si>
  <si>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</si>
  <si>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</si>
  <si>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</si>
  <si>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</si>
  <si>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</si>
  <si>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</si>
  <si>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</si>
  <si>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</si>
  <si>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</si>
  <si>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</si>
  <si>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</si>
  <si>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</si>
  <si>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</si>
  <si>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</si>
  <si>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</si>
  <si>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</si>
  <si>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</si>
  <si>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</si>
  <si>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</si>
  <si>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</si>
  <si>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</si>
  <si>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</si>
  <si>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</si>
  <si>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</si>
  <si>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</si>
  <si>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</si>
  <si>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</si>
  <si>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</si>
  <si>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</si>
  <si>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</si>
  <si>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</si>
  <si>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</si>
  <si>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</si>
  <si>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</si>
  <si>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</si>
  <si>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</si>
  <si>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</si>
  <si>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</si>
  <si>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</si>
  <si>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</si>
  <si>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</si>
  <si>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</si>
  <si>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</si>
  <si>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</si>
  <si>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</si>
  <si>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</si>
  <si>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</si>
  <si>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</si>
  <si>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</si>
  <si>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</si>
  <si>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</si>
  <si>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</si>
  <si>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</si>
  <si>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</si>
  <si>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</si>
  <si>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</si>
  <si>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</si>
  <si>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</si>
  <si>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</si>
  <si>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</si>
  <si>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</si>
  <si>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</si>
  <si>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</si>
  <si>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</si>
  <si>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</si>
  <si>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</si>
  <si>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</si>
  <si>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</si>
  <si>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</si>
  <si>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</si>
  <si>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</si>
  <si>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</si>
  <si>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</si>
  <si>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</si>
  <si>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</si>
  <si>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</si>
  <si>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</si>
  <si>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</si>
  <si>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</si>
  <si>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</si>
  <si>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</si>
  <si>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</si>
  <si>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</si>
  <si>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</si>
  <si>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</si>
  <si>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</si>
  <si>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</si>
  <si>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</si>
  <si>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</si>
  <si>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</si>
  <si>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</si>
  <si>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</si>
  <si>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</si>
  <si>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</si>
  <si>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</si>
  <si>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</si>
  <si>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</si>
  <si>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</si>
  <si>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</si>
  <si>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</si>
  <si>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</si>
  <si>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</si>
  <si>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</si>
  <si>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</si>
  <si>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</si>
  <si>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</si>
  <si>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</si>
  <si>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</si>
  <si>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</si>
  <si>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</si>
  <si>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</si>
  <si>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</si>
  <si>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</si>
  <si>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</si>
  <si>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</si>
  <si>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</si>
  <si>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</si>
  <si>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</si>
  <si>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</si>
  <si>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</si>
  <si>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</si>
  <si>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</si>
  <si>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</si>
  <si>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</si>
  <si>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</si>
  <si>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</si>
  <si>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</si>
  <si>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</si>
  <si>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</si>
  <si>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</si>
  <si>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</si>
  <si>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</si>
  <si>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</si>
  <si>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</si>
  <si>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</si>
  <si>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</si>
  <si>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</si>
  <si>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</si>
  <si>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</si>
  <si>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</si>
  <si>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</si>
  <si>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</si>
  <si>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</si>
  <si>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</si>
  <si>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</si>
  <si>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</si>
  <si>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</si>
  <si>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</si>
  <si>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</si>
  <si>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</si>
  <si>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</si>
  <si>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</si>
  <si>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</si>
  <si>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</si>
  <si>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</si>
  <si>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</si>
  <si>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</si>
  <si>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</si>
  <si>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</si>
  <si>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</si>
  <si>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</si>
  <si>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</si>
  <si>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</si>
  <si>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</si>
  <si>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</si>
  <si>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</si>
  <si>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</si>
  <si>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</si>
  <si>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</si>
  <si>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</si>
  <si>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</si>
  <si>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</si>
  <si>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</si>
  <si>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</si>
  <si>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</si>
  <si>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</si>
  <si>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</si>
  <si>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</si>
  <si>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</si>
  <si>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</si>
  <si>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</si>
  <si>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</si>
  <si>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</si>
  <si>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</si>
  <si>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</si>
  <si>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</si>
  <si>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</si>
  <si>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</si>
  <si>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</si>
  <si>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</si>
  <si>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</si>
  <si>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</si>
  <si>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</si>
  <si>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</si>
  <si>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</si>
  <si>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</si>
  <si>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</si>
  <si>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</si>
  <si>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</si>
  <si>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</si>
  <si>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</si>
  <si>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</si>
  <si>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</si>
  <si>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</si>
  <si>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</si>
  <si>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</si>
  <si>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</si>
  <si>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</si>
  <si>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</si>
  <si>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</si>
  <si>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</si>
  <si>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</si>
  <si>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</si>
  <si>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</si>
  <si>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</si>
  <si>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</si>
  <si>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</si>
  <si>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</si>
  <si>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</si>
  <si>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</si>
  <si>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</si>
  <si>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</si>
  <si>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</si>
  <si>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</si>
  <si>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</si>
  <si>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</si>
  <si>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</si>
  <si>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</si>
  <si>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</si>
  <si>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</si>
  <si>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</si>
  <si>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</si>
  <si>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</si>
  <si>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</si>
  <si>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</si>
  <si>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</si>
  <si>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</si>
  <si>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</si>
  <si>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</si>
  <si>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</si>
  <si>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</si>
  <si>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</si>
  <si>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</si>
  <si>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</si>
  <si>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</si>
  <si>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</si>
  <si>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</si>
  <si>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</si>
  <si>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</si>
  <si>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</si>
  <si>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</si>
  <si>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</si>
  <si>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</si>
  <si>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</si>
  <si>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</si>
  <si>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</si>
  <si>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</si>
  <si>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</si>
  <si>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</si>
  <si>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</si>
  <si>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</si>
  <si>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</si>
  <si>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</si>
  <si>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</si>
  <si>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</si>
  <si>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</si>
  <si>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</si>
  <si>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</si>
  <si>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</si>
  <si>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</si>
  <si>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</si>
  <si>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</si>
  <si>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</si>
  <si>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</si>
  <si>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</si>
  <si>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</si>
  <si>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</si>
  <si>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</si>
  <si>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</si>
  <si>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</si>
  <si>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</si>
  <si>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</si>
  <si>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</si>
  <si>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</si>
  <si>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</si>
  <si>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</si>
  <si>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</si>
  <si>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</si>
  <si>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</si>
  <si>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</si>
  <si>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</si>
  <si>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</si>
  <si>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</si>
  <si>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</si>
  <si>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</si>
  <si>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</si>
  <si>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</si>
  <si>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</si>
  <si>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</si>
  <si>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</si>
  <si>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</si>
  <si>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</si>
  <si>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</si>
  <si>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</si>
  <si>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</si>
  <si>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</si>
  <si>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</si>
  <si>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</si>
  <si>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</si>
  <si>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</si>
  <si>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</si>
  <si>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</si>
  <si>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</si>
  <si>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</si>
  <si>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</si>
  <si>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</si>
  <si>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</si>
  <si>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</si>
  <si>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</si>
  <si>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</si>
  <si>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</si>
  <si>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</si>
  <si>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</si>
  <si>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</si>
  <si>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</si>
  <si>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</si>
  <si>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</si>
  <si>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</si>
  <si>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</si>
  <si>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</si>
  <si>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</si>
  <si>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</si>
  <si>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</si>
  <si>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</si>
  <si>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</si>
  <si>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</si>
  <si>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</si>
  <si>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</si>
  <si>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</si>
  <si>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</si>
  <si>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</si>
  <si>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</si>
  <si>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</si>
  <si>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</si>
  <si>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</si>
  <si>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</si>
  <si>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</si>
  <si>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</si>
  <si>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</si>
  <si>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</si>
  <si>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</si>
  <si>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</si>
  <si>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</si>
  <si>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</si>
  <si>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</si>
  <si>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</si>
  <si>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</si>
  <si>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</si>
  <si>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</si>
  <si>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</si>
  <si>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</si>
  <si>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</si>
  <si>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</si>
  <si>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</si>
  <si>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</si>
  <si>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</si>
  <si>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</si>
  <si>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</si>
  <si>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</si>
  <si>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</si>
  <si>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</si>
  <si>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</si>
  <si>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</si>
  <si>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</si>
  <si>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</si>
  <si>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</si>
  <si>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</si>
  <si>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</si>
  <si>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</si>
  <si>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</si>
  <si>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</si>
  <si>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</si>
  <si>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</si>
  <si>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</si>
  <si>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</si>
  <si>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</si>
  <si>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</si>
  <si>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</si>
  <si>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</si>
  <si>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</si>
  <si>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</si>
  <si>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</si>
  <si>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</si>
  <si>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</si>
  <si>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</si>
  <si>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</si>
  <si>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</si>
  <si>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</si>
  <si>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</si>
  <si>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</si>
  <si>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</si>
  <si>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</si>
  <si>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</si>
  <si>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</si>
  <si>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</si>
  <si>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</si>
  <si>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</si>
  <si>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</si>
  <si>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</si>
  <si>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</si>
  <si>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</si>
  <si>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</si>
  <si>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</si>
  <si>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</si>
  <si>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</si>
  <si>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</si>
  <si>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</si>
  <si>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</si>
  <si>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</si>
  <si>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</si>
  <si>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</si>
  <si>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</si>
  <si>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</si>
  <si>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</si>
  <si>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</si>
  <si>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</si>
  <si>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</si>
  <si>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</si>
  <si>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</si>
  <si>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</si>
  <si>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</si>
  <si>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</si>
  <si>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</si>
  <si>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</si>
  <si>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</si>
  <si>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</si>
  <si>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</si>
  <si>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</si>
  <si>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</si>
  <si>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</si>
  <si>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</si>
  <si>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</si>
  <si>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</si>
  <si>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</si>
  <si>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</si>
  <si>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</si>
  <si>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</si>
  <si>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</si>
  <si>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</si>
  <si>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</si>
  <si>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</si>
  <si>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</si>
  <si>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</si>
  <si>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</si>
  <si>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</si>
  <si>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</si>
  <si>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</si>
  <si>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</si>
  <si>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</si>
  <si>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</si>
  <si>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</si>
  <si>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</si>
  <si>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</si>
  <si>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</si>
  <si>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</si>
  <si>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</si>
  <si>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</si>
  <si>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</si>
  <si>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</si>
  <si>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</si>
  <si>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</si>
  <si>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</si>
  <si>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</si>
  <si>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</si>
  <si>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</si>
  <si>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</si>
  <si>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</si>
  <si>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</si>
  <si>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</si>
  <si>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</si>
  <si>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</si>
  <si>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</si>
  <si>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</si>
  <si>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</si>
  <si>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</si>
  <si>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</si>
  <si>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</si>
  <si>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</si>
  <si>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</si>
  <si>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</si>
  <si>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</si>
  <si>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</si>
  <si>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</si>
  <si>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</si>
  <si>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</si>
  <si>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</si>
  <si>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</si>
  <si>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</si>
  <si>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</si>
  <si>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</si>
  <si>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</si>
  <si>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</si>
  <si>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</si>
  <si>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</si>
  <si>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</si>
  <si>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</si>
  <si>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</si>
  <si>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</si>
  <si>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</si>
  <si>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</si>
  <si>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</si>
  <si>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</si>
  <si>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</si>
  <si>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</si>
  <si>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</si>
  <si>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</si>
  <si>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</si>
  <si>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</si>
  <si>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</si>
  <si>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</si>
  <si>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</si>
  <si>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</si>
  <si>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</si>
  <si>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</si>
  <si>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</si>
  <si>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</si>
  <si>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</si>
  <si>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</si>
  <si>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</si>
  <si>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</si>
  <si>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</si>
  <si>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</si>
  <si>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</si>
  <si>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</si>
  <si>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</si>
  <si>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</si>
  <si>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</si>
  <si>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</si>
  <si>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</si>
  <si>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</si>
  <si>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</si>
  <si>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</si>
  <si>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</si>
  <si>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</si>
  <si>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</si>
  <si>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</si>
  <si>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</si>
  <si>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</si>
  <si>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</si>
  <si>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</si>
  <si>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</si>
  <si>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</si>
  <si>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</si>
  <si>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</si>
  <si>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</si>
  <si>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</si>
  <si>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</si>
  <si>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</si>
  <si>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</si>
  <si>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</si>
  <si>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</si>
  <si>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</si>
  <si>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</si>
  <si>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</si>
  <si>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</si>
  <si>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</si>
  <si>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</si>
  <si>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</si>
  <si>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</si>
  <si>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</si>
  <si>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</si>
  <si>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</si>
  <si>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</si>
  <si>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</si>
  <si>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</si>
  <si>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</si>
  <si>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</si>
  <si>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</si>
  <si>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</si>
  <si>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</si>
  <si>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</si>
  <si>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</si>
  <si>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</si>
  <si>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</si>
  <si>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</si>
  <si>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</si>
  <si>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</si>
  <si>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</si>
  <si>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</si>
  <si>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</si>
  <si>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</si>
  <si>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</si>
  <si>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</si>
  <si>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</si>
  <si>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</si>
  <si>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</si>
  <si>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</si>
  <si>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</si>
  <si>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</si>
  <si>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</si>
  <si>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</si>
  <si>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</si>
  <si>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</si>
  <si>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</si>
  <si>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</si>
  <si>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</si>
  <si>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</si>
  <si>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</si>
  <si>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</si>
  <si>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</si>
  <si>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</si>
  <si>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</si>
  <si>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</si>
  <si>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</si>
  <si>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</si>
  <si>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</si>
  <si>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</si>
  <si>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</si>
  <si>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</si>
  <si>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</si>
  <si>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</si>
  <si>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</si>
  <si>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</si>
  <si>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</si>
  <si>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</si>
  <si>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</si>
  <si>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</si>
  <si>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</si>
  <si>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</si>
  <si>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</si>
  <si>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</si>
  <si>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</si>
  <si>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</si>
  <si>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</si>
  <si>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</si>
  <si>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</si>
  <si>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</si>
  <si>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</si>
  <si>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</si>
  <si>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</si>
  <si>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</si>
  <si>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</si>
  <si>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</si>
  <si>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</si>
  <si>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</si>
  <si>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</si>
  <si>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</si>
  <si>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</si>
  <si>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</si>
  <si>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</si>
  <si>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</si>
  <si>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</si>
  <si>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</si>
  <si>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</si>
  <si>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</si>
  <si>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</si>
  <si>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</si>
  <si>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</si>
  <si>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</si>
  <si>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</si>
  <si>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</si>
  <si>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</si>
  <si>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</si>
  <si>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</si>
  <si>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</si>
  <si>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</si>
  <si>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</si>
  <si>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</si>
  <si>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</si>
  <si>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</si>
  <si>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</si>
  <si>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</si>
  <si>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</si>
  <si>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</si>
  <si>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</si>
  <si>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</si>
  <si>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</si>
  <si>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</si>
  <si>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</si>
  <si>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</si>
  <si>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</si>
  <si>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</si>
  <si>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</si>
  <si>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</si>
  <si>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</si>
  <si>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</si>
  <si>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</si>
  <si>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</si>
  <si>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</si>
  <si>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</si>
  <si>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</si>
  <si>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</si>
  <si>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</si>
  <si>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</si>
  <si>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</si>
  <si>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</si>
  <si>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</si>
  <si>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</si>
  <si>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</si>
  <si>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</si>
  <si>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</si>
  <si>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</si>
  <si>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</si>
  <si>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</si>
  <si>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</si>
  <si>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</si>
  <si>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</si>
  <si>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</si>
  <si>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</si>
  <si>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</si>
  <si>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</si>
  <si>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</si>
  <si>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</si>
  <si>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</si>
  <si>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</si>
  <si>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</si>
  <si>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</si>
  <si>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</si>
  <si>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</si>
  <si>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</si>
  <si>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</si>
  <si>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</si>
  <si>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</si>
  <si>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</si>
  <si>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</si>
  <si>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</si>
  <si>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</si>
  <si>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</si>
  <si>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</si>
  <si>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</si>
  <si>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</si>
  <si>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</si>
  <si>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</si>
  <si>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</si>
  <si>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</si>
  <si>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</si>
  <si>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</si>
  <si>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</si>
  <si>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</si>
  <si>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</si>
  <si>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</si>
  <si>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</si>
  <si>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</si>
  <si>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</si>
  <si>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</si>
  <si>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</si>
  <si>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</si>
  <si>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</si>
  <si>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</si>
  <si>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</si>
  <si>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</si>
  <si>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</si>
  <si>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</si>
  <si>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</si>
  <si>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</si>
  <si>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</si>
  <si>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</si>
  <si>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</si>
  <si>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</si>
  <si>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</si>
  <si>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</si>
  <si>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</si>
  <si>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</si>
  <si>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</si>
  <si>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</si>
  <si>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</si>
  <si>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</si>
  <si>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</si>
  <si>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</si>
  <si>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</si>
  <si>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</si>
  <si>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</si>
  <si>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</si>
  <si>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</si>
  <si>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</si>
  <si>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</si>
  <si>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</si>
  <si>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</si>
  <si>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</si>
  <si>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</si>
  <si>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</si>
  <si>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</si>
  <si>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</si>
  <si>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</si>
  <si>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</si>
  <si>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</si>
  <si>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</si>
  <si>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</si>
  <si>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</si>
  <si>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</si>
  <si>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</si>
  <si>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</si>
  <si>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</si>
  <si>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</si>
  <si>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</si>
  <si>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</si>
  <si>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</si>
  <si>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</si>
  <si>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</si>
  <si>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</si>
  <si>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</si>
  <si>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</si>
  <si>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</si>
  <si>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</si>
  <si>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</si>
  <si>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</si>
  <si>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</si>
  <si>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</si>
  <si>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</si>
  <si>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</si>
  <si>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</si>
  <si>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</si>
  <si>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</si>
  <si>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</si>
  <si>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</si>
  <si>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</si>
  <si>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</si>
  <si>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</si>
  <si>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</si>
  <si>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</si>
  <si>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</si>
  <si>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</si>
  <si>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</si>
  <si>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</si>
  <si>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</si>
  <si>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</si>
  <si>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</si>
  <si>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</si>
  <si>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</si>
  <si>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</si>
  <si>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</si>
  <si>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</si>
  <si>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</si>
  <si>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</si>
  <si>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</si>
  <si>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</si>
  <si>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</si>
  <si>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</si>
  <si>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</si>
  <si>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</si>
  <si>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</si>
  <si>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</si>
  <si>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</si>
  <si>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</si>
  <si>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</si>
  <si>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</si>
  <si>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</si>
  <si>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</si>
  <si>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</si>
  <si>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</si>
  <si>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</si>
  <si>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</si>
  <si>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</si>
  <si>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</si>
  <si>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</si>
  <si>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</si>
  <si>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</si>
  <si>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</si>
  <si>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</si>
  <si>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</si>
  <si>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</si>
  <si>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</si>
  <si>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</si>
  <si>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</si>
  <si>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</si>
  <si>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</si>
  <si>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</si>
  <si>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</si>
  <si>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</si>
  <si>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</si>
  <si>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</si>
  <si>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</si>
  <si>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</si>
  <si>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</si>
  <si>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</si>
  <si>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</si>
  <si>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</si>
  <si>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</si>
  <si>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</si>
  <si>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</si>
  <si>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</si>
  <si>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</si>
  <si>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</si>
  <si>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</si>
  <si>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</si>
  <si>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</si>
  <si>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</si>
  <si>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</si>
  <si>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</si>
  <si>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</si>
  <si>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</si>
  <si>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</si>
  <si>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</si>
  <si>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</si>
  <si>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</si>
  <si>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</si>
  <si>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</si>
  <si>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</si>
  <si>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</si>
  <si>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</si>
  <si>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</si>
  <si>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</si>
  <si>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</si>
  <si>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</si>
  <si>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</si>
  <si>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</si>
  <si>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</si>
  <si>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</si>
  <si>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</si>
  <si>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</si>
  <si>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</si>
  <si>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</si>
  <si>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</si>
  <si>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</si>
  <si>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</si>
  <si>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</si>
  <si>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</si>
  <si>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</si>
  <si>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</si>
  <si>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</si>
  <si>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</si>
  <si>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</si>
  <si>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</si>
  <si>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</si>
  <si>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</si>
  <si>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</si>
  <si>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</si>
  <si>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</si>
  <si>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</si>
  <si>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</si>
  <si>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</si>
  <si>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</si>
  <si>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</si>
  <si>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</si>
  <si>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</si>
  <si>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</si>
  <si>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</si>
  <si>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</si>
  <si>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</si>
  <si>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</si>
  <si>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</si>
  <si>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</si>
  <si>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</si>
  <si>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</si>
  <si>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</si>
  <si>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</si>
  <si>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</si>
  <si>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</si>
  <si>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</si>
  <si>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</si>
  <si>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</si>
  <si>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</si>
  <si>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</si>
  <si>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</si>
  <si>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</si>
  <si>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</si>
  <si>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</si>
  <si>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</si>
  <si>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</si>
  <si>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</si>
  <si>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</si>
  <si>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</si>
  <si>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</si>
  <si>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</si>
  <si>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</si>
  <si>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</si>
  <si>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</si>
  <si>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</si>
  <si>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</si>
  <si>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</si>
  <si>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</si>
  <si>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</si>
  <si>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</si>
  <si>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</si>
  <si>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</si>
  <si>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</si>
  <si>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</si>
  <si>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</si>
  <si>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</si>
  <si>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</si>
  <si>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</si>
  <si>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</si>
  <si>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</si>
  <si>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</si>
  <si>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</si>
  <si>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</si>
  <si>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</si>
  <si>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</si>
  <si>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</si>
  <si>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</si>
  <si>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</si>
  <si>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</si>
  <si>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</si>
  <si>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</si>
  <si>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</si>
  <si>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</si>
  <si>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</si>
  <si>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</si>
  <si>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</si>
  <si>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</si>
  <si>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</si>
  <si>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</si>
  <si>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</si>
  <si>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</si>
  <si>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</si>
  <si>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</si>
  <si>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</si>
  <si>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</si>
  <si>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</si>
  <si>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</si>
  <si>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</si>
  <si>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</si>
  <si>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</si>
  <si>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</si>
  <si>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</si>
  <si>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</si>
  <si>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</si>
  <si>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</si>
  <si>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</si>
  <si>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</si>
  <si>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</si>
  <si>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</si>
  <si>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</si>
  <si>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</si>
  <si>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</si>
  <si>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</si>
  <si>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</si>
  <si>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</si>
  <si>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</si>
  <si>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</si>
  <si>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</si>
  <si>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</si>
  <si>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</si>
  <si>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</si>
  <si>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</si>
  <si>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</si>
  <si>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</si>
  <si>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</si>
  <si>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</si>
  <si>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</si>
  <si>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</si>
  <si>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</si>
  <si>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</si>
  <si>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</si>
  <si>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</si>
  <si>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</si>
  <si>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</si>
  <si>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</si>
  <si>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</si>
  <si>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</si>
  <si>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</si>
  <si>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</si>
  <si>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</si>
  <si>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</si>
  <si>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</si>
  <si>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</si>
  <si>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</si>
  <si>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</si>
  <si>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</si>
  <si>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</si>
  <si>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</si>
  <si>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</si>
  <si>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</si>
  <si>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</si>
  <si>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</si>
  <si>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</si>
  <si>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</si>
  <si>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</si>
  <si>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</si>
  <si>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</si>
  <si>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</si>
  <si>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</si>
  <si>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</si>
  <si>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</si>
  <si>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</si>
  <si>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</si>
  <si>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</si>
  <si>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</si>
  <si>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</si>
  <si>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</si>
  <si>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</si>
  <si>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</si>
  <si>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</si>
  <si>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</si>
  <si>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</si>
  <si>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</si>
  <si>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</si>
  <si>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</si>
  <si>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</si>
  <si>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</si>
  <si>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</si>
  <si>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</si>
  <si>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</si>
  <si>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</si>
  <si>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</si>
  <si>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</si>
  <si>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</si>
  <si>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</si>
  <si>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</si>
  <si>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</si>
  <si>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</si>
  <si>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</si>
  <si>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</si>
  <si>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</si>
  <si>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</si>
  <si>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</si>
  <si>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</si>
  <si>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</si>
  <si>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</si>
  <si>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</si>
  <si>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</si>
  <si>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</si>
  <si>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</si>
  <si>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</si>
  <si>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</si>
  <si>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</si>
  <si>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</si>
  <si>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</si>
  <si>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</si>
  <si>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</si>
  <si>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</si>
  <si>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</si>
  <si>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</si>
  <si>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</si>
  <si>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</si>
  <si>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</si>
  <si>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</si>
  <si>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</si>
  <si>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</si>
  <si>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</si>
  <si>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</si>
  <si>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</si>
  <si>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</si>
  <si>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</si>
  <si>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</si>
  <si>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</si>
  <si>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</si>
  <si>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</si>
  <si>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</si>
  <si>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</si>
  <si>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</si>
  <si>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</si>
  <si>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</si>
  <si>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</si>
  <si>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</si>
  <si>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</si>
  <si>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</si>
  <si>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</si>
  <si>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</si>
  <si>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</si>
  <si>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</si>
  <si>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</si>
  <si>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</si>
  <si>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</si>
  <si>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</si>
  <si>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</si>
  <si>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</si>
  <si>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</si>
  <si>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</si>
  <si>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</si>
  <si>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</si>
  <si>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</si>
  <si>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</si>
  <si>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</si>
  <si>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</si>
  <si>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</si>
  <si>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</si>
  <si>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</si>
  <si>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</si>
  <si>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</si>
  <si>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</si>
  <si>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</si>
  <si>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</si>
  <si>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</si>
  <si>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</si>
  <si>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</si>
  <si>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</si>
  <si>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</si>
  <si>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</si>
  <si>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</si>
  <si>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</si>
  <si>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</si>
  <si>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</si>
  <si>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</si>
  <si>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</si>
  <si>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</si>
  <si>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</si>
  <si>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</si>
  <si>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</si>
  <si>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</si>
  <si>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</si>
  <si>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</si>
  <si>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</si>
  <si>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</si>
  <si>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</si>
  <si>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</si>
  <si>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</si>
  <si>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</si>
  <si>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</si>
  <si>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</si>
  <si>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</si>
  <si>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</si>
  <si>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</si>
  <si>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</si>
  <si>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</si>
  <si>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</si>
  <si>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</si>
  <si>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</si>
  <si>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</si>
  <si>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</si>
  <si>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</si>
  <si>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</si>
  <si>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</si>
  <si>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</si>
  <si>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</si>
  <si>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</si>
  <si>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</si>
  <si>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</si>
  <si>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</si>
  <si>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</si>
  <si>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</si>
  <si>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</si>
  <si>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</si>
  <si>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</si>
  <si>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</si>
  <si>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</si>
  <si>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</si>
  <si>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</si>
  <si>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</si>
  <si>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</si>
  <si>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</si>
  <si>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</si>
  <si>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</si>
  <si>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</si>
  <si>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</si>
  <si>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</si>
  <si>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</si>
  <si>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</si>
  <si>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</si>
  <si>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</si>
  <si>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</si>
  <si>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</si>
  <si>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</si>
  <si>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</si>
  <si>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</si>
  <si>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</si>
  <si>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</si>
  <si>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</si>
  <si>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</si>
  <si>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</si>
  <si>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</si>
  <si>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</si>
  <si>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</si>
  <si>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</si>
  <si>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</si>
  <si>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</si>
  <si>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</si>
  <si>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</si>
  <si>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</si>
  <si>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</si>
  <si>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</si>
  <si>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</si>
  <si>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</si>
  <si>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</si>
  <si>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</si>
  <si>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</si>
  <si>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</si>
  <si>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</si>
  <si>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</si>
  <si>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</si>
  <si>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</si>
  <si>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</si>
  <si>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</si>
  <si>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</si>
  <si>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</si>
  <si>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</si>
  <si>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</si>
  <si>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</si>
  <si>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</si>
  <si>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</si>
  <si>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</si>
  <si>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</si>
  <si>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</si>
  <si>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</si>
  <si>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</si>
  <si>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</si>
  <si>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</si>
  <si>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</si>
  <si>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</si>
  <si>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</si>
  <si>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</si>
  <si>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</si>
  <si>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</si>
  <si>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</si>
  <si>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</si>
  <si>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</si>
  <si>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</si>
  <si>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</si>
  <si>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</si>
  <si>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</si>
  <si>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</si>
  <si>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</si>
  <si>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</si>
  <si>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</si>
  <si>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</si>
  <si>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</si>
  <si>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</si>
  <si>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</si>
  <si>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</si>
  <si>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</si>
  <si>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</si>
  <si>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</si>
  <si>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</si>
  <si>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</si>
  <si>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</si>
  <si>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</si>
  <si>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</si>
  <si>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</si>
  <si>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</si>
  <si>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</si>
  <si>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</si>
  <si>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</si>
  <si>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</si>
  <si>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</si>
  <si>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</si>
  <si>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</si>
  <si>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</si>
  <si>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</si>
  <si>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</si>
  <si>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</si>
  <si>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</si>
  <si>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</si>
  <si>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</si>
  <si>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</si>
  <si>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</si>
  <si>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</si>
  <si>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</si>
  <si>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</si>
  <si>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</si>
  <si>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</si>
  <si>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</si>
  <si>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</si>
  <si>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</si>
  <si>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</si>
  <si>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</si>
  <si>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</si>
  <si>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</si>
  <si>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</si>
  <si>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</si>
  <si>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</si>
  <si>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</si>
  <si>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</si>
  <si>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</si>
  <si>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</si>
  <si>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</si>
  <si>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</si>
  <si>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</si>
  <si>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</si>
  <si>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</si>
  <si>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</si>
  <si>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</si>
  <si>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</si>
  <si>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</si>
  <si>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</si>
  <si>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</si>
  <si>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</si>
  <si>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</si>
  <si>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</si>
  <si>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</si>
  <si>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</si>
  <si>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</si>
  <si>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</si>
  <si>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</si>
  <si>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</si>
  <si>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</si>
  <si>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</si>
  <si>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</si>
  <si>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</si>
  <si>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</si>
  <si>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</si>
  <si>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</si>
  <si>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</si>
  <si>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</si>
  <si>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</si>
  <si>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</si>
  <si>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</si>
  <si>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</si>
  <si>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</si>
  <si>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</si>
  <si>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</si>
  <si>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</si>
  <si>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</si>
  <si>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</si>
  <si>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</si>
  <si>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</si>
  <si>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</si>
  <si>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</si>
  <si>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</si>
  <si>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</si>
  <si>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</si>
  <si>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</si>
  <si>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</si>
  <si>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</si>
  <si>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</si>
  <si>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</si>
  <si>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</si>
  <si>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</si>
  <si>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</si>
  <si>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</si>
  <si>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</si>
  <si>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</si>
  <si>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</si>
  <si>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</si>
  <si>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</si>
  <si>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</si>
  <si>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</si>
  <si>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</si>
  <si>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</si>
  <si>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</si>
  <si>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</si>
  <si>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</si>
  <si>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</si>
  <si>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</si>
  <si>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</si>
  <si>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</si>
  <si>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</si>
  <si>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</si>
  <si>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</si>
  <si>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</si>
  <si>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</si>
  <si>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</si>
  <si>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</si>
  <si>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</si>
  <si>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</si>
  <si>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</si>
  <si>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</si>
  <si>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</si>
  <si>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</si>
  <si>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</si>
  <si>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</si>
  <si>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</si>
  <si>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</si>
  <si>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</si>
  <si>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</si>
  <si>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</si>
  <si>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</si>
  <si>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</si>
  <si>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</si>
  <si>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</si>
  <si>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</si>
  <si>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</si>
  <si>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</si>
  <si>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</si>
  <si>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</si>
  <si>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</si>
  <si>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</si>
  <si>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</si>
  <si>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</si>
  <si>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</si>
  <si>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</si>
  <si>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</si>
  <si>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</si>
  <si>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</si>
  <si>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</si>
  <si>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</si>
  <si>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</si>
  <si>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</si>
  <si>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</si>
  <si>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</si>
  <si>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</si>
  <si>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</si>
  <si>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</si>
  <si>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</si>
  <si>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</si>
  <si>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</si>
  <si>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</si>
  <si>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</si>
  <si>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</si>
  <si>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</si>
  <si>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</si>
  <si>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</si>
  <si>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</si>
  <si>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</si>
  <si>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</si>
  <si>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</si>
  <si>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</si>
  <si>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</si>
  <si>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</si>
  <si>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</si>
  <si>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</si>
  <si>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</si>
  <si>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</si>
  <si>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</si>
  <si>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</si>
  <si>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</si>
  <si>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</si>
  <si>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</si>
  <si>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</si>
  <si>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</si>
  <si>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</si>
  <si>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</si>
  <si>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</si>
  <si>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</si>
  <si>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</si>
  <si>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</si>
  <si>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</si>
  <si>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</si>
  <si>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</si>
  <si>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</si>
  <si>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</si>
  <si>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</si>
  <si>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</si>
  <si>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</si>
  <si>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</si>
  <si>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</si>
  <si>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</si>
  <si>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</si>
  <si>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</si>
  <si>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</si>
  <si>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</si>
  <si>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</si>
  <si>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</si>
  <si>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</si>
  <si>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</si>
  <si>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</si>
  <si>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</si>
  <si>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</si>
  <si>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</si>
  <si>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</si>
  <si>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</si>
  <si>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</si>
  <si>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</si>
  <si>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</si>
  <si>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</si>
  <si>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</si>
  <si>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</si>
  <si>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</si>
  <si>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</si>
  <si>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</si>
  <si>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</si>
  <si>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</si>
  <si>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</si>
  <si>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</si>
  <si>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</si>
  <si>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</si>
  <si>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</si>
  <si>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</si>
  <si>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</si>
  <si>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</si>
  <si>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</si>
  <si>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</si>
  <si>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</si>
  <si>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</si>
  <si>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</si>
  <si>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</si>
  <si>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</si>
  <si>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</si>
  <si>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</si>
  <si>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</si>
  <si>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</si>
  <si>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</si>
  <si>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</si>
  <si>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</si>
  <si>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</si>
  <si>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</si>
  <si>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</si>
  <si>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</si>
  <si>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</si>
  <si>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</si>
  <si>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</si>
  <si>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</si>
  <si>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</si>
  <si>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</si>
  <si>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</si>
  <si>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</si>
  <si>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</si>
  <si>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</si>
  <si>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</si>
  <si>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</si>
  <si>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</si>
  <si>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</si>
  <si>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</si>
  <si>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</si>
  <si>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</si>
  <si>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</si>
  <si>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</si>
  <si>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</si>
  <si>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</si>
  <si>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</si>
  <si>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</si>
  <si>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</si>
  <si>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</si>
  <si>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</si>
  <si>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</si>
  <si>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</si>
  <si>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</si>
  <si>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</si>
  <si>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</si>
  <si>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</si>
  <si>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</si>
  <si>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</si>
  <si>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</si>
  <si>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</si>
  <si>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</si>
  <si>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</si>
  <si>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</si>
  <si>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</si>
  <si>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</si>
  <si>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</si>
  <si>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</si>
  <si>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</si>
  <si>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</si>
  <si>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</si>
  <si>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</si>
  <si>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</si>
  <si>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</si>
  <si>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</si>
  <si>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</si>
  <si>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</si>
  <si>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</si>
  <si>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</si>
  <si>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</si>
  <si>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</si>
  <si>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</si>
  <si>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</si>
  <si>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</si>
  <si>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</si>
  <si>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</si>
  <si>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</si>
  <si>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</si>
  <si>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</si>
  <si>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</si>
  <si>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</si>
  <si>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</si>
  <si>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</si>
  <si>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</si>
  <si>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</si>
  <si>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</si>
  <si>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</si>
  <si>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</si>
  <si>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</si>
  <si>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</si>
  <si>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</si>
  <si>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</si>
  <si>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</si>
  <si>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</si>
  <si>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</si>
  <si>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</si>
  <si>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</si>
  <si>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</si>
  <si>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</si>
  <si>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</si>
  <si>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</si>
  <si>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</si>
  <si>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</si>
  <si>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</si>
  <si>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</si>
  <si>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</si>
  <si>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</si>
  <si>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</si>
  <si>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</si>
  <si>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</si>
  <si>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</si>
  <si>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</si>
  <si>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</si>
  <si>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</si>
  <si>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</si>
  <si>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</si>
  <si>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</si>
  <si>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</si>
  <si>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</si>
  <si>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</si>
  <si>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</si>
  <si>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</si>
  <si>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</si>
  <si>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</si>
  <si>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</si>
  <si>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</si>
  <si>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</si>
  <si>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</si>
  <si>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</si>
  <si>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</si>
  <si>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</si>
  <si>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</si>
  <si>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</si>
  <si>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</si>
  <si>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</si>
  <si>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</si>
  <si>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</si>
  <si>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</si>
  <si>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</si>
  <si>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</si>
  <si>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</si>
  <si>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</si>
  <si>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</si>
  <si>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</si>
  <si>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</si>
  <si>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</si>
  <si>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</si>
  <si>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</si>
  <si>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</si>
  <si>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</si>
  <si>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</si>
  <si>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</si>
  <si>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</si>
  <si>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</si>
  <si>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</si>
  <si>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</si>
  <si>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</si>
  <si>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</si>
  <si>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</si>
  <si>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</si>
  <si>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</si>
  <si>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</si>
  <si>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</si>
  <si>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</si>
  <si>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</si>
  <si>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</si>
  <si>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</si>
  <si>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</si>
  <si>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</si>
  <si>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</si>
  <si>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</si>
  <si>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</si>
  <si>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</si>
  <si>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</si>
  <si>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</si>
  <si>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</si>
  <si>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</si>
  <si>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</si>
  <si>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</si>
  <si>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</si>
  <si>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</si>
  <si>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</si>
  <si>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</si>
  <si>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</si>
  <si>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</si>
  <si>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</si>
  <si>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</si>
  <si>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</si>
  <si>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</si>
  <si>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</si>
  <si>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</si>
  <si>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</si>
  <si>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</si>
  <si>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</si>
  <si>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</si>
  <si>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</si>
  <si>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</si>
  <si>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</si>
  <si>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</si>
  <si>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</si>
  <si>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</si>
  <si>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</si>
  <si>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</si>
  <si>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</si>
  <si>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</si>
  <si>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</si>
  <si>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</si>
  <si>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</si>
  <si>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</si>
  <si>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</si>
  <si>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</si>
  <si>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</si>
  <si>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</si>
  <si>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</si>
  <si>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</si>
  <si>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</si>
  <si>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</si>
  <si>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</si>
  <si>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</si>
  <si>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</si>
  <si>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</si>
  <si>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</si>
  <si>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</si>
  <si>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</si>
  <si>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</si>
  <si>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</si>
  <si>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</si>
  <si>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</si>
  <si>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</si>
  <si>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</si>
  <si>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</si>
  <si>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</si>
  <si>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</si>
  <si>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</si>
  <si>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</si>
  <si>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</si>
  <si>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</si>
  <si>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</si>
  <si>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</si>
  <si>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</si>
  <si>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</si>
  <si>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</si>
  <si>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</si>
  <si>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</si>
  <si>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</si>
  <si>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</si>
  <si>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</si>
  <si>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</si>
  <si>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</si>
  <si>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</si>
  <si>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</si>
  <si>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</si>
  <si>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</si>
  <si>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</si>
  <si>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</si>
  <si>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</si>
  <si>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</si>
  <si>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</si>
  <si>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</si>
  <si>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</si>
  <si>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</si>
  <si>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</si>
  <si>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</si>
  <si>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</si>
  <si>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</si>
  <si>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</si>
  <si>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</si>
  <si>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</si>
  <si>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</si>
  <si>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</si>
  <si>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</si>
  <si>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</si>
  <si>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</si>
  <si>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</si>
  <si>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</si>
  <si>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</si>
  <si>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</si>
  <si>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</si>
  <si>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</si>
  <si>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</si>
  <si>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</si>
  <si>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</si>
  <si>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</si>
  <si>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</si>
  <si>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</si>
  <si>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</si>
  <si>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</si>
  <si>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</si>
  <si>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</si>
  <si>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</si>
  <si>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</si>
  <si>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</si>
  <si>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</si>
  <si>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</si>
  <si>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</si>
  <si>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</si>
  <si>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</si>
  <si>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</si>
  <si>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</si>
  <si>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</si>
  <si>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</si>
  <si>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</si>
  <si>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</si>
  <si>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</si>
  <si>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</si>
  <si>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</si>
  <si>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</si>
  <si>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</si>
  <si>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</si>
  <si>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</si>
  <si>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</si>
  <si>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</si>
  <si>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</si>
  <si>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</si>
  <si>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</si>
  <si>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</si>
  <si>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</si>
  <si>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</si>
  <si>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</si>
  <si>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</si>
  <si>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</si>
  <si>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</si>
  <si>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</si>
  <si>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</si>
  <si>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</si>
  <si>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</si>
  <si>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</si>
  <si>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</si>
  <si>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</si>
  <si>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</si>
  <si>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</si>
  <si>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</si>
  <si>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</si>
  <si>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</si>
  <si>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</si>
  <si>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</si>
  <si>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</si>
  <si>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</si>
  <si>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</si>
  <si>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</si>
  <si>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</si>
  <si>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</si>
  <si>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</si>
  <si>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</si>
  <si>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</si>
  <si>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</si>
  <si>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</si>
  <si>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</si>
  <si>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</si>
  <si>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</si>
  <si>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</si>
  <si>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</si>
  <si>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</si>
  <si>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</si>
  <si>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</si>
  <si>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</si>
  <si>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</si>
  <si>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</si>
  <si>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</si>
  <si>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</si>
  <si>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</si>
  <si>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</si>
  <si>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</si>
  <si>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</si>
  <si>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</si>
  <si>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</si>
  <si>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</si>
  <si>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</si>
  <si>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</si>
  <si>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</si>
  <si>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</si>
  <si>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</si>
  <si>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</si>
  <si>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</si>
  <si>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</si>
  <si>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</si>
  <si>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</si>
  <si>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</si>
  <si>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</si>
  <si>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</si>
  <si>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</si>
  <si>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</si>
  <si>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</si>
  <si>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</si>
  <si>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</si>
  <si>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</si>
  <si>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</si>
  <si>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</si>
  <si>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</si>
  <si>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</si>
  <si>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</si>
  <si>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</si>
  <si>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</si>
  <si>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</si>
  <si>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</si>
  <si>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</si>
  <si>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</si>
  <si>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</si>
  <si>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</si>
  <si>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</si>
  <si>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</si>
  <si>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</si>
  <si>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</si>
  <si>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</si>
  <si>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</si>
  <si>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</si>
  <si>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</si>
  <si>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</si>
  <si>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</si>
  <si>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</si>
  <si>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</si>
  <si>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</si>
  <si>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</si>
  <si>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</si>
  <si>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</si>
  <si>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</si>
  <si>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</si>
  <si>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</si>
  <si>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</si>
  <si>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</si>
  <si>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</si>
  <si>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</si>
  <si>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</si>
  <si>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</si>
  <si>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</si>
  <si>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</si>
  <si>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</si>
  <si>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</si>
  <si>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</si>
  <si>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</si>
  <si>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</si>
  <si>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</si>
  <si>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</si>
  <si>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</si>
  <si>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</si>
  <si>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</si>
  <si>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</si>
  <si>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</si>
  <si>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</si>
  <si>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</si>
  <si>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</si>
  <si>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</si>
  <si>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</si>
  <si>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</si>
  <si>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</si>
  <si>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</si>
  <si>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</si>
  <si>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</si>
  <si>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</si>
  <si>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</si>
  <si>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</si>
  <si>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</si>
  <si>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</si>
  <si>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</si>
  <si>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</si>
  <si>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</si>
  <si>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</si>
  <si>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</si>
  <si>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</si>
  <si>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</si>
  <si>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</si>
  <si>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</si>
  <si>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</si>
  <si>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</si>
  <si>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</si>
  <si>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</si>
  <si>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</si>
  <si>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</si>
  <si>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</si>
  <si>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</si>
  <si>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</si>
  <si>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</si>
  <si>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</si>
  <si>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</si>
  <si>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</si>
  <si>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</si>
  <si>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</si>
  <si>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</si>
  <si>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</si>
  <si>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</si>
  <si>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</si>
  <si>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</si>
  <si>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</si>
  <si>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</si>
  <si>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</si>
  <si>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</si>
  <si>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</si>
  <si>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</si>
  <si>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</si>
  <si>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</si>
  <si>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</si>
  <si>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</si>
  <si>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</si>
  <si>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</si>
  <si>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</si>
  <si>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</si>
  <si>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</si>
  <si>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</si>
  <si>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</si>
  <si>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</si>
  <si>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</si>
  <si>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</si>
  <si>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</si>
  <si>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</si>
  <si>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</si>
  <si>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</si>
  <si>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</si>
  <si>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</si>
  <si>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</si>
  <si>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</si>
  <si>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</si>
  <si>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</si>
  <si>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</si>
  <si>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</si>
  <si>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</si>
  <si>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</si>
  <si>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</si>
  <si>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</si>
  <si>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</si>
  <si>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</si>
  <si>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</si>
  <si>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</si>
  <si>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</si>
  <si>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</si>
  <si>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</si>
  <si>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</si>
  <si>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</si>
  <si>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</si>
  <si>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</si>
  <si>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</si>
  <si>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</si>
  <si>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</si>
  <si>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</si>
  <si>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</si>
  <si>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</si>
  <si>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</si>
  <si>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</si>
  <si>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</si>
  <si>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</si>
  <si>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</si>
  <si>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</si>
  <si>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</si>
  <si>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</si>
  <si>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</si>
  <si>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</si>
  <si>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</si>
  <si>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</si>
  <si>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</si>
  <si>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</si>
  <si>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</si>
  <si>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</si>
  <si>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</si>
  <si>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</si>
  <si>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</si>
  <si>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</si>
  <si>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</si>
  <si>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</si>
  <si>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</si>
  <si>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</si>
  <si>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</si>
  <si>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</si>
  <si>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</si>
  <si>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</si>
  <si>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</si>
  <si>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</si>
  <si>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</si>
  <si>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</si>
  <si>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</si>
  <si>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</si>
  <si>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</si>
  <si>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</si>
  <si>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</si>
  <si>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</si>
  <si>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</si>
  <si>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</si>
  <si>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</si>
  <si>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</si>
  <si>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</si>
  <si>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</si>
  <si>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</si>
  <si>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</si>
  <si>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</si>
  <si>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</si>
  <si>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</si>
  <si>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</si>
  <si>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</si>
  <si>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</si>
  <si>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</si>
  <si>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</si>
  <si>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</si>
  <si>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</si>
  <si>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</si>
  <si>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</si>
  <si>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</si>
  <si>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</si>
  <si>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</si>
  <si>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</si>
  <si>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</si>
  <si>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</si>
  <si>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</si>
  <si>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</si>
  <si>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</si>
  <si>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</si>
  <si>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</si>
  <si>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</si>
  <si>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</si>
  <si>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</si>
  <si>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</si>
  <si>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</si>
  <si>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</si>
  <si>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</si>
  <si>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</si>
  <si>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</si>
  <si>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</si>
  <si>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</si>
  <si>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</si>
  <si>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</si>
  <si>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</si>
  <si>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</si>
  <si>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</si>
  <si>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</si>
  <si>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</si>
  <si>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</si>
  <si>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</si>
  <si>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</si>
  <si>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</si>
  <si>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</si>
  <si>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</si>
  <si>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</si>
  <si>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</si>
  <si>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</si>
  <si>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</si>
  <si>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</si>
  <si>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</si>
  <si>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</si>
  <si>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</si>
  <si>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</si>
  <si>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</si>
  <si>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</si>
  <si>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</si>
  <si>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</si>
  <si>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</si>
  <si>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</si>
  <si>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</si>
  <si>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</si>
  <si>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</si>
  <si>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</si>
  <si>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</si>
  <si>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</si>
  <si>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</si>
  <si>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</si>
  <si>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</si>
  <si>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</si>
  <si>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</si>
  <si>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</si>
  <si>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</si>
  <si>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</si>
  <si>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</si>
  <si>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</si>
  <si>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</si>
  <si>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</si>
  <si>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</si>
  <si>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</si>
  <si>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</si>
  <si>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</si>
  <si>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</si>
  <si>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</si>
  <si>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</si>
  <si>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</si>
  <si>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</si>
  <si>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</si>
  <si>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</si>
  <si>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</si>
  <si>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</si>
  <si>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</si>
  <si>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</si>
  <si>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</si>
  <si>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</si>
  <si>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</si>
  <si>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</si>
  <si>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</si>
  <si>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</si>
  <si>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</si>
  <si>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</si>
  <si>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</si>
  <si>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</si>
  <si>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</si>
  <si>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</si>
  <si>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</si>
  <si>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</si>
  <si>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</si>
  <si>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</si>
  <si>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</si>
  <si>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</si>
  <si>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</si>
  <si>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</si>
  <si>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</si>
  <si>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</si>
  <si>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</si>
  <si>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</si>
  <si>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</si>
  <si>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</si>
  <si>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</si>
  <si>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</si>
  <si>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</si>
  <si>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</si>
  <si>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</si>
  <si>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</si>
  <si>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</si>
  <si>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</si>
  <si>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</si>
  <si>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</si>
  <si>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</si>
  <si>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</si>
  <si>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</si>
  <si>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</si>
  <si>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</si>
  <si>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</si>
  <si>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</si>
  <si>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</si>
  <si>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</si>
  <si>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</si>
  <si>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</si>
  <si>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</si>
  <si>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</si>
  <si>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</si>
  <si>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</si>
  <si>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</si>
  <si>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</si>
  <si>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</si>
  <si>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</si>
  <si>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</si>
  <si>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</si>
  <si>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</si>
  <si>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</si>
  <si>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</si>
  <si>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</si>
  <si>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</si>
  <si>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</si>
  <si>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</si>
  <si>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</si>
  <si>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</si>
  <si>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</si>
  <si>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</si>
  <si>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</si>
  <si>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</si>
  <si>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</si>
  <si>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</si>
  <si>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</si>
  <si>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</si>
  <si>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</si>
  <si>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</si>
  <si>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</si>
  <si>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</si>
  <si>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</si>
  <si>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</si>
  <si>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</si>
  <si>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</si>
  <si>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</si>
  <si>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</si>
  <si>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</si>
  <si>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</si>
  <si>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</si>
  <si>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</si>
  <si>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</si>
  <si>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</si>
  <si>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</si>
  <si>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</si>
  <si>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</si>
  <si>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</si>
  <si>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</si>
  <si>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</si>
  <si>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</si>
  <si>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</si>
  <si>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</si>
  <si>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</si>
  <si>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</si>
  <si>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</si>
  <si>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</si>
  <si>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</si>
  <si>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</si>
  <si>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</si>
  <si>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</si>
  <si>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</si>
  <si>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</si>
  <si>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</si>
  <si>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</si>
  <si>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</si>
  <si>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</si>
  <si>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</si>
  <si>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</si>
  <si>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</si>
  <si>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</si>
  <si>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</si>
  <si>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</si>
  <si>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</si>
  <si>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</si>
  <si>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</si>
  <si>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</si>
  <si>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</si>
  <si>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</si>
  <si>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</si>
  <si>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</si>
  <si>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</si>
  <si>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</si>
  <si>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</si>
  <si>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</si>
  <si>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</si>
  <si>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</si>
  <si>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</si>
  <si>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</si>
  <si>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</si>
  <si>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</si>
  <si>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</si>
  <si>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</si>
  <si>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</si>
  <si>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</si>
  <si>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</si>
  <si>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</si>
  <si>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</si>
  <si>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</si>
  <si>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</si>
  <si>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</si>
  <si>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</si>
  <si>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</si>
  <si>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</si>
  <si>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</si>
  <si>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</si>
  <si>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</si>
  <si>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</si>
  <si>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</si>
  <si>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</si>
  <si>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</si>
  <si>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</si>
  <si>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</si>
  <si>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</si>
  <si>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</si>
  <si>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</si>
  <si>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</si>
  <si>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</si>
  <si>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</si>
  <si>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</si>
  <si>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</si>
  <si>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</si>
  <si>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</si>
  <si>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</si>
  <si>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</si>
  <si>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</si>
  <si>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</si>
  <si>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</si>
  <si>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</si>
  <si>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</si>
  <si>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</si>
  <si>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</si>
  <si>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</si>
  <si>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</si>
  <si>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</si>
  <si>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</si>
  <si>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</si>
  <si>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</si>
  <si>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</si>
  <si>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</si>
  <si>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</si>
  <si>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</si>
  <si>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</si>
  <si>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</si>
  <si>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</si>
  <si>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</si>
  <si>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</si>
  <si>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</si>
  <si>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</si>
  <si>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</si>
  <si>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</si>
  <si>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</si>
  <si>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</si>
  <si>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</si>
  <si>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</si>
  <si>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</si>
  <si>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</si>
  <si>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</si>
  <si>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</si>
  <si>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</si>
  <si>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</si>
  <si>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</si>
  <si>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</si>
  <si>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</si>
  <si>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</si>
  <si>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</si>
  <si>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</si>
  <si>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</si>
  <si>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</si>
  <si>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</si>
  <si>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</si>
  <si>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</si>
  <si>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</si>
  <si>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</si>
  <si>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</si>
  <si>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</si>
  <si>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</si>
  <si>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</si>
  <si>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</si>
  <si>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</si>
  <si>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</si>
  <si>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</si>
  <si>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</si>
  <si>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</si>
  <si>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</si>
  <si>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</si>
  <si>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</si>
  <si>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</si>
  <si>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</si>
  <si>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</si>
  <si>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</si>
  <si>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</si>
  <si>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</si>
  <si>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</si>
  <si>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</si>
  <si>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</si>
  <si>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</si>
  <si>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</si>
  <si>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</si>
  <si>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</si>
  <si>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</si>
  <si>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</si>
  <si>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</si>
  <si>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</si>
  <si>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</si>
  <si>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</si>
  <si>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</si>
  <si>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</si>
  <si>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</si>
  <si>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</si>
  <si>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</si>
  <si>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</si>
  <si>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</si>
  <si>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</si>
  <si>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</si>
  <si>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</si>
  <si>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</si>
  <si>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</si>
  <si>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</si>
  <si>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</si>
  <si>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</si>
  <si>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</si>
  <si>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</si>
  <si>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</si>
  <si>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</si>
  <si>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</si>
  <si>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</si>
  <si>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</si>
  <si>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</si>
  <si>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</si>
  <si>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</si>
  <si>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</si>
  <si>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</si>
  <si>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</si>
  <si>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</si>
  <si>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</si>
  <si>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</si>
  <si>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</si>
  <si>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</si>
  <si>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</si>
  <si>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</si>
  <si>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</si>
  <si>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</si>
  <si>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</si>
  <si>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</si>
  <si>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</si>
  <si>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</si>
  <si>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</si>
  <si>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</si>
  <si>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</si>
  <si>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</si>
  <si>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</si>
  <si>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</si>
  <si>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</si>
  <si>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</si>
  <si>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</si>
  <si>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</si>
  <si>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</si>
  <si>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</si>
  <si>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</si>
  <si>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</si>
  <si>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</si>
  <si>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</si>
  <si>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</si>
  <si>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</si>
  <si>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</si>
  <si>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</si>
  <si>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</si>
  <si>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</si>
  <si>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</si>
  <si>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</si>
  <si>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</si>
  <si>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</si>
  <si>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</si>
  <si>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</si>
  <si>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</si>
  <si>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</si>
  <si>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</si>
  <si>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</si>
  <si>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</si>
  <si>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</si>
  <si>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</si>
  <si>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</si>
  <si>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</si>
  <si>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</si>
  <si>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</si>
  <si>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</si>
  <si>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</si>
  <si>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</si>
  <si>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</si>
  <si>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</si>
  <si>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</si>
  <si>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</si>
  <si>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</si>
  <si>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</si>
  <si>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</si>
  <si>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</si>
  <si>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</si>
  <si>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</si>
  <si>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</si>
  <si>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</si>
  <si>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</si>
  <si>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</si>
  <si>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</si>
  <si>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</si>
  <si>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</si>
  <si>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</si>
  <si>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</si>
  <si>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</si>
  <si>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</si>
  <si>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</si>
  <si>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</si>
  <si>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</si>
  <si>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</si>
  <si>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</si>
  <si>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</si>
  <si>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</si>
  <si>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</si>
  <si>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</si>
  <si>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</si>
  <si>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</si>
  <si>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</si>
  <si>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</si>
  <si>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</si>
  <si>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</si>
  <si>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</si>
  <si>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</si>
  <si>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</si>
  <si>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</si>
  <si>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</si>
  <si>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</si>
  <si>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</si>
  <si>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</si>
  <si>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</si>
  <si>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</si>
  <si>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</si>
  <si>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</si>
  <si>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</si>
  <si>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</si>
  <si>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</si>
  <si>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</si>
  <si>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</si>
  <si>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</si>
  <si>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</si>
  <si>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</si>
  <si>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</si>
  <si>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</si>
  <si>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</si>
  <si>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</si>
  <si>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</si>
  <si>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</si>
  <si>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</si>
  <si>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</si>
  <si>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</si>
  <si>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</si>
  <si>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</si>
  <si>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</si>
  <si>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</si>
  <si>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</si>
  <si>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</si>
  <si>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</si>
  <si>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</si>
  <si>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</si>
  <si>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</si>
  <si>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</si>
  <si>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</si>
  <si>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</si>
  <si>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</si>
  <si>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</si>
  <si>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</si>
  <si>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</si>
  <si>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</si>
  <si>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</si>
  <si>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</si>
  <si>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</si>
  <si>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</si>
  <si>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</si>
  <si>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</si>
  <si>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</si>
  <si>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</si>
  <si>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</si>
  <si>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</si>
  <si>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</si>
  <si>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</si>
  <si>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</si>
  <si>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</si>
  <si>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</si>
  <si>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</si>
  <si>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</si>
  <si>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</si>
  <si>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</si>
  <si>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</si>
  <si>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</si>
  <si>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</si>
  <si>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</si>
  <si>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</si>
  <si>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</si>
  <si>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</si>
  <si>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</si>
  <si>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</si>
  <si>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</si>
  <si>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</si>
  <si>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</si>
  <si>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</si>
  <si>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</si>
  <si>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</si>
  <si>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</si>
  <si>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</si>
  <si>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</si>
  <si>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</si>
  <si>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</si>
  <si>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</si>
  <si>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</si>
  <si>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</si>
  <si>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</si>
  <si>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</si>
  <si>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</si>
  <si>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</si>
  <si>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</si>
  <si>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</si>
  <si>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</si>
  <si>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</si>
  <si>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</si>
  <si>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</si>
  <si>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</si>
  <si>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</si>
  <si>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</si>
  <si>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</si>
  <si>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</si>
  <si>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</si>
  <si>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</si>
  <si>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</si>
  <si>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</si>
  <si>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</si>
  <si>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</si>
  <si>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</si>
  <si>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</si>
  <si>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</si>
  <si>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</si>
  <si>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</si>
  <si>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</si>
  <si>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</si>
  <si>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</si>
  <si>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</si>
  <si>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</si>
  <si>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</si>
  <si>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</si>
  <si>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</si>
  <si>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</si>
  <si>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</si>
  <si>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</si>
  <si>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</si>
  <si>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</si>
  <si>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</si>
  <si>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</si>
  <si>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</si>
  <si>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</si>
  <si>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</si>
  <si>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</si>
  <si>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</si>
  <si>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</si>
  <si>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</si>
  <si>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</si>
  <si>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</si>
  <si>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</si>
  <si>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</si>
  <si>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</si>
  <si>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</si>
  <si>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</si>
  <si>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</si>
  <si>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</si>
  <si>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</si>
  <si>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</si>
  <si>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</si>
  <si>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</si>
  <si>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</si>
  <si>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</si>
  <si>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</si>
  <si>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</si>
  <si>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</si>
  <si>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</si>
  <si>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</si>
  <si>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</si>
  <si>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</si>
  <si>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</si>
  <si>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</si>
  <si>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</si>
  <si>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</si>
  <si>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</si>
  <si>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</si>
  <si>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</si>
  <si>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</si>
  <si>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</si>
  <si>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</si>
  <si>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</si>
  <si>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</si>
  <si>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</si>
  <si>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</si>
  <si>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</si>
  <si>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</si>
  <si>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</si>
  <si>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</si>
  <si>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</si>
  <si>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</si>
  <si>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</si>
  <si>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</si>
  <si>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</si>
  <si>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</si>
  <si>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</si>
  <si>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</si>
  <si>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</si>
  <si>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</si>
  <si>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</si>
  <si>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</si>
  <si>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</si>
  <si>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</si>
  <si>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</si>
  <si>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</si>
  <si>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</si>
  <si>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</si>
  <si>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</si>
  <si>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</si>
  <si>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</si>
  <si>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</si>
  <si>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</si>
  <si>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</si>
  <si>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</si>
  <si>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</si>
  <si>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</si>
  <si>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</si>
  <si>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</si>
  <si>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</si>
  <si>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</si>
  <si>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</si>
  <si>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</si>
  <si>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</si>
  <si>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</si>
  <si>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</si>
  <si>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</si>
  <si>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</si>
  <si>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</si>
  <si>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</si>
  <si>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</si>
  <si>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</si>
  <si>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</si>
  <si>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</si>
  <si>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</si>
  <si>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</si>
  <si>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</si>
  <si>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</si>
  <si>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</si>
  <si>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</si>
  <si>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</si>
  <si>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</si>
  <si>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</si>
  <si>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</si>
  <si>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</si>
  <si>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</si>
  <si>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</si>
  <si>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</si>
  <si>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</si>
  <si>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</si>
  <si>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</si>
  <si>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</si>
  <si>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</si>
  <si>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</si>
  <si>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</si>
  <si>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</si>
  <si>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</si>
  <si>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</si>
  <si>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</si>
  <si>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</si>
  <si>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</si>
  <si>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</si>
  <si>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</si>
  <si>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</si>
  <si>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</si>
  <si>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</si>
  <si>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</si>
  <si>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</si>
  <si>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</si>
  <si>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</si>
  <si>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</si>
  <si>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</si>
  <si>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</si>
  <si>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</si>
  <si>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</si>
  <si>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</si>
  <si>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</si>
  <si>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</si>
  <si>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</si>
  <si>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</si>
  <si>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</si>
  <si>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</si>
  <si>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</si>
  <si>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</si>
  <si>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</si>
  <si>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</si>
  <si>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</si>
  <si>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</si>
  <si>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</si>
  <si>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</si>
  <si>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</si>
  <si>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</si>
  <si>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</si>
  <si>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</si>
  <si>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</si>
  <si>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</si>
  <si>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</si>
  <si>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</si>
  <si>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</si>
  <si>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</si>
  <si>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</si>
  <si>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</si>
  <si>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</si>
  <si>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</si>
  <si>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</si>
  <si>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</si>
  <si>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</si>
  <si>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</si>
  <si>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</si>
  <si>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</si>
  <si>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</si>
  <si>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</si>
  <si>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</si>
  <si>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</si>
  <si>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</si>
  <si>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</si>
  <si>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</si>
  <si>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</si>
  <si>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</si>
  <si>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</si>
  <si>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</si>
  <si>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</si>
  <si>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</si>
  <si>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</si>
  <si>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</si>
  <si>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</si>
  <si>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</si>
  <si>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</si>
  <si>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</si>
  <si>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</si>
  <si>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</si>
  <si>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</si>
  <si>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</si>
  <si>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</si>
  <si>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</si>
  <si>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</si>
  <si>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</si>
  <si>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</si>
  <si>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</si>
  <si>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</si>
  <si>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</si>
  <si>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</si>
  <si>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</si>
  <si>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</si>
  <si>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</si>
  <si>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</si>
  <si>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</si>
  <si>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</si>
  <si>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</si>
  <si>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</si>
  <si>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</si>
  <si>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</si>
  <si>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</si>
  <si>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</si>
  <si>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</si>
  <si>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</si>
  <si>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</si>
  <si>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</si>
  <si>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</si>
  <si>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</si>
  <si>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</si>
  <si>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</si>
  <si>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</si>
  <si>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</si>
  <si>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</si>
  <si>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</si>
  <si>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</si>
  <si>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</si>
  <si>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</si>
  <si>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</si>
  <si>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</si>
  <si>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</si>
  <si>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</si>
  <si>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</si>
  <si>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</si>
  <si>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</si>
  <si>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</si>
  <si>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</si>
  <si>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</si>
  <si>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</si>
  <si>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</si>
  <si>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</si>
  <si>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</si>
  <si>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</si>
  <si>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</si>
  <si>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</si>
  <si>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</si>
  <si>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</si>
  <si>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</si>
  <si>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</si>
  <si>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</si>
  <si>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</si>
  <si>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</si>
  <si>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</si>
  <si>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</si>
  <si>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</si>
  <si>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</si>
  <si>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</si>
  <si>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</si>
  <si>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</si>
  <si>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</si>
  <si>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</si>
  <si>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</si>
  <si>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</si>
  <si>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</si>
  <si>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</si>
  <si>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</si>
  <si>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</si>
  <si>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</si>
  <si>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</si>
  <si>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</si>
  <si>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</si>
  <si>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</si>
  <si>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</si>
  <si>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</si>
  <si>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</si>
  <si>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</si>
  <si>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</si>
  <si>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</si>
  <si>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</si>
  <si>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</si>
  <si>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</si>
  <si>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</si>
  <si>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</si>
  <si>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</si>
  <si>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</si>
  <si>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</si>
  <si>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</si>
  <si>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</si>
  <si>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</si>
  <si>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</si>
  <si>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</si>
  <si>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</si>
  <si>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</si>
  <si>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</si>
  <si>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</si>
  <si>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</si>
  <si>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</si>
  <si>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</si>
  <si>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</si>
  <si>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</si>
  <si>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</si>
  <si>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</si>
  <si>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</si>
  <si>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</si>
  <si>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</si>
  <si>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</si>
  <si>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</si>
  <si>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</si>
  <si>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</si>
  <si>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</si>
  <si>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</si>
  <si>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</si>
  <si>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</si>
  <si>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</si>
  <si>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</si>
  <si>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</si>
  <si>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</si>
  <si>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</si>
  <si>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</si>
  <si>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</si>
  <si>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</si>
  <si>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</si>
  <si>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</si>
  <si>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</si>
  <si>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</si>
  <si>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</si>
  <si>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</si>
  <si>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</si>
  <si>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</si>
  <si>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</si>
  <si>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</si>
  <si>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</si>
  <si>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</si>
  <si>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</si>
  <si>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</si>
  <si>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</si>
  <si>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</si>
  <si>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</si>
  <si>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</si>
  <si>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</si>
  <si>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</si>
  <si>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</si>
  <si>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</si>
  <si>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</si>
  <si>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</si>
  <si>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</si>
  <si>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</si>
  <si>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</si>
  <si>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</si>
  <si>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</si>
  <si>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</si>
  <si>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</si>
  <si>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</si>
  <si>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</si>
  <si>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</si>
  <si>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</si>
  <si>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</si>
  <si>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</si>
  <si>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</si>
  <si>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</si>
  <si>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</si>
  <si>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</si>
  <si>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</si>
  <si>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</si>
  <si>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</si>
  <si>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</si>
  <si>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</si>
  <si>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</si>
  <si>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</si>
  <si>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</si>
  <si>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</si>
  <si>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</si>
  <si>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</si>
  <si>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</si>
  <si>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</si>
  <si>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</si>
  <si>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</si>
  <si>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</si>
  <si>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</si>
  <si>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</si>
  <si>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</si>
  <si>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</si>
  <si>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</si>
  <si>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</si>
  <si>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</si>
  <si>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</si>
  <si>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</si>
  <si>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</si>
  <si>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</si>
  <si>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</si>
  <si>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</si>
  <si>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</si>
  <si>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</si>
  <si>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</si>
  <si>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</si>
  <si>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</si>
  <si>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</si>
  <si>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</si>
  <si>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</si>
  <si>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</si>
  <si>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</si>
  <si>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</si>
  <si>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</si>
  <si>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</si>
  <si>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</si>
  <si>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</si>
  <si>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</si>
  <si>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</si>
  <si>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</si>
  <si>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</si>
  <si>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</si>
  <si>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</si>
  <si>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</si>
  <si>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</si>
  <si>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</si>
  <si>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</si>
  <si>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</si>
  <si>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</si>
  <si>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</si>
  <si>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</si>
  <si>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</si>
  <si>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</si>
  <si>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</si>
  <si>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</si>
  <si>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</si>
  <si>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</si>
  <si>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</si>
  <si>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</si>
  <si>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</si>
  <si>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</si>
  <si>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</si>
  <si>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</si>
  <si>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</si>
  <si>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</si>
  <si>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</si>
  <si>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</si>
  <si>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</si>
  <si>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</si>
  <si>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</si>
  <si>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</si>
  <si>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</si>
  <si>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</si>
  <si>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</si>
  <si>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</si>
  <si>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</si>
  <si>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</si>
  <si>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</si>
  <si>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</si>
  <si>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</si>
  <si>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</si>
  <si>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</si>
  <si>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</si>
  <si>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</si>
  <si>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</si>
  <si>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</si>
  <si>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</si>
  <si>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</si>
  <si>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</si>
  <si>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</si>
  <si>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</si>
  <si>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</si>
  <si>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</si>
  <si>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</si>
  <si>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</si>
  <si>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</si>
  <si>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</si>
  <si>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</si>
  <si>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</si>
  <si>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</si>
  <si>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</si>
  <si>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</si>
  <si>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</si>
  <si>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</si>
  <si>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</si>
  <si>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</si>
  <si>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</si>
  <si>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</si>
  <si>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</si>
  <si>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</si>
  <si>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</si>
  <si>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</si>
  <si>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</si>
  <si>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</si>
  <si>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</si>
  <si>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</si>
  <si>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</si>
  <si>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</si>
  <si>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</si>
  <si>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</si>
  <si>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</si>
  <si>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</si>
  <si>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</si>
  <si>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</si>
  <si>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</si>
  <si>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</si>
  <si>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</si>
  <si>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</si>
  <si>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</si>
  <si>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</si>
  <si>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</si>
  <si>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</si>
  <si>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</si>
  <si>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</si>
  <si>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</si>
  <si>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</si>
  <si>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</si>
  <si>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</si>
  <si>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</si>
  <si>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</si>
  <si>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</si>
  <si>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</si>
  <si>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</si>
  <si>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</si>
  <si>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</si>
  <si>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</si>
  <si>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</si>
  <si>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</si>
  <si>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</si>
  <si>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</si>
  <si>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</si>
  <si>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</si>
  <si>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</si>
  <si>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</si>
  <si>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</si>
  <si>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</si>
  <si>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</si>
  <si>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</si>
  <si>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</si>
  <si>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</si>
  <si>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</si>
  <si>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</si>
  <si>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</si>
  <si>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</si>
  <si>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</si>
  <si>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</si>
  <si>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</si>
  <si>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</si>
  <si>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</si>
  <si>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</si>
  <si>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</si>
  <si>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</si>
  <si>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</si>
  <si>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</si>
  <si>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</si>
  <si>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</si>
  <si>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</si>
  <si>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</si>
  <si>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</si>
  <si>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</si>
  <si>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</si>
  <si>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</si>
  <si>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</si>
  <si>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</si>
  <si>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</si>
  <si>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</si>
  <si>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</si>
  <si>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</si>
  <si>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</si>
  <si>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</si>
  <si>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</si>
  <si>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</si>
  <si>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</si>
  <si>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</si>
  <si>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</si>
  <si>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</si>
  <si>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</si>
  <si>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</si>
  <si>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</si>
  <si>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</si>
  <si>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</si>
  <si>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</si>
  <si>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</si>
  <si>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</si>
  <si>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</si>
  <si>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</si>
  <si>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</si>
  <si>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</si>
  <si>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</si>
  <si>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</si>
  <si>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</si>
  <si>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</si>
  <si>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</si>
  <si>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</si>
  <si>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</si>
  <si>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</si>
  <si>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</si>
  <si>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</si>
  <si>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</si>
  <si>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</si>
  <si>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</si>
  <si>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</si>
  <si>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</si>
  <si>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</si>
  <si>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</si>
  <si>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</si>
  <si>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</si>
  <si>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</si>
  <si>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</si>
  <si>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</si>
  <si>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</si>
  <si>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</si>
  <si>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</si>
  <si>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</si>
  <si>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</si>
  <si>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</si>
  <si>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</si>
  <si>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</si>
  <si>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</si>
  <si>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</si>
  <si>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</si>
  <si>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</si>
  <si>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</si>
  <si>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</si>
  <si>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</si>
  <si>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</si>
  <si>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</si>
  <si>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</si>
  <si>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</si>
  <si>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</si>
  <si>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</si>
  <si>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</si>
  <si>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</si>
  <si>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</si>
  <si>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</si>
  <si>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</si>
  <si>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</si>
  <si>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</si>
  <si>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</si>
  <si>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</si>
  <si>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</si>
  <si>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</si>
  <si>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</si>
  <si>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</si>
  <si>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</si>
  <si>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</si>
  <si>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</si>
  <si>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</si>
  <si>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</si>
  <si>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</si>
  <si>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</si>
  <si>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</si>
  <si>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</si>
  <si>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</si>
  <si>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</si>
  <si>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</si>
  <si>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</si>
  <si>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</si>
  <si>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</si>
  <si>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</si>
  <si>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</si>
  <si>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</si>
  <si>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</si>
  <si>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</si>
  <si>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</si>
  <si>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</si>
  <si>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</si>
  <si>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</si>
  <si>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</si>
  <si>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</si>
  <si>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</si>
  <si>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</si>
  <si>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</si>
  <si>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</si>
  <si>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</si>
  <si>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</si>
  <si>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</si>
  <si>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</si>
  <si>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</si>
  <si>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</si>
  <si>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</si>
  <si>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</si>
  <si>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</si>
  <si>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</si>
  <si>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</si>
  <si>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</si>
  <si>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</si>
  <si>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</si>
  <si>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</si>
  <si>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</si>
  <si>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</si>
  <si>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</si>
  <si>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</si>
  <si>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</si>
  <si>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</si>
  <si>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</si>
  <si>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</si>
  <si>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</si>
  <si>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</si>
  <si>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</si>
  <si>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</si>
  <si>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</si>
  <si>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</si>
  <si>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</si>
  <si>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</si>
  <si>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</si>
  <si>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</si>
  <si>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</si>
  <si>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</si>
  <si>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</si>
  <si>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</si>
  <si>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</si>
  <si>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</si>
  <si>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</si>
  <si>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</si>
  <si>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</si>
  <si>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</si>
  <si>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</si>
  <si>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</si>
  <si>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</si>
  <si>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</si>
  <si>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</si>
  <si>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</si>
  <si>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</si>
  <si>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</si>
  <si>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</si>
  <si>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</si>
  <si>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</si>
  <si>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</si>
  <si>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</si>
  <si>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</si>
  <si>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</si>
  <si>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</si>
  <si>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</si>
  <si>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</si>
  <si>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</si>
  <si>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</si>
  <si>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</si>
  <si>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</si>
  <si>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</si>
  <si>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</si>
  <si>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</si>
  <si>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</si>
  <si>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</si>
  <si>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</si>
  <si>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</si>
  <si>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</si>
  <si>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</si>
  <si>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</si>
  <si>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</si>
  <si>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</si>
  <si>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</si>
  <si>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</si>
  <si>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</si>
  <si>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</si>
  <si>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</si>
  <si>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</si>
  <si>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</si>
  <si>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</si>
  <si>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</si>
  <si>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</si>
  <si>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</si>
  <si>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</si>
  <si>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</si>
  <si>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</si>
  <si>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</si>
  <si>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</si>
  <si>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</si>
  <si>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</si>
  <si>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</si>
  <si>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</si>
  <si>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</si>
  <si>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</si>
  <si>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</si>
  <si>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</si>
  <si>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</si>
  <si>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</si>
  <si>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</si>
  <si>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</si>
  <si>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</si>
  <si>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</si>
  <si>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</si>
  <si>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</si>
  <si>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</si>
  <si>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</si>
  <si>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</si>
  <si>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</si>
  <si>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</si>
  <si>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</si>
  <si>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</si>
  <si>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</si>
  <si>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</si>
  <si>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</si>
  <si>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</si>
  <si>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</si>
  <si>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</si>
  <si>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</si>
  <si>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</si>
  <si>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</si>
  <si>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</si>
  <si>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</si>
  <si>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</si>
  <si>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</si>
  <si>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</si>
  <si>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</si>
  <si>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</si>
  <si>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</si>
  <si>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</si>
  <si>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</si>
  <si>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</si>
  <si>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</si>
  <si>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</si>
  <si>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</si>
  <si>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</si>
  <si>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</si>
  <si>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</si>
  <si>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</si>
  <si>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</si>
  <si>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</si>
  <si>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</si>
  <si>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</si>
  <si>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</si>
  <si>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</si>
  <si>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</si>
  <si>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</si>
  <si>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</si>
  <si>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</si>
  <si>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</si>
  <si>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</si>
  <si>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</si>
  <si>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</si>
  <si>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</si>
  <si>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</si>
  <si>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</si>
  <si>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</si>
  <si>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</si>
  <si>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</si>
  <si>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</si>
  <si>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</si>
  <si>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</si>
  <si>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</si>
  <si>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</si>
  <si>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</si>
  <si>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</si>
  <si>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</si>
  <si>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</si>
  <si>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</si>
  <si>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</si>
  <si>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</si>
  <si>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</si>
  <si>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</si>
  <si>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</si>
  <si>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</si>
  <si>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</si>
  <si>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</si>
  <si>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</si>
  <si>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</si>
  <si>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</si>
  <si>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</si>
  <si>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</si>
  <si>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</si>
  <si>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</si>
  <si>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</si>
  <si>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</si>
  <si>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</si>
  <si>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</si>
  <si>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</si>
  <si>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</si>
  <si>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</si>
  <si>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</si>
  <si>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</si>
  <si>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</si>
  <si>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</si>
  <si>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</si>
  <si>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</si>
  <si>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</si>
  <si>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</si>
  <si>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</si>
  <si>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</si>
  <si>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</si>
  <si>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</si>
  <si>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</si>
  <si>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</si>
  <si>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</si>
  <si>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</si>
  <si>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</si>
  <si>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</si>
  <si>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</si>
  <si>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</si>
  <si>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</si>
  <si>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</si>
  <si>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</si>
  <si>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</si>
  <si>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</si>
  <si>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</si>
  <si>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</si>
  <si>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</si>
  <si>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</si>
  <si>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</si>
  <si>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</si>
  <si>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</si>
  <si>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</si>
  <si>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</si>
  <si>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</si>
  <si>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</si>
  <si>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</si>
  <si>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</si>
  <si>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</si>
  <si>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</si>
  <si>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</si>
  <si>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</si>
  <si>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</si>
  <si>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</si>
  <si>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</si>
  <si>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</si>
  <si>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</si>
  <si>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</si>
  <si>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</si>
  <si>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</si>
  <si>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</si>
  <si>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</si>
  <si>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</si>
  <si>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</si>
  <si>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</si>
  <si>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</si>
  <si>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</si>
  <si>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</si>
  <si>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</si>
  <si>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</si>
  <si>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</si>
  <si>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</si>
  <si>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</si>
  <si>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</si>
  <si>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</si>
  <si>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</si>
  <si>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</si>
  <si>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</si>
  <si>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</si>
  <si>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</si>
  <si>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</si>
  <si>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</si>
  <si>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</si>
  <si>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</si>
  <si>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</si>
  <si>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</si>
  <si>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</si>
  <si>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</si>
  <si>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</si>
  <si>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</si>
  <si>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</si>
  <si>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</si>
  <si>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</si>
  <si>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</si>
  <si>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</si>
  <si>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</si>
  <si>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</si>
  <si>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</si>
  <si>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</si>
  <si>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</si>
  <si>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</si>
  <si>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</si>
  <si>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</si>
  <si>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</si>
  <si>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</si>
  <si>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</si>
  <si>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</si>
  <si>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</si>
  <si>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</si>
  <si>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</si>
  <si>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</si>
  <si>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</si>
  <si>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</si>
  <si>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</si>
  <si>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</si>
  <si>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</si>
  <si>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</si>
  <si>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</si>
  <si>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</si>
  <si>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</si>
  <si>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</si>
  <si>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</si>
  <si>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</si>
  <si>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</si>
  <si>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</si>
  <si>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</si>
  <si>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</si>
  <si>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</si>
  <si>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</si>
  <si>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</si>
  <si>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</si>
  <si>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</si>
  <si>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</si>
  <si>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</si>
  <si>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</si>
  <si>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</si>
  <si>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</si>
  <si>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</si>
  <si>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</si>
  <si>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</si>
  <si>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</si>
  <si>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</si>
  <si>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</si>
  <si>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</si>
  <si>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</si>
  <si>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</si>
  <si>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</si>
  <si>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</si>
  <si>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</si>
  <si>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</si>
  <si>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</si>
  <si>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</si>
  <si>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</si>
  <si>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</si>
  <si>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</si>
  <si>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</si>
  <si>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</si>
  <si>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</si>
  <si>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</si>
  <si>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</si>
  <si>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</si>
  <si>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</si>
  <si>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</si>
  <si>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</si>
  <si>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</si>
  <si>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</si>
  <si>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</si>
  <si>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</si>
  <si>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</si>
  <si>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</si>
  <si>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</si>
  <si>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</si>
  <si>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</si>
  <si>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</si>
  <si>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</si>
  <si>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</si>
  <si>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</si>
  <si>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</si>
  <si>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</si>
  <si>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</si>
  <si>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</si>
  <si>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</si>
  <si>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</si>
  <si>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</si>
  <si>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</si>
  <si>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</si>
  <si>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</si>
  <si>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</si>
  <si>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</si>
  <si>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</si>
  <si>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</si>
  <si>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</si>
  <si>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</si>
  <si>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</si>
  <si>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</si>
  <si>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</si>
  <si>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</si>
  <si>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</si>
  <si>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</si>
  <si>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</si>
  <si>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</si>
  <si>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</si>
  <si>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</si>
  <si>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</si>
  <si>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</si>
  <si>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</si>
  <si>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</si>
  <si>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</si>
  <si>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</si>
  <si>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</si>
  <si>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</si>
  <si>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</si>
  <si>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</si>
  <si>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</si>
  <si>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</si>
  <si>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</si>
  <si>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</si>
  <si>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</si>
  <si>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</si>
  <si>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</si>
  <si>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</si>
  <si>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</si>
  <si>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</si>
  <si>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</si>
  <si>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</si>
  <si>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</si>
  <si>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</si>
  <si>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</si>
  <si>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</si>
  <si>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</si>
  <si>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</si>
  <si>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</si>
  <si>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</si>
  <si>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</si>
  <si>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</si>
  <si>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</si>
  <si>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</si>
  <si>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</si>
  <si>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</si>
  <si>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</si>
  <si>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</si>
  <si>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</si>
  <si>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</si>
  <si>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</si>
  <si>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</si>
  <si>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</si>
  <si>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</si>
  <si>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</si>
  <si>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</si>
  <si>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</si>
  <si>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</si>
  <si>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</si>
  <si>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</si>
  <si>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</si>
  <si>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</si>
  <si>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</si>
  <si>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</si>
  <si>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</si>
  <si>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</si>
  <si>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</si>
  <si>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</si>
  <si>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</si>
  <si>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</si>
  <si>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</si>
  <si>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</si>
  <si>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</si>
  <si>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</si>
  <si>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</si>
  <si>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</si>
  <si>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</si>
  <si>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</si>
  <si>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</si>
  <si>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</si>
  <si>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</si>
  <si>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</si>
  <si>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</si>
  <si>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</si>
  <si>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</si>
  <si>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</si>
  <si>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</si>
  <si>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</si>
  <si>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</si>
  <si>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</si>
  <si>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</si>
  <si>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</si>
  <si>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</si>
  <si>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</si>
  <si>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</si>
  <si>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</si>
  <si>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</si>
  <si>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</si>
  <si>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</si>
  <si>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</si>
  <si>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</si>
  <si>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</si>
  <si>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</si>
  <si>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</si>
  <si>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</si>
  <si>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</si>
  <si>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</si>
  <si>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</si>
  <si>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</si>
  <si>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</si>
  <si>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</si>
  <si>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</si>
  <si>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</si>
  <si>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</si>
  <si>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</si>
  <si>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</si>
  <si>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</si>
  <si>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</si>
  <si>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</si>
  <si>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</si>
  <si>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</si>
  <si>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</si>
  <si>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</si>
  <si>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</si>
  <si>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</si>
  <si>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</si>
  <si>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</si>
  <si>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</si>
  <si>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</si>
  <si>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</si>
  <si>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</si>
  <si>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</si>
  <si>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</si>
  <si>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</si>
  <si>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</si>
  <si>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</si>
  <si>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</si>
  <si>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</si>
  <si>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</si>
  <si>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</si>
  <si>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</si>
  <si>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</si>
  <si>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</si>
  <si>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</si>
  <si>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</si>
  <si>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</si>
  <si>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</si>
  <si>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</si>
  <si>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</si>
  <si>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</si>
  <si>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</si>
  <si>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</si>
  <si>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</si>
  <si>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</si>
  <si>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</si>
  <si>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</si>
  <si>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</si>
  <si>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</si>
  <si>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</si>
  <si>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</si>
  <si>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</si>
  <si>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</si>
  <si>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</si>
  <si>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</si>
  <si>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</si>
  <si>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</si>
  <si>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</si>
  <si>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</si>
  <si>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</si>
  <si>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</si>
  <si>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</si>
  <si>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</si>
  <si>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</si>
  <si>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</si>
  <si>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</si>
  <si>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</si>
  <si>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</si>
  <si>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</si>
  <si>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</si>
  <si>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</si>
  <si>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</si>
  <si>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</si>
  <si>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</si>
  <si>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</si>
  <si>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</si>
  <si>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</si>
  <si>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</si>
  <si>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</si>
  <si>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</si>
  <si>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</si>
  <si>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</si>
  <si>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</si>
  <si>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</si>
  <si>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</si>
  <si>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</si>
  <si>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</si>
  <si>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</si>
  <si>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</si>
  <si>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</si>
  <si>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</si>
  <si>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</si>
  <si>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</si>
  <si>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</si>
  <si>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</si>
  <si>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</si>
  <si>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</si>
  <si>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</si>
  <si>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</si>
  <si>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</si>
  <si>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</si>
  <si>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</si>
  <si>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</si>
  <si>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</si>
  <si>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</si>
  <si>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</si>
  <si>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</si>
  <si>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</si>
  <si>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</si>
  <si>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</si>
  <si>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</si>
  <si>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</si>
  <si>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</si>
  <si>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</si>
  <si>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</si>
  <si>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</si>
  <si>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</si>
  <si>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</si>
  <si>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</si>
  <si>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</si>
  <si>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</si>
  <si>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</si>
  <si>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</si>
  <si>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</si>
  <si>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</si>
  <si>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</si>
  <si>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</si>
  <si>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</si>
  <si>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</si>
  <si>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</si>
  <si>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</si>
  <si>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</si>
  <si>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</si>
  <si>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</si>
  <si>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</si>
  <si>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</si>
  <si>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</si>
  <si>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</si>
  <si>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</si>
  <si>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</si>
  <si>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</si>
  <si>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</si>
  <si>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</si>
  <si>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</si>
  <si>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</si>
  <si>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</si>
  <si>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</si>
  <si>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</si>
  <si>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</si>
  <si>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</si>
  <si>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</si>
  <si>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</si>
  <si>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</si>
  <si>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</si>
  <si>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</si>
  <si>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</si>
  <si>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</si>
  <si>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</si>
  <si>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</si>
  <si>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</si>
  <si>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</si>
  <si>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</si>
  <si>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</si>
  <si>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</si>
  <si>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</si>
  <si>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</si>
  <si>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</si>
  <si>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</si>
  <si>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</si>
  <si>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</si>
  <si>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</si>
  <si>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</si>
  <si>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</si>
  <si>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</si>
  <si>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</si>
  <si>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</si>
  <si>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</si>
  <si>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</si>
  <si>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</si>
  <si>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</si>
  <si>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</si>
  <si>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</si>
  <si>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</si>
  <si>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</si>
  <si>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</si>
  <si>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</si>
  <si>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</si>
  <si>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</si>
  <si>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</si>
  <si>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</si>
  <si>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</si>
  <si>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</si>
  <si>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</si>
  <si>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</si>
  <si>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</si>
  <si>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</si>
  <si>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</si>
  <si>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</si>
  <si>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</si>
  <si>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</si>
  <si>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</si>
  <si>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</si>
  <si>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</si>
  <si>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</si>
  <si>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</si>
  <si>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</si>
  <si>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</si>
  <si>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</si>
  <si>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</si>
  <si>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</si>
  <si>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</si>
  <si>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</si>
  <si>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</si>
  <si>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</si>
  <si>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</si>
  <si>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</si>
  <si>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</si>
  <si>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</si>
  <si>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</si>
  <si>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</si>
  <si>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</si>
  <si>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</si>
  <si>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</si>
  <si>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</si>
  <si>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</si>
  <si>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</si>
  <si>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</si>
  <si>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</si>
  <si>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</si>
  <si>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</si>
  <si>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</si>
  <si>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</si>
  <si>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</si>
  <si>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</si>
  <si>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</si>
  <si>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</si>
  <si>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</si>
  <si>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</si>
  <si>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</si>
  <si>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</si>
  <si>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</si>
  <si>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</si>
  <si>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</si>
  <si>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</si>
  <si>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</si>
  <si>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</si>
  <si>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</si>
  <si>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</si>
  <si>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</si>
  <si>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</si>
  <si>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</si>
  <si>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</si>
  <si>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</si>
  <si>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</si>
  <si>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</si>
  <si>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</si>
  <si>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</si>
  <si>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</si>
  <si>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</si>
  <si>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</si>
  <si>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</si>
  <si>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</si>
  <si>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</si>
  <si>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</si>
  <si>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</si>
  <si>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</si>
  <si>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</si>
  <si>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</si>
  <si>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</si>
  <si>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</si>
  <si>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</si>
  <si>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</si>
  <si>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</si>
  <si>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</si>
  <si>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</si>
  <si>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</si>
  <si>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</si>
  <si>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</si>
  <si>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</si>
  <si>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</si>
  <si>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</si>
  <si>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</si>
  <si>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</si>
  <si>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</si>
  <si>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</si>
  <si>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</si>
  <si>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</si>
  <si>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</si>
  <si>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</si>
  <si>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</si>
  <si>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</si>
  <si>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</si>
  <si>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</si>
  <si>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</si>
  <si>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</si>
  <si>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</si>
  <si>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</si>
  <si>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</si>
  <si>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</si>
  <si>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</si>
  <si>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</si>
  <si>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</si>
  <si>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</si>
  <si>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</si>
  <si>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</si>
  <si>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</si>
  <si>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</si>
  <si>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</si>
  <si>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</si>
  <si>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</si>
  <si>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</si>
  <si>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</si>
  <si>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</si>
  <si>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</si>
  <si>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</si>
  <si>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</si>
  <si>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</si>
  <si>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</si>
  <si>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</si>
  <si>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</si>
  <si>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</si>
  <si>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</si>
  <si>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</si>
  <si>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</si>
  <si>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</si>
  <si>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</si>
  <si>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</si>
  <si>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</si>
  <si>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</si>
  <si>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</si>
  <si>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</si>
  <si>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</si>
  <si>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</si>
  <si>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</si>
  <si>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</si>
  <si>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</si>
  <si>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</si>
  <si>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</si>
  <si>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</si>
  <si>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</si>
  <si>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</si>
  <si>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</si>
  <si>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</si>
  <si>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</si>
  <si>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</si>
  <si>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</si>
  <si>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</si>
  <si>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</si>
  <si>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</si>
  <si>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</si>
  <si>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</si>
  <si>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</si>
  <si>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</si>
  <si>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</si>
  <si>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</si>
  <si>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</si>
  <si>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</si>
  <si>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</si>
  <si>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</si>
  <si>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</si>
  <si>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</si>
  <si>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</si>
  <si>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</si>
  <si>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</si>
  <si>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</si>
  <si>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</si>
  <si>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</si>
  <si>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</si>
  <si>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</si>
  <si>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</si>
  <si>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</si>
  <si>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</si>
  <si>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</si>
  <si>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</si>
  <si>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</si>
  <si>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</si>
  <si>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</si>
  <si>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</si>
  <si>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</si>
  <si>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</si>
  <si>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</si>
  <si>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</si>
  <si>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</si>
  <si>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</si>
  <si>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</si>
  <si>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</si>
  <si>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</si>
  <si>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</si>
  <si>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</si>
  <si>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</si>
  <si>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</si>
  <si>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</si>
  <si>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</si>
  <si>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</si>
  <si>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</si>
  <si>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</si>
  <si>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</si>
  <si>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</si>
  <si>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</si>
  <si>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</si>
  <si>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</si>
  <si>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</si>
  <si>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</si>
  <si>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</si>
  <si>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</si>
  <si>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</si>
  <si>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</si>
  <si>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</si>
  <si>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</si>
  <si>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</si>
  <si>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</si>
  <si>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</si>
  <si>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</si>
  <si>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</si>
  <si>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</si>
  <si>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</si>
  <si>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</si>
  <si>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</si>
  <si>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</si>
  <si>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</si>
  <si>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</si>
  <si>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</si>
  <si>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</si>
  <si>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</si>
  <si>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</si>
  <si>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</si>
  <si>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</si>
  <si>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</si>
  <si>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</si>
  <si>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</si>
  <si>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</si>
  <si>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</si>
  <si>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</si>
  <si>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</si>
  <si>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</si>
  <si>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</si>
  <si>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</si>
  <si>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</si>
  <si>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</si>
  <si>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</si>
  <si>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</si>
  <si>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</si>
  <si>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</si>
  <si>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</si>
  <si>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</si>
  <si>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</si>
  <si>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</si>
  <si>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</si>
  <si>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</si>
  <si>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</si>
  <si>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</si>
  <si>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</si>
  <si>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</si>
  <si>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</si>
  <si>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</si>
  <si>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</si>
  <si>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</si>
  <si>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</si>
  <si>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</si>
  <si>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</si>
  <si>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</si>
  <si>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</si>
  <si>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</si>
  <si>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</si>
  <si>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</si>
  <si>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</si>
  <si>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</si>
  <si>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</si>
  <si>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</si>
  <si>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</si>
  <si>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</si>
  <si>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</si>
  <si>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</si>
  <si>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</si>
  <si>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</si>
  <si>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</si>
  <si>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</si>
  <si>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</si>
  <si>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</si>
  <si>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</si>
  <si>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</si>
  <si>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</si>
  <si>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</si>
  <si>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</si>
  <si>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</si>
  <si>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</si>
  <si>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</si>
  <si>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</si>
  <si>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</si>
  <si>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</si>
  <si>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</si>
  <si>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</si>
  <si>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</si>
  <si>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</si>
  <si>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</si>
  <si>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</si>
  <si>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</si>
  <si>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</si>
  <si>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</si>
  <si>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</si>
  <si>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</si>
  <si>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</si>
  <si>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</si>
  <si>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</si>
  <si>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</si>
  <si>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</si>
  <si>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</si>
  <si>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</si>
  <si>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</si>
  <si>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</si>
  <si>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</si>
  <si>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</si>
  <si>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</si>
  <si>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</si>
  <si>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</si>
  <si>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</si>
  <si>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</si>
  <si>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</si>
  <si>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</si>
  <si>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</si>
  <si>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</si>
  <si>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</si>
  <si>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</si>
  <si>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</si>
  <si>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</si>
  <si>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</si>
  <si>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</si>
  <si>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</si>
  <si>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</si>
  <si>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</si>
  <si>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</si>
  <si>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</si>
  <si>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</si>
  <si>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</si>
  <si>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</si>
  <si>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</si>
  <si>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</si>
  <si>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</si>
  <si>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</si>
  <si>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</si>
  <si>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</si>
  <si>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</si>
  <si>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</si>
  <si>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</si>
  <si>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</si>
  <si>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</si>
  <si>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</si>
  <si>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</si>
  <si>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</si>
  <si>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</si>
  <si>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</si>
  <si>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</si>
  <si>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</si>
  <si>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</si>
  <si>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</si>
  <si>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</si>
  <si>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</si>
  <si>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</si>
  <si>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</si>
  <si>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</si>
  <si>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</si>
  <si>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</si>
  <si>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</si>
  <si>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</si>
  <si>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</si>
  <si>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</si>
  <si>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</si>
  <si>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</si>
  <si>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</si>
  <si>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</si>
  <si>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</si>
  <si>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</si>
  <si>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</si>
  <si>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</si>
  <si>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</si>
  <si>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</si>
  <si>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</si>
  <si>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</si>
  <si>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</si>
  <si>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</si>
  <si>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</si>
  <si>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</si>
  <si>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</si>
  <si>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</si>
  <si>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</si>
  <si>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</si>
  <si>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</si>
  <si>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</si>
  <si>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</si>
  <si>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</si>
  <si>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</si>
  <si>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</si>
  <si>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</si>
  <si>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</si>
  <si>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</si>
  <si>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</si>
  <si>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</si>
  <si>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</si>
  <si>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</si>
  <si>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</si>
  <si>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</si>
  <si>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</si>
  <si>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</si>
  <si>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</si>
  <si>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</si>
  <si>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</si>
  <si>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</si>
  <si>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</si>
  <si>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</si>
  <si>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</si>
  <si>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</si>
  <si>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</si>
  <si>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</si>
  <si>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</si>
  <si>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</si>
  <si>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</si>
  <si>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</si>
  <si>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</si>
  <si>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</si>
  <si>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</si>
  <si>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</si>
  <si>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</si>
  <si>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</si>
  <si>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</si>
  <si>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</si>
  <si>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</si>
  <si>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</si>
  <si>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</si>
  <si>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</si>
  <si>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</si>
  <si>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</si>
  <si>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</si>
  <si>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</si>
  <si>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</si>
  <si>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</si>
  <si>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</si>
  <si>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</si>
  <si>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</si>
  <si>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</si>
  <si>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</si>
  <si>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</si>
  <si>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</si>
  <si>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</si>
  <si>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</si>
  <si>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</si>
  <si>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</si>
  <si>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</si>
  <si>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</si>
  <si>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</si>
  <si>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</si>
  <si>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</si>
  <si>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</si>
  <si>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</si>
  <si>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</si>
  <si>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</si>
  <si>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</si>
  <si>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</si>
  <si>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</si>
  <si>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</si>
  <si>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</si>
  <si>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</si>
  <si>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</si>
  <si>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</si>
  <si>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</si>
  <si>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</si>
  <si>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</si>
  <si>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</si>
  <si>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</si>
  <si>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</si>
  <si>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</si>
  <si>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</si>
  <si>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</si>
  <si>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</si>
  <si>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</si>
  <si>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</si>
  <si>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</si>
  <si>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</si>
  <si>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</si>
  <si>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</si>
  <si>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</si>
  <si>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</si>
  <si>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</si>
  <si>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</si>
  <si>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</si>
  <si>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</si>
  <si>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</si>
  <si>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</si>
  <si>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</si>
  <si>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</si>
  <si>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</si>
  <si>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</si>
  <si>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</si>
  <si>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</si>
  <si>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</si>
  <si>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</si>
  <si>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</si>
  <si>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</si>
  <si>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</si>
  <si>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</si>
  <si>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</si>
  <si>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</si>
  <si>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</si>
  <si>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</si>
  <si>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</si>
  <si>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</si>
  <si>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</si>
  <si>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</si>
  <si>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</si>
  <si>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</si>
  <si>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</si>
  <si>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</si>
  <si>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</si>
  <si>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</si>
  <si>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</si>
  <si>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</si>
  <si>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</si>
  <si>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</si>
  <si>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</si>
  <si>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</si>
  <si>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</si>
  <si>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</si>
  <si>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</si>
  <si>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</si>
  <si>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</si>
  <si>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</si>
  <si>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</si>
  <si>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</si>
  <si>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</si>
  <si>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</si>
  <si>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</si>
  <si>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</si>
  <si>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</si>
  <si>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</si>
  <si>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</si>
  <si>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</si>
  <si>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</si>
  <si>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</si>
  <si>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</si>
  <si>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</si>
  <si>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</si>
  <si>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</si>
  <si>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</si>
  <si>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</si>
  <si>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</si>
  <si>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</si>
  <si>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</si>
  <si>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</si>
  <si>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</si>
  <si>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</si>
  <si>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</si>
  <si>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</si>
  <si>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</si>
  <si>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</si>
  <si>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</si>
  <si>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</si>
  <si>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</si>
  <si>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</si>
  <si>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</si>
  <si>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</si>
  <si>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</si>
  <si>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</si>
  <si>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</si>
  <si>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</si>
  <si>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</si>
  <si>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</si>
  <si>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</si>
  <si>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</si>
  <si>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</si>
  <si>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</si>
  <si>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</si>
  <si>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</si>
  <si>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</si>
  <si>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</si>
  <si>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</si>
  <si>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</si>
  <si>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</si>
  <si>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</si>
  <si>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</si>
  <si>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</si>
  <si>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</si>
  <si>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</si>
  <si>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</si>
  <si>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</si>
  <si>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</si>
  <si>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</si>
  <si>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</si>
  <si>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</si>
  <si>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</si>
  <si>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</si>
  <si>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</si>
  <si>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</si>
  <si>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</si>
  <si>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</si>
  <si>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</si>
  <si>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</si>
  <si>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</si>
  <si>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</si>
  <si>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</si>
  <si>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</si>
  <si>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</si>
  <si>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</si>
  <si>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</si>
  <si>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</si>
  <si>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</si>
  <si>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</si>
  <si>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</si>
  <si>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</si>
  <si>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</si>
  <si>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</si>
  <si>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</si>
  <si>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</si>
  <si>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</si>
  <si>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</si>
  <si>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</si>
  <si>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</si>
  <si>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</si>
  <si>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</si>
  <si>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</si>
  <si>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</si>
  <si>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</si>
  <si>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</si>
  <si>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</si>
  <si>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</si>
  <si>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</si>
  <si>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</si>
  <si>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</si>
  <si>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</si>
  <si>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</si>
  <si>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</si>
  <si>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</si>
  <si>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</si>
  <si>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</si>
  <si>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</si>
  <si>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</si>
  <si>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</si>
  <si>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</si>
  <si>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</si>
  <si>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</si>
  <si>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</si>
  <si>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</si>
  <si>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</si>
  <si>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</si>
  <si>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</si>
  <si>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</si>
  <si>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</si>
  <si>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</si>
  <si>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</si>
  <si>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</si>
  <si>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</si>
  <si>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</si>
  <si>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</si>
  <si>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</si>
  <si>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</si>
  <si>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</si>
  <si>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</si>
  <si>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</si>
  <si>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</si>
  <si>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</si>
  <si>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</si>
  <si>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</si>
  <si>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</si>
  <si>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</si>
  <si>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</si>
  <si>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</si>
  <si>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</si>
  <si>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</si>
  <si>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</si>
  <si>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</si>
  <si>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</si>
  <si>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</si>
  <si>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</si>
  <si>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</si>
  <si>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</si>
  <si>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</si>
  <si>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</si>
  <si>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</si>
  <si>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</si>
  <si>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</si>
  <si>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</si>
  <si>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</si>
  <si>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</si>
  <si>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</si>
  <si>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</si>
  <si>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</si>
  <si>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</si>
  <si>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</si>
  <si>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</si>
  <si>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</si>
  <si>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</si>
  <si>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</si>
  <si>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</si>
  <si>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</si>
  <si>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</si>
  <si>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</si>
  <si>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</si>
  <si>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</si>
  <si>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</si>
  <si>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</si>
  <si>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</si>
  <si>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</si>
  <si>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</si>
  <si>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</si>
  <si>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</si>
  <si>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</si>
  <si>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</si>
  <si>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</si>
  <si>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</si>
  <si>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</si>
  <si>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</si>
  <si>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</si>
  <si>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</si>
  <si>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</si>
  <si>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</si>
  <si>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</si>
  <si>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</si>
  <si>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</si>
  <si>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</si>
  <si>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</si>
  <si>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</si>
  <si>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</si>
  <si>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</si>
  <si>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</si>
  <si>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</si>
  <si>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</si>
  <si>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</si>
  <si>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</si>
  <si>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</si>
  <si>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</si>
  <si>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</si>
  <si>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</si>
  <si>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</si>
  <si>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</si>
  <si>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</si>
  <si>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</si>
  <si>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</si>
  <si>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</si>
  <si>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</si>
  <si>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</si>
  <si>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</si>
  <si>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</si>
  <si>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</si>
  <si>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</si>
  <si>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</si>
  <si>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</si>
  <si>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</si>
  <si>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</si>
  <si>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</si>
  <si>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</si>
  <si>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</si>
  <si>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</si>
  <si>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</si>
  <si>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</si>
  <si>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</si>
  <si>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</si>
  <si>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</si>
  <si>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</si>
  <si>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</si>
  <si>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</si>
  <si>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</si>
  <si>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</si>
  <si>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</si>
  <si>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</si>
  <si>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</si>
  <si>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</si>
  <si>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</si>
  <si>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</si>
  <si>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</si>
  <si>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</si>
  <si>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</si>
  <si>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</si>
  <si>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</si>
  <si>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</si>
  <si>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</si>
  <si>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</si>
  <si>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</si>
  <si>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</si>
  <si>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</si>
  <si>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</si>
  <si>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</si>
  <si>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</si>
  <si>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</si>
  <si>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</si>
  <si>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</si>
  <si>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</si>
  <si>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</si>
  <si>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</si>
  <si>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</si>
  <si>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</si>
  <si>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</si>
  <si>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</si>
  <si>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</si>
  <si>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</si>
  <si>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</si>
  <si>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</si>
  <si>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</si>
  <si>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</si>
  <si>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</si>
  <si>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</si>
  <si>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</si>
  <si>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</si>
  <si>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</si>
  <si>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</si>
  <si>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</si>
  <si>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</si>
  <si>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</si>
  <si>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</si>
  <si>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</si>
  <si>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</si>
  <si>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</si>
  <si>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</si>
  <si>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</si>
  <si>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</si>
  <si>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</si>
  <si>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</si>
  <si>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</si>
  <si>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</si>
  <si>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</si>
  <si>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</si>
  <si>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</si>
  <si>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</si>
  <si>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</si>
  <si>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</si>
  <si>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</si>
  <si>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</si>
  <si>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</si>
  <si>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</si>
  <si>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</si>
  <si>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</si>
  <si>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</si>
  <si>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</si>
  <si>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</si>
  <si>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</si>
  <si>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</si>
  <si>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</si>
  <si>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</si>
  <si>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</si>
  <si>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</si>
  <si>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</si>
  <si>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</si>
  <si>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</si>
  <si>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</si>
  <si>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</si>
  <si>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</si>
  <si>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</si>
  <si>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</si>
  <si>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</si>
  <si>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</si>
  <si>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</si>
  <si>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</si>
  <si>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</si>
  <si>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</si>
  <si>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</si>
  <si>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</si>
  <si>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</si>
  <si>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</si>
  <si>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</si>
  <si>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</si>
  <si>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</si>
  <si>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</si>
  <si>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</si>
  <si>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</si>
  <si>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</si>
  <si>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</si>
  <si>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</si>
  <si>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</si>
  <si>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</si>
  <si>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</si>
  <si>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</si>
  <si>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</si>
  <si>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</si>
  <si>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</si>
  <si>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</si>
  <si>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</si>
  <si>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</si>
  <si>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</si>
  <si>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</si>
  <si>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</si>
  <si>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</si>
  <si>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</si>
  <si>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</si>
  <si>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</si>
  <si>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</si>
  <si>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</si>
  <si>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</si>
  <si>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</si>
  <si>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</si>
  <si>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</si>
  <si>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</si>
  <si>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</si>
  <si>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</si>
  <si>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</si>
  <si>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</si>
  <si>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</si>
  <si>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</si>
  <si>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</si>
  <si>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</si>
  <si>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</si>
  <si>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</si>
  <si>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</si>
  <si>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</si>
  <si>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</si>
  <si>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</si>
  <si>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</si>
  <si>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</si>
  <si>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</si>
  <si>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</si>
  <si>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</si>
  <si>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</si>
  <si>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</si>
  <si>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</si>
  <si>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</si>
  <si>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</si>
  <si>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</si>
  <si>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</si>
  <si>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</si>
  <si>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</si>
  <si>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</si>
  <si>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</si>
  <si>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</si>
  <si>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</si>
  <si>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</si>
  <si>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</si>
  <si>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</si>
  <si>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</si>
  <si>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</si>
  <si>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</si>
  <si>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</si>
  <si>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</si>
  <si>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</si>
  <si>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</si>
  <si>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</si>
  <si>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</si>
  <si>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</si>
  <si>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</si>
  <si>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</si>
  <si>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</si>
  <si>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</si>
  <si>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</si>
  <si>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</si>
  <si>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</si>
  <si>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</si>
  <si>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</si>
  <si>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</si>
  <si>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</si>
  <si>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</si>
  <si>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</si>
  <si>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</si>
  <si>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</si>
  <si>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</si>
  <si>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</si>
  <si>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</si>
  <si>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</si>
  <si>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</si>
  <si>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</si>
  <si>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</si>
  <si>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</si>
  <si>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</si>
  <si>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</si>
  <si>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</si>
  <si>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</si>
  <si>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</si>
  <si>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</si>
  <si>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</si>
  <si>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</si>
  <si>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</si>
  <si>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</si>
  <si>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</si>
  <si>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</si>
  <si>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</si>
  <si>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</si>
  <si>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</si>
  <si>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</si>
  <si>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</si>
  <si>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</si>
  <si>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</si>
  <si>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</si>
  <si>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</si>
  <si>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</si>
  <si>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</si>
  <si>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</si>
  <si>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</si>
  <si>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</si>
  <si>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</si>
  <si>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</si>
  <si>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</si>
  <si>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</si>
  <si>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</si>
  <si>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</si>
  <si>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</si>
  <si>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</si>
  <si>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</si>
  <si>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</si>
  <si>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</si>
  <si>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</si>
  <si>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</si>
  <si>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</si>
  <si>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</si>
  <si>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</si>
  <si>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</si>
  <si>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</si>
  <si>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</si>
  <si>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</si>
  <si>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</si>
  <si>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</si>
  <si>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</si>
  <si>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</si>
  <si>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</si>
  <si>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</si>
  <si>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</si>
  <si>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</si>
  <si>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</si>
  <si>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</si>
  <si>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</si>
  <si>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</si>
  <si>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</si>
  <si>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</si>
  <si>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</si>
  <si>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</si>
  <si>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</si>
  <si>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</si>
  <si>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</si>
  <si>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</si>
  <si>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</si>
  <si>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</si>
  <si>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</si>
  <si>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</si>
  <si>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</si>
  <si>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</si>
  <si>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</si>
  <si>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</si>
  <si>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</si>
  <si>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</si>
  <si>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</si>
  <si>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</si>
  <si>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</si>
  <si>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</si>
  <si>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</si>
  <si>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</si>
  <si>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</si>
  <si>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</si>
  <si>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</si>
  <si>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</si>
  <si>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</si>
  <si>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</si>
  <si>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</si>
  <si>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</si>
  <si>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</si>
  <si>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</si>
  <si>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</si>
  <si>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</si>
  <si>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</si>
  <si>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</si>
  <si>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</si>
  <si>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</si>
  <si>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</si>
  <si>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</si>
  <si>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</si>
  <si>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</si>
  <si>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</si>
  <si>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</si>
  <si>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</si>
  <si>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</si>
  <si>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</si>
  <si>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</si>
  <si>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</si>
  <si>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</si>
  <si>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</si>
  <si>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</si>
  <si>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</si>
  <si>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</si>
  <si>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</si>
  <si>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</si>
  <si>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</si>
  <si>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</si>
  <si>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</si>
  <si>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</si>
  <si>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</si>
  <si>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</si>
  <si>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</si>
  <si>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</si>
  <si>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</si>
  <si>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</si>
  <si>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</si>
  <si>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</si>
  <si>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</si>
  <si>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</si>
  <si>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</si>
  <si>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</si>
  <si>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</si>
  <si>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</si>
  <si>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</si>
  <si>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</si>
  <si>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</si>
  <si>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</si>
  <si>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</si>
  <si>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</si>
  <si>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</si>
  <si>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</si>
  <si>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</si>
  <si>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</si>
  <si>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</si>
  <si>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</si>
  <si>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</si>
  <si>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</si>
  <si>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</si>
  <si>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</si>
  <si>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</si>
  <si>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</si>
  <si>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</si>
  <si>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</si>
  <si>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</si>
  <si>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</si>
  <si>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</si>
  <si>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</si>
  <si>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</si>
  <si>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</si>
  <si>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</si>
  <si>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</si>
  <si>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</si>
  <si>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</si>
  <si>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</si>
  <si>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</si>
  <si>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</si>
  <si>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</si>
  <si>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</si>
  <si>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</si>
  <si>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</si>
  <si>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</si>
  <si>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</si>
  <si>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</si>
  <si>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</si>
  <si>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</si>
  <si>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</si>
  <si>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</si>
  <si>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</si>
  <si>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</si>
  <si>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</si>
  <si>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</si>
  <si>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</si>
  <si>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</si>
  <si>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</si>
  <si>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</si>
  <si>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</si>
  <si>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</si>
  <si>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</si>
  <si>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</si>
  <si>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</si>
  <si>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</si>
  <si>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</si>
  <si>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</si>
  <si>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</si>
  <si>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</si>
  <si>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</si>
  <si>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</si>
  <si>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</si>
  <si>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</si>
  <si>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</si>
  <si>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</si>
  <si>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</si>
  <si>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</si>
  <si>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</si>
  <si>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</si>
  <si>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</si>
  <si>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</si>
  <si>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</si>
  <si>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</si>
  <si>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</si>
  <si>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</si>
  <si>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</si>
  <si>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</si>
  <si>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</si>
  <si>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</si>
  <si>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</si>
  <si>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</si>
  <si>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</si>
  <si>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</si>
  <si>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</si>
  <si>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</si>
  <si>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</si>
  <si>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</si>
  <si>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</si>
  <si>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</si>
  <si>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</si>
  <si>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</si>
  <si>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</si>
  <si>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</si>
  <si>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</si>
  <si>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</si>
  <si>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</si>
  <si>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</si>
  <si>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</si>
  <si>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</si>
  <si>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</si>
  <si>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</si>
  <si>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</si>
  <si>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</si>
  <si>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</si>
  <si>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</si>
  <si>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</si>
  <si>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</si>
  <si>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</si>
  <si>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</si>
  <si>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</si>
  <si>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</si>
  <si>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</si>
  <si>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</si>
  <si>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</si>
  <si>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</si>
  <si>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</si>
  <si>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</si>
  <si>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</si>
  <si>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</si>
  <si>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</si>
  <si>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</si>
  <si>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</si>
  <si>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</si>
  <si>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</si>
  <si>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</si>
  <si>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</si>
  <si>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</si>
  <si>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</si>
  <si>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</si>
  <si>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</si>
  <si>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</si>
  <si>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</si>
  <si>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</si>
  <si>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</si>
  <si>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</si>
  <si>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</si>
  <si>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</si>
  <si>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</si>
  <si>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</si>
  <si>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</si>
  <si>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</si>
  <si>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</si>
  <si>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</si>
  <si>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</si>
  <si>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</si>
  <si>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</si>
  <si>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</si>
  <si>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</si>
  <si>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</si>
  <si>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</si>
  <si>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</si>
  <si>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</si>
  <si>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</si>
  <si>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</si>
  <si>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</si>
  <si>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</si>
  <si>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</si>
  <si>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</si>
  <si>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</si>
  <si>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</si>
  <si>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</si>
  <si>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</si>
  <si>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</si>
  <si>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</si>
  <si>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</si>
  <si>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</si>
  <si>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</si>
  <si>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</si>
  <si>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</si>
  <si>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</si>
  <si>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</si>
  <si>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</si>
  <si>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</si>
  <si>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</si>
  <si>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</si>
  <si>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</si>
  <si>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</si>
  <si>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</si>
  <si>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</si>
  <si>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</si>
  <si>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</si>
  <si>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</si>
  <si>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</si>
  <si>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</si>
  <si>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</si>
  <si>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</si>
  <si>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</si>
  <si>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</si>
  <si>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</si>
  <si>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</si>
  <si>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</si>
  <si>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</si>
  <si>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</si>
  <si>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</si>
  <si>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</si>
  <si>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</si>
  <si>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</si>
  <si>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</si>
  <si>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</si>
  <si>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</si>
  <si>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</si>
  <si>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</si>
  <si>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</si>
  <si>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</si>
  <si>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</si>
  <si>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</si>
  <si>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</si>
  <si>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</si>
  <si>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</si>
  <si>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</si>
  <si>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</si>
  <si>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</si>
  <si>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</si>
  <si>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</si>
  <si>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</si>
  <si>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</si>
  <si>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</si>
  <si>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</si>
  <si>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</si>
  <si>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</si>
  <si>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</si>
  <si>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</si>
  <si>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</si>
  <si>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</si>
  <si>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</si>
  <si>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</si>
  <si>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</si>
  <si>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</si>
  <si>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</si>
  <si>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</si>
  <si>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</si>
  <si>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</si>
  <si>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</si>
  <si>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</si>
  <si>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</si>
  <si>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</si>
  <si>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</si>
  <si>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</si>
  <si>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</si>
  <si>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</si>
  <si>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</si>
  <si>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</si>
  <si>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</si>
  <si>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</si>
  <si>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</si>
  <si>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</si>
  <si>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</si>
  <si>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</si>
  <si>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</si>
  <si>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</si>
  <si>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</si>
  <si>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</si>
  <si>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</si>
  <si>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</si>
  <si>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</si>
  <si>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</si>
  <si>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</si>
  <si>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</si>
  <si>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</si>
  <si>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</si>
  <si>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</si>
  <si>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</si>
  <si>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</si>
  <si>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</si>
  <si>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</si>
  <si>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</si>
  <si>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</si>
  <si>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</si>
  <si>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</si>
  <si>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</si>
  <si>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</si>
  <si>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</si>
  <si>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</si>
  <si>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</si>
  <si>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</si>
  <si>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</si>
  <si>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</si>
  <si>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</si>
  <si>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</si>
  <si>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</si>
  <si>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</si>
  <si>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</si>
  <si>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</si>
  <si>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</si>
  <si>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</si>
  <si>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</si>
  <si>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</si>
  <si>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</si>
  <si>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</si>
  <si>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</si>
  <si>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</si>
  <si>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</si>
  <si>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</si>
  <si>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</si>
  <si>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</si>
  <si>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</si>
  <si>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</si>
  <si>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</si>
  <si>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</si>
  <si>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</si>
  <si>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</si>
  <si>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</si>
  <si>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</si>
  <si>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</si>
  <si>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</si>
  <si>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</si>
  <si>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</si>
  <si>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</si>
  <si>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</si>
  <si>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</si>
  <si>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</si>
  <si>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</si>
  <si>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</si>
  <si>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</si>
  <si>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</si>
  <si>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</si>
  <si>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</si>
  <si>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</si>
  <si>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</si>
  <si>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</si>
  <si>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</si>
  <si>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</si>
  <si>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</si>
  <si>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</si>
  <si>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</si>
  <si>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</si>
  <si>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</si>
  <si>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</si>
  <si>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</si>
  <si>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</si>
  <si>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</si>
  <si>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</si>
  <si>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</si>
  <si>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</si>
  <si>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</si>
  <si>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</si>
  <si>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</si>
  <si>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</si>
  <si>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</si>
  <si>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</si>
  <si>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</si>
  <si>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</si>
  <si>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</si>
  <si>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</si>
  <si>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</si>
  <si>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</si>
  <si>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</si>
  <si>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</si>
  <si>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</si>
  <si>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</si>
  <si>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</si>
  <si>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</si>
  <si>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</si>
  <si>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</si>
  <si>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</si>
  <si>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</si>
  <si>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</si>
  <si>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</si>
  <si>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</si>
  <si>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</si>
  <si>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</si>
  <si>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</si>
  <si>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</si>
  <si>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</si>
  <si>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</si>
  <si>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</si>
  <si>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</si>
  <si>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</si>
  <si>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</si>
  <si>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</si>
  <si>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</si>
  <si>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</si>
  <si>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</si>
  <si>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</si>
  <si>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</si>
  <si>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</si>
  <si>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</si>
  <si>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</si>
  <si>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</si>
  <si>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</si>
  <si>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</si>
  <si>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</si>
  <si>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</si>
  <si>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</si>
  <si>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</si>
  <si>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</si>
  <si>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</si>
  <si>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</si>
  <si>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</si>
  <si>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</si>
  <si>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</si>
  <si>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</si>
  <si>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</si>
  <si>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</si>
  <si>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</si>
  <si>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</si>
  <si>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</si>
  <si>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</si>
  <si>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</si>
  <si>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</si>
  <si>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</si>
  <si>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</si>
  <si>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</si>
  <si>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</si>
  <si>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</si>
  <si>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</si>
  <si>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</si>
  <si>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</si>
  <si>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</si>
  <si>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</si>
  <si>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</si>
  <si>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</si>
  <si>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</si>
  <si>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</si>
  <si>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</si>
  <si>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</si>
  <si>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</si>
  <si>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</si>
  <si>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</si>
  <si>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</si>
  <si>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</si>
  <si>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</si>
  <si>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</si>
  <si>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</si>
  <si>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</si>
  <si>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</si>
  <si>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</si>
  <si>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</si>
  <si>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</si>
  <si>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</si>
  <si>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</si>
  <si>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</si>
  <si>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</si>
  <si>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</si>
  <si>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</si>
  <si>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</si>
  <si>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</si>
  <si>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</si>
  <si>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</si>
  <si>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</si>
  <si>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</si>
  <si>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</si>
  <si>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</si>
  <si>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</si>
  <si>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</si>
  <si>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</si>
  <si>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</si>
  <si>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</si>
  <si>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</si>
  <si>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</si>
  <si>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</si>
  <si>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</si>
  <si>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</si>
  <si>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</si>
  <si>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</si>
  <si>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</si>
  <si>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</si>
  <si>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</si>
  <si>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</si>
  <si>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</si>
  <si>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</si>
  <si>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</si>
  <si>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</si>
  <si>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</si>
  <si>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</si>
  <si>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</si>
  <si>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</si>
  <si>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</si>
  <si>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</si>
  <si>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</si>
  <si>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</si>
  <si>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</si>
  <si>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</si>
  <si>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</si>
  <si>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</si>
  <si>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</si>
  <si>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</si>
  <si>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</si>
  <si>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</si>
  <si>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</si>
  <si>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</si>
  <si>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</si>
  <si>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</si>
  <si>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</si>
  <si>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</si>
  <si>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</si>
  <si>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</si>
  <si>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</si>
  <si>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</si>
  <si>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</si>
  <si>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</si>
  <si>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</si>
  <si>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</si>
  <si>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</si>
  <si>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</si>
  <si>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</si>
  <si>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</si>
  <si>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</si>
  <si>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</si>
  <si>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</si>
  <si>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</si>
  <si>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</si>
  <si>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</si>
  <si>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</si>
  <si>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</si>
  <si>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</si>
  <si>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</si>
  <si>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</si>
  <si>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</si>
  <si>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</si>
  <si>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</si>
  <si>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</si>
  <si>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</si>
  <si>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</si>
  <si>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</si>
  <si>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</si>
  <si>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</si>
  <si>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</si>
  <si>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</si>
  <si>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</si>
  <si>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</si>
  <si>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</si>
  <si>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</si>
  <si>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</si>
  <si>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</si>
  <si>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</si>
  <si>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</si>
  <si>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</si>
  <si>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</si>
  <si>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</si>
  <si>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</si>
  <si>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</si>
  <si>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</si>
  <si>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</si>
  <si>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</si>
  <si>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</si>
  <si>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</si>
  <si>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</si>
  <si>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</si>
  <si>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</si>
  <si>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</si>
  <si>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</si>
  <si>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</si>
  <si>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</si>
  <si>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</si>
  <si>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</si>
  <si>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</si>
  <si>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</si>
  <si>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</si>
  <si>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</si>
  <si>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</si>
  <si>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</si>
  <si>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</si>
  <si>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</si>
  <si>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</si>
  <si>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</si>
  <si>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</si>
  <si>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</si>
  <si>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</si>
  <si>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</si>
  <si>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</si>
  <si>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</si>
  <si>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</si>
  <si>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</si>
  <si>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</si>
  <si>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</si>
  <si>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</si>
  <si>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</si>
  <si>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</si>
  <si>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</si>
  <si>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</si>
  <si>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</si>
  <si>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</si>
  <si>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</si>
  <si>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</si>
  <si>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</si>
  <si>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</si>
  <si>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</si>
  <si>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</si>
  <si>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</si>
  <si>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</si>
  <si>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</si>
  <si>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</si>
  <si>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</si>
  <si>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</si>
  <si>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</si>
  <si>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</si>
  <si>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</si>
  <si>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</si>
  <si>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</si>
  <si>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</si>
  <si>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</si>
  <si>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</si>
  <si>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</si>
  <si>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</si>
  <si>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</si>
  <si>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</si>
  <si>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</si>
  <si>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</si>
  <si>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</si>
  <si>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</si>
  <si>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</si>
  <si>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</si>
  <si>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</si>
  <si>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</si>
  <si>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</si>
  <si>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</si>
  <si>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</si>
  <si>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</si>
  <si>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</si>
  <si>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</si>
  <si>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</si>
  <si>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</si>
  <si>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</si>
  <si>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</si>
  <si>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</si>
  <si>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</si>
  <si>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</si>
  <si>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</si>
  <si>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</si>
  <si>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</si>
  <si>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</si>
  <si>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</si>
  <si>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</si>
  <si>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</si>
  <si>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</si>
  <si>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</si>
  <si>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</si>
  <si>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</si>
  <si>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</si>
  <si>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</si>
  <si>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</si>
  <si>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</si>
  <si>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</si>
  <si>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</si>
  <si>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</si>
  <si>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</si>
  <si>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</si>
  <si>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</si>
  <si>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</si>
  <si>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</si>
  <si>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</si>
  <si>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</si>
  <si>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</si>
  <si>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</si>
  <si>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</si>
  <si>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</si>
  <si>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</si>
  <si>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</si>
  <si>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</si>
  <si>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</si>
  <si>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</si>
  <si>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</si>
  <si>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</si>
  <si>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</si>
  <si>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</si>
  <si>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</si>
  <si>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</si>
  <si>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</si>
  <si>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</si>
  <si>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</si>
  <si>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</si>
  <si>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</si>
  <si>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</si>
  <si>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</si>
  <si>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</si>
  <si>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</si>
  <si>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</si>
  <si>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</si>
  <si>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</si>
  <si>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</si>
  <si>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</si>
  <si>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</si>
  <si>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</si>
  <si>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</si>
  <si>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</si>
  <si>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</si>
  <si>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</si>
  <si>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</si>
  <si>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</si>
  <si>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</si>
  <si>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</si>
  <si>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</si>
  <si>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</si>
  <si>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</si>
  <si>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</si>
  <si>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</si>
  <si>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</si>
  <si>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</si>
  <si>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</si>
  <si>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</si>
  <si>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</si>
  <si>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</si>
  <si>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</si>
  <si>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</si>
  <si>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</si>
  <si>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</si>
  <si>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</si>
  <si>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</si>
  <si>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</si>
  <si>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</si>
  <si>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</si>
  <si>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</si>
  <si>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</si>
  <si>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</si>
  <si>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</si>
  <si>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</si>
  <si>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</si>
  <si>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</si>
  <si>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</si>
  <si>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</si>
  <si>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</si>
  <si>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</si>
  <si>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</si>
  <si>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</si>
  <si>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</si>
  <si>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</si>
  <si>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</si>
  <si>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</si>
  <si>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</si>
  <si>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</si>
  <si>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</si>
  <si>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</si>
  <si>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</si>
  <si>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</si>
  <si>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</si>
  <si>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</si>
  <si>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</si>
  <si>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</si>
  <si>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</si>
  <si>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</si>
  <si>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</si>
  <si>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</si>
  <si>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</si>
  <si>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</si>
  <si>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</si>
  <si>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</si>
  <si>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</si>
  <si>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</si>
  <si>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</si>
  <si>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</si>
  <si>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</si>
  <si>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</si>
  <si>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</si>
  <si>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</si>
  <si>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</si>
  <si>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</si>
  <si>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</si>
  <si>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</si>
  <si>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</si>
  <si>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</si>
  <si>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</si>
  <si>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</si>
  <si>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</si>
  <si>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</si>
  <si>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</si>
  <si>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</si>
  <si>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</si>
  <si>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</si>
  <si>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</si>
  <si>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</si>
  <si>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</si>
  <si>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</si>
  <si>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</si>
  <si>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</si>
  <si>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</si>
  <si>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</si>
  <si>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</si>
  <si>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</si>
  <si>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</si>
  <si>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</si>
  <si>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</si>
  <si>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</si>
  <si>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</si>
  <si>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</si>
  <si>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</si>
  <si>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</si>
  <si>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</si>
  <si>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</si>
  <si>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</si>
  <si>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</si>
  <si>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</si>
  <si>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</si>
  <si>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</si>
  <si>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</si>
  <si>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</si>
  <si>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</si>
  <si>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</si>
  <si>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</si>
  <si>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</si>
  <si>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</si>
  <si>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</si>
  <si>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</si>
  <si>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</si>
  <si>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</si>
  <si>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</si>
  <si>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</si>
  <si>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</si>
  <si>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</si>
  <si>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</si>
  <si>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</si>
  <si>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</si>
  <si>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</si>
  <si>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</si>
  <si>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</si>
  <si>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</si>
  <si>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</si>
  <si>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</si>
  <si>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</si>
  <si>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</si>
  <si>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</si>
  <si>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</si>
  <si>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</si>
  <si>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</si>
  <si>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</si>
  <si>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</si>
  <si>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</si>
  <si>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</si>
  <si>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</si>
  <si>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</si>
  <si>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</si>
  <si>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</si>
  <si>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</si>
  <si>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</si>
  <si>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</si>
  <si>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</si>
  <si>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</si>
  <si>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</si>
  <si>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</si>
  <si>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</si>
  <si>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</si>
  <si>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</si>
  <si>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</si>
  <si>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</si>
  <si>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</si>
  <si>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</si>
  <si>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</si>
  <si>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</si>
  <si>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</si>
  <si>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</si>
  <si>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</si>
  <si>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</si>
  <si>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</si>
  <si>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</si>
  <si>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</si>
  <si>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</si>
  <si>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</si>
  <si>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</si>
  <si>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</si>
  <si>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</si>
  <si>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</si>
  <si>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</si>
  <si>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</si>
  <si>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</si>
  <si>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</si>
  <si>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</si>
  <si>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</si>
  <si>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</si>
  <si>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</si>
  <si>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</si>
  <si>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</si>
  <si>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</si>
  <si>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</si>
  <si>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</si>
  <si>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</si>
  <si>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</si>
  <si>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</si>
  <si>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</si>
  <si>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</si>
  <si>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</si>
  <si>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</si>
  <si>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</si>
  <si>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</si>
  <si>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</si>
  <si>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</si>
  <si>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</si>
  <si>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</si>
  <si>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</si>
  <si>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</si>
  <si>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</si>
  <si>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</si>
  <si>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</si>
  <si>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</si>
  <si>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</si>
  <si>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</si>
  <si>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</si>
  <si>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</si>
  <si>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</si>
  <si>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</si>
  <si>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</si>
  <si>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</si>
  <si>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</si>
  <si>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</si>
  <si>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</si>
  <si>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</si>
  <si>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</si>
  <si>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</si>
  <si>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</si>
  <si>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</si>
  <si>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</si>
  <si>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</si>
  <si>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</si>
  <si>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</si>
  <si>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</si>
  <si>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</si>
  <si>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</si>
  <si>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</si>
  <si>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</si>
  <si>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</si>
  <si>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</si>
  <si>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</si>
  <si>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</si>
  <si>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</si>
  <si>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</si>
  <si>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</si>
  <si>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</si>
  <si>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</si>
  <si>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</si>
  <si>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</si>
  <si>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</si>
  <si>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</si>
  <si>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</si>
  <si>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</si>
  <si>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</si>
  <si>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</si>
  <si>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</si>
  <si>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</si>
  <si>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</si>
  <si>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</si>
  <si>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</si>
  <si>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</si>
  <si>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</si>
  <si>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</si>
  <si>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</si>
  <si>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</si>
  <si>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</si>
  <si>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</si>
  <si>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</si>
  <si>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</si>
  <si>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</si>
  <si>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</si>
  <si>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</si>
  <si>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</si>
  <si>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</si>
  <si>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</si>
  <si>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</si>
  <si>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</si>
  <si>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</si>
  <si>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</si>
  <si>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</si>
  <si>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</si>
  <si>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</si>
  <si>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</si>
  <si>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</si>
  <si>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</si>
  <si>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</si>
  <si>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</si>
  <si>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</si>
  <si>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</si>
  <si>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</si>
  <si>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</si>
  <si>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</si>
  <si>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</si>
  <si>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</si>
  <si>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</si>
  <si>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</si>
  <si>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</si>
  <si>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</si>
  <si>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</si>
  <si>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</si>
  <si>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</si>
  <si>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</si>
  <si>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</si>
  <si>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</si>
  <si>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</si>
  <si>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</si>
  <si>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</si>
  <si>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</si>
  <si>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</si>
  <si>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</si>
  <si>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</si>
  <si>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</si>
  <si>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</si>
  <si>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</si>
  <si>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</si>
  <si>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</si>
  <si>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</si>
  <si>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</si>
  <si>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</si>
  <si>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</si>
  <si>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</si>
  <si>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</si>
  <si>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</si>
  <si>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</si>
  <si>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</si>
  <si>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</si>
  <si>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</si>
  <si>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</si>
  <si>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</si>
  <si>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</si>
  <si>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</si>
  <si>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</si>
  <si>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</si>
  <si>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</si>
  <si>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</si>
  <si>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</si>
  <si>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</si>
  <si>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</si>
  <si>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</si>
  <si>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</si>
  <si>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</si>
  <si>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</si>
  <si>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</si>
  <si>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</si>
  <si>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</si>
  <si>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</si>
  <si>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</si>
  <si>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</si>
  <si>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</si>
  <si>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</si>
  <si>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</si>
  <si>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</si>
  <si>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</si>
  <si>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</si>
  <si>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</si>
  <si>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</si>
  <si>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</si>
  <si>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</si>
  <si>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</si>
  <si>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</si>
  <si>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</si>
  <si>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</si>
  <si>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</si>
  <si>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</si>
  <si>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</si>
  <si>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</si>
  <si>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</si>
  <si>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</si>
  <si>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</si>
  <si>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</si>
  <si>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</si>
  <si>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</si>
  <si>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</si>
  <si>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</si>
  <si>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</si>
  <si>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</si>
  <si>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</si>
  <si>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</si>
  <si>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</si>
  <si>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</si>
  <si>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</si>
  <si>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</si>
  <si>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</si>
  <si>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</si>
  <si>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</si>
  <si>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</si>
  <si>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</si>
  <si>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</si>
  <si>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</si>
  <si>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</si>
  <si>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</si>
  <si>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</si>
  <si>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</si>
  <si>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</si>
  <si>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</si>
  <si>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</si>
  <si>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</si>
  <si>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</si>
  <si>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</si>
  <si>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</si>
  <si>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</si>
  <si>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</si>
  <si>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</si>
  <si>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</si>
  <si>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</si>
  <si>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</si>
  <si>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</si>
  <si>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</si>
  <si>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</si>
  <si>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</si>
  <si>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</si>
  <si>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</si>
  <si>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</si>
  <si>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</si>
  <si>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</si>
  <si>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</si>
  <si>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</si>
  <si>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</si>
  <si>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</si>
  <si>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</si>
  <si>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</si>
  <si>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</si>
  <si>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</si>
  <si>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</si>
  <si>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</si>
  <si>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</si>
  <si>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</si>
  <si>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</si>
  <si>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</si>
  <si>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</si>
  <si>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</si>
  <si>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</si>
  <si>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</si>
  <si>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</si>
  <si>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</si>
  <si>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</si>
  <si>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</si>
  <si>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</si>
  <si>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</si>
  <si>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</si>
  <si>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</si>
  <si>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</si>
  <si>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</si>
  <si>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</si>
  <si>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</si>
  <si>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</si>
  <si>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</si>
  <si>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</si>
  <si>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</si>
  <si>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</si>
  <si>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</si>
  <si>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</si>
  <si>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</si>
  <si>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</si>
  <si>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</si>
  <si>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</si>
  <si>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</si>
  <si>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</si>
  <si>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</si>
  <si>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</si>
  <si>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</si>
  <si>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</si>
  <si>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</si>
  <si>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</si>
  <si>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</si>
  <si>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</si>
  <si>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</si>
  <si>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</si>
  <si>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</si>
  <si>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</si>
  <si>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</si>
  <si>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</si>
  <si>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</si>
  <si>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</si>
  <si>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</si>
  <si>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</si>
  <si>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</si>
  <si>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</si>
  <si>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</si>
  <si>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</si>
  <si>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</si>
  <si>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</si>
  <si>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</si>
  <si>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</si>
  <si>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</si>
  <si>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</si>
  <si>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</si>
  <si>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</si>
  <si>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</si>
  <si>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</si>
  <si>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</si>
  <si>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</si>
  <si>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</si>
  <si>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</si>
  <si>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</si>
  <si>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</si>
  <si>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</si>
  <si>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</si>
  <si>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</si>
  <si>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</si>
  <si>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</si>
  <si>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</si>
  <si>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</si>
  <si>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</si>
  <si>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</si>
  <si>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</si>
  <si>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</si>
  <si>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</si>
  <si>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</si>
  <si>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</si>
  <si>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</si>
  <si>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</si>
  <si>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</si>
  <si>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</si>
  <si>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</si>
  <si>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</si>
  <si>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</si>
  <si>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</si>
  <si>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</si>
  <si>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</si>
  <si>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</si>
  <si>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</si>
  <si>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</si>
  <si>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</si>
  <si>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</si>
  <si>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</si>
  <si>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</si>
  <si>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</si>
  <si>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</si>
  <si>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</si>
  <si>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</si>
  <si>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</si>
  <si>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</si>
  <si>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</si>
  <si>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</si>
  <si>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</si>
  <si>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</si>
  <si>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</si>
  <si>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</si>
  <si>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</si>
  <si>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</si>
  <si>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</si>
  <si>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</si>
  <si>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</si>
  <si>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</si>
  <si>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</si>
  <si>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</si>
  <si>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</si>
  <si>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</si>
  <si>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</si>
  <si>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</si>
  <si>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</si>
  <si>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</si>
  <si>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</si>
  <si>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</si>
  <si>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</si>
  <si>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</si>
  <si>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</si>
  <si>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</si>
  <si>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</si>
  <si>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</si>
  <si>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</si>
  <si>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</si>
  <si>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</si>
  <si>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</si>
  <si>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</si>
  <si>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</si>
  <si>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</si>
  <si>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</si>
  <si>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</si>
  <si>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</si>
  <si>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</si>
  <si>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</si>
  <si>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</si>
  <si>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</si>
  <si>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</si>
  <si>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</si>
  <si>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</si>
  <si>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</si>
  <si>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</si>
  <si>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</si>
  <si>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</si>
  <si>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</si>
  <si>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</si>
  <si>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</si>
  <si>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</si>
  <si>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</si>
  <si>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</si>
  <si>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</si>
  <si>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</si>
  <si>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</si>
  <si>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</si>
  <si>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</si>
  <si>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</si>
  <si>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</si>
  <si>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</si>
  <si>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</si>
  <si>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</si>
  <si>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</si>
  <si>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</si>
  <si>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</si>
  <si>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</si>
  <si>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</si>
  <si>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</si>
  <si>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</si>
  <si>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</si>
  <si>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</si>
  <si>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</si>
  <si>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</si>
  <si>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</si>
  <si>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</si>
  <si>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</si>
  <si>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</si>
  <si>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</si>
  <si>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</si>
  <si>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</si>
  <si>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</si>
  <si>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</si>
  <si>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</si>
  <si>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</si>
  <si>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</si>
  <si>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</si>
  <si>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</si>
  <si>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</si>
  <si>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</si>
  <si>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</si>
  <si>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</si>
  <si>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</si>
  <si>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</si>
  <si>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</si>
  <si>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</si>
  <si>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</si>
  <si>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</si>
  <si>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</si>
  <si>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</si>
  <si>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</si>
  <si>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</si>
  <si>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</si>
  <si>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</si>
  <si>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</si>
  <si>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</si>
  <si>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</si>
  <si>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</si>
  <si>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</si>
  <si>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</si>
  <si>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</si>
  <si>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</si>
  <si>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</si>
  <si>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</si>
  <si>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</si>
  <si>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</si>
  <si>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</si>
  <si>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</si>
  <si>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</si>
  <si>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</si>
  <si>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</si>
  <si>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</si>
  <si>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</si>
  <si>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</si>
  <si>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</si>
  <si>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</si>
  <si>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</si>
  <si>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</si>
  <si>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</si>
  <si>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</si>
  <si>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</si>
  <si>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</si>
  <si>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</si>
  <si>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</si>
  <si>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</si>
  <si>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</si>
  <si>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</si>
  <si>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</si>
  <si>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</si>
  <si>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</si>
  <si>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</si>
  <si>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</si>
  <si>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</si>
  <si>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</si>
  <si>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</si>
  <si>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</si>
  <si>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</si>
  <si>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</si>
  <si>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</si>
  <si>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</si>
  <si>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</si>
  <si>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</si>
  <si>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</si>
  <si>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</si>
  <si>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</si>
  <si>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</si>
  <si>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</si>
  <si>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</si>
  <si>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</si>
  <si>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</si>
  <si>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</si>
  <si>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</si>
  <si>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</si>
  <si>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</si>
  <si>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</si>
  <si>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</si>
  <si>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</si>
  <si>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</si>
  <si>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</si>
  <si>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</si>
  <si>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</si>
  <si>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</si>
  <si>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</si>
  <si>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</si>
  <si>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</si>
  <si>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</si>
  <si>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</si>
  <si>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</si>
  <si>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</si>
  <si>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</si>
  <si>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</si>
  <si>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</si>
  <si>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</si>
  <si>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</si>
  <si>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</si>
  <si>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</si>
  <si>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</si>
  <si>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</si>
  <si>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</si>
  <si>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</si>
  <si>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</si>
  <si>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</si>
  <si>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</si>
  <si>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</si>
  <si>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</si>
  <si>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</si>
  <si>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</si>
  <si>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</si>
  <si>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</si>
  <si>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</si>
  <si>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</si>
  <si>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</si>
  <si>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</si>
  <si>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</si>
  <si>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</si>
  <si>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</si>
  <si>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</si>
  <si>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</si>
  <si>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</si>
  <si>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</si>
  <si>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</si>
  <si>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</si>
  <si>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</si>
  <si>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</si>
  <si>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</si>
  <si>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</si>
  <si>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</si>
  <si>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</si>
  <si>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</si>
  <si>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</si>
  <si>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</si>
  <si>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</si>
  <si>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</si>
  <si>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</si>
  <si>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</si>
  <si>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</si>
  <si>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</si>
  <si>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</si>
  <si>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</si>
  <si>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</si>
  <si>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</si>
  <si>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</si>
  <si>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</si>
  <si>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</si>
  <si>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</si>
  <si>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</si>
  <si>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</si>
  <si>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</si>
  <si>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</si>
  <si>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</si>
  <si>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</si>
  <si>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</si>
  <si>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</si>
  <si>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</si>
  <si>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</si>
  <si>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</si>
  <si>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</si>
  <si>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</si>
  <si>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</si>
  <si>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</si>
  <si>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</si>
  <si>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</si>
  <si>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</si>
  <si>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</si>
  <si>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</si>
  <si>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</si>
  <si>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</si>
  <si>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</si>
  <si>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</si>
  <si>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</si>
  <si>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</si>
  <si>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</si>
  <si>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</si>
  <si>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</si>
  <si>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</si>
  <si>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</si>
  <si>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</si>
  <si>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</si>
  <si>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</si>
  <si>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</si>
  <si>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</si>
  <si>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</si>
  <si>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</si>
  <si>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</si>
  <si>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</si>
  <si>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</si>
  <si>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</si>
  <si>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</si>
  <si>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</si>
  <si>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</si>
  <si>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</si>
  <si>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</si>
  <si>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</si>
  <si>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</si>
  <si>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</si>
  <si>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</si>
  <si>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</si>
  <si>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</si>
  <si>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</si>
  <si>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</si>
  <si>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</si>
  <si>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</si>
  <si>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</si>
  <si>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</si>
  <si>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</si>
  <si>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</si>
  <si>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</si>
  <si>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</si>
  <si>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</si>
  <si>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</si>
  <si>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</si>
  <si>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</si>
  <si>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</si>
  <si>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</si>
  <si>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</si>
  <si>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</si>
  <si>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</si>
  <si>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</si>
  <si>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</si>
  <si>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</si>
  <si>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</si>
  <si>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</si>
  <si>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</si>
  <si>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</si>
  <si>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</si>
  <si>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</si>
  <si>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</si>
  <si>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</si>
  <si>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</si>
  <si>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</si>
  <si>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</si>
  <si>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</si>
  <si>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</si>
  <si>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</si>
  <si>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</si>
  <si>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</si>
  <si>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</si>
  <si>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</si>
  <si>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</si>
  <si>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</si>
  <si>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</si>
  <si>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</si>
  <si>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</si>
  <si>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</si>
  <si>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</si>
  <si>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</si>
  <si>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</si>
  <si>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</si>
  <si>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</si>
  <si>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</si>
  <si>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</si>
  <si>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</si>
  <si>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</si>
  <si>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</si>
  <si>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</si>
  <si>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</si>
  <si>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</si>
  <si>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</si>
  <si>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</si>
  <si>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</si>
  <si>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</si>
  <si>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</si>
  <si>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</si>
  <si>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</si>
  <si>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</si>
  <si>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</si>
  <si>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</si>
  <si>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</si>
  <si>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</si>
  <si>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</si>
  <si>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</si>
  <si>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</si>
  <si>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</si>
  <si>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</si>
  <si>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</si>
  <si>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</si>
  <si>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</si>
  <si>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</si>
  <si>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</si>
  <si>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</si>
  <si>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</si>
  <si>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</si>
  <si>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</si>
  <si>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</si>
  <si>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</si>
  <si>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</si>
  <si>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</si>
  <si>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</si>
  <si>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</si>
  <si>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</si>
  <si>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</si>
  <si>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</si>
  <si>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</si>
  <si>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</si>
  <si>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</si>
  <si>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</si>
  <si>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</si>
  <si>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</si>
  <si>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</si>
  <si>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</si>
  <si>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</si>
  <si>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</si>
  <si>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</si>
  <si>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</si>
  <si>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</si>
  <si>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</si>
  <si>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</si>
  <si>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</si>
  <si>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</si>
  <si>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</si>
  <si>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</si>
  <si>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</si>
  <si>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</si>
  <si>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</si>
  <si>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</si>
  <si>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</si>
  <si>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</si>
  <si>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</si>
  <si>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</si>
  <si>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</si>
  <si>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</si>
  <si>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</si>
  <si>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</si>
  <si>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</si>
  <si>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</si>
  <si>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</si>
  <si>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</si>
  <si>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</si>
  <si>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</si>
  <si>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</si>
  <si>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</si>
  <si>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</si>
  <si>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</si>
  <si>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</si>
  <si>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</si>
  <si>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</si>
  <si>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</si>
  <si>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</si>
  <si>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</si>
  <si>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</si>
  <si>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</si>
  <si>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</si>
  <si>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</si>
  <si>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</si>
  <si>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</si>
  <si>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</si>
  <si>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</si>
  <si>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</si>
  <si>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</si>
  <si>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</si>
  <si>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</si>
  <si>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</si>
  <si>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</si>
  <si>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</si>
  <si>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</si>
  <si>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</si>
  <si>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</si>
  <si>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</si>
  <si>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</si>
  <si>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</si>
  <si>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</si>
  <si>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</si>
  <si>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</si>
  <si>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</si>
  <si>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</si>
  <si>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</si>
  <si>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</si>
  <si>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</si>
  <si>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</si>
  <si>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</si>
  <si>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</si>
  <si>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</si>
  <si>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</si>
  <si>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</si>
  <si>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</si>
  <si>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</si>
  <si>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</si>
  <si>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</si>
  <si>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</si>
  <si>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</si>
  <si>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</si>
  <si>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</si>
  <si>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</si>
  <si>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</si>
  <si>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</si>
  <si>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</si>
  <si>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</si>
  <si>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</si>
  <si>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</si>
  <si>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</si>
  <si>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</si>
  <si>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</si>
  <si>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</si>
  <si>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</si>
  <si>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</si>
  <si>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</si>
  <si>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</si>
  <si>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</si>
  <si>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</si>
  <si>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</si>
  <si>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</si>
  <si>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</si>
  <si>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</si>
  <si>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</si>
  <si>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</si>
  <si>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</si>
  <si>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</si>
  <si>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</si>
  <si>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</si>
  <si>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</si>
  <si>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</si>
  <si>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</si>
  <si>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</si>
  <si>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</si>
  <si>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</si>
  <si>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</si>
  <si>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</si>
  <si>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</si>
  <si>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</si>
  <si>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</si>
  <si>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</si>
  <si>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</si>
  <si>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</si>
  <si>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</si>
  <si>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</si>
  <si>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</si>
  <si>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</si>
  <si>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</si>
  <si>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</si>
  <si>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</si>
  <si>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</si>
  <si>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</si>
  <si>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</si>
  <si>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</si>
  <si>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</si>
  <si>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</si>
  <si>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</si>
  <si>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</si>
  <si>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</si>
  <si>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</si>
  <si>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</si>
  <si>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</si>
  <si>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</si>
  <si>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</si>
  <si>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</si>
  <si>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</si>
  <si>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</si>
  <si>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</si>
  <si>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</si>
  <si>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</si>
  <si>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</si>
  <si>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</si>
  <si>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</si>
  <si>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</si>
  <si>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</si>
  <si>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</si>
  <si>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</si>
  <si>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</si>
  <si>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</si>
  <si>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</si>
  <si>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</si>
  <si>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</si>
  <si>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</si>
  <si>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</si>
  <si>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</si>
  <si>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</si>
  <si>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</si>
  <si>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</si>
  <si>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</si>
  <si>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</si>
  <si>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</si>
  <si>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</si>
  <si>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</si>
  <si>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</si>
  <si>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</si>
  <si>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</si>
  <si>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</si>
  <si>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</si>
  <si>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</si>
  <si>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</si>
  <si>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</si>
  <si>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</si>
  <si>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</si>
  <si>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</si>
  <si>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</si>
  <si>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</si>
  <si>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</si>
  <si>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</si>
  <si>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</si>
  <si>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</si>
  <si>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</si>
  <si>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</si>
  <si>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</si>
  <si>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</si>
  <si>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</si>
  <si>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</si>
  <si>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</si>
  <si>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</si>
  <si>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</si>
  <si>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</si>
  <si>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</si>
  <si>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</si>
  <si>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</si>
  <si>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</si>
  <si>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</si>
  <si>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</si>
  <si>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</si>
  <si>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</si>
  <si>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</si>
  <si>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</si>
  <si>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</si>
  <si>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</si>
  <si>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</si>
  <si>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</si>
  <si>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</si>
  <si>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</si>
  <si>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</si>
  <si>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</si>
  <si>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</si>
  <si>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</si>
  <si>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</si>
  <si>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</si>
  <si>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</si>
  <si>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</si>
  <si>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</si>
  <si>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</si>
  <si>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</si>
  <si>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</si>
  <si>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</si>
  <si>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</si>
  <si>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</si>
  <si>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</si>
  <si>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</si>
  <si>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</si>
  <si>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</si>
  <si>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</si>
  <si>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</si>
  <si>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</si>
  <si>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</si>
  <si>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</si>
  <si>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</si>
  <si>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</si>
  <si>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</si>
  <si>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</si>
  <si>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</si>
  <si>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</si>
  <si>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</si>
  <si>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</si>
  <si>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</si>
  <si>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</si>
  <si>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</si>
  <si>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</si>
  <si>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</si>
  <si>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</si>
  <si>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</si>
  <si>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</si>
  <si>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</si>
  <si>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</si>
  <si>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</si>
  <si>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</si>
  <si>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</si>
  <si>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</si>
  <si>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</si>
  <si>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</si>
  <si>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</si>
  <si>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</si>
  <si>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</si>
  <si>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</si>
  <si>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</si>
  <si>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</si>
  <si>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</si>
  <si>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</si>
  <si>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</si>
  <si>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</si>
  <si>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</si>
  <si>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</si>
  <si>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</si>
  <si>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</si>
  <si>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</si>
  <si>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</si>
  <si>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</si>
  <si>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</si>
  <si>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</si>
  <si>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</si>
  <si>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</si>
  <si>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</si>
  <si>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</si>
  <si>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</si>
  <si>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</si>
  <si>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</si>
  <si>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</si>
  <si>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</si>
  <si>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</si>
  <si>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</si>
  <si>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</si>
  <si>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</si>
  <si>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</si>
  <si>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</si>
  <si>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</si>
  <si>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</si>
  <si>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</si>
  <si>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</si>
  <si>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</si>
  <si>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</si>
  <si>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</si>
  <si>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</si>
  <si>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</si>
  <si>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</si>
  <si>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</si>
  <si>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</si>
  <si>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</si>
  <si>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</si>
  <si>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</si>
  <si>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</si>
  <si>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</si>
  <si>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</si>
  <si>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</si>
  <si>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</si>
  <si>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</si>
  <si>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</si>
  <si>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</si>
  <si>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</si>
  <si>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</si>
  <si>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</si>
  <si>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</si>
  <si>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</si>
  <si>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</si>
  <si>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</si>
  <si>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</si>
  <si>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</si>
  <si>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</si>
  <si>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</si>
  <si>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</si>
  <si>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</si>
  <si>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</si>
  <si>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</si>
  <si>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</si>
  <si>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</si>
  <si>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</si>
  <si>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</si>
  <si>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</si>
  <si>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</si>
  <si>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</si>
  <si>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</si>
  <si>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</si>
  <si>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</si>
  <si>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</si>
  <si>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</si>
  <si>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</si>
  <si>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</si>
  <si>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</si>
  <si>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</si>
  <si>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</si>
  <si>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</si>
  <si>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</si>
  <si>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</si>
  <si>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</si>
  <si>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</si>
  <si>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</si>
  <si>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</si>
  <si>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</si>
  <si>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</si>
  <si>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</si>
  <si>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</si>
  <si>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</si>
  <si>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</si>
  <si>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</si>
  <si>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</si>
  <si>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</si>
  <si>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</si>
  <si>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</si>
  <si>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</si>
  <si>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</si>
  <si>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</si>
  <si>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</si>
  <si>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</si>
  <si>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</si>
  <si>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</si>
  <si>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</si>
  <si>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</si>
  <si>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</si>
  <si>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</si>
  <si>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</si>
  <si>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</si>
  <si>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</si>
  <si>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</si>
  <si>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</si>
  <si>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</si>
  <si>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</si>
  <si>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</si>
  <si>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</si>
  <si>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</si>
  <si>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</si>
  <si>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</si>
  <si>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</si>
  <si>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</si>
  <si>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</si>
  <si>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</si>
  <si>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</si>
  <si>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</si>
  <si>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</si>
  <si>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</si>
  <si>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</si>
  <si>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</si>
  <si>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</si>
  <si>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</si>
  <si>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</si>
  <si>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</si>
  <si>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</si>
  <si>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</si>
  <si>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</si>
  <si>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</si>
  <si>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</si>
  <si>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</si>
  <si>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</si>
  <si>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</si>
  <si>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</si>
  <si>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</si>
  <si>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</si>
  <si>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</si>
  <si>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</si>
  <si>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</si>
  <si>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</si>
  <si>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</si>
  <si>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</si>
  <si>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</si>
  <si>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</si>
  <si>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</si>
  <si>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</si>
  <si>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</si>
  <si>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</si>
  <si>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</si>
  <si>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</si>
  <si>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</si>
  <si>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</si>
  <si>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</si>
  <si>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</si>
  <si>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</si>
  <si>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</si>
  <si>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</si>
  <si>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</si>
  <si>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</si>
  <si>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</si>
  <si>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</si>
  <si>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</si>
  <si>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</si>
  <si>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</si>
  <si>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</si>
  <si>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</si>
  <si>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</si>
  <si>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</si>
  <si>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</si>
  <si>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</si>
  <si>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</si>
  <si>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</si>
  <si>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</si>
  <si>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</si>
  <si>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</si>
  <si>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</si>
  <si>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</si>
  <si>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</si>
  <si>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</si>
  <si>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</si>
  <si>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</si>
  <si>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</si>
  <si>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</si>
  <si>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</si>
  <si>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</si>
  <si>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</si>
  <si>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</si>
  <si>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</si>
  <si>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</si>
  <si>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</si>
  <si>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</si>
  <si>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</si>
  <si>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</si>
  <si>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</si>
  <si>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</si>
  <si>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</si>
  <si>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</si>
  <si>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</si>
  <si>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</si>
  <si>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</si>
  <si>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</si>
  <si>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</si>
  <si>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</si>
  <si>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</si>
  <si>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</si>
  <si>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</si>
  <si>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</si>
  <si>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</si>
  <si>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</si>
  <si>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</si>
  <si>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</si>
  <si>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</si>
  <si>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</si>
  <si>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</si>
  <si>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</si>
  <si>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</si>
  <si>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</si>
  <si>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</si>
  <si>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</si>
  <si>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</si>
  <si>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</si>
  <si>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</si>
  <si>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</si>
  <si>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</si>
  <si>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</si>
  <si>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</si>
  <si>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</si>
  <si>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</si>
  <si>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</si>
  <si>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</si>
  <si>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</si>
  <si>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</si>
  <si>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</si>
  <si>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</si>
  <si>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</si>
  <si>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</si>
  <si>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</si>
  <si>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</si>
  <si>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</si>
  <si>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</si>
  <si>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</si>
  <si>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</si>
  <si>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</si>
  <si>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</si>
  <si>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</si>
  <si>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</si>
  <si>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</si>
  <si>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</si>
  <si>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</si>
  <si>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</si>
  <si>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</si>
  <si>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</si>
  <si>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</si>
  <si>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</si>
  <si>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</si>
  <si>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</si>
  <si>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</si>
  <si>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</si>
  <si>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</si>
  <si>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</si>
  <si>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</si>
  <si>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</si>
  <si>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</si>
  <si>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</si>
  <si>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</si>
  <si>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</si>
  <si>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</si>
  <si>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</si>
  <si>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</si>
  <si>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</si>
  <si>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</si>
  <si>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</si>
  <si>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</si>
  <si>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</si>
  <si>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</si>
  <si>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</si>
  <si>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</si>
  <si>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</si>
  <si>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</si>
  <si>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</si>
  <si>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</si>
  <si>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</si>
  <si>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</si>
  <si>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</si>
  <si>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</si>
  <si>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</si>
  <si>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</si>
  <si>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</si>
  <si>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</si>
  <si>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</si>
  <si>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</si>
  <si>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</si>
  <si>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</si>
  <si>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</si>
  <si>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</si>
  <si>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</si>
  <si>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</si>
  <si>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</si>
  <si>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</si>
  <si>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</si>
  <si>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</si>
  <si>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</si>
  <si>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</si>
  <si>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</si>
  <si>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</si>
  <si>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</si>
  <si>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</si>
  <si>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</si>
  <si>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</si>
  <si>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</si>
  <si>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</si>
  <si>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</si>
  <si>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</si>
  <si>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</si>
  <si>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</si>
  <si>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</si>
  <si>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</si>
  <si>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</si>
  <si>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</si>
  <si>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</si>
  <si>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</si>
  <si>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</si>
  <si>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</si>
  <si>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</si>
  <si>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</si>
  <si>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</si>
  <si>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</si>
  <si>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</si>
  <si>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</si>
  <si>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</si>
  <si>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</si>
  <si>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</si>
  <si>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</si>
  <si>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</si>
  <si>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</si>
  <si>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</si>
  <si>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</si>
  <si>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</si>
  <si>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</si>
  <si>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</si>
  <si>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</si>
  <si>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</si>
  <si>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</si>
  <si>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</si>
  <si>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</si>
  <si>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</si>
  <si>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</si>
  <si>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</si>
  <si>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</si>
  <si>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</si>
  <si>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</si>
  <si>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</si>
  <si>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</si>
  <si>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</si>
  <si>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</si>
  <si>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</si>
  <si>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</si>
  <si>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</si>
  <si>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</si>
  <si>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</si>
  <si>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</si>
  <si>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</si>
  <si>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</si>
  <si>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</si>
  <si>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</si>
  <si>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</si>
  <si>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</si>
  <si>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</si>
  <si>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</si>
  <si>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</si>
  <si>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</si>
  <si>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</si>
  <si>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</si>
  <si>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</si>
  <si>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</si>
  <si>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</si>
  <si>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</si>
  <si>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</si>
  <si>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</si>
  <si>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</si>
  <si>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</si>
  <si>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</si>
  <si>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</si>
  <si>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</si>
  <si>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</si>
  <si>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</si>
  <si>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</si>
  <si>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</si>
  <si>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</si>
  <si>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</si>
  <si>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</si>
  <si>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</si>
  <si>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</si>
  <si>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</si>
  <si>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</si>
  <si>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</si>
  <si>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</si>
  <si>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</si>
  <si>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</si>
  <si>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</si>
  <si>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</si>
  <si>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</si>
  <si>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</si>
  <si>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</si>
  <si>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</si>
  <si>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</si>
  <si>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</si>
  <si>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</si>
  <si>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</si>
  <si>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</si>
  <si>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</si>
  <si>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</si>
  <si>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</si>
  <si>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</si>
  <si>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</si>
  <si>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</si>
  <si>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</si>
  <si>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</si>
  <si>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</si>
  <si>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</si>
  <si>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</si>
  <si>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</si>
  <si>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</si>
  <si>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</si>
  <si>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</si>
  <si>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</si>
  <si>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</si>
  <si>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</si>
  <si>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</si>
  <si>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</si>
  <si>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</si>
  <si>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</si>
  <si>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</si>
  <si>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</si>
  <si>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</si>
  <si>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</si>
  <si>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</si>
  <si>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</si>
  <si>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</si>
  <si>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</si>
  <si>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</si>
  <si>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</si>
  <si>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</si>
  <si>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</si>
  <si>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</si>
  <si>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</si>
  <si>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</si>
  <si>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</si>
  <si>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</si>
  <si>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</si>
  <si>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</si>
  <si>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</si>
  <si>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</si>
  <si>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</si>
  <si>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</si>
  <si>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</si>
  <si>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</si>
  <si>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</si>
  <si>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</si>
  <si>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</si>
  <si>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</si>
  <si>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</si>
  <si>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</si>
  <si>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</si>
  <si>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</si>
  <si>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</si>
  <si>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</si>
  <si>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</si>
  <si>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</si>
  <si>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</si>
  <si>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</si>
  <si>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</si>
  <si>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</si>
  <si>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</si>
  <si>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</si>
  <si>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</si>
  <si>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</si>
  <si>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</si>
  <si>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</si>
  <si>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</si>
  <si>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</si>
  <si>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</si>
  <si>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</si>
  <si>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</si>
  <si>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</si>
  <si>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</si>
  <si>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</si>
  <si>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</si>
  <si>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</si>
  <si>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</si>
  <si>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</si>
  <si>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</si>
  <si>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</si>
  <si>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</si>
  <si>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</si>
  <si>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</si>
  <si>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</si>
  <si>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</si>
  <si>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</si>
  <si>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</si>
  <si>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</si>
  <si>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</si>
  <si>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</si>
  <si>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</si>
  <si>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</si>
  <si>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</si>
  <si>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</si>
  <si>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</si>
  <si>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</si>
  <si>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</si>
  <si>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</si>
  <si>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</si>
  <si>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</si>
  <si>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</si>
  <si>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</si>
  <si>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</si>
  <si>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</si>
  <si>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</si>
  <si>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</si>
  <si>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</si>
  <si>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</si>
  <si>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</si>
  <si>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</si>
  <si>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</si>
  <si>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</si>
  <si>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</si>
  <si>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</si>
  <si>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</si>
  <si>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</si>
  <si>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</si>
  <si>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</si>
  <si>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</si>
  <si>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</si>
  <si>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</si>
  <si>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</si>
  <si>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</si>
  <si>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</si>
  <si>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</si>
  <si>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</si>
  <si>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</si>
  <si>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</si>
  <si>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</si>
  <si>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</si>
  <si>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</si>
  <si>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</si>
  <si>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</si>
  <si>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</si>
  <si>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</si>
  <si>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</si>
  <si>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</si>
  <si>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</si>
  <si>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</si>
  <si>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</si>
  <si>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</si>
  <si>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</si>
  <si>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</si>
  <si>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</si>
  <si>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</si>
  <si>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</si>
  <si>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</si>
  <si>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</si>
  <si>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</si>
  <si>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</si>
  <si>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</si>
  <si>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</si>
  <si>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</si>
  <si>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</si>
  <si>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</si>
  <si>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</si>
  <si>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</si>
  <si>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</si>
  <si>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</si>
  <si>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</si>
  <si>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</si>
  <si>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</si>
  <si>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</si>
  <si>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</si>
  <si>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</si>
  <si>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</si>
  <si>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</si>
  <si>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</si>
  <si>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</si>
  <si>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</si>
  <si>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</si>
  <si>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</si>
  <si>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</si>
  <si>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</si>
  <si>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</si>
  <si>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</si>
  <si>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</si>
  <si>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</si>
  <si>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</si>
  <si>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</si>
  <si>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</si>
  <si>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</si>
  <si>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</si>
  <si>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</si>
  <si>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</si>
  <si>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</si>
  <si>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</si>
  <si>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</si>
  <si>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</si>
  <si>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</si>
  <si>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</si>
  <si>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</si>
  <si>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</si>
  <si>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</si>
  <si>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</si>
  <si>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</si>
  <si>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</si>
  <si>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</si>
  <si>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</si>
  <si>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</si>
  <si>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</si>
  <si>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</si>
  <si>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</si>
  <si>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</si>
  <si>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</si>
  <si>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</si>
  <si>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</si>
  <si>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</si>
  <si>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</si>
  <si>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</si>
  <si>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</si>
  <si>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</si>
  <si>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</si>
  <si>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</si>
  <si>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</si>
  <si>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</si>
  <si>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</si>
  <si>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</si>
  <si>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</si>
  <si>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</si>
  <si>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</si>
  <si>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</si>
  <si>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</si>
  <si>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</si>
  <si>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</si>
  <si>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</si>
  <si>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</si>
  <si>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</si>
  <si>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</si>
  <si>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</si>
  <si>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</si>
  <si>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</si>
  <si>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</si>
  <si>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</si>
  <si>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</si>
  <si>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</si>
  <si>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</si>
  <si>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</si>
  <si>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</si>
  <si>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</si>
  <si>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</si>
  <si>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</si>
  <si>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</si>
  <si>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</si>
  <si>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</si>
  <si>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</si>
  <si>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</si>
  <si>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</si>
  <si>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</si>
  <si>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</si>
  <si>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</si>
  <si>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</si>
  <si>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</si>
  <si>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</si>
  <si>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</si>
  <si>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</si>
  <si>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</si>
  <si>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</si>
  <si>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</si>
  <si>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</si>
  <si>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</si>
  <si>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</si>
  <si>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</si>
  <si>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</si>
  <si>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</si>
  <si>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</si>
  <si>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</si>
  <si>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</si>
  <si>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</si>
  <si>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</si>
  <si>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</si>
  <si>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</si>
  <si>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</si>
  <si>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</si>
  <si>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</si>
  <si>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</si>
  <si>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</si>
  <si>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</si>
  <si>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</si>
  <si>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</si>
  <si>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</si>
  <si>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</si>
  <si>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</si>
  <si>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</si>
  <si>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</si>
  <si>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</si>
  <si>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</si>
  <si>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</si>
  <si>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</si>
  <si>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</si>
  <si>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</si>
  <si>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</si>
  <si>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</si>
  <si>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</si>
  <si>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</si>
  <si>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</si>
  <si>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</si>
  <si>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</si>
  <si>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</si>
  <si>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</si>
  <si>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</si>
  <si>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</si>
  <si>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</si>
  <si>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</si>
  <si>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</si>
  <si>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</si>
  <si>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</si>
  <si>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</si>
  <si>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</si>
  <si>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</si>
  <si>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</si>
  <si>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</si>
  <si>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</si>
  <si>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</si>
  <si>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</si>
  <si>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</si>
  <si>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</si>
  <si>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</si>
  <si>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</si>
  <si>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</si>
  <si>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</si>
  <si>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</si>
  <si>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</si>
  <si>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</si>
  <si>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</si>
  <si>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</si>
  <si>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</si>
  <si>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</si>
  <si>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</si>
  <si>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</si>
  <si>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</si>
  <si>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</si>
  <si>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</si>
  <si>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</si>
  <si>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</si>
  <si>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</si>
  <si>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</si>
  <si>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</si>
  <si>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</si>
  <si>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</si>
  <si>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</si>
  <si>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</si>
  <si>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</si>
  <si>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</si>
  <si>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</si>
  <si>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</si>
  <si>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</si>
  <si>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</si>
  <si>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</si>
  <si>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</si>
  <si>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</si>
  <si>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</si>
  <si>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</si>
  <si>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</si>
  <si>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</si>
  <si>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</si>
  <si>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</si>
  <si>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</si>
  <si>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</si>
  <si>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</si>
  <si>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</si>
  <si>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</si>
  <si>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</si>
  <si>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</si>
  <si>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</si>
  <si>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</si>
  <si>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</si>
  <si>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</si>
  <si>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</si>
  <si>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</si>
  <si>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</si>
  <si>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</si>
  <si>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</si>
  <si>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</si>
  <si>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</si>
  <si>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</si>
  <si>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</si>
  <si>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</si>
  <si>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</si>
  <si>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</si>
  <si>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</si>
  <si>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</si>
  <si>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</si>
  <si>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</si>
  <si>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</si>
  <si>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</si>
  <si>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</si>
  <si>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</si>
  <si>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</si>
  <si>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</si>
  <si>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</si>
  <si>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</si>
  <si>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</si>
  <si>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</si>
  <si>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</si>
  <si>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</si>
  <si>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</si>
  <si>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</si>
  <si>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</si>
  <si>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</si>
  <si>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</si>
  <si>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</si>
  <si>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</si>
  <si>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</si>
  <si>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</si>
  <si>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</si>
  <si>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</si>
  <si>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</si>
  <si>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</si>
  <si>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</si>
  <si>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</si>
  <si>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</si>
  <si>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</si>
  <si>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</si>
  <si>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</si>
  <si>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</si>
  <si>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</si>
  <si>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</si>
  <si>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</si>
  <si>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</si>
  <si>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</si>
  <si>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</si>
  <si>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</si>
  <si>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</si>
  <si>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</si>
  <si>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</si>
  <si>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</si>
  <si>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</si>
  <si>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</si>
  <si>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</si>
  <si>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</si>
  <si>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</si>
  <si>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</si>
  <si>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</si>
  <si>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</si>
  <si>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</si>
  <si>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</si>
  <si>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</si>
  <si>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</si>
  <si>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</si>
  <si>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</si>
  <si>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</si>
  <si>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</si>
  <si>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</si>
  <si>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</si>
  <si>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</si>
  <si>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</si>
  <si>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</si>
  <si>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</si>
  <si>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</si>
  <si>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</si>
  <si>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</si>
  <si>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</si>
  <si>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</si>
  <si>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</si>
  <si>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</si>
  <si>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</si>
  <si>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</si>
  <si>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</si>
  <si>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</si>
  <si>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</si>
  <si>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</si>
  <si>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</si>
  <si>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</si>
  <si>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</si>
  <si>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</si>
  <si>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</si>
  <si>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</si>
  <si>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</si>
  <si>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</si>
  <si>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</si>
  <si>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</si>
  <si>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</si>
  <si>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</si>
  <si>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</si>
  <si>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</si>
  <si>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</si>
  <si>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</si>
  <si>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</si>
  <si>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</si>
  <si>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</si>
  <si>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</si>
  <si>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</si>
  <si>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</si>
  <si>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</si>
  <si>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</si>
  <si>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</si>
  <si>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</si>
  <si>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</si>
  <si>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</si>
  <si>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</si>
  <si>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</si>
  <si>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</si>
  <si>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</si>
  <si>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</si>
  <si>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</si>
  <si>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</si>
  <si>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</si>
  <si>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</si>
  <si>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</si>
  <si>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</si>
  <si>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</si>
  <si>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</si>
  <si>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</si>
  <si>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</si>
  <si>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</si>
  <si>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</si>
  <si>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</si>
  <si>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</si>
  <si>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</si>
  <si>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</si>
  <si>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</si>
  <si>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</si>
  <si>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</si>
  <si>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</si>
  <si>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</si>
  <si>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</si>
  <si>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</si>
  <si>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</si>
  <si>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</si>
  <si>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</si>
  <si>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</si>
  <si>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</si>
  <si>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</si>
  <si>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</si>
  <si>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</si>
  <si>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</si>
  <si>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</si>
  <si>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</si>
  <si>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</si>
  <si>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</si>
  <si>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</si>
  <si>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</si>
  <si>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</si>
  <si>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</si>
  <si>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</si>
  <si>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</si>
  <si>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</si>
  <si>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</si>
  <si>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</si>
  <si>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</si>
  <si>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</si>
  <si>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</si>
  <si>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</si>
  <si>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</si>
  <si>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</si>
  <si>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</si>
  <si>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</si>
  <si>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</si>
  <si>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</si>
  <si>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</si>
  <si>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</si>
  <si>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</si>
  <si>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</si>
  <si>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</si>
  <si>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</si>
  <si>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</si>
  <si>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</si>
  <si>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</si>
  <si>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</si>
  <si>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</si>
  <si>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</si>
  <si>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</si>
  <si>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</si>
  <si>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</si>
  <si>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</si>
  <si>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</si>
  <si>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</si>
  <si>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</si>
  <si>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</si>
  <si>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</si>
  <si>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</si>
  <si>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</si>
  <si>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</si>
  <si>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</si>
  <si>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</si>
  <si>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</si>
  <si>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</si>
  <si>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</si>
  <si>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</si>
  <si>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</si>
  <si>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</si>
  <si>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</si>
  <si>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</si>
  <si>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</si>
  <si>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</si>
  <si>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</si>
  <si>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</si>
  <si>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</si>
  <si>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</si>
  <si>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</si>
  <si>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</si>
  <si>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</si>
  <si>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</si>
  <si>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</si>
  <si>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</si>
  <si>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</si>
  <si>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</si>
  <si>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</si>
  <si>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</si>
  <si>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</si>
  <si>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</si>
  <si>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</si>
  <si>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</si>
  <si>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</si>
  <si>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</si>
  <si>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</si>
  <si>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</si>
  <si>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</si>
  <si>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</si>
  <si>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</si>
  <si>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</si>
  <si>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</si>
  <si>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</si>
  <si>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</si>
  <si>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</si>
  <si>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</si>
  <si>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</si>
  <si>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</si>
  <si>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</si>
  <si>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</si>
  <si>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</si>
  <si>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</si>
  <si>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</si>
  <si>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</si>
  <si>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</si>
  <si>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</si>
  <si>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</si>
  <si>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</si>
  <si>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</si>
  <si>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</si>
  <si>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</si>
  <si>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</si>
  <si>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</si>
  <si>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</si>
  <si>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</si>
  <si>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</si>
  <si>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</si>
  <si>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</si>
  <si>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</si>
  <si>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</si>
  <si>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</si>
  <si>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</si>
  <si>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</si>
  <si>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</si>
  <si>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</si>
  <si>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</si>
  <si>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</si>
  <si>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</si>
  <si>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</si>
  <si>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</si>
  <si>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</si>
  <si>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</si>
  <si>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</si>
  <si>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</si>
  <si>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</si>
  <si>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</si>
  <si>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</si>
  <si>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</si>
  <si>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</si>
  <si>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</si>
  <si>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</si>
  <si>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</si>
  <si>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</si>
  <si>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</si>
  <si>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</si>
  <si>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</si>
  <si>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</si>
  <si>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</si>
  <si>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</si>
  <si>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</si>
  <si>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</si>
  <si>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</si>
  <si>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</si>
  <si>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</si>
  <si>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</si>
  <si>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</si>
  <si>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</si>
  <si>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</si>
  <si>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</si>
  <si>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</si>
  <si>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</si>
  <si>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</si>
  <si>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</si>
  <si>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</si>
  <si>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</si>
  <si>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</si>
  <si>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</si>
  <si>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</si>
  <si>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</si>
  <si>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</si>
  <si>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</si>
  <si>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</si>
  <si>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</si>
  <si>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</si>
  <si>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</si>
  <si>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</si>
  <si>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</si>
  <si>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</si>
  <si>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</si>
  <si>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</si>
  <si>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</si>
  <si>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</si>
  <si>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</si>
  <si>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</si>
  <si>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</si>
  <si>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</si>
  <si>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</si>
  <si>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</si>
  <si>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</si>
  <si>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</si>
  <si>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</si>
  <si>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</si>
  <si>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</si>
  <si>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</si>
  <si>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</si>
  <si>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</si>
  <si>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</si>
  <si>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</si>
  <si>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</si>
  <si>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</si>
  <si>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</si>
  <si>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</si>
  <si>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</si>
  <si>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</si>
  <si>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</si>
  <si>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</si>
  <si>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</si>
  <si>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</si>
  <si>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</si>
  <si>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</si>
  <si>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</si>
  <si>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</si>
  <si>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</si>
  <si>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</si>
  <si>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</si>
  <si>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</si>
  <si>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</si>
  <si>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</si>
  <si>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</si>
  <si>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</si>
  <si>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</si>
  <si>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</si>
  <si>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</si>
  <si>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</si>
  <si>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</si>
  <si>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</si>
  <si>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</si>
  <si>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</si>
  <si>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</si>
  <si>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</si>
  <si>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</si>
  <si>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</si>
  <si>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</si>
  <si>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</si>
  <si>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</si>
  <si>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</si>
  <si>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</si>
  <si>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</si>
  <si>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</si>
  <si>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</si>
  <si>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</si>
  <si>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</si>
  <si>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</si>
  <si>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</si>
  <si>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</si>
  <si>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</si>
  <si>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</si>
  <si>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</si>
  <si>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</si>
  <si>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</si>
  <si>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</si>
  <si>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</si>
  <si>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</si>
  <si>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</si>
  <si>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</si>
  <si>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</si>
  <si>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</si>
  <si>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</si>
  <si>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</si>
  <si>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</si>
  <si>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</si>
  <si>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</si>
  <si>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</si>
  <si>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</si>
  <si>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</si>
  <si>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</si>
  <si>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</si>
  <si>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</si>
  <si>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</si>
  <si>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</si>
  <si>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</si>
  <si>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</si>
  <si>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</si>
  <si>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</si>
  <si>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</si>
  <si>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</si>
  <si>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</si>
  <si>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</si>
  <si>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</si>
  <si>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</si>
  <si>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</si>
  <si>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</si>
  <si>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</si>
  <si>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</si>
  <si>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</si>
  <si>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</si>
  <si>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</si>
  <si>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</si>
  <si>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</si>
  <si>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</si>
  <si>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</si>
  <si>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</si>
  <si>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</si>
  <si>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</si>
  <si>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</si>
  <si>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</si>
  <si>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</si>
  <si>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</si>
  <si>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</si>
  <si>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</si>
  <si>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</si>
  <si>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</si>
  <si>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</si>
  <si>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</si>
  <si>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</si>
  <si>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</si>
  <si>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</si>
  <si>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</si>
  <si>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</si>
  <si>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</si>
  <si>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</si>
  <si>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</si>
  <si>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</si>
  <si>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</si>
  <si>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</si>
  <si>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</si>
  <si>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</si>
  <si>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</si>
  <si>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</si>
  <si>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</si>
  <si>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</si>
  <si>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</si>
  <si>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</si>
  <si>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</si>
  <si>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</si>
  <si>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</si>
  <si>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</si>
  <si>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</si>
  <si>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</si>
  <si>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</si>
  <si>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</si>
  <si>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</si>
  <si>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</si>
  <si>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</si>
  <si>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</si>
  <si>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</si>
  <si>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</si>
  <si>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</si>
  <si>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</si>
  <si>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</si>
  <si>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</si>
  <si>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</si>
  <si>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</si>
  <si>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</si>
  <si>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</si>
  <si>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</si>
  <si>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</si>
  <si>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</si>
  <si>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</si>
  <si>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</si>
  <si>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</si>
  <si>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</si>
  <si>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</si>
  <si>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</si>
  <si>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</si>
  <si>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</si>
  <si>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</si>
  <si>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</si>
  <si>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</si>
  <si>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</si>
  <si>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</si>
  <si>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</si>
  <si>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</si>
  <si>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</si>
  <si>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</si>
  <si>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</si>
  <si>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</si>
  <si>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</si>
  <si>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</si>
  <si>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</si>
  <si>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</si>
  <si>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</si>
  <si>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</si>
  <si>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</si>
  <si>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</si>
  <si>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</si>
  <si>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</si>
  <si>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</si>
  <si>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</si>
  <si>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</si>
  <si>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</si>
  <si>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</si>
  <si>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</si>
  <si>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</si>
  <si>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</si>
  <si>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</si>
  <si>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</si>
  <si>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</si>
  <si>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</si>
  <si>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</si>
  <si>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</si>
  <si>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</si>
  <si>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</si>
  <si>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</si>
  <si>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</si>
  <si>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</si>
  <si>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</si>
  <si>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</si>
  <si>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</si>
  <si>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</si>
  <si>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</si>
  <si>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</si>
  <si>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</si>
  <si>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</si>
  <si>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</si>
  <si>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</si>
  <si>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</si>
  <si>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</si>
  <si>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</si>
  <si>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</si>
  <si>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</si>
  <si>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</si>
  <si>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</si>
  <si>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</si>
  <si>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</si>
  <si>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</si>
  <si>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</si>
  <si>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</si>
  <si>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</si>
  <si>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</si>
  <si>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</si>
  <si>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</si>
  <si>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</si>
  <si>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</si>
  <si>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</si>
  <si>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</si>
  <si>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</si>
  <si>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</si>
  <si>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</si>
  <si>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</si>
  <si>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</si>
  <si>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</si>
  <si>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</si>
  <si>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</si>
  <si>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</si>
  <si>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</si>
  <si>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</si>
  <si>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</si>
  <si>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</si>
  <si>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</si>
  <si>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</si>
  <si>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</si>
  <si>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</si>
  <si>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</si>
  <si>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</si>
  <si>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</si>
  <si>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</si>
  <si>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</si>
  <si>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</si>
  <si>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</si>
  <si>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</si>
  <si>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</si>
  <si>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</si>
  <si>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</si>
  <si>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</si>
  <si>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</si>
  <si>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</si>
  <si>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</si>
  <si>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</si>
  <si>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</si>
  <si>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</si>
  <si>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</si>
  <si>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</si>
  <si>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</si>
  <si>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</si>
  <si>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</si>
  <si>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</si>
  <si>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</si>
  <si>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</si>
  <si>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</si>
  <si>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</si>
  <si>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</si>
  <si>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</si>
  <si>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</si>
  <si>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</si>
  <si>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</si>
  <si>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</si>
  <si>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</si>
  <si>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</si>
  <si>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</si>
  <si>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</si>
  <si>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</si>
  <si>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</si>
  <si>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</si>
  <si>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</si>
  <si>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</si>
  <si>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</si>
  <si>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</si>
  <si>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</si>
  <si>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</si>
  <si>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</si>
  <si>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</si>
  <si>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</si>
  <si>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</si>
  <si>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</si>
  <si>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</si>
  <si>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</si>
  <si>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</si>
  <si>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</si>
  <si>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</si>
  <si>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</si>
  <si>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</si>
  <si>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</si>
  <si>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</si>
  <si>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</si>
  <si>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</si>
  <si>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</si>
  <si>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</si>
  <si>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</si>
  <si>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</si>
  <si>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</si>
  <si>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</si>
  <si>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</si>
  <si>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</si>
  <si>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</si>
  <si>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</si>
  <si>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</si>
  <si>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</si>
  <si>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</si>
  <si>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</si>
  <si>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</si>
  <si>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</si>
  <si>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</si>
  <si>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</si>
  <si>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</si>
  <si>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</si>
  <si>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</si>
  <si>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</si>
  <si>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</si>
  <si>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</si>
  <si>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</si>
  <si>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</si>
  <si>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</si>
  <si>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</si>
  <si>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</si>
  <si>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</si>
  <si>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</si>
  <si>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</si>
  <si>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</si>
  <si>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</si>
  <si>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</si>
  <si>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</si>
  <si>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</si>
  <si>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</si>
  <si>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</si>
  <si>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</si>
  <si>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</si>
  <si>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</si>
  <si>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</si>
  <si>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</si>
  <si>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</si>
  <si>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</si>
  <si>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</si>
  <si>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</si>
  <si>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</si>
  <si>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</si>
  <si>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</si>
  <si>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</si>
  <si>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</si>
  <si>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</si>
  <si>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</si>
  <si>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</si>
  <si>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</si>
  <si>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</si>
  <si>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</si>
  <si>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</si>
  <si>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</si>
  <si>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</si>
  <si>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</si>
  <si>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</si>
  <si>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</si>
  <si>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</si>
  <si>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</si>
  <si>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</si>
  <si>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</si>
  <si>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</si>
  <si>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</si>
  <si>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</si>
  <si>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</si>
  <si>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</si>
  <si>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</si>
  <si>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</si>
  <si>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</si>
  <si>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</si>
  <si>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</si>
  <si>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</si>
  <si>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</si>
  <si>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</si>
  <si>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</si>
  <si>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</si>
  <si>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</si>
  <si>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</si>
  <si>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</si>
  <si>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</si>
  <si>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</si>
  <si>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</si>
  <si>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</si>
  <si>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</si>
  <si>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</si>
  <si>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</si>
  <si>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</si>
  <si>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</si>
  <si>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</si>
  <si>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</si>
  <si>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</si>
  <si>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</si>
  <si>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</si>
  <si>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</si>
  <si>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</si>
  <si>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</si>
  <si>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</si>
  <si>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</si>
  <si>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</si>
  <si>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</si>
  <si>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</si>
  <si>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</si>
  <si>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</si>
  <si>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</si>
  <si>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</si>
  <si>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</si>
  <si>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</si>
  <si>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</si>
  <si>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</si>
  <si>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</si>
  <si>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</si>
  <si>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</si>
  <si>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</si>
  <si>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</si>
  <si>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</si>
  <si>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</si>
  <si>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</si>
  <si>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</si>
  <si>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</si>
  <si>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</si>
  <si>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</si>
  <si>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</si>
  <si>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</si>
  <si>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</si>
  <si>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</si>
  <si>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</si>
  <si>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</si>
  <si>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</si>
  <si>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</si>
  <si>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</si>
  <si>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</si>
  <si>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</si>
  <si>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</si>
  <si>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</si>
  <si>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</si>
  <si>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</si>
  <si>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</si>
  <si>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</si>
  <si>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</si>
  <si>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</si>
  <si>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</si>
  <si>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</si>
  <si>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</si>
  <si>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</si>
  <si>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</si>
  <si>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</si>
  <si>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</si>
  <si>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</si>
  <si>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</si>
  <si>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</si>
  <si>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</si>
  <si>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</si>
  <si>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</si>
  <si>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</si>
  <si>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</si>
  <si>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</si>
  <si>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</si>
  <si>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</si>
  <si>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</si>
  <si>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</si>
  <si>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</si>
  <si>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</si>
  <si>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</si>
  <si>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</si>
  <si>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</si>
  <si>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</si>
  <si>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</si>
  <si>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</si>
  <si>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</si>
  <si>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</si>
  <si>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</si>
  <si>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</si>
  <si>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</si>
  <si>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</si>
  <si>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</si>
  <si>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</si>
  <si>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</si>
  <si>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</si>
  <si>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</si>
  <si>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</si>
  <si>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</si>
  <si>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</si>
  <si>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</si>
  <si>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</si>
  <si>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</si>
  <si>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</si>
  <si>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</si>
  <si>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</si>
  <si>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</si>
  <si>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</si>
  <si>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</si>
  <si>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</si>
  <si>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</si>
  <si>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</si>
  <si>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</si>
  <si>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</si>
  <si>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</si>
  <si>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</si>
  <si>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</si>
  <si>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</si>
  <si>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</si>
  <si>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</si>
  <si>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</si>
  <si>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</si>
  <si>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</si>
  <si>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</si>
  <si>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</si>
  <si>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</si>
  <si>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</si>
  <si>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</si>
  <si>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</si>
  <si>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</si>
  <si>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</si>
  <si>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</si>
  <si>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</si>
  <si>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</si>
  <si>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</si>
  <si>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</si>
  <si>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</si>
  <si>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</si>
  <si>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</si>
  <si>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</si>
  <si>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</si>
  <si>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</si>
  <si>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</si>
  <si>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</si>
  <si>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</si>
  <si>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</si>
  <si>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</si>
  <si>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</si>
  <si>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</si>
  <si>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</si>
  <si>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</si>
  <si>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</si>
  <si>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</si>
  <si>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</si>
  <si>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</si>
  <si>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</si>
  <si>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</si>
  <si>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</si>
  <si>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</si>
  <si>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</si>
  <si>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</si>
  <si>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</si>
  <si>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</si>
  <si>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</si>
  <si>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</si>
  <si>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</si>
  <si>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</si>
  <si>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</si>
  <si>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</si>
  <si>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</si>
  <si>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</si>
  <si>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</si>
  <si>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</si>
  <si>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</si>
  <si>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</si>
  <si>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</si>
  <si>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</si>
  <si>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</si>
  <si>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</si>
  <si>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</si>
  <si>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</si>
  <si>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</si>
  <si>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</si>
  <si>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</si>
  <si>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</si>
  <si>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</si>
  <si>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</si>
  <si>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</si>
  <si>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</si>
  <si>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</si>
  <si>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</si>
  <si>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</si>
  <si>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</si>
  <si>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</si>
  <si>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</si>
  <si>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</si>
  <si>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</si>
  <si>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</si>
  <si>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</si>
  <si>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</si>
  <si>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</si>
  <si>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</si>
  <si>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</si>
  <si>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</si>
  <si>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</si>
  <si>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</si>
  <si>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</si>
  <si>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</si>
  <si>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</si>
  <si>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</si>
  <si>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</si>
  <si>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</si>
  <si>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</si>
  <si>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</si>
  <si>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</si>
  <si>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</si>
  <si>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</si>
  <si>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</si>
  <si>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</si>
  <si>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</si>
  <si>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</si>
  <si>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</si>
  <si>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</si>
  <si>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</si>
  <si>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</si>
  <si>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</si>
  <si>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</si>
  <si>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</si>
  <si>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</si>
  <si>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</si>
  <si>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</si>
  <si>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</si>
  <si>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</si>
  <si>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</si>
  <si>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</si>
  <si>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</si>
  <si>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</si>
  <si>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</si>
  <si>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</si>
  <si>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</si>
  <si>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</si>
  <si>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</si>
  <si>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</si>
  <si>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</si>
  <si>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</si>
  <si>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</si>
  <si>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</si>
  <si>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</si>
  <si>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</si>
  <si>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</si>
  <si>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</si>
  <si>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</si>
  <si>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</si>
  <si>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</si>
  <si>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</si>
  <si>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</si>
  <si>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</si>
  <si>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</si>
  <si>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</si>
  <si>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</si>
  <si>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</si>
  <si>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</si>
  <si>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</si>
  <si>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</si>
  <si>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</si>
  <si>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</si>
  <si>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</si>
  <si>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</si>
  <si>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</si>
  <si>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</si>
  <si>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</si>
  <si>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</si>
  <si>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</si>
  <si>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</si>
  <si>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</si>
  <si>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</si>
  <si>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</si>
  <si>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</si>
  <si>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</si>
  <si>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</si>
  <si>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</si>
  <si>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</si>
  <si>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</si>
  <si>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</si>
  <si>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</si>
  <si>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</si>
  <si>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</si>
  <si>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</si>
  <si>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</si>
  <si>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</si>
  <si>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</si>
  <si>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</si>
  <si>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</si>
  <si>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</si>
  <si>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</si>
  <si>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</si>
  <si>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</si>
  <si>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</si>
  <si>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</si>
  <si>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</si>
  <si>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</si>
  <si>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</si>
  <si>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</si>
  <si>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</si>
  <si>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</si>
  <si>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</si>
  <si>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</si>
  <si>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</si>
  <si>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</si>
  <si>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</si>
  <si>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</si>
  <si>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</si>
  <si>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</si>
  <si>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</si>
  <si>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</si>
  <si>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</si>
  <si>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</si>
  <si>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</si>
  <si>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</si>
  <si>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</si>
  <si>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</si>
  <si>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</si>
  <si>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</si>
  <si>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</si>
  <si>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</si>
  <si>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</si>
  <si>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</si>
  <si>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</si>
  <si>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</si>
  <si>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</si>
  <si>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</si>
  <si>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</si>
  <si>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</si>
  <si>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</si>
  <si>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</si>
  <si>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</si>
  <si>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</si>
  <si>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</si>
  <si>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</si>
  <si>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</si>
  <si>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</si>
  <si>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</si>
  <si>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</si>
  <si>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</si>
  <si>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</si>
  <si>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</si>
  <si>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</si>
  <si>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</si>
  <si>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</si>
  <si>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</si>
  <si>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</si>
  <si>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</si>
  <si>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</si>
  <si>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</si>
  <si>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</si>
  <si>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</si>
  <si>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</si>
  <si>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</si>
  <si>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</si>
  <si>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</si>
  <si>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</si>
  <si>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</si>
  <si>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</si>
  <si>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</si>
  <si>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</si>
  <si>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</si>
  <si>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</si>
  <si>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</si>
  <si>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</si>
  <si>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</si>
  <si>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</si>
  <si>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</si>
  <si>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</si>
  <si>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</si>
  <si>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</si>
  <si>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</si>
  <si>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</si>
  <si>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</si>
  <si>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</si>
  <si>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</si>
  <si>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</si>
  <si>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</si>
  <si>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</si>
  <si>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</si>
  <si>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</si>
  <si>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</si>
  <si>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</si>
  <si>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</si>
  <si>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</si>
  <si>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</si>
  <si>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</si>
  <si>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</si>
  <si>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</si>
  <si>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</si>
  <si>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</si>
  <si>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</si>
  <si>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</si>
  <si>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</si>
  <si>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</si>
  <si>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</si>
  <si>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</si>
  <si>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</si>
  <si>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</si>
  <si>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</si>
  <si>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</si>
  <si>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</si>
  <si>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</si>
  <si>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</si>
  <si>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</si>
  <si>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</si>
  <si>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</si>
  <si>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</si>
  <si>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</si>
  <si>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</si>
  <si>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</si>
  <si>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</si>
  <si>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</si>
  <si>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</si>
  <si>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</si>
  <si>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</si>
  <si>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</si>
  <si>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</si>
  <si>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</si>
  <si>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</si>
  <si>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</si>
  <si>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</si>
  <si>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</si>
  <si>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</si>
  <si>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</si>
  <si>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</si>
  <si>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</si>
  <si>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</si>
  <si>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</si>
  <si>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</si>
  <si>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</si>
  <si>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</si>
  <si>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</si>
  <si>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</si>
  <si>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</si>
  <si>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</si>
  <si>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</si>
  <si>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</si>
  <si>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</si>
  <si>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</si>
  <si>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</si>
  <si>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</si>
  <si>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</si>
  <si>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</si>
  <si>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</si>
  <si>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</si>
  <si>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</si>
  <si>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</si>
  <si>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</si>
  <si>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</si>
  <si>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</si>
  <si>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</si>
  <si>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</si>
  <si>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</si>
  <si>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</si>
  <si>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</si>
  <si>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</si>
  <si>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</si>
  <si>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</si>
  <si>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</si>
  <si>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</si>
  <si>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</si>
  <si>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</si>
  <si>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</si>
  <si>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</si>
  <si>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</si>
  <si>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</si>
  <si>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</si>
  <si>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</si>
  <si>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</si>
  <si>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</si>
  <si>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</si>
  <si>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</si>
  <si>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</si>
  <si>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</si>
  <si>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</si>
  <si>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</si>
  <si>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</si>
  <si>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</si>
  <si>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</si>
  <si>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</si>
  <si>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</si>
  <si>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</si>
  <si>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</si>
  <si>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</si>
  <si>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</si>
  <si>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</si>
  <si>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</si>
  <si>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</si>
  <si>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</si>
  <si>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</si>
  <si>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</si>
  <si>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</si>
  <si>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</si>
  <si>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</si>
  <si>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</si>
  <si>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</si>
  <si>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</si>
  <si>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</si>
  <si>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</si>
  <si>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</si>
  <si>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</si>
  <si>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</si>
  <si>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</si>
  <si>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</si>
  <si>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</si>
  <si>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</si>
  <si>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</si>
  <si>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</si>
  <si>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</si>
  <si>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</si>
  <si>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</si>
  <si>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</si>
  <si>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</si>
  <si>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</si>
  <si>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</si>
  <si>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</si>
  <si>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</si>
  <si>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</si>
  <si>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</si>
  <si>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</si>
  <si>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</si>
  <si>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</si>
  <si>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</si>
  <si>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</si>
  <si>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</si>
  <si>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</si>
  <si>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</si>
  <si>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</si>
  <si>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</si>
  <si>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</si>
  <si>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</si>
  <si>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</si>
  <si>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</si>
  <si>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</si>
  <si>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</si>
  <si>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</si>
  <si>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</si>
  <si>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</si>
  <si>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</si>
  <si>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</si>
  <si>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</si>
  <si>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</si>
  <si>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</si>
  <si>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</si>
  <si>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</si>
  <si>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</si>
  <si>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</si>
  <si>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</si>
  <si>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</si>
  <si>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</si>
  <si>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</si>
  <si>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</si>
  <si>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</si>
  <si>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</si>
  <si>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</si>
  <si>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</si>
  <si>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</si>
  <si>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</si>
  <si>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</si>
  <si>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</si>
  <si>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</si>
  <si>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</si>
  <si>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</si>
  <si>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</si>
  <si>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</si>
  <si>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</si>
  <si>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</si>
  <si>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</si>
  <si>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</si>
  <si>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</si>
  <si>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</si>
  <si>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</si>
  <si>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</si>
  <si>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</si>
  <si>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</si>
  <si>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</si>
  <si>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</si>
  <si>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</si>
  <si>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</si>
  <si>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</si>
  <si>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</si>
  <si>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</si>
  <si>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</si>
  <si>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</si>
  <si>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</si>
  <si>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</si>
  <si>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</si>
  <si>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</si>
  <si>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</si>
  <si>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</si>
  <si>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</si>
  <si>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</si>
  <si>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</si>
  <si>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</si>
  <si>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</si>
  <si>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</si>
  <si>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</si>
  <si>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</si>
  <si>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</si>
  <si>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</si>
  <si>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</si>
  <si>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</si>
  <si>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</si>
  <si>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</si>
  <si>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</si>
  <si>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</si>
  <si>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</si>
  <si>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</si>
  <si>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</si>
  <si>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</si>
  <si>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</si>
  <si>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</si>
  <si>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</si>
  <si>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</si>
  <si>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</si>
  <si>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</si>
  <si>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</si>
  <si>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</si>
  <si>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</si>
  <si>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</si>
  <si>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</si>
  <si>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</si>
  <si>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</si>
  <si>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</si>
  <si>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</si>
  <si>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</si>
  <si>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</si>
  <si>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</si>
  <si>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</si>
  <si>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</si>
  <si>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</si>
  <si>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</si>
  <si>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</si>
  <si>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</si>
  <si>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</si>
  <si>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</si>
  <si>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</si>
  <si>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</si>
  <si>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</si>
  <si>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</si>
  <si>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</si>
  <si>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</si>
  <si>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</si>
  <si>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</si>
  <si>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</si>
  <si>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</si>
  <si>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</si>
  <si>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</si>
  <si>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</si>
  <si>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</si>
  <si>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</si>
  <si>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</si>
  <si>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</si>
  <si>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</si>
  <si>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</si>
  <si>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</si>
  <si>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</si>
  <si>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</si>
  <si>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</si>
  <si>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</si>
  <si>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</si>
  <si>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</si>
  <si>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</si>
  <si>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</si>
  <si>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</si>
  <si>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</si>
  <si>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</si>
  <si>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</si>
  <si>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</si>
  <si>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</si>
  <si>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</si>
  <si>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</si>
  <si>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</si>
  <si>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</si>
  <si>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</si>
  <si>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</si>
  <si>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</si>
  <si>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</si>
  <si>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</si>
  <si>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</si>
  <si>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</si>
  <si>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</si>
  <si>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</si>
  <si>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</si>
  <si>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</si>
  <si>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</si>
  <si>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</si>
  <si>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</si>
  <si>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</si>
  <si>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</si>
  <si>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</si>
  <si>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</si>
  <si>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</si>
  <si>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</si>
  <si>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</si>
  <si>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</si>
  <si>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</si>
  <si>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</si>
  <si>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</si>
  <si>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</si>
  <si>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</si>
  <si>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</si>
  <si>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</si>
  <si>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</si>
  <si>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</si>
  <si>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</si>
  <si>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</si>
  <si>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</si>
  <si>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</si>
  <si>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</si>
  <si>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</si>
  <si>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</si>
  <si>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</si>
  <si>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</si>
  <si>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</si>
  <si>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</si>
  <si>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</si>
  <si>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</si>
  <si>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</si>
  <si>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</si>
  <si>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</si>
  <si>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</si>
  <si>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</si>
  <si>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</si>
  <si>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</si>
  <si>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</si>
  <si>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</si>
  <si>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</si>
  <si>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</si>
  <si>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</si>
  <si>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</si>
  <si>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</si>
  <si>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</si>
  <si>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</si>
  <si>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</si>
  <si>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</si>
  <si>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</si>
  <si>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</si>
  <si>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</si>
  <si>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</si>
  <si>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</si>
  <si>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</si>
  <si>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</si>
  <si>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</si>
  <si>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</si>
  <si>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</si>
  <si>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</si>
  <si>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</si>
  <si>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</si>
  <si>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</si>
  <si>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</si>
  <si>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</si>
  <si>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</si>
  <si>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</si>
  <si>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</si>
  <si>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</si>
  <si>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</si>
  <si>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</si>
  <si>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</si>
  <si>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</si>
  <si>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</si>
  <si>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</si>
  <si>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</si>
  <si>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</si>
  <si>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</si>
  <si>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</si>
  <si>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</si>
  <si>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</si>
  <si>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</si>
  <si>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</si>
  <si>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</si>
  <si>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</si>
  <si>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</si>
  <si>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</si>
  <si>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</si>
  <si>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</si>
  <si>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</si>
  <si>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</si>
  <si>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</si>
  <si>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</si>
  <si>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</si>
  <si>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</si>
  <si>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</si>
  <si>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</si>
  <si>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</si>
  <si>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</si>
  <si>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</si>
  <si>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</si>
  <si>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</si>
  <si>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</si>
  <si>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</si>
  <si>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</si>
  <si>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</si>
  <si>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</si>
  <si>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</si>
  <si>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</si>
  <si>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</si>
  <si>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</si>
  <si>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</si>
  <si>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</si>
  <si>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</si>
  <si>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</si>
  <si>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</si>
  <si>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</si>
  <si>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</si>
  <si>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</si>
  <si>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</si>
  <si>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</si>
  <si>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</si>
  <si>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</si>
  <si>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</si>
  <si>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</si>
  <si>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</si>
  <si>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</si>
  <si>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</si>
  <si>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</si>
  <si>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</si>
  <si>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</si>
  <si>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</si>
  <si>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</si>
  <si>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</si>
  <si>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</si>
  <si>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</si>
  <si>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</si>
  <si>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</si>
  <si>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</si>
  <si>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</si>
  <si>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</si>
  <si>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</si>
  <si>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</si>
  <si>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</si>
  <si>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</si>
  <si>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</si>
  <si>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</si>
  <si>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</si>
  <si>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</si>
  <si>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</si>
  <si>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</si>
  <si>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</si>
  <si>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</si>
  <si>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</si>
  <si>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</si>
  <si>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</si>
  <si>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</si>
  <si>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</si>
  <si>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</si>
  <si>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</si>
  <si>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</si>
  <si>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</si>
  <si>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</si>
  <si>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</si>
  <si>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</si>
  <si>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</si>
  <si>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</si>
  <si>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</si>
  <si>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</si>
  <si>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</si>
  <si>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</si>
  <si>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</si>
  <si>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</si>
  <si>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</si>
  <si>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</si>
  <si>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</si>
  <si>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</si>
  <si>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</si>
  <si>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</si>
  <si>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</si>
  <si>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</si>
  <si>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</si>
  <si>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</si>
  <si>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</si>
  <si>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</si>
  <si>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</si>
  <si>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</si>
  <si>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</si>
  <si>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</si>
  <si>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</si>
  <si>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</si>
  <si>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</si>
  <si>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</si>
  <si>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</si>
  <si>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</si>
  <si>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</si>
  <si>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</si>
  <si>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</si>
  <si>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</si>
  <si>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</si>
  <si>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</si>
  <si>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</si>
  <si>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</si>
  <si>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</si>
  <si>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</si>
  <si>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</si>
  <si>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</si>
  <si>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</si>
  <si>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</si>
  <si>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</si>
  <si>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</si>
  <si>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</si>
  <si>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</si>
  <si>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</si>
  <si>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</si>
  <si>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</si>
  <si>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</si>
  <si>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</si>
  <si>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</si>
  <si>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</si>
  <si>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</si>
  <si>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</si>
  <si>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</si>
  <si>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</si>
  <si>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</si>
  <si>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</si>
  <si>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</si>
  <si>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</si>
  <si>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</si>
  <si>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</si>
  <si>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</si>
  <si>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</si>
  <si>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</si>
  <si>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</si>
  <si>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</si>
  <si>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</si>
  <si>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</si>
  <si>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</si>
  <si>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</si>
  <si>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</si>
  <si>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</si>
  <si>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</si>
  <si>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</si>
  <si>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</si>
  <si>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</si>
  <si>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</si>
  <si>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</si>
  <si>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</si>
  <si>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</si>
  <si>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</si>
  <si>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</si>
  <si>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</si>
  <si>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</si>
  <si>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</si>
  <si>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</si>
  <si>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</si>
  <si>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</si>
  <si>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</si>
  <si>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</si>
  <si>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</si>
  <si>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</si>
  <si>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</si>
  <si>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</si>
  <si>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</si>
  <si>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</si>
  <si>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</si>
  <si>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</si>
  <si>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</si>
  <si>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</si>
  <si>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</si>
  <si>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</si>
  <si>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</si>
  <si>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</si>
  <si>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</si>
  <si>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</si>
  <si>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</si>
  <si>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</si>
  <si>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</si>
  <si>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</si>
  <si>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</si>
  <si>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</si>
  <si>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</si>
  <si>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</si>
  <si>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</si>
  <si>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</si>
  <si>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</si>
  <si>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</si>
  <si>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</si>
  <si>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</si>
  <si>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</si>
  <si>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</si>
  <si>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</si>
  <si>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</si>
  <si>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</si>
  <si>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</si>
  <si>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</si>
  <si>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</si>
  <si>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</si>
  <si>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</si>
  <si>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</si>
  <si>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</si>
  <si>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</si>
  <si>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</si>
  <si>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</si>
  <si>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</si>
  <si>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</si>
  <si>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</si>
  <si>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</si>
  <si>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</si>
  <si>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</si>
  <si>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</si>
  <si>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</si>
  <si>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</si>
  <si>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</si>
  <si>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</si>
  <si>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</si>
  <si>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</si>
  <si>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</si>
  <si>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</si>
  <si>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</si>
  <si>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</si>
  <si>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</si>
  <si>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</si>
  <si>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</si>
  <si>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</si>
  <si>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</si>
  <si>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</si>
  <si>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</si>
  <si>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</si>
  <si>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</si>
  <si>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</si>
  <si>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</si>
  <si>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</si>
  <si>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</si>
  <si>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</si>
  <si>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</si>
  <si>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</si>
  <si>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</si>
  <si>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</si>
  <si>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</si>
  <si>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</si>
  <si>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</si>
  <si>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</si>
  <si>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</si>
  <si>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</si>
  <si>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</si>
  <si>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</si>
  <si>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</si>
  <si>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</si>
  <si>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</si>
  <si>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</si>
  <si>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</si>
  <si>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</si>
  <si>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</si>
  <si>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</si>
  <si>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</si>
  <si>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</si>
  <si>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</si>
  <si>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</si>
  <si>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</si>
  <si>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</si>
  <si>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</si>
  <si>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</si>
  <si>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</si>
  <si>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</si>
  <si>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</si>
  <si>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</si>
  <si>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</si>
  <si>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</si>
  <si>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</si>
  <si>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</si>
  <si>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</si>
  <si>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</si>
  <si>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</si>
  <si>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</si>
  <si>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</si>
  <si>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</si>
  <si>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</si>
  <si>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</si>
  <si>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</si>
  <si>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</si>
  <si>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</si>
  <si>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</si>
  <si>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</si>
  <si>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</si>
  <si>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</si>
  <si>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</si>
  <si>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</si>
  <si>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</si>
  <si>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</si>
  <si>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</si>
  <si>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</si>
  <si>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</si>
  <si>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</si>
  <si>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</si>
  <si>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</si>
  <si>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</si>
  <si>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</si>
  <si>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</si>
  <si>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</si>
  <si>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</si>
  <si>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</si>
  <si>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</si>
  <si>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</si>
  <si>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</si>
  <si>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</si>
  <si>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</si>
  <si>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</si>
  <si>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</si>
  <si>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</si>
  <si>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</si>
  <si>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</si>
  <si>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</si>
  <si>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</si>
  <si>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</si>
  <si>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</si>
  <si>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</si>
  <si>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</si>
  <si>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</si>
  <si>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</si>
  <si>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</si>
  <si>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</si>
  <si>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</si>
  <si>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</si>
  <si>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</si>
  <si>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</si>
  <si>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</si>
  <si>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</si>
  <si>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</si>
  <si>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</si>
  <si>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</si>
  <si>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</si>
  <si>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</si>
  <si>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</si>
  <si>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</si>
  <si>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</si>
  <si>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</si>
  <si>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</si>
  <si>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</si>
  <si>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</si>
  <si>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</si>
  <si>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</si>
  <si>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</si>
  <si>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</si>
  <si>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</si>
  <si>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</si>
  <si>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</si>
  <si>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</si>
  <si>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</si>
  <si>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</si>
  <si>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</si>
  <si>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</si>
  <si>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</si>
  <si>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</si>
  <si>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</si>
  <si>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</si>
  <si>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</si>
  <si>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</si>
  <si>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</si>
  <si>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</si>
  <si>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</si>
  <si>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</si>
  <si>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</si>
  <si>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</si>
  <si>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</si>
  <si>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</si>
  <si>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</si>
  <si>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</si>
  <si>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</si>
  <si>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</si>
  <si>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</si>
  <si>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</si>
  <si>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</si>
  <si>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</si>
  <si>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</si>
  <si>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</si>
  <si>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</si>
  <si>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</si>
  <si>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</si>
  <si>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</si>
  <si>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</si>
  <si>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</si>
  <si>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</si>
  <si>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</si>
  <si>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</si>
  <si>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</si>
  <si>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</si>
  <si>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</si>
  <si>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</si>
  <si>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</si>
  <si>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</si>
  <si>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</si>
  <si>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</si>
  <si>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</si>
  <si>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</si>
  <si>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</si>
  <si>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</si>
  <si>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</si>
  <si>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</si>
  <si>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</si>
  <si>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</si>
  <si>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</si>
  <si>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</si>
  <si>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</si>
  <si>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</si>
  <si>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</si>
  <si>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</si>
  <si>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</si>
  <si>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</si>
  <si>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</si>
  <si>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</si>
  <si>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</si>
  <si>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</si>
  <si>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</si>
  <si>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</si>
  <si>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</si>
  <si>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</si>
  <si>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</si>
  <si>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</si>
  <si>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</si>
  <si>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</si>
  <si>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</si>
  <si>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</si>
  <si>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</si>
  <si>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</si>
  <si>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</si>
  <si>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</si>
  <si>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</si>
  <si>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</si>
  <si>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</si>
  <si>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</si>
  <si>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</si>
  <si>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</si>
  <si>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</si>
  <si>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</si>
  <si>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</si>
  <si>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</si>
  <si>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</si>
  <si>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</si>
  <si>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</si>
  <si>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</si>
  <si>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</si>
  <si>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</si>
  <si>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</si>
  <si>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</si>
  <si>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</si>
  <si>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</si>
  <si>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</si>
  <si>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</si>
  <si>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</si>
  <si>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</si>
  <si>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</si>
  <si>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</si>
  <si>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</si>
  <si>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</si>
  <si>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</si>
  <si>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</si>
  <si>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</si>
  <si>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</si>
  <si>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</si>
  <si>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</si>
  <si>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</si>
  <si>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</si>
  <si>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</si>
  <si>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</si>
  <si>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</si>
  <si>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</si>
  <si>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</si>
  <si>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</si>
  <si>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</si>
  <si>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</si>
  <si>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</si>
  <si>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</si>
  <si>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</si>
  <si>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</si>
  <si>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</si>
  <si>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</si>
  <si>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</si>
  <si>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</si>
  <si>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</si>
  <si>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</si>
  <si>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</si>
  <si>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</si>
  <si>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</si>
  <si>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</si>
  <si>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</si>
  <si>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</si>
  <si>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</si>
  <si>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</si>
  <si>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</si>
  <si>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</si>
  <si>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</si>
  <si>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</si>
  <si>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</si>
  <si>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</si>
  <si>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</si>
  <si>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</si>
  <si>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</si>
  <si>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</si>
  <si>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</si>
  <si>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</si>
  <si>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</si>
  <si>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</si>
  <si>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</si>
  <si>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</si>
  <si>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</si>
  <si>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</si>
  <si>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</si>
  <si>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</si>
  <si>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</si>
  <si>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</si>
  <si>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</si>
  <si>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</si>
  <si>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</si>
  <si>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</si>
  <si>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</si>
  <si>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</si>
  <si>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</si>
  <si>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</si>
  <si>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</si>
  <si>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</si>
  <si>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</si>
  <si>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</si>
  <si>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</si>
  <si>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</si>
  <si>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</si>
  <si>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</si>
  <si>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</si>
  <si>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</si>
  <si>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</si>
  <si>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</si>
  <si>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</si>
  <si>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</si>
  <si>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</si>
  <si>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</si>
  <si>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</si>
  <si>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</si>
  <si>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</si>
  <si>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</si>
  <si>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</si>
  <si>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</si>
  <si>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</si>
  <si>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</si>
  <si>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</si>
  <si>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</si>
  <si>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</si>
  <si>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</si>
  <si>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</si>
  <si>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</si>
  <si>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</si>
  <si>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</si>
  <si>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</si>
  <si>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</si>
  <si>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</si>
  <si>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</si>
  <si>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</si>
  <si>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</si>
  <si>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</si>
  <si>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</si>
  <si>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</si>
  <si>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</si>
  <si>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</si>
  <si>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</si>
  <si>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</si>
  <si>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</si>
  <si>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</si>
  <si>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</si>
  <si>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</si>
  <si>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</si>
  <si>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</si>
  <si>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</si>
  <si>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</si>
  <si>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</si>
  <si>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</si>
  <si>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</si>
  <si>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</si>
  <si>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</si>
  <si>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</si>
  <si>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</si>
  <si>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</si>
  <si>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</si>
  <si>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</si>
  <si>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</si>
  <si>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</si>
  <si>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</si>
  <si>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</si>
  <si>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</si>
  <si>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</si>
  <si>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</si>
  <si>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</si>
  <si>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</si>
  <si>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</si>
  <si>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</si>
  <si>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</si>
  <si>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</si>
  <si>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</si>
  <si>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</si>
  <si>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</si>
  <si>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</si>
  <si>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</si>
  <si>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</si>
  <si>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</si>
  <si>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</si>
  <si>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</si>
  <si>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</si>
  <si>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</si>
  <si>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</si>
  <si>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</si>
  <si>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</si>
  <si>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</si>
  <si>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</si>
  <si>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</si>
  <si>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</si>
  <si>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</si>
  <si>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</si>
  <si>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</si>
  <si>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</si>
  <si>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</si>
  <si>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</si>
  <si>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</si>
  <si>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</si>
  <si>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</si>
  <si>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</si>
  <si>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</si>
  <si>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</si>
  <si>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</si>
  <si>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</si>
  <si>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</si>
  <si>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</si>
  <si>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</si>
  <si>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</si>
  <si>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</si>
  <si>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</si>
  <si>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</si>
  <si>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</si>
  <si>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</si>
  <si>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</si>
  <si>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</si>
  <si>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</si>
  <si>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</si>
  <si>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</si>
  <si>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</si>
  <si>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</si>
  <si>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</si>
  <si>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</si>
  <si>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</si>
  <si>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</si>
  <si>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</si>
  <si>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</si>
  <si>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</si>
  <si>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</si>
  <si>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</si>
  <si>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</si>
  <si>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</si>
  <si>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</si>
  <si>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</si>
  <si>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</si>
  <si>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</si>
  <si>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</si>
  <si>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</si>
  <si>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</si>
  <si>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</si>
  <si>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</si>
  <si>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</si>
  <si>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</si>
  <si>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</si>
  <si>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</si>
  <si>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</si>
  <si>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</si>
  <si>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</si>
  <si>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</si>
  <si>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</si>
  <si>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</si>
  <si>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</si>
  <si>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</si>
  <si>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</si>
  <si>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</si>
  <si>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</si>
  <si>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</si>
  <si>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</si>
  <si>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</si>
  <si>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</si>
  <si>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</si>
  <si>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</si>
  <si>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</si>
  <si>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</si>
  <si>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</si>
  <si>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</si>
  <si>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</si>
  <si>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</si>
  <si>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</si>
  <si>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</si>
  <si>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</si>
  <si>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</si>
  <si>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</si>
  <si>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</si>
  <si>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</si>
  <si>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</si>
  <si>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</si>
  <si>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</si>
  <si>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</si>
  <si>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</si>
  <si>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</si>
  <si>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</si>
  <si>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</si>
  <si>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</si>
  <si>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</si>
  <si>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</si>
  <si>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</si>
  <si>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</si>
  <si>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</si>
  <si>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</si>
  <si>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</si>
  <si>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</si>
  <si>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</si>
  <si>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</si>
  <si>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</si>
  <si>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</si>
  <si>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</si>
  <si>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</si>
  <si>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</si>
  <si>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</si>
  <si>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</si>
  <si>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</si>
  <si>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</si>
  <si>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</si>
  <si>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</si>
  <si>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</si>
  <si>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</si>
  <si>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</si>
  <si>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</si>
  <si>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</si>
  <si>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</si>
  <si>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</si>
  <si>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</si>
  <si>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</si>
  <si>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</si>
  <si>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</si>
  <si>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</si>
  <si>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</si>
  <si>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</si>
  <si>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</si>
  <si>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</si>
  <si>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</si>
  <si>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</si>
  <si>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</si>
  <si>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</si>
  <si>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</si>
  <si>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</si>
  <si>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</si>
  <si>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</si>
  <si>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</si>
  <si>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</si>
  <si>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</si>
  <si>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</si>
  <si>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</si>
  <si>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</si>
  <si>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</si>
  <si>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</si>
  <si>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</si>
  <si>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</si>
  <si>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</si>
  <si>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</si>
  <si>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</si>
  <si>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</si>
  <si>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</si>
  <si>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</si>
  <si>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</si>
  <si>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</si>
  <si>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</si>
  <si>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</si>
  <si>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</si>
  <si>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</si>
  <si>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</si>
  <si>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</si>
  <si>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</si>
  <si>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</si>
  <si>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</si>
  <si>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</si>
  <si>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</si>
  <si>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</si>
  <si>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</si>
  <si>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</si>
  <si>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</si>
  <si>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</si>
  <si>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</si>
  <si>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</si>
  <si>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</si>
  <si>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</si>
  <si>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</si>
  <si>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</si>
  <si>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</si>
  <si>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</si>
  <si>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</si>
  <si>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</si>
  <si>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</si>
  <si>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</si>
  <si>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</si>
  <si>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</si>
  <si>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</si>
  <si>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</si>
  <si>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</si>
  <si>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</si>
  <si>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</si>
  <si>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</si>
  <si>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</si>
  <si>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</si>
  <si>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</si>
  <si>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</si>
  <si>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</si>
  <si>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</si>
  <si>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</si>
  <si>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</si>
  <si>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</si>
  <si>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</si>
  <si>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</si>
  <si>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</si>
  <si>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</si>
  <si>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</si>
  <si>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</si>
  <si>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</si>
  <si>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</si>
  <si>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</si>
  <si>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</si>
  <si>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</si>
  <si>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</si>
  <si>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</si>
  <si>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</si>
  <si>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</si>
  <si>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</si>
  <si>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</si>
  <si>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</si>
  <si>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</si>
  <si>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</si>
  <si>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</si>
  <si>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</si>
  <si>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</si>
  <si>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</si>
  <si>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</si>
  <si>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</si>
  <si>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</si>
  <si>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</si>
  <si>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</si>
  <si>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</si>
  <si>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</si>
  <si>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</si>
  <si>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</si>
  <si>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</si>
  <si>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</si>
  <si>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</si>
  <si>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</si>
  <si>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</si>
  <si>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</si>
  <si>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</si>
  <si>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</si>
  <si>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</si>
  <si>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</si>
  <si>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</si>
  <si>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</si>
  <si>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</si>
  <si>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</si>
  <si>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</si>
  <si>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</si>
  <si>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</si>
  <si>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</si>
  <si>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</si>
  <si>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</si>
  <si>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</si>
  <si>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</si>
  <si>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</si>
  <si>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</si>
  <si>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</si>
  <si>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</si>
  <si>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</si>
  <si>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</si>
  <si>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</si>
  <si>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</si>
  <si>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</si>
  <si>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</si>
  <si>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</si>
  <si>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</si>
  <si>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</si>
  <si>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</si>
  <si>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</si>
  <si>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</si>
  <si>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</si>
  <si>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</si>
  <si>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</si>
  <si>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</si>
  <si>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</si>
  <si>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</si>
  <si>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</si>
  <si>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</si>
  <si>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</si>
  <si>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</si>
  <si>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</si>
  <si>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</si>
  <si>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</si>
  <si>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</si>
  <si>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</si>
  <si>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</si>
  <si>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</si>
  <si>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</si>
  <si>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</si>
  <si>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</si>
  <si>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</si>
  <si>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</si>
  <si>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</si>
  <si>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</si>
  <si>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</si>
  <si>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</si>
  <si>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</si>
  <si>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</si>
  <si>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</si>
  <si>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</si>
  <si>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</si>
  <si>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</si>
  <si>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</si>
  <si>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</si>
  <si>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</si>
  <si>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</si>
  <si>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</si>
  <si>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</si>
  <si>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</si>
  <si>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</si>
  <si>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</si>
  <si>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</si>
  <si>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</si>
  <si>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</si>
  <si>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</si>
  <si>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</si>
  <si>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</si>
  <si>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</si>
  <si>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</si>
  <si>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</si>
  <si>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</si>
  <si>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</si>
  <si>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</si>
  <si>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</si>
  <si>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</si>
  <si>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</si>
  <si>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</si>
  <si>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</si>
  <si>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</si>
  <si>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</si>
  <si>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</si>
  <si>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</si>
  <si>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</si>
  <si>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</si>
  <si>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</si>
  <si>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</si>
  <si>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</si>
  <si>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</si>
  <si>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</si>
  <si>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</si>
  <si>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</si>
  <si>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</si>
  <si>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</si>
  <si>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</si>
  <si>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</si>
  <si>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</si>
  <si>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</si>
  <si>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</si>
  <si>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</si>
  <si>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</si>
  <si>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</si>
  <si>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</si>
  <si>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</si>
  <si>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</si>
  <si>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</si>
  <si>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</si>
  <si>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</si>
  <si>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</si>
  <si>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</si>
  <si>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</si>
  <si>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</si>
  <si>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</si>
  <si>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</si>
  <si>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</si>
  <si>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</si>
  <si>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</si>
  <si>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</si>
  <si>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</si>
  <si>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</si>
  <si>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</si>
  <si>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</si>
  <si>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</si>
  <si>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</si>
  <si>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</si>
  <si>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</si>
  <si>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</si>
  <si>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</si>
  <si>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</si>
  <si>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</si>
  <si>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</si>
  <si>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</si>
  <si>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</si>
  <si>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</si>
  <si>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</si>
  <si>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</si>
  <si>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</si>
  <si>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</si>
  <si>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</si>
  <si>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</si>
  <si>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</si>
  <si>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</si>
  <si>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</si>
  <si>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</si>
  <si>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</si>
  <si>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</si>
  <si>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</si>
  <si>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</si>
  <si>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</si>
  <si>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</si>
  <si>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</si>
  <si>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</si>
  <si>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</si>
  <si>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</si>
  <si>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</si>
  <si>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</si>
  <si>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</si>
  <si>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</si>
  <si>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</si>
  <si>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</si>
  <si>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</si>
  <si>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</si>
  <si>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</si>
  <si>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</si>
  <si>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</si>
  <si>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</si>
  <si>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</si>
  <si>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</si>
  <si>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</si>
  <si>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</si>
  <si>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</si>
  <si>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</si>
  <si>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</si>
  <si>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</si>
  <si>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</si>
  <si>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</si>
  <si>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</si>
  <si>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</si>
  <si>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</si>
  <si>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</si>
  <si>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</si>
  <si>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</si>
  <si>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</si>
  <si>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</si>
  <si>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</si>
  <si>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</si>
  <si>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</si>
  <si>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</si>
  <si>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</si>
  <si>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</si>
  <si>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</si>
  <si>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</si>
  <si>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</si>
  <si>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</si>
  <si>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</si>
  <si>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</si>
  <si>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</si>
  <si>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</si>
  <si>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</si>
  <si>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</si>
  <si>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</si>
  <si>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</si>
  <si>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</si>
  <si>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</si>
  <si>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</si>
  <si>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</si>
  <si>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</si>
  <si>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</si>
  <si>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</si>
  <si>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</si>
  <si>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</si>
  <si>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</si>
  <si>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</si>
  <si>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</si>
  <si>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</si>
  <si>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</si>
  <si>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</si>
  <si>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</si>
  <si>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</si>
  <si>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</si>
  <si>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</si>
  <si>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</si>
  <si>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</si>
  <si>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</si>
  <si>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</si>
  <si>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</si>
  <si>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</si>
  <si>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</si>
  <si>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</si>
  <si>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</si>
  <si>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</si>
  <si>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</si>
  <si>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</si>
  <si>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</si>
  <si>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</si>
  <si>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</si>
  <si>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</si>
  <si>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</si>
  <si>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</si>
  <si>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</si>
  <si>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</si>
  <si>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</si>
  <si>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</si>
  <si>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</si>
  <si>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</si>
  <si>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</si>
  <si>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</si>
  <si>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</si>
  <si>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</si>
  <si>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</si>
  <si>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</si>
  <si>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</si>
  <si>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</si>
  <si>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</si>
  <si>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</si>
  <si>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</si>
  <si>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</si>
  <si>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</si>
  <si>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</si>
  <si>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</si>
  <si>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</si>
  <si>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</si>
  <si>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</si>
  <si>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</si>
  <si>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</si>
  <si>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</si>
  <si>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</si>
  <si>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</si>
  <si>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</si>
  <si>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</si>
  <si>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</si>
  <si>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</si>
  <si>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</si>
  <si>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</si>
  <si>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</si>
  <si>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</si>
  <si>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</si>
  <si>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</si>
  <si>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</si>
  <si>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</si>
  <si>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</si>
  <si>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</si>
  <si>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</si>
  <si>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</si>
  <si>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</si>
  <si>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</si>
  <si>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</si>
  <si>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</si>
  <si>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</si>
  <si>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</si>
  <si>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</si>
  <si>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</si>
  <si>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</si>
  <si>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</si>
  <si>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</si>
  <si>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</si>
  <si>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</si>
  <si>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</si>
  <si>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</si>
  <si>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</si>
  <si>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</si>
  <si>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</si>
  <si>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</si>
  <si>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</si>
  <si>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</si>
  <si>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</si>
  <si>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</si>
  <si>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</si>
  <si>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</si>
  <si>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</si>
  <si>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</si>
  <si>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</si>
  <si>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</si>
  <si>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</si>
  <si>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</si>
  <si>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</si>
  <si>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</si>
  <si>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</si>
  <si>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</si>
  <si>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</si>
  <si>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</si>
  <si>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</si>
  <si>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</si>
  <si>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</si>
  <si>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</si>
  <si>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</si>
  <si>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</si>
  <si>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</si>
  <si>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</si>
  <si>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</si>
  <si>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</si>
  <si>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</si>
  <si>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</si>
  <si>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</si>
  <si>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</si>
  <si>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</si>
  <si>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</si>
  <si>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</si>
  <si>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</si>
  <si>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</si>
  <si>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</si>
  <si>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</si>
  <si>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</si>
  <si>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</si>
  <si>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</si>
  <si>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</si>
  <si>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</si>
  <si>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</si>
  <si>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</si>
  <si>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</si>
  <si>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</si>
  <si>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</si>
  <si>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</si>
  <si>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</si>
  <si>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</si>
  <si>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</si>
  <si>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</si>
  <si>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</si>
  <si>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</si>
  <si>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</si>
  <si>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</si>
  <si>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</si>
  <si>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</si>
  <si>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</si>
  <si>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</si>
  <si>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</si>
  <si>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</si>
  <si>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</si>
  <si>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</si>
  <si>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</si>
  <si>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</si>
  <si>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</si>
  <si>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</si>
  <si>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</si>
  <si>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</si>
  <si>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</si>
  <si>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</si>
  <si>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</si>
  <si>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</si>
  <si>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</si>
  <si>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</si>
  <si>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</si>
  <si>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</si>
  <si>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</si>
  <si>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</si>
  <si>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</si>
  <si>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</si>
  <si>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</si>
  <si>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</si>
  <si>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</si>
  <si>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</si>
  <si>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</si>
  <si>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</si>
  <si>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</si>
  <si>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</si>
  <si>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</si>
  <si>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</si>
  <si>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</si>
  <si>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</si>
  <si>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</si>
  <si>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</si>
  <si>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</si>
  <si>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</si>
  <si>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</si>
  <si>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</si>
  <si>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</si>
  <si>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</si>
  <si>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</si>
  <si>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</si>
  <si>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</si>
  <si>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</si>
  <si>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</si>
  <si>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</si>
  <si>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</si>
  <si>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</si>
  <si>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</si>
  <si>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</si>
  <si>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</si>
  <si>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</si>
  <si>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</si>
  <si>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</si>
  <si>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</si>
  <si>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</si>
  <si>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</si>
  <si>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</si>
  <si>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</si>
  <si>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</si>
  <si>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</si>
  <si>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</si>
  <si>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</si>
  <si>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</si>
  <si>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</si>
  <si>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</si>
  <si>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</si>
  <si>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</si>
  <si>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</si>
  <si>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</si>
  <si>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</si>
  <si>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</si>
  <si>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</si>
  <si>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</si>
  <si>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</si>
  <si>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</si>
  <si>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</si>
  <si>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</si>
  <si>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</si>
  <si>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</si>
  <si>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</si>
  <si>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</si>
  <si>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</si>
  <si>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</si>
  <si>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</si>
  <si>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</si>
  <si>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</si>
  <si>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</si>
  <si>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</si>
  <si>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</si>
  <si>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</si>
  <si>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</si>
  <si>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</si>
  <si>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</si>
  <si>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</si>
  <si>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</si>
  <si>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</si>
  <si>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</si>
  <si>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</si>
  <si>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</si>
  <si>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</si>
  <si>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</si>
  <si>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</si>
  <si>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</si>
  <si>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</si>
  <si>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</si>
  <si>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</si>
  <si>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</si>
  <si>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</si>
  <si>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</si>
  <si>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</si>
  <si>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</si>
  <si>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</si>
  <si>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</si>
  <si>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</si>
  <si>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</si>
  <si>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</si>
  <si>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</si>
  <si>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</si>
  <si>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</si>
  <si>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</si>
  <si>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</si>
  <si>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</si>
  <si>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</si>
  <si>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</si>
  <si>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</si>
  <si>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</si>
  <si>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</si>
  <si>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</si>
  <si>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</si>
  <si>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</si>
  <si>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</si>
  <si>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</si>
  <si>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</si>
  <si>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</si>
  <si>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</si>
  <si>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</si>
  <si>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</si>
  <si>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</si>
  <si>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</si>
  <si>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</si>
  <si>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</si>
  <si>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</si>
  <si>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</si>
  <si>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</si>
  <si>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</si>
  <si>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</si>
  <si>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</si>
  <si>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</si>
  <si>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</si>
  <si>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</si>
  <si>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</si>
  <si>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</si>
  <si>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</si>
  <si>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</si>
  <si>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</si>
  <si>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</si>
  <si>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</si>
  <si>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</si>
  <si>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</si>
  <si>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</si>
  <si>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</si>
  <si>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</si>
  <si>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</si>
  <si>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</si>
  <si>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</si>
  <si>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</si>
  <si>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</si>
  <si>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</si>
  <si>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</si>
  <si>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</si>
  <si>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</si>
  <si>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</si>
  <si>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</si>
  <si>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</si>
  <si>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</si>
  <si>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</si>
  <si>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</si>
  <si>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</si>
  <si>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</si>
  <si>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</si>
  <si>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</si>
  <si>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</si>
  <si>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</si>
  <si>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</si>
  <si>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</si>
  <si>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</si>
  <si>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</si>
  <si>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</si>
  <si>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</si>
  <si>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</si>
  <si>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</si>
  <si>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</si>
  <si>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</si>
  <si>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</si>
  <si>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</si>
  <si>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</si>
  <si>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</si>
  <si>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</si>
  <si>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</si>
  <si>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</si>
  <si>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</si>
  <si>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</si>
  <si>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</si>
  <si>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</si>
  <si>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</si>
  <si>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</si>
  <si>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</si>
  <si>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</si>
  <si>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</si>
  <si>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</si>
  <si>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</si>
  <si>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</si>
  <si>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</si>
  <si>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</si>
  <si>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</si>
  <si>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</si>
  <si>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</si>
  <si>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</si>
  <si>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</si>
  <si>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</si>
  <si>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</si>
  <si>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</si>
  <si>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</si>
  <si>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</si>
  <si>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</si>
  <si>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</si>
  <si>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</si>
  <si>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</si>
  <si>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</si>
  <si>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</si>
  <si>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</si>
  <si>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</si>
  <si>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</si>
  <si>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</si>
  <si>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</si>
  <si>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</si>
  <si>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</si>
  <si>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</si>
  <si>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</si>
  <si>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</si>
  <si>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</si>
  <si>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</si>
  <si>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</si>
  <si>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</si>
  <si>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</si>
  <si>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</si>
  <si>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</si>
  <si>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</si>
  <si>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</si>
  <si>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</si>
  <si>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</si>
  <si>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</si>
  <si>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</si>
  <si>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</si>
  <si>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</si>
  <si>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</si>
  <si>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</si>
  <si>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</si>
  <si>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</si>
  <si>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</si>
  <si>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</si>
  <si>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</si>
  <si>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</si>
  <si>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</si>
  <si>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</si>
  <si>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</si>
  <si>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</si>
  <si>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</si>
  <si>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</si>
  <si>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</si>
  <si>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</si>
  <si>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</si>
  <si>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</si>
  <si>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</si>
  <si>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</si>
  <si>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</si>
  <si>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</si>
  <si>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</si>
  <si>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</si>
  <si>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</si>
  <si>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</si>
  <si>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</si>
  <si>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</si>
  <si>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</si>
  <si>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</si>
  <si>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</si>
  <si>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</si>
  <si>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</si>
  <si>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</si>
  <si>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</si>
  <si>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</si>
  <si>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</si>
  <si>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</si>
  <si>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</si>
  <si>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</si>
  <si>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</si>
  <si>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</si>
  <si>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</si>
  <si>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</si>
  <si>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</si>
  <si>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</si>
  <si>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</si>
  <si>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</si>
  <si>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</si>
  <si>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</si>
  <si>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</si>
  <si>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</si>
  <si>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</si>
  <si>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</si>
  <si>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</si>
  <si>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</si>
  <si>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</si>
  <si>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</si>
  <si>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</si>
  <si>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</si>
  <si>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</si>
  <si>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</si>
  <si>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</si>
  <si>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</si>
  <si>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</si>
  <si>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</si>
  <si>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</si>
  <si>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</si>
  <si>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</si>
  <si>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</si>
  <si>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</si>
  <si>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</si>
  <si>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</si>
  <si>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</si>
  <si>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</si>
  <si>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</si>
  <si>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</si>
  <si>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</si>
  <si>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</si>
  <si>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</si>
  <si>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</si>
  <si>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</si>
  <si>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</si>
  <si>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</si>
  <si>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</si>
  <si>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</si>
  <si>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</si>
  <si>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</si>
  <si>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</si>
  <si>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</si>
  <si>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</si>
  <si>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</si>
  <si>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</si>
  <si>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</si>
  <si>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</si>
  <si>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</si>
  <si>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</si>
  <si>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</si>
  <si>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</si>
  <si>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</si>
  <si>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</si>
  <si>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</si>
  <si>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</si>
  <si>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</si>
  <si>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</si>
  <si>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</si>
  <si>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</si>
  <si>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</si>
  <si>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</si>
  <si>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</si>
  <si>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</si>
  <si>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</si>
  <si>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</si>
  <si>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</si>
  <si>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</si>
  <si>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</si>
  <si>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</si>
  <si>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</si>
  <si>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</si>
  <si>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</si>
  <si>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</si>
  <si>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</si>
  <si>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</si>
  <si>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</si>
  <si>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</si>
  <si>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</si>
  <si>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</si>
  <si>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</si>
  <si>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</si>
  <si>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</si>
  <si>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</si>
  <si>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</si>
  <si>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</si>
  <si>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</si>
  <si>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</si>
  <si>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</si>
  <si>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</si>
  <si>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</si>
  <si>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</si>
  <si>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</si>
  <si>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</si>
  <si>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</si>
  <si>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</si>
  <si>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</si>
  <si>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</si>
  <si>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</si>
  <si>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</si>
  <si>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</si>
  <si>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</si>
  <si>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</si>
  <si>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</si>
  <si>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</si>
  <si>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</si>
  <si>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</si>
  <si>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</si>
  <si>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</si>
  <si>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</si>
  <si>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</si>
  <si>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</si>
  <si>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</si>
  <si>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</si>
  <si>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</si>
  <si>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</si>
  <si>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</si>
  <si>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</si>
  <si>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</si>
  <si>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</si>
  <si>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</si>
  <si>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</si>
  <si>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</si>
  <si>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</si>
  <si>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</si>
  <si>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</si>
  <si>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</si>
  <si>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</si>
  <si>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</si>
  <si>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</si>
  <si>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</si>
  <si>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</si>
  <si>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</si>
  <si>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</si>
  <si>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</si>
  <si>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</si>
  <si>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</si>
  <si>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</si>
  <si>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</si>
  <si>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</si>
  <si>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</si>
  <si>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</si>
  <si>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</si>
  <si>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</si>
  <si>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</si>
  <si>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</si>
  <si>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</si>
  <si>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</si>
  <si>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</si>
  <si>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</si>
  <si>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</si>
  <si>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</si>
  <si>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</si>
  <si>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</si>
  <si>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</si>
  <si>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</si>
  <si>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</si>
  <si>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</si>
  <si>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</si>
  <si>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</si>
  <si>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</si>
  <si>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</si>
  <si>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</si>
  <si>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</si>
  <si>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</si>
  <si>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</si>
  <si>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</si>
  <si>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</si>
  <si>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</si>
  <si>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</si>
  <si>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</si>
  <si>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</si>
  <si>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</si>
  <si>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</si>
  <si>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</si>
  <si>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</si>
  <si>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</si>
  <si>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</si>
  <si>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</si>
  <si>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</si>
  <si>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</si>
  <si>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</si>
  <si>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</si>
  <si>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</si>
  <si>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</si>
  <si>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</si>
  <si>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</si>
  <si>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</si>
  <si>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</si>
  <si>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</si>
  <si>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</si>
  <si>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</si>
  <si>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</si>
  <si>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</si>
  <si>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</si>
  <si>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</si>
  <si>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</si>
  <si>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</si>
  <si>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</si>
  <si>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</si>
  <si>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</si>
  <si>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</si>
  <si>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</si>
  <si>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</si>
  <si>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</si>
  <si>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</si>
  <si>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</si>
  <si>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</si>
  <si>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</si>
  <si>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</si>
  <si>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</si>
  <si>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</si>
  <si>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</si>
  <si>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</si>
  <si>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</si>
  <si>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</si>
  <si>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</si>
  <si>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</si>
  <si>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</si>
  <si>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</si>
  <si>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</si>
  <si>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</si>
  <si>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</si>
  <si>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</si>
  <si>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</si>
  <si>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</si>
  <si>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</si>
  <si>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</si>
  <si>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</si>
  <si>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</si>
  <si>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</si>
  <si>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</si>
  <si>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</si>
  <si>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</si>
  <si>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</si>
  <si>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</si>
  <si>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</si>
  <si>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</si>
  <si>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</si>
  <si>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</si>
  <si>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</si>
  <si>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</si>
  <si>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</si>
  <si>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</si>
  <si>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</si>
  <si>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</si>
  <si>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</si>
  <si>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</si>
  <si>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</si>
  <si>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</si>
  <si>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</si>
  <si>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</si>
  <si>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</si>
  <si>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</si>
  <si>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</si>
  <si>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</si>
  <si>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</si>
  <si>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</si>
  <si>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</si>
  <si>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</si>
  <si>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</si>
  <si>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</si>
  <si>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</si>
  <si>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</si>
  <si>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</si>
  <si>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</si>
  <si>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</si>
  <si>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</si>
  <si>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</si>
  <si>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</si>
  <si>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</si>
  <si>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</si>
  <si>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</si>
  <si>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</si>
  <si>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</si>
  <si>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</si>
  <si>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</si>
  <si>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</si>
  <si>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</si>
  <si>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</si>
  <si>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</si>
  <si>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</si>
  <si>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</si>
  <si>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</si>
  <si>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</si>
  <si>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</si>
  <si>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</si>
  <si>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</si>
  <si>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</si>
  <si>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</si>
  <si>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</si>
  <si>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</si>
  <si>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</si>
  <si>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</si>
  <si>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</si>
  <si>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</si>
  <si>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</si>
  <si>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</si>
  <si>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</si>
  <si>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</si>
  <si>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</si>
  <si>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</si>
  <si>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</si>
  <si>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</si>
  <si>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</si>
  <si>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</si>
  <si>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</si>
  <si>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</si>
  <si>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</si>
  <si>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</si>
  <si>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</si>
  <si>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</si>
  <si>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</si>
  <si>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</si>
  <si>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</si>
  <si>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</si>
  <si>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</si>
  <si>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</si>
  <si>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</si>
  <si>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</si>
  <si>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</si>
  <si>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</si>
  <si>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</si>
  <si>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</si>
  <si>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</si>
  <si>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</si>
  <si>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</si>
  <si>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</si>
  <si>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</si>
  <si>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</si>
  <si>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</si>
  <si>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</si>
  <si>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</si>
  <si>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</si>
  <si>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</si>
  <si>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</si>
  <si>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</si>
  <si>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</si>
  <si>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</si>
  <si>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</si>
  <si>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</si>
  <si>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</si>
  <si>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</si>
  <si>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</si>
  <si>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</si>
  <si>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</si>
  <si>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</si>
  <si>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</si>
  <si>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</si>
  <si>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</si>
  <si>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</si>
  <si>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</si>
  <si>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</si>
  <si>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</si>
  <si>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</si>
  <si>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</si>
  <si>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</si>
  <si>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</si>
  <si>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</si>
  <si>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</si>
  <si>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</si>
  <si>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</si>
  <si>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</si>
  <si>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</si>
  <si>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</si>
  <si>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</si>
  <si>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</si>
  <si>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</si>
  <si>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</si>
  <si>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</si>
  <si>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</si>
  <si>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</si>
  <si>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</si>
  <si>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</si>
  <si>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</si>
  <si>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</si>
  <si>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</si>
  <si>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</si>
  <si>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</si>
  <si>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</si>
  <si>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</si>
  <si>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</si>
  <si>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</si>
  <si>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</si>
  <si>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</si>
  <si>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</si>
  <si>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</si>
  <si>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</si>
  <si>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</si>
  <si>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</si>
  <si>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</si>
  <si>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</si>
  <si>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</si>
  <si>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</si>
  <si>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</si>
  <si>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</si>
  <si>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</si>
  <si>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</si>
  <si>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</si>
  <si>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</si>
  <si>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</si>
  <si>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</si>
  <si>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</si>
  <si>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</si>
  <si>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</si>
  <si>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</si>
  <si>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</si>
  <si>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</si>
  <si>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</si>
  <si>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</si>
  <si>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</si>
  <si>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</si>
  <si>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(All)</t>
  </si>
  <si>
    <t xml:space="preserve">International Plan
</t>
  </si>
  <si>
    <t xml:space="preserve"> Churn Rate %</t>
  </si>
  <si>
    <t>State Code</t>
  </si>
  <si>
    <t>Databel: Customer Churn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</si>
</sst>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36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0" fillId="2" borderId="5" xfId="0" applyFill="1" applyBorder="1" applyProtection="1">
      <protection locked="0"/>
    </xf>
    <xf numFmtId="0" fontId="0" fillId="2" borderId="6" xfId="0" applyFill="1" applyBorder="1" applyProtection="1">
      <protection locked="0"/>
    </xf>
    <xf numFmtId="0" fontId="5" fillId="2" borderId="6" xfId="0" applyFont="1" applyFill="1" applyBorder="1" applyAlignment="1" applyProtection="1">
      <alignment vertical="center"/>
      <protection locked="0"/>
    </xf>
    <xf numFmtId="0" fontId="2" fillId="2" borderId="6" xfId="0" applyFont="1" applyFill="1" applyBorder="1" applyAlignment="1" applyProtection="1">
      <alignment vertical="center"/>
      <protection locked="0"/>
    </xf>
    <xf numFmtId="0" fontId="0" fillId="2" borderId="7" xfId="0" applyFill="1" applyBorder="1" applyProtection="1">
      <protection locked="0"/>
    </xf>
    <xf numFmtId="0" fontId="4" fillId="2" borderId="3" xfId="0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3" fillId="3" borderId="4" xfId="0" applyFont="1" applyFill="1" applyBorder="1" applyAlignment="1" applyProtection="1">
      <alignment horizontal="center" vertical="center"/>
      <protection locked="0"/>
    </xf>
    <xf numFmtId="10" fontId="3" fillId="3" borderId="2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0" xfId="0" pivotButton="1" applyProtection="1">
      <protection locked="0"/>
    </xf>
    <xf numFmtId="0" fontId="0" fillId="0" borderId="0" xfId="0" applyAlignment="1" applyProtection="1">
      <alignment horizontal="left"/>
      <protection locked="0"/>
    </xf>
    <xf numFmtId="10" fontId="0" fillId="0" borderId="0" xfId="0" applyNumberFormat="1" applyProtection="1">
      <protection locked="0"/>
    </xf>
  </cellXfs>
  <cellStyles count="2">
    <cellStyle name="Normal" xfId="0" builtinId="0"/>
    <cellStyle name="Per cent" xfId="1" builtinId="5"/>
  </cellStyles>
  <dxfs count="15"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colors>
    <mruColors>
      <color rgb="FFFF0014"/>
      <color rgb="FFFF00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u="sng">
                <a:solidFill>
                  <a:schemeClr val="accent6">
                    <a:lumMod val="75000"/>
                  </a:schemeClr>
                </a:solidFill>
              </a:rPr>
              <a:t>Competitor</a:t>
            </a:r>
            <a:r>
              <a:rPr lang="en-US" sz="1800" baseline="0"/>
              <a:t> is amongst </a:t>
            </a:r>
            <a:r>
              <a:rPr lang="en-US" sz="1800" b="1" u="sng" baseline="0">
                <a:solidFill>
                  <a:schemeClr val="accent6">
                    <a:lumMod val="75000"/>
                  </a:schemeClr>
                </a:solidFill>
              </a:rPr>
              <a:t>top 5 churn reasons</a:t>
            </a:r>
            <a:endParaRPr lang="en-US" sz="1800" b="1" u="sng">
              <a:solidFill>
                <a:schemeClr val="accent6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16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FA1-5540-8E34-634BDFE1087C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A1-5540-8E34-634BDFE1087C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FA1-5540-8E34-634BDFE1087C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A1-5540-8E34-634BDFE1087C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FA1-5540-8E34-634BDFE108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1-5540-8E34-634BDFE10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u="sng">
                <a:solidFill>
                  <a:schemeClr val="accent6">
                    <a:lumMod val="75000"/>
                  </a:schemeClr>
                </a:solidFill>
              </a:rPr>
              <a:t>Better</a:t>
            </a:r>
            <a:r>
              <a:rPr lang="en-US" sz="1800" b="1" u="sng" baseline="0">
                <a:solidFill>
                  <a:schemeClr val="accent6">
                    <a:lumMod val="75000"/>
                  </a:schemeClr>
                </a:solidFill>
              </a:rPr>
              <a:t> Devices </a:t>
            </a:r>
            <a:r>
              <a:rPr lang="en-US" sz="1800" b="0" baseline="0"/>
              <a:t>&amp; </a:t>
            </a:r>
            <a:r>
              <a:rPr lang="en-US" sz="1800" b="1" u="sng" baseline="0">
                <a:solidFill>
                  <a:schemeClr val="accent6">
                    <a:lumMod val="75000"/>
                  </a:schemeClr>
                </a:solidFill>
              </a:rPr>
              <a:t>Better Offer</a:t>
            </a:r>
            <a:r>
              <a:rPr lang="en-US" sz="1800" b="0" u="sng" baseline="0">
                <a:solidFill>
                  <a:schemeClr val="accent6">
                    <a:lumMod val="75000"/>
                  </a:schemeClr>
                </a:solidFill>
              </a:rPr>
              <a:t> </a:t>
            </a:r>
            <a:r>
              <a:rPr lang="en-US" sz="1800" b="0" baseline="0"/>
              <a:t>are </a:t>
            </a:r>
            <a:r>
              <a:rPr lang="en-US" sz="1800" b="0" baseline="0">
                <a:solidFill>
                  <a:schemeClr val="accent6">
                    <a:lumMod val="75000"/>
                  </a:schemeClr>
                </a:solidFill>
              </a:rPr>
              <a:t>major reasons </a:t>
            </a:r>
            <a:r>
              <a:rPr lang="en-US" sz="1800" b="0" baseline="0"/>
              <a:t>for churn due to </a:t>
            </a:r>
            <a:r>
              <a:rPr lang="en-US" sz="1800" b="0" baseline="0">
                <a:solidFill>
                  <a:schemeClr val="accent6">
                    <a:lumMod val="75000"/>
                  </a:schemeClr>
                </a:solidFill>
              </a:rPr>
              <a:t>competitor </a:t>
            </a:r>
            <a:endParaRPr lang="en-US" sz="1800" b="1">
              <a:solidFill>
                <a:schemeClr val="accent6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459215127254114"/>
              <c:y val="-0.1307883788125768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151058152704947"/>
              <c:y val="0.1121043246964943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272855909131265"/>
              <c:y val="3.0548836491459199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93946"/>
                    <a:gd name="adj2" fmla="val -87283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6914654836296189E-2"/>
              <c:y val="-0.1233147571661439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2884637536232569"/>
          <c:y val="0.16236972653606463"/>
          <c:w val="0.33187343308363754"/>
          <c:h val="0.74591361770070086"/>
        </c:manualLayout>
      </c:layout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D1-4A40-884F-7353ABD51C6A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D1-4A40-884F-7353ABD51C6A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D1-4A40-884F-7353ABD51C6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D1-4A40-884F-7353ABD51C6A}"/>
              </c:ext>
            </c:extLst>
          </c:dPt>
          <c:dLbls>
            <c:dLbl>
              <c:idx val="0"/>
              <c:layout>
                <c:manualLayout>
                  <c:x val="0.18459215127254114"/>
                  <c:y val="-0.13078837881257688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FD1-4A40-884F-7353ABD51C6A}"/>
                </c:ext>
              </c:extLst>
            </c:dLbl>
            <c:dLbl>
              <c:idx val="1"/>
              <c:layout>
                <c:manualLayout>
                  <c:x val="0.22151058152704947"/>
                  <c:y val="0.1121043246964943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FD1-4A40-884F-7353ABD51C6A}"/>
                </c:ext>
              </c:extLst>
            </c:dLbl>
            <c:dLbl>
              <c:idx val="2"/>
              <c:layout>
                <c:manualLayout>
                  <c:x val="-0.16272855909131265"/>
                  <c:y val="3.054883649145919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93946"/>
                        <a:gd name="adj2" fmla="val -8728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FD1-4A40-884F-7353ABD51C6A}"/>
                </c:ext>
              </c:extLst>
            </c:dLbl>
            <c:dLbl>
              <c:idx val="3"/>
              <c:layout>
                <c:manualLayout>
                  <c:x val="-6.6914654836296189E-2"/>
                  <c:y val="-0.1233147571661439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FD1-4A40-884F-7353ABD51C6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D1-4A40-884F-7353ABD51C6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me.xlsx]Churn Analysis!PivotTable1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u="sng">
                <a:solidFill>
                  <a:schemeClr val="accent6">
                    <a:lumMod val="50000"/>
                  </a:schemeClr>
                </a:solidFill>
              </a:rPr>
              <a:t>Senior</a:t>
            </a:r>
            <a:r>
              <a:rPr lang="en-US" sz="1800" baseline="0"/>
              <a:t> has </a:t>
            </a:r>
            <a:r>
              <a:rPr lang="en-US" sz="1800" b="1" u="sng" baseline="0">
                <a:solidFill>
                  <a:schemeClr val="accent6">
                    <a:lumMod val="50000"/>
                  </a:schemeClr>
                </a:solidFill>
              </a:rPr>
              <a:t>highest churn rate </a:t>
            </a:r>
            <a:r>
              <a:rPr lang="en-US" sz="1800" baseline="0"/>
              <a:t>by demography 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908521021450239"/>
              <c:y val="-7.316898398456245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394642455566598"/>
              <c:y val="0.1051804144778085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940381944841486"/>
              <c:y val="-6.402286098649218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01331"/>
                    <a:gd name="adj2" fmla="val 61229"/>
                  </a:avLst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9C-AA4C-BF70-7FB132F1821D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9C-AA4C-BF70-7FB132F1821D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9C-AA4C-BF70-7FB132F1821D}"/>
              </c:ext>
            </c:extLst>
          </c:dPt>
          <c:dLbls>
            <c:dLbl>
              <c:idx val="0"/>
              <c:layout>
                <c:manualLayout>
                  <c:x val="0.12908521021450239"/>
                  <c:y val="-7.316898398456245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979C-AA4C-BF70-7FB132F1821D}"/>
                </c:ext>
              </c:extLst>
            </c:dLbl>
            <c:dLbl>
              <c:idx val="1"/>
              <c:layout>
                <c:manualLayout>
                  <c:x val="0.18394642455566598"/>
                  <c:y val="0.10518041447780858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79C-AA4C-BF70-7FB132F1821D}"/>
                </c:ext>
              </c:extLst>
            </c:dLbl>
            <c:dLbl>
              <c:idx val="2"/>
              <c:layout>
                <c:manualLayout>
                  <c:x val="-0.11940381944841486"/>
                  <c:y val="-6.40228609864921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01331"/>
                        <a:gd name="adj2" fmla="val 61229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979C-AA4C-BF70-7FB132F1821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9C-AA4C-BF70-7FB132F1821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me.xlsx]Churn Analysis!PivotTable2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u="sng">
                <a:solidFill>
                  <a:schemeClr val="accent6">
                    <a:lumMod val="75000"/>
                  </a:schemeClr>
                </a:solidFill>
              </a:rPr>
              <a:t>Lower</a:t>
            </a:r>
            <a:r>
              <a:rPr lang="en-US" sz="1800" u="sng" baseline="0">
                <a:solidFill>
                  <a:schemeClr val="accent6">
                    <a:lumMod val="75000"/>
                  </a:schemeClr>
                </a:solidFill>
              </a:rPr>
              <a:t> customer count </a:t>
            </a:r>
            <a:r>
              <a:rPr lang="en-US" sz="1800" baseline="0"/>
              <a:t>with </a:t>
            </a:r>
            <a:r>
              <a:rPr lang="en-US" sz="1800" u="sng" baseline="0">
                <a:solidFill>
                  <a:schemeClr val="accent6">
                    <a:lumMod val="75000"/>
                  </a:schemeClr>
                </a:solidFill>
              </a:rPr>
              <a:t>higher churn rate </a:t>
            </a:r>
            <a:r>
              <a:rPr lang="en-US" sz="1800" baseline="0"/>
              <a:t>observed </a:t>
            </a:r>
            <a:r>
              <a:rPr lang="en-US" sz="1800" u="sng" baseline="0">
                <a:solidFill>
                  <a:schemeClr val="accent6">
                    <a:lumMod val="75000"/>
                  </a:schemeClr>
                </a:solidFill>
              </a:rPr>
              <a:t>above 70 years</a:t>
            </a:r>
            <a:r>
              <a:rPr lang="en-US" sz="1800" baseline="0">
                <a:solidFill>
                  <a:schemeClr val="accent6">
                    <a:lumMod val="75000"/>
                  </a:schemeClr>
                </a:solidFill>
              </a:rPr>
              <a:t> </a:t>
            </a:r>
            <a:r>
              <a:rPr lang="en-US" sz="1800" baseline="0"/>
              <a:t>customers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72D-5A4B-A3A4-E2A92FE9270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72D-5A4B-A3A4-E2A92FE92708}"/>
              </c:ext>
            </c:extLst>
          </c:dPt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D-5A4B-A3A4-E2A92FE92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D72D-5A4B-A3A4-E2A92FE92708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D72D-5A4B-A3A4-E2A92FE92708}"/>
              </c:ext>
            </c:extLst>
          </c:dPt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D-5A4B-A3A4-E2A92FE92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  <a:r>
                  <a:rPr lang="en-GB" b="1" baseline="0"/>
                  <a:t> group (in years)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Customers</a:t>
            </a:r>
            <a:r>
              <a:rPr lang="en-US" sz="1800" baseline="0"/>
              <a:t> with </a:t>
            </a:r>
            <a:r>
              <a:rPr lang="en-US" sz="1800" b="1" u="sng" baseline="0">
                <a:solidFill>
                  <a:schemeClr val="accent6">
                    <a:lumMod val="75000"/>
                  </a:schemeClr>
                </a:solidFill>
              </a:rPr>
              <a:t>unlimited data plan </a:t>
            </a:r>
            <a:r>
              <a:rPr lang="en-US" sz="1800" baseline="0"/>
              <a:t>and </a:t>
            </a:r>
            <a:r>
              <a:rPr lang="en-US" sz="1800" b="1" u="sng" baseline="0">
                <a:solidFill>
                  <a:schemeClr val="accent6">
                    <a:lumMod val="75000"/>
                  </a:schemeClr>
                </a:solidFill>
              </a:rPr>
              <a:t>download less than 5 GB</a:t>
            </a:r>
            <a:r>
              <a:rPr lang="en-US" sz="1800" b="1" u="sng" baseline="0"/>
              <a:t> </a:t>
            </a:r>
            <a:r>
              <a:rPr lang="en-US" sz="1800" baseline="0"/>
              <a:t>have </a:t>
            </a:r>
            <a:r>
              <a:rPr lang="en-US" sz="1800" b="1" u="sng" baseline="0">
                <a:solidFill>
                  <a:schemeClr val="accent6">
                    <a:lumMod val="75000"/>
                  </a:schemeClr>
                </a:solidFill>
              </a:rPr>
              <a:t>highest churn rate </a:t>
            </a:r>
            <a:endParaRPr lang="en-US" sz="1800" b="1" u="sng">
              <a:solidFill>
                <a:schemeClr val="accent6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6">
              <a:lumMod val="40000"/>
              <a:lumOff val="60000"/>
              <a:alpha val="83137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D-414A-A573-F3E8A4E353BA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83137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D-414A-A573-F3E8A4E35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Dashboard by me.xlsx]Churn Analysis!PivotTable1</c:name>
    <c:fmtId val="2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FC-1147-8615-3D3D7E1124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FC-1147-8615-3D3D7E1124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CFC-1147-8615-3D3D7E112478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A-D449-A29D-BE624CB8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0</xdr:rowOff>
    </xdr:from>
    <xdr:to>
      <xdr:col>6</xdr:col>
      <xdr:colOff>663433</xdr:colOff>
      <xdr:row>32</xdr:row>
      <xdr:rowOff>37911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E133D-9A96-B544-B6F9-38192B68E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27857</xdr:colOff>
      <xdr:row>32</xdr:row>
      <xdr:rowOff>35085</xdr:rowOff>
    </xdr:from>
    <xdr:to>
      <xdr:col>6</xdr:col>
      <xdr:colOff>663434</xdr:colOff>
      <xdr:row>58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FD0E1B-23A2-7C4D-8BD8-9799B321B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747742</xdr:colOff>
      <xdr:row>8</xdr:row>
      <xdr:rowOff>184746</xdr:rowOff>
    </xdr:from>
    <xdr:to>
      <xdr:col>14</xdr:col>
      <xdr:colOff>398059</xdr:colOff>
      <xdr:row>32</xdr:row>
      <xdr:rowOff>18955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DBACAC-AD1F-C14D-A1F5-44972621B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808952</xdr:colOff>
      <xdr:row>33</xdr:row>
      <xdr:rowOff>1076</xdr:rowOff>
    </xdr:from>
    <xdr:to>
      <xdr:col>14</xdr:col>
      <xdr:colOff>398059</xdr:colOff>
      <xdr:row>57</xdr:row>
      <xdr:rowOff>170597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DFA400-E9C1-AB45-8E21-74E3D014E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597249</xdr:colOff>
      <xdr:row>9</xdr:row>
      <xdr:rowOff>0</xdr:rowOff>
    </xdr:from>
    <xdr:to>
      <xdr:col>22</xdr:col>
      <xdr:colOff>435970</xdr:colOff>
      <xdr:row>29</xdr:row>
      <xdr:rowOff>94777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258DCB-2D6C-ED4D-B5F7-4CE81F497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14</xdr:col>
      <xdr:colOff>396312</xdr:colOff>
      <xdr:row>31</xdr:row>
      <xdr:rowOff>72057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158750</xdr:colOff>
      <xdr:row>7</xdr:row>
      <xdr:rowOff>158750</xdr:rowOff>
    </xdr:from>
    <xdr:to>
      <xdr:col>17</xdr:col>
      <xdr:colOff>19050</xdr:colOff>
      <xdr:row>22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1D5F29-4A1E-1B5A-7AF8-CC2791534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CAD0B-6BF0-4E4A-8BCB-818C9E277C69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 rowHeaderCaption="State Code">
  <location ref="P34:Q6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name="International Plan_x000a_"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 Churn Rate %" fld="23" baseField="22" baseItem="2" numFmtId="10"/>
  </dataFields>
  <formats count="6">
    <format dxfId="14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9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8" count="1" selected="0">
            <x v="7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1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1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1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1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41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1" format="13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41" format="14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  <chartFormat chart="41" format="15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2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7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1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1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9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9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9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9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B91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Sum of Churn Rate %" fld="23" baseField="22" baseItem="2" numFmtId="10"/>
  </dataFields>
  <formats count="1">
    <format dxfId="10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13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12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11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B6AC7-8141-694D-B901-7880EE8CF4E0}">
  <sheetPr>
    <pageSetUpPr fitToPage="1"/>
  </sheetPr>
  <dimension ref="A1:W61"/>
  <sheetViews>
    <sheetView showGridLines="0" showRowColHeaders="0" tabSelected="1" zoomScale="60" zoomScaleNormal="75" workbookViewId="0">
      <selection activeCell="U46" sqref="U46"/>
    </sheetView>
  </sheetViews>
  <sheetFormatPr baseColWidth="10" defaultRowHeight="15" x14ac:dyDescent="0.2"/>
  <cols>
    <col min="2" max="4" width="25.83203125" customWidth="1"/>
    <col min="5" max="5" width="30.83203125" customWidth="1"/>
    <col min="6" max="6" width="29" customWidth="1"/>
    <col min="7" max="7" width="35.5" customWidth="1"/>
    <col min="8" max="8" width="28.1640625" customWidth="1"/>
    <col min="13" max="13" width="14.83203125" bestFit="1" customWidth="1"/>
    <col min="14" max="14" width="11.6640625" bestFit="1" customWidth="1"/>
    <col min="16" max="16" width="14.83203125" bestFit="1" customWidth="1"/>
  </cols>
  <sheetData>
    <row r="1" spans="1:2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ht="16" thickBo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ht="74" customHeight="1" thickBot="1" x14ac:dyDescent="0.25">
      <c r="A3" s="6"/>
      <c r="B3" s="6"/>
      <c r="C3" s="6"/>
      <c r="D3" s="6"/>
      <c r="E3" s="7"/>
      <c r="F3" s="8"/>
      <c r="G3" s="9" t="s">
        <v>13520</v>
      </c>
      <c r="H3" s="10"/>
      <c r="I3" s="10"/>
      <c r="J3" s="8"/>
      <c r="K3" s="8"/>
      <c r="L3" s="8"/>
      <c r="M3" s="8"/>
      <c r="N3" s="11"/>
      <c r="O3" s="6"/>
      <c r="P3" s="6"/>
      <c r="Q3" s="6"/>
      <c r="R3" s="6"/>
      <c r="S3" s="6"/>
      <c r="T3" s="6"/>
      <c r="U3" s="6"/>
      <c r="V3" s="6"/>
      <c r="W3" s="6"/>
    </row>
    <row r="4" spans="1:23" ht="16" thickBo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</row>
    <row r="5" spans="1:23" ht="26" customHeight="1" x14ac:dyDescent="0.2">
      <c r="A5" s="6"/>
      <c r="B5" s="6"/>
      <c r="C5" s="6"/>
      <c r="D5" s="6"/>
      <c r="E5" s="6"/>
      <c r="F5" s="12" t="s">
        <v>14</v>
      </c>
      <c r="G5" s="12" t="s">
        <v>15</v>
      </c>
      <c r="H5" s="13" t="s">
        <v>13515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3" ht="43" customHeight="1" thickBot="1" x14ac:dyDescent="0.25">
      <c r="A6" s="6"/>
      <c r="B6" s="6"/>
      <c r="C6" s="6"/>
      <c r="D6" s="6"/>
      <c r="E6" s="6"/>
      <c r="F6" s="14">
        <f>GETPIVOTDATA("Total Customers",'Customer Pivots'!$A$3)</f>
        <v>6687</v>
      </c>
      <c r="G6" s="14">
        <f>GETPIVOTDATA("Churned Customers",'Customer Pivots'!$A$3)</f>
        <v>1796</v>
      </c>
      <c r="H6" s="15">
        <f>'Customer Pivots'!C4</f>
        <v>0.2685808284731569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3" ht="21" x14ac:dyDescent="0.2">
      <c r="A7" s="6"/>
      <c r="B7" s="6"/>
      <c r="C7" s="6"/>
      <c r="D7" s="6"/>
      <c r="E7" s="1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</row>
    <row r="8" spans="1:23" s="5" customFormat="1" ht="31" customHeight="1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</row>
    <row r="9" spans="1:23" x14ac:dyDescent="0.2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3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3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3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3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3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3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3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x14ac:dyDescent="0.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17" t="s">
        <v>13517</v>
      </c>
      <c r="Q32" s="6" t="s">
        <v>88</v>
      </c>
      <c r="R32" s="6"/>
      <c r="S32" s="6"/>
      <c r="T32" s="6"/>
      <c r="U32" s="6"/>
      <c r="V32" s="6"/>
      <c r="W32" s="6"/>
    </row>
    <row r="33" spans="1:23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17" t="s">
        <v>13519</v>
      </c>
      <c r="Q34" s="6" t="s">
        <v>13518</v>
      </c>
      <c r="R34" s="6"/>
      <c r="S34" s="6"/>
      <c r="T34" s="6"/>
      <c r="U34" s="6"/>
      <c r="V34" s="6"/>
      <c r="W34" s="6"/>
    </row>
    <row r="35" spans="1:23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18" t="s">
        <v>89</v>
      </c>
      <c r="Q35" s="19">
        <v>0.75</v>
      </c>
      <c r="R35" s="6"/>
      <c r="S35" s="6"/>
      <c r="T35" s="6"/>
      <c r="U35" s="6"/>
      <c r="V35" s="6"/>
      <c r="W35" s="6"/>
    </row>
    <row r="36" spans="1:23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18" t="s">
        <v>45</v>
      </c>
      <c r="Q36" s="19">
        <v>0.66666666666666663</v>
      </c>
      <c r="R36" s="6"/>
      <c r="S36" s="6"/>
      <c r="T36" s="6"/>
      <c r="U36" s="6"/>
      <c r="V36" s="6"/>
      <c r="W36" s="6"/>
    </row>
    <row r="37" spans="1:23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18" t="s">
        <v>64</v>
      </c>
      <c r="Q37" s="19">
        <v>0.625</v>
      </c>
      <c r="R37" s="6"/>
      <c r="S37" s="6"/>
      <c r="T37" s="6"/>
      <c r="U37" s="6"/>
      <c r="V37" s="6"/>
      <c r="W37" s="6"/>
    </row>
    <row r="38" spans="1:23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18" t="s">
        <v>50</v>
      </c>
      <c r="Q38" s="19">
        <v>0.5</v>
      </c>
      <c r="R38" s="6"/>
      <c r="S38" s="6"/>
      <c r="T38" s="6"/>
      <c r="U38" s="6"/>
      <c r="V38" s="6"/>
      <c r="W38" s="6"/>
    </row>
    <row r="39" spans="1:23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18" t="s">
        <v>47</v>
      </c>
      <c r="Q39" s="19">
        <v>0.5</v>
      </c>
      <c r="R39" s="6"/>
      <c r="S39" s="6"/>
      <c r="T39" s="6"/>
      <c r="U39" s="6"/>
      <c r="V39" s="6"/>
      <c r="W39" s="6"/>
    </row>
    <row r="40" spans="1:23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18" t="s">
        <v>79</v>
      </c>
      <c r="Q40" s="19">
        <v>0.41666666666666669</v>
      </c>
      <c r="R40" s="6"/>
      <c r="S40" s="6"/>
      <c r="T40" s="6"/>
      <c r="U40" s="6"/>
      <c r="V40" s="6"/>
      <c r="W40" s="6"/>
    </row>
    <row r="41" spans="1:23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8" t="s">
        <v>68</v>
      </c>
      <c r="Q41" s="19">
        <v>0.4</v>
      </c>
      <c r="R41" s="6"/>
      <c r="S41" s="6"/>
      <c r="T41" s="6"/>
      <c r="U41" s="6"/>
      <c r="V41" s="6"/>
      <c r="W41" s="6"/>
    </row>
    <row r="42" spans="1:23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8" t="s">
        <v>23</v>
      </c>
      <c r="Q42" s="19">
        <v>0.375</v>
      </c>
      <c r="R42" s="6"/>
      <c r="S42" s="6"/>
      <c r="T42" s="6"/>
      <c r="U42" s="6"/>
      <c r="V42" s="6"/>
      <c r="W42" s="6"/>
    </row>
    <row r="43" spans="1:23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8" t="s">
        <v>30</v>
      </c>
      <c r="Q43" s="19">
        <v>0.375</v>
      </c>
      <c r="R43" s="6"/>
      <c r="S43" s="6"/>
      <c r="T43" s="6"/>
      <c r="U43" s="6"/>
      <c r="V43" s="6"/>
      <c r="W43" s="6"/>
    </row>
    <row r="44" spans="1:23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8" t="s">
        <v>71</v>
      </c>
      <c r="Q44" s="19">
        <v>0.36842105263157893</v>
      </c>
      <c r="R44" s="6"/>
      <c r="S44" s="6"/>
      <c r="T44" s="6"/>
      <c r="U44" s="6"/>
      <c r="V44" s="6"/>
      <c r="W44" s="6"/>
    </row>
    <row r="45" spans="1:23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8" t="s">
        <v>36</v>
      </c>
      <c r="Q45" s="19">
        <v>0.35</v>
      </c>
      <c r="R45" s="6"/>
      <c r="S45" s="6"/>
      <c r="T45" s="6"/>
      <c r="U45" s="6"/>
      <c r="V45" s="6"/>
      <c r="W45" s="6"/>
    </row>
    <row r="46" spans="1:23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18" t="s">
        <v>41</v>
      </c>
      <c r="Q46" s="19">
        <v>0.33333333333333331</v>
      </c>
      <c r="R46" s="6"/>
      <c r="S46" s="6"/>
      <c r="T46" s="6"/>
      <c r="U46" s="6"/>
      <c r="V46" s="6"/>
      <c r="W46" s="6"/>
    </row>
    <row r="47" spans="1:23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18" t="s">
        <v>74</v>
      </c>
      <c r="Q47" s="19">
        <v>0.33333333333333331</v>
      </c>
      <c r="R47" s="6"/>
      <c r="S47" s="6"/>
      <c r="T47" s="6"/>
      <c r="U47" s="6"/>
      <c r="V47" s="6"/>
      <c r="W47" s="6"/>
    </row>
    <row r="48" spans="1:23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18" t="s">
        <v>63</v>
      </c>
      <c r="Q48" s="19">
        <v>0.33333333333333331</v>
      </c>
      <c r="R48" s="6"/>
      <c r="S48" s="6"/>
      <c r="T48" s="6"/>
      <c r="U48" s="6"/>
      <c r="V48" s="6"/>
      <c r="W48" s="6"/>
    </row>
    <row r="49" spans="1:23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18" t="s">
        <v>54</v>
      </c>
      <c r="Q49" s="19">
        <v>0.33333333333333331</v>
      </c>
      <c r="R49" s="6"/>
      <c r="S49" s="6"/>
      <c r="T49" s="6"/>
      <c r="U49" s="6"/>
      <c r="V49" s="6"/>
      <c r="W49" s="6"/>
    </row>
    <row r="50" spans="1:23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18" t="s">
        <v>51</v>
      </c>
      <c r="Q50" s="19">
        <v>0.3125</v>
      </c>
      <c r="R50" s="6"/>
      <c r="S50" s="6"/>
      <c r="T50" s="6"/>
      <c r="U50" s="6"/>
      <c r="V50" s="6"/>
      <c r="W50" s="6"/>
    </row>
    <row r="51" spans="1:23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18" t="s">
        <v>59</v>
      </c>
      <c r="Q51" s="19">
        <v>0.3125</v>
      </c>
      <c r="R51" s="6"/>
      <c r="S51" s="6"/>
      <c r="T51" s="6"/>
      <c r="U51" s="6"/>
      <c r="V51" s="6"/>
      <c r="W51" s="6"/>
    </row>
    <row r="52" spans="1:23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18" t="s">
        <v>94</v>
      </c>
      <c r="Q52" s="19">
        <v>0.30769230769230771</v>
      </c>
      <c r="R52" s="6"/>
      <c r="S52" s="6"/>
      <c r="T52" s="6"/>
      <c r="U52" s="6"/>
      <c r="V52" s="6"/>
      <c r="W52" s="6"/>
    </row>
    <row r="53" spans="1:23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18" t="s">
        <v>52</v>
      </c>
      <c r="Q53" s="19">
        <v>0.3</v>
      </c>
      <c r="R53" s="6"/>
      <c r="S53" s="6"/>
      <c r="T53" s="6"/>
      <c r="U53" s="6"/>
      <c r="V53" s="6"/>
      <c r="W53" s="6"/>
    </row>
    <row r="54" spans="1:23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18" t="s">
        <v>27</v>
      </c>
      <c r="Q54" s="19">
        <v>0.29411764705882354</v>
      </c>
      <c r="R54" s="6"/>
      <c r="S54" s="6"/>
      <c r="T54" s="6"/>
      <c r="U54" s="6"/>
      <c r="V54" s="6"/>
      <c r="W54" s="6"/>
    </row>
    <row r="55" spans="1:23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8" t="s">
        <v>55</v>
      </c>
      <c r="Q55" s="19">
        <v>0.27777777777777779</v>
      </c>
      <c r="R55" s="6"/>
      <c r="S55" s="6"/>
      <c r="T55" s="6"/>
      <c r="U55" s="6"/>
      <c r="V55" s="6"/>
      <c r="W55" s="6"/>
    </row>
    <row r="56" spans="1:23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18" t="s">
        <v>72</v>
      </c>
      <c r="Q56" s="19">
        <v>0.27272727272727271</v>
      </c>
      <c r="R56" s="6"/>
      <c r="S56" s="6"/>
      <c r="T56" s="6"/>
      <c r="U56" s="6"/>
      <c r="V56" s="6"/>
      <c r="W56" s="6"/>
    </row>
    <row r="57" spans="1:23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18" t="s">
        <v>84</v>
      </c>
      <c r="Q57" s="19">
        <v>0.25</v>
      </c>
      <c r="R57" s="6"/>
      <c r="S57" s="6"/>
      <c r="T57" s="6"/>
      <c r="U57" s="6"/>
      <c r="V57" s="6"/>
      <c r="W57" s="6"/>
    </row>
    <row r="58" spans="1:23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18" t="s">
        <v>43</v>
      </c>
      <c r="Q58" s="19">
        <v>0.25</v>
      </c>
      <c r="R58" s="6"/>
      <c r="S58" s="6"/>
      <c r="T58" s="6"/>
      <c r="U58" s="6"/>
      <c r="V58" s="6"/>
      <c r="W58" s="6"/>
    </row>
    <row r="59" spans="1:23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18" t="s">
        <v>62</v>
      </c>
      <c r="Q59" s="19">
        <v>0.25</v>
      </c>
      <c r="R59" s="6"/>
      <c r="S59" s="6"/>
      <c r="T59" s="6"/>
      <c r="U59" s="6"/>
      <c r="V59" s="6"/>
      <c r="W59" s="6"/>
    </row>
    <row r="60" spans="1:23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18" t="s">
        <v>75</v>
      </c>
      <c r="Q60" s="19">
        <v>0.25</v>
      </c>
      <c r="R60" s="6"/>
      <c r="S60" s="6"/>
      <c r="T60" s="6"/>
      <c r="U60" s="6"/>
      <c r="V60" s="6"/>
      <c r="W60" s="6"/>
    </row>
    <row r="61" spans="1:23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</sheetData>
  <conditionalFormatting pivot="1" sqref="Q35:Q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scale="21"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W2" sqref="W2"/>
    </sheetView>
  </sheetViews>
  <sheetFormatPr baseColWidth="10" defaultColWidth="8.83203125" defaultRowHeight="15" x14ac:dyDescent="0.2"/>
  <cols>
    <col min="1" max="1" width="18.83203125" customWidth="1"/>
    <col min="2" max="2" width="25.1640625" customWidth="1"/>
    <col min="3" max="3" width="10.83203125" customWidth="1"/>
    <col min="4" max="4" width="9.33203125" customWidth="1"/>
    <col min="8" max="8" width="10.1640625" customWidth="1"/>
    <col min="12" max="12" width="13.83203125" customWidth="1"/>
    <col min="13" max="13" width="16.83203125" customWidth="1"/>
    <col min="14" max="14" width="15.1640625" customWidth="1"/>
    <col min="15" max="15" width="13.83203125" customWidth="1"/>
    <col min="16" max="16" width="15.83203125" customWidth="1"/>
    <col min="17" max="17" width="18.6640625" customWidth="1"/>
    <col min="18" max="18" width="20" customWidth="1"/>
    <col min="19" max="19" width="24.33203125" customWidth="1"/>
    <col min="20" max="20" width="28.1640625" customWidth="1"/>
    <col min="21" max="21" width="21.33203125" customWidth="1"/>
    <col min="22" max="22" width="24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="139" workbookViewId="0">
      <selection activeCell="D10" sqref="D10"/>
    </sheetView>
  </sheetViews>
  <sheetFormatPr baseColWidth="10" defaultColWidth="8.83203125" defaultRowHeight="15" x14ac:dyDescent="0.2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6640625" customWidth="1"/>
    <col min="11" max="11" width="20.83203125" customWidth="1"/>
    <col min="12" max="12" width="24.664062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6640625" customWidth="1"/>
    <col min="27" max="27" width="13.5" customWidth="1"/>
    <col min="28" max="28" width="15.1640625" customWidth="1"/>
    <col min="29" max="29" width="13.83203125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zoomScale="141" workbookViewId="0">
      <selection activeCell="E23" sqref="E23"/>
    </sheetView>
  </sheetViews>
  <sheetFormatPr baseColWidth="10" defaultColWidth="8.83203125" defaultRowHeight="15" x14ac:dyDescent="0.2"/>
  <cols>
    <col min="1" max="1" width="35.83203125" bestFit="1" customWidth="1"/>
    <col min="2" max="2" width="16.5" bestFit="1" customWidth="1"/>
  </cols>
  <sheetData>
    <row r="3" spans="1:3" x14ac:dyDescent="0.2">
      <c r="A3" t="s">
        <v>14</v>
      </c>
      <c r="B3" t="s">
        <v>15</v>
      </c>
    </row>
    <row r="4" spans="1:3" x14ac:dyDescent="0.2">
      <c r="A4">
        <v>6687</v>
      </c>
      <c r="B4">
        <v>1796</v>
      </c>
      <c r="C4" s="1">
        <f>B4/A4</f>
        <v>0.2685808284731569</v>
      </c>
    </row>
    <row r="8" spans="1:3" x14ac:dyDescent="0.2">
      <c r="A8" s="2" t="s">
        <v>13490</v>
      </c>
      <c r="B8" t="s">
        <v>15</v>
      </c>
    </row>
    <row r="9" spans="1:3" x14ac:dyDescent="0.2">
      <c r="A9" s="3" t="s">
        <v>109</v>
      </c>
      <c r="B9" s="4">
        <v>3.3407572383073497E-3</v>
      </c>
    </row>
    <row r="10" spans="1:3" x14ac:dyDescent="0.2">
      <c r="A10" s="3" t="s">
        <v>7520</v>
      </c>
      <c r="B10" s="4">
        <v>6.124721603563474E-3</v>
      </c>
    </row>
    <row r="11" spans="1:3" x14ac:dyDescent="0.2">
      <c r="A11" s="3" t="s">
        <v>108</v>
      </c>
      <c r="B11" s="4">
        <v>1.4476614699331848E-2</v>
      </c>
    </row>
    <row r="12" spans="1:3" x14ac:dyDescent="0.2">
      <c r="A12" s="3" t="s">
        <v>34</v>
      </c>
      <c r="B12" s="4">
        <v>1.5033407572383074E-2</v>
      </c>
    </row>
    <row r="13" spans="1:3" x14ac:dyDescent="0.2">
      <c r="A13" s="3" t="s">
        <v>101</v>
      </c>
      <c r="B13" s="4">
        <v>1.5590200445434299E-2</v>
      </c>
    </row>
    <row r="14" spans="1:3" x14ac:dyDescent="0.2">
      <c r="A14" s="3" t="s">
        <v>106</v>
      </c>
      <c r="B14" s="4">
        <v>1.670378619153675E-2</v>
      </c>
    </row>
    <row r="15" spans="1:3" x14ac:dyDescent="0.2">
      <c r="A15" s="3" t="s">
        <v>87</v>
      </c>
      <c r="B15" s="4">
        <v>1.9487750556792874E-2</v>
      </c>
    </row>
    <row r="16" spans="1:3" x14ac:dyDescent="0.2">
      <c r="A16" s="3" t="s">
        <v>99</v>
      </c>
      <c r="B16" s="4">
        <v>2.0601336302895321E-2</v>
      </c>
    </row>
    <row r="17" spans="1:2" x14ac:dyDescent="0.2">
      <c r="A17" s="3" t="s">
        <v>40</v>
      </c>
      <c r="B17" s="4">
        <v>2.4498886414253896E-2</v>
      </c>
    </row>
    <row r="18" spans="1:2" x14ac:dyDescent="0.2">
      <c r="A18" s="3" t="s">
        <v>66</v>
      </c>
      <c r="B18" s="4">
        <v>3.34075723830735E-2</v>
      </c>
    </row>
    <row r="19" spans="1:2" x14ac:dyDescent="0.2">
      <c r="A19" s="3" t="s">
        <v>49</v>
      </c>
      <c r="B19" s="4">
        <v>3.3964365256124722E-2</v>
      </c>
    </row>
    <row r="20" spans="1:2" x14ac:dyDescent="0.2">
      <c r="A20" s="3" t="s">
        <v>97</v>
      </c>
      <c r="B20" s="4">
        <v>3.8418708240534519E-2</v>
      </c>
    </row>
    <row r="21" spans="1:2" x14ac:dyDescent="0.2">
      <c r="A21" s="3" t="s">
        <v>105</v>
      </c>
      <c r="B21" s="4">
        <v>4.0645879732739421E-2</v>
      </c>
    </row>
    <row r="22" spans="1:2" x14ac:dyDescent="0.2">
      <c r="A22" s="3" t="s">
        <v>92</v>
      </c>
      <c r="B22" s="4">
        <v>4.1202672605790643E-2</v>
      </c>
    </row>
    <row r="23" spans="1:2" x14ac:dyDescent="0.2">
      <c r="A23" s="3" t="s">
        <v>103</v>
      </c>
      <c r="B23" s="4">
        <v>4.6770601336302897E-2</v>
      </c>
    </row>
    <row r="24" spans="1:2" x14ac:dyDescent="0.2">
      <c r="A24" s="3" t="s">
        <v>102</v>
      </c>
      <c r="B24" s="4">
        <v>5.2895322939866367E-2</v>
      </c>
    </row>
    <row r="25" spans="1:2" x14ac:dyDescent="0.2">
      <c r="A25" s="3" t="s">
        <v>100</v>
      </c>
      <c r="B25" s="4">
        <v>6.1247216035634745E-2</v>
      </c>
    </row>
    <row r="26" spans="1:2" x14ac:dyDescent="0.2">
      <c r="A26" s="3" t="s">
        <v>104</v>
      </c>
      <c r="B26" s="4">
        <v>6.8485523385300673E-2</v>
      </c>
    </row>
    <row r="27" spans="1:2" x14ac:dyDescent="0.2">
      <c r="A27" s="3" t="s">
        <v>91</v>
      </c>
      <c r="B27" s="4">
        <v>0.11302895322939867</v>
      </c>
    </row>
    <row r="28" spans="1:2" x14ac:dyDescent="0.2">
      <c r="A28" s="3" t="s">
        <v>96</v>
      </c>
      <c r="B28" s="4">
        <v>0.16536748329621381</v>
      </c>
    </row>
    <row r="29" spans="1:2" x14ac:dyDescent="0.2">
      <c r="A29" s="3" t="s">
        <v>57</v>
      </c>
      <c r="B29" s="4">
        <v>0.16870824053452116</v>
      </c>
    </row>
    <row r="30" spans="1:2" x14ac:dyDescent="0.2">
      <c r="A30" s="3" t="s">
        <v>13491</v>
      </c>
      <c r="B30" s="4">
        <v>1</v>
      </c>
    </row>
    <row r="34" spans="1:2" x14ac:dyDescent="0.2">
      <c r="A34" s="2" t="s">
        <v>12</v>
      </c>
      <c r="B34" t="s">
        <v>56</v>
      </c>
    </row>
    <row r="36" spans="1:2" x14ac:dyDescent="0.2">
      <c r="A36" s="2" t="s">
        <v>13490</v>
      </c>
      <c r="B36" t="s">
        <v>15</v>
      </c>
    </row>
    <row r="37" spans="1:2" x14ac:dyDescent="0.2">
      <c r="A37" s="3" t="s">
        <v>96</v>
      </c>
      <c r="B37" s="4">
        <v>0.36894409937888201</v>
      </c>
    </row>
    <row r="38" spans="1:2" x14ac:dyDescent="0.2">
      <c r="A38" s="3" t="s">
        <v>57</v>
      </c>
      <c r="B38" s="4">
        <v>0.37639751552795031</v>
      </c>
    </row>
    <row r="39" spans="1:2" x14ac:dyDescent="0.2">
      <c r="A39" s="3" t="s">
        <v>102</v>
      </c>
      <c r="B39" s="4">
        <v>0.11801242236024845</v>
      </c>
    </row>
    <row r="40" spans="1:2" x14ac:dyDescent="0.2">
      <c r="A40" s="3" t="s">
        <v>100</v>
      </c>
      <c r="B40" s="4">
        <v>0.13664596273291926</v>
      </c>
    </row>
    <row r="41" spans="1:2" x14ac:dyDescent="0.2">
      <c r="A41" s="3" t="s">
        <v>13491</v>
      </c>
      <c r="B41" s="4">
        <v>1</v>
      </c>
    </row>
  </sheetData>
  <pageMargins left="0.7" right="0.7" top="0.75" bottom="0.75" header="0.3" footer="0.3"/>
  <pageSetup paperSize="9"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C27" sqref="C27"/>
    </sheetView>
  </sheetViews>
  <sheetFormatPr baseColWidth="10" defaultColWidth="8.83203125" defaultRowHeight="15" x14ac:dyDescent="0.2"/>
  <cols>
    <col min="1" max="1" width="12.1640625" bestFit="1" customWidth="1"/>
    <col min="2" max="2" width="17" bestFit="1" customWidth="1"/>
    <col min="3" max="4" width="9.6640625" bestFit="1" customWidth="1"/>
    <col min="5" max="5" width="10.6640625" bestFit="1" customWidth="1"/>
  </cols>
  <sheetData>
    <row r="3" spans="1:3" x14ac:dyDescent="0.2">
      <c r="A3" s="2" t="s">
        <v>13490</v>
      </c>
      <c r="B3" t="s">
        <v>13493</v>
      </c>
    </row>
    <row r="4" spans="1:3" x14ac:dyDescent="0.2">
      <c r="A4" s="3" t="s">
        <v>39</v>
      </c>
      <c r="B4" s="4">
        <v>0.24706446201773305</v>
      </c>
    </row>
    <row r="5" spans="1:3" x14ac:dyDescent="0.2">
      <c r="A5" s="3" t="s">
        <v>8</v>
      </c>
      <c r="B5" s="4">
        <v>0.38223308883455581</v>
      </c>
    </row>
    <row r="6" spans="1:3" x14ac:dyDescent="0.2">
      <c r="A6" s="3" t="s">
        <v>7</v>
      </c>
      <c r="B6" s="4">
        <v>0.22999222999222999</v>
      </c>
    </row>
    <row r="7" spans="1:3" x14ac:dyDescent="0.2">
      <c r="A7" s="3" t="s">
        <v>13491</v>
      </c>
      <c r="B7" s="4">
        <v>0.2685808284731569</v>
      </c>
    </row>
    <row r="10" spans="1:3" x14ac:dyDescent="0.2">
      <c r="A10" s="2" t="s">
        <v>13490</v>
      </c>
      <c r="B10" t="s">
        <v>13501</v>
      </c>
      <c r="C10" t="s">
        <v>13502</v>
      </c>
    </row>
    <row r="11" spans="1:3" x14ac:dyDescent="0.2">
      <c r="A11" s="3" t="s">
        <v>13494</v>
      </c>
      <c r="B11">
        <v>1093</v>
      </c>
      <c r="C11" s="4">
        <v>0.21957913998170173</v>
      </c>
    </row>
    <row r="12" spans="1:3" x14ac:dyDescent="0.2">
      <c r="A12" s="3" t="s">
        <v>13495</v>
      </c>
      <c r="B12">
        <v>1234</v>
      </c>
      <c r="C12" s="4">
        <v>0.24230145867098865</v>
      </c>
    </row>
    <row r="13" spans="1:3" x14ac:dyDescent="0.2">
      <c r="A13" s="3" t="s">
        <v>13496</v>
      </c>
      <c r="B13">
        <v>1318</v>
      </c>
      <c r="C13" s="4">
        <v>0.2503793626707132</v>
      </c>
    </row>
    <row r="14" spans="1:3" x14ac:dyDescent="0.2">
      <c r="A14" s="3" t="s">
        <v>13497</v>
      </c>
      <c r="B14">
        <v>1123</v>
      </c>
      <c r="C14" s="4">
        <v>0.25022261798753337</v>
      </c>
    </row>
    <row r="15" spans="1:3" x14ac:dyDescent="0.2">
      <c r="A15" s="3" t="s">
        <v>13498</v>
      </c>
      <c r="B15">
        <v>1074</v>
      </c>
      <c r="C15" s="4">
        <v>0.27932960893854747</v>
      </c>
    </row>
    <row r="16" spans="1:3" x14ac:dyDescent="0.2">
      <c r="A16" s="3" t="s">
        <v>13499</v>
      </c>
      <c r="B16">
        <v>603</v>
      </c>
      <c r="C16" s="4">
        <v>0.39800995024875624</v>
      </c>
    </row>
    <row r="17" spans="1:4" x14ac:dyDescent="0.2">
      <c r="A17" s="3" t="s">
        <v>13500</v>
      </c>
      <c r="B17">
        <v>242</v>
      </c>
      <c r="C17" s="4">
        <v>0.43801652892561982</v>
      </c>
    </row>
    <row r="18" spans="1:4" x14ac:dyDescent="0.2">
      <c r="A18" s="3" t="s">
        <v>13491</v>
      </c>
      <c r="B18">
        <v>6687</v>
      </c>
      <c r="C18" s="4">
        <v>0.2685808284731569</v>
      </c>
    </row>
    <row r="24" spans="1:4" x14ac:dyDescent="0.2">
      <c r="A24" s="2" t="s">
        <v>13493</v>
      </c>
      <c r="B24" s="2" t="s">
        <v>13507</v>
      </c>
    </row>
    <row r="25" spans="1:4" x14ac:dyDescent="0.2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38" spans="1:2" x14ac:dyDescent="0.2">
      <c r="A38" s="2" t="s">
        <v>3</v>
      </c>
      <c r="B38" t="s">
        <v>13516</v>
      </c>
    </row>
    <row r="40" spans="1:2" x14ac:dyDescent="0.2">
      <c r="A40" s="2" t="s">
        <v>13490</v>
      </c>
      <c r="B40" t="s">
        <v>13493</v>
      </c>
    </row>
    <row r="41" spans="1:2" x14ac:dyDescent="0.2">
      <c r="A41" s="3" t="s">
        <v>23</v>
      </c>
      <c r="B41" s="4">
        <v>0.28846153846153844</v>
      </c>
    </row>
    <row r="42" spans="1:2" x14ac:dyDescent="0.2">
      <c r="A42" s="3" t="s">
        <v>27</v>
      </c>
      <c r="B42" s="4">
        <v>0.2857142857142857</v>
      </c>
    </row>
    <row r="43" spans="1:2" x14ac:dyDescent="0.2">
      <c r="A43" s="3" t="s">
        <v>28</v>
      </c>
      <c r="B43" s="4">
        <v>0.24545454545454545</v>
      </c>
    </row>
    <row r="44" spans="1:2" x14ac:dyDescent="0.2">
      <c r="A44" s="3" t="s">
        <v>29</v>
      </c>
      <c r="B44" s="4">
        <v>0.234375</v>
      </c>
    </row>
    <row r="45" spans="1:2" x14ac:dyDescent="0.2">
      <c r="A45" s="3" t="s">
        <v>89</v>
      </c>
      <c r="B45" s="4">
        <v>0.63235294117647056</v>
      </c>
    </row>
    <row r="46" spans="1:2" x14ac:dyDescent="0.2">
      <c r="A46" s="3" t="s">
        <v>30</v>
      </c>
      <c r="B46" s="4">
        <v>0.2196969696969697</v>
      </c>
    </row>
    <row r="47" spans="1:2" x14ac:dyDescent="0.2">
      <c r="A47" s="3" t="s">
        <v>31</v>
      </c>
      <c r="B47" s="4">
        <v>0.25675675675675674</v>
      </c>
    </row>
    <row r="48" spans="1:2" x14ac:dyDescent="0.2">
      <c r="A48" s="3" t="s">
        <v>35</v>
      </c>
      <c r="B48" s="4">
        <v>0.19444444444444445</v>
      </c>
    </row>
    <row r="49" spans="1:2" x14ac:dyDescent="0.2">
      <c r="A49" s="3" t="s">
        <v>36</v>
      </c>
      <c r="B49" s="4">
        <v>0.30327868852459017</v>
      </c>
    </row>
    <row r="50" spans="1:2" x14ac:dyDescent="0.2">
      <c r="A50" s="3" t="s">
        <v>37</v>
      </c>
      <c r="B50" s="4">
        <v>0.2125984251968504</v>
      </c>
    </row>
    <row r="51" spans="1:2" x14ac:dyDescent="0.2">
      <c r="A51" s="3" t="s">
        <v>93</v>
      </c>
      <c r="B51" s="4">
        <v>0.23148148148148148</v>
      </c>
    </row>
    <row r="52" spans="1:2" x14ac:dyDescent="0.2">
      <c r="A52" s="3" t="s">
        <v>41</v>
      </c>
      <c r="B52" s="4">
        <v>0.26415094339622641</v>
      </c>
    </row>
    <row r="53" spans="1:2" x14ac:dyDescent="0.2">
      <c r="A53" s="3" t="s">
        <v>42</v>
      </c>
      <c r="B53" s="4">
        <v>0.26666666666666666</v>
      </c>
    </row>
    <row r="54" spans="1:2" x14ac:dyDescent="0.2">
      <c r="A54" s="3" t="s">
        <v>43</v>
      </c>
      <c r="B54" s="4">
        <v>0.27891156462585032</v>
      </c>
    </row>
    <row r="55" spans="1:2" x14ac:dyDescent="0.2">
      <c r="A55" s="3" t="s">
        <v>44</v>
      </c>
      <c r="B55" s="4">
        <v>0.28448275862068967</v>
      </c>
    </row>
    <row r="56" spans="1:2" x14ac:dyDescent="0.2">
      <c r="A56" s="3" t="s">
        <v>45</v>
      </c>
      <c r="B56" s="4">
        <v>0.2937062937062937</v>
      </c>
    </row>
    <row r="57" spans="1:2" x14ac:dyDescent="0.2">
      <c r="A57" s="3" t="s">
        <v>46</v>
      </c>
      <c r="B57" s="4">
        <v>0.25531914893617019</v>
      </c>
    </row>
    <row r="58" spans="1:2" x14ac:dyDescent="0.2">
      <c r="A58" s="3" t="s">
        <v>47</v>
      </c>
      <c r="B58" s="4">
        <v>0.30508474576271188</v>
      </c>
    </row>
    <row r="59" spans="1:2" x14ac:dyDescent="0.2">
      <c r="A59" s="3" t="s">
        <v>50</v>
      </c>
      <c r="B59" s="4">
        <v>0.24271844660194175</v>
      </c>
    </row>
    <row r="60" spans="1:2" x14ac:dyDescent="0.2">
      <c r="A60" s="3" t="s">
        <v>51</v>
      </c>
      <c r="B60" s="4">
        <v>0.25190839694656486</v>
      </c>
    </row>
    <row r="61" spans="1:2" x14ac:dyDescent="0.2">
      <c r="A61" s="3" t="s">
        <v>52</v>
      </c>
      <c r="B61" s="4">
        <v>0.32857142857142857</v>
      </c>
    </row>
    <row r="62" spans="1:2" x14ac:dyDescent="0.2">
      <c r="A62" s="3" t="s">
        <v>54</v>
      </c>
      <c r="B62" s="4">
        <v>0.23387096774193547</v>
      </c>
    </row>
    <row r="63" spans="1:2" x14ac:dyDescent="0.2">
      <c r="A63" s="3" t="s">
        <v>55</v>
      </c>
      <c r="B63" s="4">
        <v>0.27397260273972601</v>
      </c>
    </row>
    <row r="64" spans="1:2" x14ac:dyDescent="0.2">
      <c r="A64" s="3" t="s">
        <v>58</v>
      </c>
      <c r="B64" s="4">
        <v>0.22619047619047619</v>
      </c>
    </row>
    <row r="65" spans="1:2" x14ac:dyDescent="0.2">
      <c r="A65" s="3" t="s">
        <v>94</v>
      </c>
      <c r="B65" s="4">
        <v>0.28346456692913385</v>
      </c>
    </row>
    <row r="66" spans="1:2" x14ac:dyDescent="0.2">
      <c r="A66" s="3" t="s">
        <v>59</v>
      </c>
      <c r="B66" s="4">
        <v>0.2846153846153846</v>
      </c>
    </row>
    <row r="67" spans="1:2" x14ac:dyDescent="0.2">
      <c r="A67" s="3" t="s">
        <v>60</v>
      </c>
      <c r="B67" s="4">
        <v>0.31386861313868614</v>
      </c>
    </row>
    <row r="68" spans="1:2" x14ac:dyDescent="0.2">
      <c r="A68" s="3" t="s">
        <v>61</v>
      </c>
      <c r="B68" s="4">
        <v>0.20588235294117646</v>
      </c>
    </row>
    <row r="69" spans="1:2" x14ac:dyDescent="0.2">
      <c r="A69" s="3" t="s">
        <v>62</v>
      </c>
      <c r="B69" s="4">
        <v>0.25</v>
      </c>
    </row>
    <row r="70" spans="1:2" x14ac:dyDescent="0.2">
      <c r="A70" s="3" t="s">
        <v>63</v>
      </c>
      <c r="B70" s="4">
        <v>0.32786885245901637</v>
      </c>
    </row>
    <row r="71" spans="1:2" x14ac:dyDescent="0.2">
      <c r="A71" s="3" t="s">
        <v>64</v>
      </c>
      <c r="B71" s="4">
        <v>0.32142857142857145</v>
      </c>
    </row>
    <row r="72" spans="1:2" x14ac:dyDescent="0.2">
      <c r="A72" s="3" t="s">
        <v>67</v>
      </c>
      <c r="B72" s="4">
        <v>0.27007299270072993</v>
      </c>
    </row>
    <row r="73" spans="1:2" x14ac:dyDescent="0.2">
      <c r="A73" s="3" t="s">
        <v>68</v>
      </c>
      <c r="B73" s="4">
        <v>0.24193548387096775</v>
      </c>
    </row>
    <row r="74" spans="1:2" x14ac:dyDescent="0.2">
      <c r="A74" s="3" t="s">
        <v>69</v>
      </c>
      <c r="B74" s="4">
        <v>0.27272727272727271</v>
      </c>
    </row>
    <row r="75" spans="1:2" x14ac:dyDescent="0.2">
      <c r="A75" s="3" t="s">
        <v>70</v>
      </c>
      <c r="B75" s="4">
        <v>0.23353293413173654</v>
      </c>
    </row>
    <row r="76" spans="1:2" x14ac:dyDescent="0.2">
      <c r="A76" s="3" t="s">
        <v>71</v>
      </c>
      <c r="B76" s="4">
        <v>0.34810126582278483</v>
      </c>
    </row>
    <row r="77" spans="1:2" x14ac:dyDescent="0.2">
      <c r="A77" s="3" t="s">
        <v>72</v>
      </c>
      <c r="B77" s="4">
        <v>0.1951219512195122</v>
      </c>
    </row>
    <row r="78" spans="1:2" x14ac:dyDescent="0.2">
      <c r="A78" s="3" t="s">
        <v>73</v>
      </c>
      <c r="B78" s="4">
        <v>0.30769230769230771</v>
      </c>
    </row>
    <row r="79" spans="1:2" x14ac:dyDescent="0.2">
      <c r="A79" s="3" t="s">
        <v>74</v>
      </c>
      <c r="B79" s="4">
        <v>0.33333333333333331</v>
      </c>
    </row>
    <row r="80" spans="1:2" x14ac:dyDescent="0.2">
      <c r="A80" s="3" t="s">
        <v>75</v>
      </c>
      <c r="B80" s="4">
        <v>0.25190839694656486</v>
      </c>
    </row>
    <row r="81" spans="1:2" x14ac:dyDescent="0.2">
      <c r="A81" s="3" t="s">
        <v>76</v>
      </c>
      <c r="B81" s="4">
        <v>0.3</v>
      </c>
    </row>
    <row r="82" spans="1:2" x14ac:dyDescent="0.2">
      <c r="A82" s="3" t="s">
        <v>77</v>
      </c>
      <c r="B82" s="4">
        <v>0.22500000000000001</v>
      </c>
    </row>
    <row r="83" spans="1:2" x14ac:dyDescent="0.2">
      <c r="A83" s="3" t="s">
        <v>78</v>
      </c>
      <c r="B83" s="4">
        <v>0.22641509433962265</v>
      </c>
    </row>
    <row r="84" spans="1:2" x14ac:dyDescent="0.2">
      <c r="A84" s="3" t="s">
        <v>79</v>
      </c>
      <c r="B84" s="4">
        <v>0.28965517241379313</v>
      </c>
    </row>
    <row r="85" spans="1:2" x14ac:dyDescent="0.2">
      <c r="A85" s="3" t="s">
        <v>80</v>
      </c>
      <c r="B85" s="4">
        <v>0.25</v>
      </c>
    </row>
    <row r="86" spans="1:2" x14ac:dyDescent="0.2">
      <c r="A86" s="3" t="s">
        <v>81</v>
      </c>
      <c r="B86" s="4">
        <v>0.2709677419354839</v>
      </c>
    </row>
    <row r="87" spans="1:2" x14ac:dyDescent="0.2">
      <c r="A87" s="3" t="s">
        <v>82</v>
      </c>
      <c r="B87" s="4">
        <v>0.26530612244897961</v>
      </c>
    </row>
    <row r="88" spans="1:2" x14ac:dyDescent="0.2">
      <c r="A88" s="3" t="s">
        <v>83</v>
      </c>
      <c r="B88" s="4">
        <v>0.2196969696969697</v>
      </c>
    </row>
    <row r="89" spans="1:2" x14ac:dyDescent="0.2">
      <c r="A89" s="3" t="s">
        <v>84</v>
      </c>
      <c r="B89" s="4">
        <v>0.25</v>
      </c>
    </row>
    <row r="90" spans="1:2" x14ac:dyDescent="0.2">
      <c r="A90" s="3" t="s">
        <v>85</v>
      </c>
      <c r="B90" s="4">
        <v>0.26760563380281688</v>
      </c>
    </row>
    <row r="91" spans="1:2" x14ac:dyDescent="0.2">
      <c r="A91" s="3" t="s">
        <v>86</v>
      </c>
      <c r="B91" s="4">
        <v>0.24675324675324675</v>
      </c>
    </row>
    <row r="96" spans="1:2" x14ac:dyDescent="0.2">
      <c r="A96" s="2" t="s">
        <v>13493</v>
      </c>
      <c r="B96" s="2" t="s">
        <v>13507</v>
      </c>
    </row>
    <row r="97" spans="1:6" x14ac:dyDescent="0.2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1:B9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Databel - Customer</vt:lpstr>
      <vt:lpstr>Customer Pivots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Rishabh Bahuguna</cp:lastModifiedBy>
  <cp:lastPrinted>2024-03-14T04:31:46Z</cp:lastPrinted>
  <dcterms:created xsi:type="dcterms:W3CDTF">2023-07-20T12:26:10Z</dcterms:created>
  <dcterms:modified xsi:type="dcterms:W3CDTF">2024-03-14T04:35:56Z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2024-03-02T16:22:16Z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29a6e06d-9943-409a-a99e-cff45810e501</vt:lpwstr>
  </property>
  <property fmtid="{D5CDD505-2E9C-101B-9397-08002B2CF9AE}" pid="7" name="MSIP_Label_defa4170-0d19-0005-0004-bc88714345d2_ActionId">
    <vt:lpwstr>582834e3-8310-47ce-b0cf-50bc27fb64ec</vt:lpwstr>
  </property>
  <property fmtid="{D5CDD505-2E9C-101B-9397-08002B2CF9AE}" pid="8" name="MSIP_Label_defa4170-0d19-0005-0004-bc88714345d2_ContentBits">
    <vt:lpwstr>0</vt:lpwstr>
  </property>
</Properties>
</file>