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8F6E1F-7A56-4EA2-80F9-C603F20B5AB2}" xr6:coauthVersionLast="47" xr6:coauthVersionMax="47" xr10:uidLastSave="{00000000-0000-0000-0000-000000000000}"/>
  <bookViews>
    <workbookView xWindow="-108" yWindow="-108" windowWidth="23256" windowHeight="12576" activeTab="2" xr2:uid="{684E8EFC-DF48-46C5-A3E6-B9FBCA22A058}"/>
  </bookViews>
  <sheets>
    <sheet name="Sheet1" sheetId="1" r:id="rId1"/>
    <sheet name="Sheet2" sheetId="2" r:id="rId2"/>
    <sheet name="Sheet3" sheetId="4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K3" i="1"/>
  <c r="J3" i="1"/>
  <c r="L3" i="1" s="1"/>
  <c r="J4" i="1"/>
  <c r="L4" i="1" s="1"/>
  <c r="J5" i="1"/>
  <c r="K5" i="1" s="1"/>
  <c r="J6" i="1"/>
  <c r="K6" i="1" s="1"/>
  <c r="J7" i="1"/>
  <c r="K7" i="1" s="1"/>
  <c r="J8" i="1"/>
  <c r="L8" i="1" s="1"/>
  <c r="J9" i="1"/>
  <c r="K9" i="1" s="1"/>
  <c r="J10" i="1"/>
  <c r="K10" i="1" s="1"/>
  <c r="J11" i="1"/>
  <c r="K11" i="1" s="1"/>
  <c r="J12" i="1"/>
  <c r="L12" i="1" s="1"/>
  <c r="J13" i="1"/>
  <c r="K13" i="1" s="1"/>
  <c r="J14" i="1"/>
  <c r="K14" i="1" s="1"/>
  <c r="J15" i="1"/>
  <c r="K15" i="1" s="1"/>
  <c r="J16" i="1"/>
  <c r="L16" i="1" s="1"/>
  <c r="J17" i="1"/>
  <c r="K17" i="1" s="1"/>
  <c r="J18" i="1"/>
  <c r="K18" i="1" s="1"/>
  <c r="J19" i="1"/>
  <c r="K19" i="1" s="1"/>
  <c r="J20" i="1"/>
  <c r="K20" i="1"/>
  <c r="L20" i="1"/>
  <c r="G21" i="1"/>
  <c r="H21" i="1"/>
  <c r="I21" i="1"/>
  <c r="L17" i="1" l="1"/>
  <c r="L13" i="1"/>
  <c r="K4" i="1"/>
  <c r="K8" i="1"/>
  <c r="K12" i="1"/>
  <c r="L9" i="1"/>
  <c r="L5" i="1"/>
  <c r="K16" i="1"/>
  <c r="L14" i="1"/>
  <c r="L10" i="1"/>
  <c r="L18" i="1"/>
  <c r="L19" i="1"/>
  <c r="L15" i="1"/>
  <c r="L11" i="1"/>
  <c r="L7" i="1"/>
  <c r="L6" i="1"/>
  <c r="J21" i="1"/>
  <c r="D10" i="2"/>
  <c r="D1048576" i="2"/>
  <c r="D8" i="2"/>
  <c r="D4" i="2"/>
  <c r="H4" i="2" s="1"/>
  <c r="H3" i="2"/>
  <c r="D5" i="2" l="1"/>
  <c r="H5" i="2" s="1"/>
  <c r="D6" i="2"/>
  <c r="D7" i="2" l="1"/>
  <c r="H6" i="2"/>
  <c r="H7" i="2" l="1"/>
  <c r="H8" i="2" l="1"/>
  <c r="D9" i="2"/>
  <c r="H9" i="2" s="1"/>
</calcChain>
</file>

<file path=xl/sharedStrings.xml><?xml version="1.0" encoding="utf-8"?>
<sst xmlns="http://schemas.openxmlformats.org/spreadsheetml/2006/main" count="190" uniqueCount="83">
  <si>
    <t>Roll No.</t>
  </si>
  <si>
    <t>Name</t>
  </si>
  <si>
    <t>Last_name</t>
  </si>
  <si>
    <t>Admission_date</t>
  </si>
  <si>
    <t>Fess</t>
  </si>
  <si>
    <t>Payment method</t>
  </si>
  <si>
    <t>English</t>
  </si>
  <si>
    <t>Hindi</t>
  </si>
  <si>
    <t>Maths</t>
  </si>
  <si>
    <t>gagan</t>
  </si>
  <si>
    <t>chaman</t>
  </si>
  <si>
    <t>naman</t>
  </si>
  <si>
    <t>aman</t>
  </si>
  <si>
    <t>mohan</t>
  </si>
  <si>
    <t>ram</t>
  </si>
  <si>
    <t>shubham</t>
  </si>
  <si>
    <t>raju</t>
  </si>
  <si>
    <t>vinya</t>
  </si>
  <si>
    <t>rahul</t>
  </si>
  <si>
    <t>ashish</t>
  </si>
  <si>
    <t>bhanu</t>
  </si>
  <si>
    <t>shivam</t>
  </si>
  <si>
    <t>raja</t>
  </si>
  <si>
    <t>pawan</t>
  </si>
  <si>
    <t>singh</t>
  </si>
  <si>
    <t>kapoor</t>
  </si>
  <si>
    <t>arora</t>
  </si>
  <si>
    <t>kumar</t>
  </si>
  <si>
    <t>bhatt</t>
  </si>
  <si>
    <t>joshi</t>
  </si>
  <si>
    <t xml:space="preserve">kumar </t>
  </si>
  <si>
    <t xml:space="preserve">bhatt </t>
  </si>
  <si>
    <t>Google Pay</t>
  </si>
  <si>
    <t>Phone pe</t>
  </si>
  <si>
    <t>Paytm</t>
  </si>
  <si>
    <t>cash</t>
  </si>
  <si>
    <t>Other</t>
  </si>
  <si>
    <t>*</t>
  </si>
  <si>
    <t>=</t>
  </si>
  <si>
    <t>Total</t>
  </si>
  <si>
    <t>Percentage</t>
  </si>
  <si>
    <t>Average marks</t>
  </si>
  <si>
    <t>code</t>
  </si>
  <si>
    <t>Enterccocus</t>
  </si>
  <si>
    <t>10_1</t>
  </si>
  <si>
    <t>10_2</t>
  </si>
  <si>
    <t>10_3</t>
  </si>
  <si>
    <t>Enterccocus per g</t>
  </si>
  <si>
    <t>No. of suspected colonies</t>
  </si>
  <si>
    <t>No. of colonies for D Nase Test</t>
  </si>
  <si>
    <t>staphylo per g</t>
  </si>
  <si>
    <t>No. of suspected colony</t>
  </si>
  <si>
    <t>No. of colonies for Confirmation</t>
  </si>
  <si>
    <t>Glucose +ve</t>
  </si>
  <si>
    <t>Nitrate +ve</t>
  </si>
  <si>
    <t>Marksheet</t>
  </si>
  <si>
    <t>vp +ve</t>
  </si>
  <si>
    <t>Bacilis peer g</t>
  </si>
  <si>
    <t>Sulphur reducing clostridium</t>
  </si>
  <si>
    <t>Column1</t>
  </si>
  <si>
    <t>gagan1</t>
  </si>
  <si>
    <t>chaman2</t>
  </si>
  <si>
    <t>naman3</t>
  </si>
  <si>
    <t>aman4</t>
  </si>
  <si>
    <t>aman5</t>
  </si>
  <si>
    <t>aman6</t>
  </si>
  <si>
    <t>shubham7</t>
  </si>
  <si>
    <t>mohan8</t>
  </si>
  <si>
    <t>ram9</t>
  </si>
  <si>
    <t>shubham10</t>
  </si>
  <si>
    <t>raju11</t>
  </si>
  <si>
    <t>vinya12</t>
  </si>
  <si>
    <t>rahul13</t>
  </si>
  <si>
    <t>ashish14</t>
  </si>
  <si>
    <t>bhanu15</t>
  </si>
  <si>
    <t>shivam16</t>
  </si>
  <si>
    <t>raja17</t>
  </si>
  <si>
    <t>pawan18</t>
  </si>
  <si>
    <t>Row Labels</t>
  </si>
  <si>
    <t>Grand Total</t>
  </si>
  <si>
    <t>Fees</t>
  </si>
  <si>
    <t>Sum of Fees</t>
  </si>
  <si>
    <t>vinay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</si>
</sst>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0\ &quot;rupees&quot;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8" fontId="1" fillId="0" borderId="7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2" formatCode="&quot;₹&quot;\ #,##0.00;[Red]&quot;₹&quot;\ \-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1F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1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Sheet3!$A$4:$A$8</c:f>
              <c:strCache>
                <c:ptCount val="4"/>
                <c:pt idx="0">
                  <c:v>cash</c:v>
                </c:pt>
                <c:pt idx="1">
                  <c:v>Google Pay</c:v>
                </c:pt>
                <c:pt idx="2">
                  <c:v>Other</c:v>
                </c:pt>
                <c:pt idx="3">
                  <c:v>Paytm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3240</c:v>
                </c:pt>
                <c:pt idx="1">
                  <c:v>3929</c:v>
                </c:pt>
                <c:pt idx="2">
                  <c:v>3030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511-AEE9-FBAFF0FEBA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9976159"/>
        <c:axId val="26606495"/>
      </c:barChart>
      <c:catAx>
        <c:axId val="2997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495"/>
        <c:crosses val="autoZero"/>
        <c:auto val="1"/>
        <c:lblAlgn val="ctr"/>
        <c:lblOffset val="100"/>
        <c:noMultiLvlLbl val="0"/>
      </c:catAx>
      <c:valAx>
        <c:axId val="26606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</xdr:colOff>
      <xdr:row>6</xdr:row>
      <xdr:rowOff>12700</xdr:rowOff>
    </xdr:from>
    <xdr:to>
      <xdr:col>11</xdr:col>
      <xdr:colOff>574040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D83D4-AB6C-284E-87C9-0E35CD485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581660</xdr:colOff>
      <xdr:row>11</xdr:row>
      <xdr:rowOff>82550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2EC8F42-EDE0-819B-E837-938AAE0BFBED}"/>
            </a:ext>
          </a:extLst>
        </xdr:cNvPr>
        <xdr:cNvSpPr txBox="1"/>
      </xdr:nvSpPr>
      <xdr:spPr>
        <a:xfrm>
          <a:off x="6631940" y="2094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Batoe" refreshedDate="45457.519556597224" createdVersion="8" refreshedVersion="8" minRefreshableVersion="3" recordCount="18" xr:uid="{797F8FC0-A94D-4212-B9E7-52ED1D0812C7}">
  <cacheSource type="worksheet">
    <worksheetSource name="Table4"/>
  </cacheSource>
  <cacheFields count="13">
    <cacheField name="Roll No.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Name" numFmtId="0">
      <sharedItems count="15">
        <s v="gagan"/>
        <s v="chaman"/>
        <s v="naman"/>
        <s v="aman"/>
        <s v="shubham"/>
        <s v="mohan"/>
        <s v="ram"/>
        <s v="raju"/>
        <s v="vinya"/>
        <s v="rahul"/>
        <s v="ashish"/>
        <s v="bhanu"/>
        <s v="shivam"/>
        <s v="raja"/>
        <s v="pawan"/>
      </sharedItems>
    </cacheField>
    <cacheField name="Last_name" numFmtId="0">
      <sharedItems count="8">
        <s v="singh"/>
        <s v="kapoor"/>
        <s v="arora"/>
        <s v="kumar"/>
        <s v="bhatt"/>
        <s v="joshi"/>
        <s v="kumar "/>
        <s v="bhatt "/>
      </sharedItems>
    </cacheField>
    <cacheField name="Admission_date" numFmtId="14">
      <sharedItems containsSemiMixedTypes="0" containsNonDate="0" containsDate="1" containsString="0" minDate="2001-03-23T00:00:00" maxDate="2006-07-31T00:00:00" count="18">
        <d v="2006-07-30T00:00:00"/>
        <d v="2006-04-06T00:00:00"/>
        <d v="2005-12-12T00:00:00"/>
        <d v="2005-08-19T00:00:00"/>
        <d v="2005-04-26T00:00:00"/>
        <d v="2005-01-01T00:00:00"/>
        <d v="2004-09-08T00:00:00"/>
        <d v="2004-05-16T00:00:00"/>
        <d v="2004-01-22T00:00:00"/>
        <d v="2003-09-29T00:00:00"/>
        <d v="2003-06-06T00:00:00"/>
        <d v="2003-02-11T00:00:00"/>
        <d v="2003-10-19T00:00:00"/>
        <d v="2002-06-20T00:00:00"/>
        <d v="2002-03-03T00:00:00"/>
        <d v="2001-11-08T00:00:00"/>
        <d v="2001-07-16T00:00:00"/>
        <d v="2001-03-23T00:00:00"/>
      </sharedItems>
    </cacheField>
    <cacheField name="Fees" numFmtId="8">
      <sharedItems containsSemiMixedTypes="0" containsString="0" containsNumber="1" containsInteger="1" minValue="59" maxValue="1640" count="18">
        <n v="1640"/>
        <n v="1570"/>
        <n v="1500"/>
        <n v="1430"/>
        <n v="1360"/>
        <n v="1290"/>
        <n v="1220"/>
        <n v="1150"/>
        <n v="1080"/>
        <n v="1010"/>
        <n v="940"/>
        <n v="870"/>
        <n v="800"/>
        <n v="730"/>
        <n v="660"/>
        <n v="59"/>
        <n v="520"/>
        <n v="450"/>
      </sharedItems>
    </cacheField>
    <cacheField name="Payment method" numFmtId="0">
      <sharedItems count="5">
        <s v="Google Pay"/>
        <s v="Phone pe"/>
        <s v="Paytm"/>
        <s v="cash"/>
        <s v="Other"/>
      </sharedItems>
    </cacheField>
    <cacheField name="English" numFmtId="0">
      <sharedItems containsSemiMixedTypes="0" containsString="0" containsNumber="1" containsInteger="1" minValue="4" maxValue="99"/>
    </cacheField>
    <cacheField name="Hindi" numFmtId="0">
      <sharedItems containsSemiMixedTypes="0" containsString="0" containsNumber="1" containsInteger="1" minValue="10" maxValue="98"/>
    </cacheField>
    <cacheField name="Maths" numFmtId="0">
      <sharedItems containsSemiMixedTypes="0" containsString="0" containsNumber="1" containsInteger="1" minValue="12" maxValue="95"/>
    </cacheField>
    <cacheField name="Total" numFmtId="0">
      <sharedItems containsSemiMixedTypes="0" containsString="0" containsNumber="1" containsInteger="1" minValue="66" maxValue="253"/>
    </cacheField>
    <cacheField name="Percentage" numFmtId="10">
      <sharedItems containsSemiMixedTypes="0" containsString="0" containsNumber="1" minValue="0.22" maxValue="0.84333333333333338"/>
    </cacheField>
    <cacheField name="Average marks" numFmtId="2">
      <sharedItems containsSemiMixedTypes="0" containsString="0" containsNumber="1" minValue="22" maxValue="84.333333333333329" count="16">
        <n v="59"/>
        <n v="63.333333333333336"/>
        <n v="66.666666666666671"/>
        <n v="70"/>
        <n v="73"/>
        <n v="51"/>
        <n v="41"/>
        <n v="56.333333333333336"/>
        <n v="22"/>
        <n v="46.666666666666664"/>
        <n v="48.333333333333336"/>
        <n v="83.666666666666671"/>
        <n v="84.333333333333329"/>
        <n v="83.333333333333329"/>
        <n v="69"/>
        <n v="82"/>
      </sharedItems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 pivotCacheId="636168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  <x v="0"/>
    <n v="55"/>
    <n v="65"/>
    <n v="57"/>
    <n v="177"/>
    <n v="0.59"/>
    <x v="0"/>
    <s v="gagan1"/>
  </r>
  <r>
    <x v="1"/>
    <x v="1"/>
    <x v="1"/>
    <x v="1"/>
    <x v="1"/>
    <x v="1"/>
    <n v="54"/>
    <n v="56"/>
    <n v="80"/>
    <n v="190"/>
    <n v="0.6333333333333333"/>
    <x v="1"/>
    <s v="chaman2"/>
  </r>
  <r>
    <x v="2"/>
    <x v="2"/>
    <x v="2"/>
    <x v="2"/>
    <x v="2"/>
    <x v="2"/>
    <n v="99"/>
    <n v="67"/>
    <n v="34"/>
    <n v="200"/>
    <n v="0.66666666666666663"/>
    <x v="2"/>
    <s v="naman3"/>
  </r>
  <r>
    <x v="3"/>
    <x v="3"/>
    <x v="3"/>
    <x v="3"/>
    <x v="3"/>
    <x v="3"/>
    <n v="88"/>
    <n v="78"/>
    <n v="44"/>
    <n v="210"/>
    <n v="0.7"/>
    <x v="3"/>
    <s v="aman4"/>
  </r>
  <r>
    <x v="4"/>
    <x v="3"/>
    <x v="4"/>
    <x v="4"/>
    <x v="4"/>
    <x v="4"/>
    <n v="66"/>
    <n v="76"/>
    <n v="77"/>
    <n v="219"/>
    <n v="0.73"/>
    <x v="4"/>
    <s v="aman5"/>
  </r>
  <r>
    <x v="5"/>
    <x v="3"/>
    <x v="5"/>
    <x v="5"/>
    <x v="5"/>
    <x v="0"/>
    <n v="77"/>
    <n v="10"/>
    <n v="66"/>
    <n v="153"/>
    <n v="0.51"/>
    <x v="5"/>
    <s v="aman6"/>
  </r>
  <r>
    <x v="6"/>
    <x v="4"/>
    <x v="0"/>
    <x v="6"/>
    <x v="6"/>
    <x v="1"/>
    <n v="24"/>
    <n v="87"/>
    <n v="12"/>
    <n v="123"/>
    <n v="0.41"/>
    <x v="6"/>
    <s v="shubham7"/>
  </r>
  <r>
    <x v="7"/>
    <x v="5"/>
    <x v="1"/>
    <x v="7"/>
    <x v="7"/>
    <x v="2"/>
    <n v="71"/>
    <n v="75"/>
    <n v="23"/>
    <n v="169"/>
    <n v="0.56333333333333335"/>
    <x v="7"/>
    <s v="mohan8"/>
  </r>
  <r>
    <x v="8"/>
    <x v="6"/>
    <x v="2"/>
    <x v="8"/>
    <x v="8"/>
    <x v="3"/>
    <n v="6"/>
    <n v="32"/>
    <n v="28"/>
    <n v="66"/>
    <n v="0.22"/>
    <x v="8"/>
    <s v="ram9"/>
  </r>
  <r>
    <x v="9"/>
    <x v="4"/>
    <x v="3"/>
    <x v="9"/>
    <x v="9"/>
    <x v="4"/>
    <n v="5"/>
    <n v="98"/>
    <n v="37"/>
    <n v="140"/>
    <n v="0.46666666666666667"/>
    <x v="9"/>
    <s v="shubham10"/>
  </r>
  <r>
    <x v="10"/>
    <x v="7"/>
    <x v="4"/>
    <x v="10"/>
    <x v="10"/>
    <x v="0"/>
    <n v="4"/>
    <n v="67"/>
    <n v="74"/>
    <n v="145"/>
    <n v="0.48333333333333334"/>
    <x v="10"/>
    <s v="raju11"/>
  </r>
  <r>
    <x v="11"/>
    <x v="8"/>
    <x v="5"/>
    <x v="11"/>
    <x v="11"/>
    <x v="1"/>
    <n v="34"/>
    <n v="82"/>
    <n v="74"/>
    <n v="190"/>
    <n v="0.6333333333333333"/>
    <x v="1"/>
    <s v="vinya12"/>
  </r>
  <r>
    <x v="12"/>
    <x v="9"/>
    <x v="0"/>
    <x v="12"/>
    <x v="12"/>
    <x v="2"/>
    <n v="93"/>
    <n v="85"/>
    <n v="73"/>
    <n v="251"/>
    <n v="0.83666666666666667"/>
    <x v="11"/>
    <s v="rahul13"/>
  </r>
  <r>
    <x v="13"/>
    <x v="10"/>
    <x v="1"/>
    <x v="13"/>
    <x v="13"/>
    <x v="3"/>
    <n v="93"/>
    <n v="43"/>
    <n v="74"/>
    <n v="210"/>
    <n v="0.7"/>
    <x v="3"/>
    <s v="ashish14"/>
  </r>
  <r>
    <x v="14"/>
    <x v="11"/>
    <x v="2"/>
    <x v="14"/>
    <x v="14"/>
    <x v="4"/>
    <n v="84"/>
    <n v="95"/>
    <n v="74"/>
    <n v="253"/>
    <n v="0.84333333333333338"/>
    <x v="12"/>
    <s v="bhanu15"/>
  </r>
  <r>
    <x v="15"/>
    <x v="12"/>
    <x v="6"/>
    <x v="15"/>
    <x v="15"/>
    <x v="0"/>
    <n v="73"/>
    <n v="93"/>
    <n v="84"/>
    <n v="250"/>
    <n v="0.83333333333333337"/>
    <x v="13"/>
    <s v="shivam16"/>
  </r>
  <r>
    <x v="16"/>
    <x v="13"/>
    <x v="7"/>
    <x v="16"/>
    <x v="16"/>
    <x v="1"/>
    <n v="76"/>
    <n v="83"/>
    <n v="48"/>
    <n v="207"/>
    <n v="0.69"/>
    <x v="14"/>
    <s v="raja17"/>
  </r>
  <r>
    <x v="17"/>
    <x v="14"/>
    <x v="5"/>
    <x v="17"/>
    <x v="17"/>
    <x v="2"/>
    <n v="67"/>
    <n v="84"/>
    <n v="95"/>
    <n v="246"/>
    <n v="0.82"/>
    <x v="15"/>
    <s v="pawan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17F1E-97C8-4424-A743-CFA56479D23A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13">
    <pivotField showAll="0"/>
    <pivotField showAll="0">
      <items count="16">
        <item x="3"/>
        <item x="10"/>
        <item x="11"/>
        <item x="1"/>
        <item x="0"/>
        <item x="5"/>
        <item x="2"/>
        <item x="14"/>
        <item x="9"/>
        <item x="13"/>
        <item x="7"/>
        <item x="6"/>
        <item x="12"/>
        <item x="4"/>
        <item x="8"/>
        <item t="default"/>
      </items>
    </pivotField>
    <pivotField showAll="0"/>
    <pivotField numFmtId="14" showAll="0">
      <items count="19">
        <item x="17"/>
        <item x="16"/>
        <item x="15"/>
        <item x="14"/>
        <item x="13"/>
        <item x="11"/>
        <item x="10"/>
        <item x="9"/>
        <item x="12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8" showAll="0"/>
    <pivotField axis="axisRow" showAll="0">
      <items count="6">
        <item x="3"/>
        <item x="0"/>
        <item x="4"/>
        <item x="2"/>
        <item h="1" x="1"/>
        <item t="default"/>
      </items>
    </pivotField>
    <pivotField showAll="0"/>
    <pivotField showAll="0"/>
    <pivotField showAll="0"/>
    <pivotField showAll="0"/>
    <pivotField numFmtId="10" showAll="0"/>
    <pivotField numFmtId="2" multipleItemSelectionAllowed="1" showAll="0">
      <items count="17">
        <item h="1" x="8"/>
        <item h="1" x="6"/>
        <item h="1" x="9"/>
        <item h="1" x="10"/>
        <item h="1" x="5"/>
        <item h="1" x="7"/>
        <item h="1" x="0"/>
        <item h="1" x="1"/>
        <item h="1" x="2"/>
        <item h="1" x="14"/>
        <item x="3"/>
        <item x="4"/>
        <item x="15"/>
        <item x="13"/>
        <item x="11"/>
        <item x="1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ees" fld="4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BB53E7-37A6-4070-8740-8D6B6AD6E74A}" name="Table4" displayName="Table4" ref="A2:M20" totalsRowShown="0" headerRowDxfId="17" dataDxfId="15" headerRowBorderDxfId="16" tableBorderDxfId="14" totalsRowBorderDxfId="13">
  <tableColumns count="13">
    <tableColumn id="1" xr3:uid="{A5DCF42E-3F25-4362-9197-930AD1EF596A}" name="Roll No." dataDxfId="12"/>
    <tableColumn id="2" xr3:uid="{E992B851-D398-4F56-8CDC-FC105EF497D5}" name="Name" dataDxfId="11"/>
    <tableColumn id="3" xr3:uid="{66995AA4-FA77-43E7-AAC2-5108AC75D76D}" name="Last_name" dataDxfId="10"/>
    <tableColumn id="4" xr3:uid="{1F46178F-E7DA-43DA-A374-551FE08F7C35}" name="Admission_date" dataDxfId="9"/>
    <tableColumn id="5" xr3:uid="{9F40DF09-7CE9-4892-9239-315DF663BDA7}" name="Fees" dataDxfId="8"/>
    <tableColumn id="6" xr3:uid="{6D30AD03-D40E-46B9-AFF9-0E577DA5A19B}" name="Payment method" dataDxfId="7"/>
    <tableColumn id="7" xr3:uid="{69AB828A-AB89-4642-9FE9-F4D97336C98C}" name="English" dataDxfId="6"/>
    <tableColumn id="8" xr3:uid="{5CB976F2-C2F6-4953-B319-5E5623C739C8}" name="Hindi" dataDxfId="5"/>
    <tableColumn id="9" xr3:uid="{FCBBFE31-9777-4B0A-8E26-1B6B7F6460CC}" name="Maths" dataDxfId="4"/>
    <tableColumn id="10" xr3:uid="{C08F9B65-8473-49A4-85ED-6B8948200486}" name="Total" dataDxfId="3">
      <calculatedColumnFormula>SUM(G3:I3)</calculatedColumnFormula>
    </tableColumn>
    <tableColumn id="11" xr3:uid="{F2917C7D-9677-4CB5-A4D6-6D9F23CC7DE2}" name="Percentage" dataDxfId="2">
      <calculatedColumnFormula>J3/300</calculatedColumnFormula>
    </tableColumn>
    <tableColumn id="12" xr3:uid="{613AA43D-C1CB-45A3-91CB-A7D82EC53479}" name="Average marks" dataDxfId="1">
      <calculatedColumnFormula>J3/3</calculatedColumnFormula>
    </tableColumn>
    <tableColumn id="13" xr3:uid="{AD39D400-86F0-426D-A6CD-826458E01E3D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C0B4-CC24-4F52-8296-43223A5E7BD5}">
  <dimension ref="A1:AF29"/>
  <sheetViews>
    <sheetView topLeftCell="B1" zoomScaleNormal="100" workbookViewId="0">
      <selection activeCell="M13" sqref="M13"/>
    </sheetView>
  </sheetViews>
  <sheetFormatPr defaultRowHeight="16" x14ac:dyDescent="0.4"/>
  <cols>
    <col min="1" max="1" width="10.54296875" style="11" customWidth="1"/>
    <col min="2" max="2" width="14.54296875" style="11" customWidth="1"/>
    <col min="3" max="3" width="13.6328125" style="11" customWidth="1"/>
    <col min="4" max="4" width="18.90625" style="11" customWidth="1"/>
    <col min="5" max="5" width="15.26953125" style="11" customWidth="1"/>
    <col min="6" max="6" width="19.81640625" style="11" customWidth="1"/>
    <col min="7" max="7" width="10.1796875" style="11" customWidth="1"/>
    <col min="8" max="8" width="8.7265625" style="11"/>
    <col min="9" max="9" width="8.90625" style="11" customWidth="1"/>
    <col min="10" max="10" width="7.7265625" style="11" customWidth="1"/>
    <col min="11" max="11" width="14.08984375" style="15" customWidth="1"/>
    <col min="12" max="12" width="17.36328125" style="15" customWidth="1"/>
    <col min="13" max="13" width="14.08984375" style="11" customWidth="1"/>
    <col min="14" max="14" width="18.1796875" style="11" bestFit="1" customWidth="1"/>
    <col min="15" max="15" width="11" style="16" bestFit="1" customWidth="1"/>
    <col min="16" max="16384" width="8.7265625" style="11"/>
  </cols>
  <sheetData>
    <row r="1" spans="1:17" ht="18.5" x14ac:dyDescent="0.4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7" s="8" customFormat="1" ht="17" x14ac:dyDescent="0.4">
      <c r="A2" s="8" t="s">
        <v>0</v>
      </c>
      <c r="B2" s="8" t="s">
        <v>1</v>
      </c>
      <c r="C2" s="8" t="s">
        <v>2</v>
      </c>
      <c r="D2" s="8" t="s">
        <v>3</v>
      </c>
      <c r="E2" s="8" t="s">
        <v>80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39</v>
      </c>
      <c r="K2" s="9" t="s">
        <v>40</v>
      </c>
      <c r="L2" s="9" t="s">
        <v>41</v>
      </c>
      <c r="M2" s="7" t="s">
        <v>59</v>
      </c>
      <c r="N2" s="9"/>
      <c r="O2" s="10"/>
    </row>
    <row r="3" spans="1:17" x14ac:dyDescent="0.4">
      <c r="A3" s="11">
        <v>1</v>
      </c>
      <c r="B3" s="11" t="s">
        <v>9</v>
      </c>
      <c r="C3" s="11" t="s">
        <v>24</v>
      </c>
      <c r="D3" s="12">
        <v>38928</v>
      </c>
      <c r="E3" s="13">
        <v>1640</v>
      </c>
      <c r="F3" s="11" t="s">
        <v>32</v>
      </c>
      <c r="G3" s="11">
        <v>55</v>
      </c>
      <c r="H3" s="11">
        <v>65</v>
      </c>
      <c r="I3" s="11">
        <v>57</v>
      </c>
      <c r="J3" s="11">
        <f>SUM(G3:I3)</f>
        <v>177</v>
      </c>
      <c r="K3" s="14">
        <f>J3/300</f>
        <v>0.59</v>
      </c>
      <c r="L3" s="15">
        <f>J3/3</f>
        <v>59</v>
      </c>
      <c r="M3" s="11" t="s">
        <v>60</v>
      </c>
      <c r="O3" s="16">
        <v>56</v>
      </c>
      <c r="Q3" s="11">
        <v>1</v>
      </c>
    </row>
    <row r="4" spans="1:17" x14ac:dyDescent="0.4">
      <c r="A4" s="11">
        <v>2</v>
      </c>
      <c r="B4" s="11" t="s">
        <v>10</v>
      </c>
      <c r="C4" s="11" t="s">
        <v>25</v>
      </c>
      <c r="D4" s="12">
        <v>38813</v>
      </c>
      <c r="E4" s="13">
        <v>1570</v>
      </c>
      <c r="F4" s="11" t="s">
        <v>33</v>
      </c>
      <c r="G4" s="11">
        <v>54</v>
      </c>
      <c r="H4" s="11">
        <v>56</v>
      </c>
      <c r="I4" s="11">
        <v>80</v>
      </c>
      <c r="J4" s="11">
        <f t="shared" ref="J4:J20" si="0">SUM(G4:I4)</f>
        <v>190</v>
      </c>
      <c r="K4" s="14">
        <f>J4/300</f>
        <v>0.6333333333333333</v>
      </c>
      <c r="L4" s="15">
        <f t="shared" ref="L4:L20" si="1">J4/3</f>
        <v>63.333333333333336</v>
      </c>
      <c r="M4" s="11" t="s">
        <v>61</v>
      </c>
      <c r="O4" s="16">
        <v>56</v>
      </c>
      <c r="Q4" s="11">
        <v>3</v>
      </c>
    </row>
    <row r="5" spans="1:17" x14ac:dyDescent="0.4">
      <c r="A5" s="11">
        <v>3</v>
      </c>
      <c r="B5" s="11" t="s">
        <v>11</v>
      </c>
      <c r="C5" s="11" t="s">
        <v>26</v>
      </c>
      <c r="D5" s="12">
        <v>38698</v>
      </c>
      <c r="E5" s="13">
        <v>1500</v>
      </c>
      <c r="F5" s="11" t="s">
        <v>34</v>
      </c>
      <c r="G5" s="11">
        <v>99</v>
      </c>
      <c r="H5" s="11">
        <v>67</v>
      </c>
      <c r="I5" s="11">
        <v>34</v>
      </c>
      <c r="J5" s="11">
        <f t="shared" si="0"/>
        <v>200</v>
      </c>
      <c r="K5" s="14">
        <f t="shared" ref="K5:K20" si="2">J5/300</f>
        <v>0.66666666666666663</v>
      </c>
      <c r="L5" s="15">
        <f t="shared" si="1"/>
        <v>66.666666666666671</v>
      </c>
      <c r="M5" s="11" t="s">
        <v>62</v>
      </c>
      <c r="O5" s="16">
        <v>52</v>
      </c>
      <c r="Q5" s="11">
        <v>5</v>
      </c>
    </row>
    <row r="6" spans="1:17" x14ac:dyDescent="0.4">
      <c r="A6" s="11">
        <v>4</v>
      </c>
      <c r="B6" s="11" t="s">
        <v>12</v>
      </c>
      <c r="C6" s="11" t="s">
        <v>27</v>
      </c>
      <c r="D6" s="12">
        <v>38583</v>
      </c>
      <c r="E6" s="13">
        <v>1430</v>
      </c>
      <c r="F6" s="11" t="s">
        <v>35</v>
      </c>
      <c r="G6" s="11">
        <v>88</v>
      </c>
      <c r="H6" s="11">
        <v>78</v>
      </c>
      <c r="I6" s="11">
        <v>44</v>
      </c>
      <c r="J6" s="11">
        <f t="shared" si="0"/>
        <v>210</v>
      </c>
      <c r="K6" s="14">
        <f t="shared" si="2"/>
        <v>0.7</v>
      </c>
      <c r="L6" s="15">
        <f t="shared" si="1"/>
        <v>70</v>
      </c>
      <c r="M6" s="11" t="s">
        <v>63</v>
      </c>
      <c r="O6" s="16">
        <f xml:space="preserve"> O5*2</f>
        <v>104</v>
      </c>
      <c r="Q6" s="11">
        <v>7</v>
      </c>
    </row>
    <row r="7" spans="1:17" x14ac:dyDescent="0.4">
      <c r="A7" s="11">
        <v>5</v>
      </c>
      <c r="B7" s="11" t="s">
        <v>12</v>
      </c>
      <c r="C7" s="11" t="s">
        <v>28</v>
      </c>
      <c r="D7" s="12">
        <v>38468</v>
      </c>
      <c r="E7" s="13">
        <v>1360</v>
      </c>
      <c r="F7" s="11" t="s">
        <v>36</v>
      </c>
      <c r="G7" s="11">
        <v>66</v>
      </c>
      <c r="H7" s="11">
        <v>76</v>
      </c>
      <c r="I7" s="11">
        <v>77</v>
      </c>
      <c r="J7" s="11">
        <f t="shared" si="0"/>
        <v>219</v>
      </c>
      <c r="K7" s="14">
        <f t="shared" si="2"/>
        <v>0.73</v>
      </c>
      <c r="L7" s="15">
        <f t="shared" si="1"/>
        <v>73</v>
      </c>
      <c r="M7" s="11" t="s">
        <v>64</v>
      </c>
      <c r="Q7" s="11">
        <v>9</v>
      </c>
    </row>
    <row r="8" spans="1:17" x14ac:dyDescent="0.4">
      <c r="A8" s="11">
        <v>6</v>
      </c>
      <c r="B8" s="11" t="s">
        <v>12</v>
      </c>
      <c r="C8" s="11" t="s">
        <v>29</v>
      </c>
      <c r="D8" s="12">
        <v>38353</v>
      </c>
      <c r="E8" s="13">
        <v>1290</v>
      </c>
      <c r="F8" s="11" t="s">
        <v>32</v>
      </c>
      <c r="G8" s="11">
        <v>77</v>
      </c>
      <c r="H8" s="11">
        <v>10</v>
      </c>
      <c r="I8" s="11">
        <v>66</v>
      </c>
      <c r="J8" s="11">
        <f t="shared" si="0"/>
        <v>153</v>
      </c>
      <c r="K8" s="14">
        <f t="shared" si="2"/>
        <v>0.51</v>
      </c>
      <c r="L8" s="15">
        <f t="shared" si="1"/>
        <v>51</v>
      </c>
      <c r="M8" s="11" t="s">
        <v>65</v>
      </c>
      <c r="Q8" s="11">
        <v>11</v>
      </c>
    </row>
    <row r="9" spans="1:17" x14ac:dyDescent="0.4">
      <c r="A9" s="11">
        <v>7</v>
      </c>
      <c r="B9" s="11" t="s">
        <v>15</v>
      </c>
      <c r="C9" s="11" t="s">
        <v>24</v>
      </c>
      <c r="D9" s="12">
        <v>38238</v>
      </c>
      <c r="E9" s="13">
        <v>1220</v>
      </c>
      <c r="F9" s="11" t="s">
        <v>33</v>
      </c>
      <c r="G9" s="11">
        <v>24</v>
      </c>
      <c r="H9" s="11">
        <v>87</v>
      </c>
      <c r="I9" s="11">
        <v>12</v>
      </c>
      <c r="J9" s="11">
        <f t="shared" si="0"/>
        <v>123</v>
      </c>
      <c r="K9" s="14">
        <f t="shared" si="2"/>
        <v>0.41</v>
      </c>
      <c r="L9" s="15">
        <f t="shared" si="1"/>
        <v>41</v>
      </c>
      <c r="M9" s="11" t="s">
        <v>66</v>
      </c>
      <c r="Q9" s="11">
        <v>13</v>
      </c>
    </row>
    <row r="10" spans="1:17" x14ac:dyDescent="0.4">
      <c r="A10" s="11">
        <v>8</v>
      </c>
      <c r="B10" s="11" t="s">
        <v>13</v>
      </c>
      <c r="C10" s="11" t="s">
        <v>25</v>
      </c>
      <c r="D10" s="12">
        <v>38123</v>
      </c>
      <c r="E10" s="13">
        <v>1150</v>
      </c>
      <c r="F10" s="11" t="s">
        <v>34</v>
      </c>
      <c r="G10" s="11">
        <v>71</v>
      </c>
      <c r="H10" s="11">
        <v>75</v>
      </c>
      <c r="I10" s="11">
        <v>23</v>
      </c>
      <c r="J10" s="11">
        <f t="shared" si="0"/>
        <v>169</v>
      </c>
      <c r="K10" s="14">
        <f t="shared" si="2"/>
        <v>0.56333333333333335</v>
      </c>
      <c r="L10" s="15">
        <f t="shared" si="1"/>
        <v>56.333333333333336</v>
      </c>
      <c r="M10" s="11" t="s">
        <v>67</v>
      </c>
      <c r="Q10" s="11">
        <v>15</v>
      </c>
    </row>
    <row r="11" spans="1:17" x14ac:dyDescent="0.4">
      <c r="A11" s="11">
        <v>9</v>
      </c>
      <c r="B11" s="11" t="s">
        <v>14</v>
      </c>
      <c r="C11" s="11" t="s">
        <v>26</v>
      </c>
      <c r="D11" s="12">
        <v>38008</v>
      </c>
      <c r="E11" s="13">
        <v>1080</v>
      </c>
      <c r="F11" s="11" t="s">
        <v>35</v>
      </c>
      <c r="G11" s="11">
        <v>6</v>
      </c>
      <c r="H11" s="11">
        <v>32</v>
      </c>
      <c r="I11" s="11">
        <v>28</v>
      </c>
      <c r="J11" s="11">
        <f t="shared" si="0"/>
        <v>66</v>
      </c>
      <c r="K11" s="14">
        <f t="shared" si="2"/>
        <v>0.22</v>
      </c>
      <c r="L11" s="15">
        <f t="shared" si="1"/>
        <v>22</v>
      </c>
      <c r="M11" s="11" t="s">
        <v>68</v>
      </c>
      <c r="Q11" s="11">
        <v>17</v>
      </c>
    </row>
    <row r="12" spans="1:17" x14ac:dyDescent="0.4">
      <c r="A12" s="11">
        <v>10</v>
      </c>
      <c r="B12" s="11" t="s">
        <v>15</v>
      </c>
      <c r="C12" s="11" t="s">
        <v>27</v>
      </c>
      <c r="D12" s="12">
        <v>37893</v>
      </c>
      <c r="E12" s="13">
        <v>1010</v>
      </c>
      <c r="F12" s="11" t="s">
        <v>36</v>
      </c>
      <c r="G12" s="11">
        <v>5</v>
      </c>
      <c r="H12" s="11">
        <v>98</v>
      </c>
      <c r="I12" s="11">
        <v>37</v>
      </c>
      <c r="J12" s="11">
        <f t="shared" si="0"/>
        <v>140</v>
      </c>
      <c r="K12" s="14">
        <f t="shared" si="2"/>
        <v>0.46666666666666667</v>
      </c>
      <c r="L12" s="15">
        <f t="shared" si="1"/>
        <v>46.666666666666664</v>
      </c>
      <c r="M12" s="11" t="s">
        <v>69</v>
      </c>
      <c r="Q12" s="11">
        <v>19</v>
      </c>
    </row>
    <row r="13" spans="1:17" x14ac:dyDescent="0.4">
      <c r="A13" s="11">
        <v>11</v>
      </c>
      <c r="B13" s="11" t="s">
        <v>16</v>
      </c>
      <c r="C13" s="11" t="s">
        <v>28</v>
      </c>
      <c r="D13" s="12">
        <v>37778</v>
      </c>
      <c r="E13" s="13">
        <v>940</v>
      </c>
      <c r="F13" s="11" t="s">
        <v>32</v>
      </c>
      <c r="G13" s="11">
        <v>4</v>
      </c>
      <c r="H13" s="11">
        <v>67</v>
      </c>
      <c r="I13" s="11">
        <v>74</v>
      </c>
      <c r="J13" s="11">
        <f t="shared" si="0"/>
        <v>145</v>
      </c>
      <c r="K13" s="14">
        <f t="shared" si="2"/>
        <v>0.48333333333333334</v>
      </c>
      <c r="L13" s="15">
        <f t="shared" si="1"/>
        <v>48.333333333333336</v>
      </c>
      <c r="M13" s="11" t="s">
        <v>70</v>
      </c>
      <c r="Q13" s="11">
        <v>21</v>
      </c>
    </row>
    <row r="14" spans="1:17" x14ac:dyDescent="0.4">
      <c r="A14" s="11">
        <v>12</v>
      </c>
      <c r="B14" s="11" t="s">
        <v>82</v>
      </c>
      <c r="C14" s="11" t="s">
        <v>29</v>
      </c>
      <c r="D14" s="12">
        <v>37663</v>
      </c>
      <c r="E14" s="13">
        <v>870</v>
      </c>
      <c r="F14" s="11" t="s">
        <v>33</v>
      </c>
      <c r="G14" s="11">
        <v>34</v>
      </c>
      <c r="H14" s="11">
        <v>82</v>
      </c>
      <c r="I14" s="11">
        <v>74</v>
      </c>
      <c r="J14" s="11">
        <f t="shared" si="0"/>
        <v>190</v>
      </c>
      <c r="K14" s="14">
        <f t="shared" si="2"/>
        <v>0.6333333333333333</v>
      </c>
      <c r="L14" s="15">
        <f t="shared" si="1"/>
        <v>63.333333333333336</v>
      </c>
      <c r="M14" s="11" t="s">
        <v>71</v>
      </c>
    </row>
    <row r="15" spans="1:17" x14ac:dyDescent="0.4">
      <c r="A15" s="11">
        <v>13</v>
      </c>
      <c r="B15" s="11" t="s">
        <v>18</v>
      </c>
      <c r="C15" s="11" t="s">
        <v>24</v>
      </c>
      <c r="D15" s="12">
        <v>37913</v>
      </c>
      <c r="E15" s="13">
        <v>800</v>
      </c>
      <c r="F15" s="11" t="s">
        <v>34</v>
      </c>
      <c r="G15" s="11">
        <v>93</v>
      </c>
      <c r="H15" s="11">
        <v>85</v>
      </c>
      <c r="I15" s="11">
        <v>73</v>
      </c>
      <c r="J15" s="11">
        <f t="shared" si="0"/>
        <v>251</v>
      </c>
      <c r="K15" s="14">
        <f t="shared" si="2"/>
        <v>0.83666666666666667</v>
      </c>
      <c r="L15" s="15">
        <f t="shared" si="1"/>
        <v>83.666666666666671</v>
      </c>
      <c r="M15" s="11" t="s">
        <v>72</v>
      </c>
    </row>
    <row r="16" spans="1:17" x14ac:dyDescent="0.4">
      <c r="A16" s="11">
        <v>14</v>
      </c>
      <c r="B16" s="11" t="s">
        <v>19</v>
      </c>
      <c r="C16" s="11" t="s">
        <v>25</v>
      </c>
      <c r="D16" s="12">
        <v>37427</v>
      </c>
      <c r="E16" s="13">
        <v>730</v>
      </c>
      <c r="F16" s="11" t="s">
        <v>35</v>
      </c>
      <c r="G16" s="11">
        <v>93</v>
      </c>
      <c r="H16" s="11">
        <v>43</v>
      </c>
      <c r="I16" s="11">
        <v>74</v>
      </c>
      <c r="J16" s="11">
        <f t="shared" si="0"/>
        <v>210</v>
      </c>
      <c r="K16" s="14">
        <f t="shared" si="2"/>
        <v>0.7</v>
      </c>
      <c r="L16" s="15">
        <f t="shared" si="1"/>
        <v>70</v>
      </c>
      <c r="M16" s="11" t="s">
        <v>73</v>
      </c>
    </row>
    <row r="17" spans="1:32" x14ac:dyDescent="0.4">
      <c r="A17" s="11">
        <v>15</v>
      </c>
      <c r="B17" s="11" t="s">
        <v>20</v>
      </c>
      <c r="C17" s="11" t="s">
        <v>26</v>
      </c>
      <c r="D17" s="12">
        <v>37318</v>
      </c>
      <c r="E17" s="13">
        <v>660</v>
      </c>
      <c r="F17" s="11" t="s">
        <v>36</v>
      </c>
      <c r="G17" s="11">
        <v>84</v>
      </c>
      <c r="H17" s="11">
        <v>95</v>
      </c>
      <c r="I17" s="11">
        <v>74</v>
      </c>
      <c r="J17" s="11">
        <f t="shared" si="0"/>
        <v>253</v>
      </c>
      <c r="K17" s="14">
        <f t="shared" si="2"/>
        <v>0.84333333333333338</v>
      </c>
      <c r="L17" s="15">
        <f t="shared" si="1"/>
        <v>84.333333333333329</v>
      </c>
      <c r="M17" s="11" t="s">
        <v>74</v>
      </c>
    </row>
    <row r="18" spans="1:32" x14ac:dyDescent="0.4">
      <c r="A18" s="11">
        <v>16</v>
      </c>
      <c r="B18" s="11" t="s">
        <v>21</v>
      </c>
      <c r="C18" s="11" t="s">
        <v>30</v>
      </c>
      <c r="D18" s="12">
        <v>37203</v>
      </c>
      <c r="E18" s="13">
        <v>59</v>
      </c>
      <c r="F18" s="11" t="s">
        <v>32</v>
      </c>
      <c r="G18" s="11">
        <v>73</v>
      </c>
      <c r="H18" s="11">
        <v>93</v>
      </c>
      <c r="I18" s="11">
        <v>84</v>
      </c>
      <c r="J18" s="11">
        <f t="shared" si="0"/>
        <v>250</v>
      </c>
      <c r="K18" s="14">
        <f t="shared" si="2"/>
        <v>0.83333333333333337</v>
      </c>
      <c r="L18" s="15">
        <f t="shared" si="1"/>
        <v>83.333333333333329</v>
      </c>
      <c r="M18" s="11" t="s">
        <v>75</v>
      </c>
    </row>
    <row r="19" spans="1:32" x14ac:dyDescent="0.4">
      <c r="A19" s="11">
        <v>17</v>
      </c>
      <c r="B19" s="11" t="s">
        <v>22</v>
      </c>
      <c r="C19" s="11" t="s">
        <v>31</v>
      </c>
      <c r="D19" s="12">
        <v>37088</v>
      </c>
      <c r="E19" s="13">
        <v>520</v>
      </c>
      <c r="F19" s="11" t="s">
        <v>33</v>
      </c>
      <c r="G19" s="11">
        <v>76</v>
      </c>
      <c r="H19" s="11">
        <v>83</v>
      </c>
      <c r="I19" s="11">
        <v>48</v>
      </c>
      <c r="J19" s="11">
        <f t="shared" si="0"/>
        <v>207</v>
      </c>
      <c r="K19" s="14">
        <f t="shared" si="2"/>
        <v>0.69</v>
      </c>
      <c r="L19" s="15">
        <f t="shared" si="1"/>
        <v>69</v>
      </c>
      <c r="M19" s="11" t="s">
        <v>76</v>
      </c>
    </row>
    <row r="20" spans="1:32" x14ac:dyDescent="0.4">
      <c r="A20" s="11">
        <v>18</v>
      </c>
      <c r="B20" s="11" t="s">
        <v>23</v>
      </c>
      <c r="C20" s="11" t="s">
        <v>29</v>
      </c>
      <c r="D20" s="12">
        <v>36973</v>
      </c>
      <c r="E20" s="13">
        <v>450</v>
      </c>
      <c r="F20" s="11" t="s">
        <v>34</v>
      </c>
      <c r="G20" s="11">
        <v>67</v>
      </c>
      <c r="H20" s="11">
        <v>84</v>
      </c>
      <c r="I20" s="11">
        <v>95</v>
      </c>
      <c r="J20" s="11">
        <f t="shared" si="0"/>
        <v>246</v>
      </c>
      <c r="K20" s="14">
        <f t="shared" si="2"/>
        <v>0.82</v>
      </c>
      <c r="L20" s="15">
        <f t="shared" si="1"/>
        <v>82</v>
      </c>
      <c r="M20" s="11" t="s">
        <v>77</v>
      </c>
    </row>
    <row r="21" spans="1:32" ht="17" x14ac:dyDescent="0.4">
      <c r="G21" s="17">
        <f>SUM(G3:G20)</f>
        <v>1069</v>
      </c>
      <c r="H21" s="17">
        <f>SUM(H3:H20)</f>
        <v>1276</v>
      </c>
      <c r="I21" s="17">
        <f>SUM(I3:I20)</f>
        <v>1054</v>
      </c>
      <c r="J21" s="17">
        <f>SUM(J3:J20)</f>
        <v>3399</v>
      </c>
      <c r="K21" s="18"/>
      <c r="N21" s="21" t="s">
        <v>0</v>
      </c>
      <c r="O21" s="23">
        <v>1</v>
      </c>
      <c r="P21" s="23">
        <v>2</v>
      </c>
      <c r="Q21" s="23">
        <v>3</v>
      </c>
      <c r="R21" s="23">
        <v>4</v>
      </c>
      <c r="S21" s="23">
        <v>5</v>
      </c>
      <c r="T21" s="23">
        <v>6</v>
      </c>
      <c r="U21" s="23">
        <v>7</v>
      </c>
      <c r="V21" s="23">
        <v>8</v>
      </c>
      <c r="W21" s="23">
        <v>9</v>
      </c>
      <c r="X21" s="23">
        <v>10</v>
      </c>
      <c r="Y21" s="23">
        <v>11</v>
      </c>
      <c r="Z21" s="23">
        <v>12</v>
      </c>
      <c r="AA21" s="23">
        <v>13</v>
      </c>
      <c r="AB21" s="23">
        <v>14</v>
      </c>
      <c r="AC21" s="23">
        <v>15</v>
      </c>
      <c r="AD21" s="23">
        <v>16</v>
      </c>
      <c r="AE21" s="23">
        <v>17</v>
      </c>
      <c r="AF21" s="24">
        <v>18</v>
      </c>
    </row>
    <row r="22" spans="1:32" ht="17" x14ac:dyDescent="0.4">
      <c r="N22" s="22" t="s">
        <v>1</v>
      </c>
      <c r="O22" s="11" t="s">
        <v>9</v>
      </c>
      <c r="P22" s="11" t="s">
        <v>10</v>
      </c>
      <c r="Q22" s="11" t="s">
        <v>11</v>
      </c>
      <c r="R22" s="11" t="s">
        <v>12</v>
      </c>
      <c r="S22" s="11" t="s">
        <v>12</v>
      </c>
      <c r="T22" s="11" t="s">
        <v>12</v>
      </c>
      <c r="U22" s="11" t="s">
        <v>15</v>
      </c>
      <c r="V22" s="11" t="s">
        <v>13</v>
      </c>
      <c r="W22" s="11" t="s">
        <v>14</v>
      </c>
      <c r="X22" s="11" t="s">
        <v>15</v>
      </c>
      <c r="Y22" s="11" t="s">
        <v>16</v>
      </c>
      <c r="Z22" s="11" t="s">
        <v>17</v>
      </c>
      <c r="AA22" s="11" t="s">
        <v>18</v>
      </c>
      <c r="AB22" s="11" t="s">
        <v>19</v>
      </c>
      <c r="AC22" s="11" t="s">
        <v>20</v>
      </c>
      <c r="AD22" s="11" t="s">
        <v>21</v>
      </c>
      <c r="AE22" s="11" t="s">
        <v>22</v>
      </c>
      <c r="AF22" s="25" t="s">
        <v>23</v>
      </c>
    </row>
    <row r="23" spans="1:32" ht="17" x14ac:dyDescent="0.4">
      <c r="N23" s="22" t="s">
        <v>2</v>
      </c>
      <c r="O23" s="11" t="s">
        <v>24</v>
      </c>
      <c r="P23" s="11" t="s">
        <v>25</v>
      </c>
      <c r="Q23" s="11" t="s">
        <v>26</v>
      </c>
      <c r="R23" s="11" t="s">
        <v>27</v>
      </c>
      <c r="S23" s="11" t="s">
        <v>28</v>
      </c>
      <c r="T23" s="11" t="s">
        <v>29</v>
      </c>
      <c r="U23" s="11" t="s">
        <v>24</v>
      </c>
      <c r="V23" s="11" t="s">
        <v>25</v>
      </c>
      <c r="W23" s="11" t="s">
        <v>26</v>
      </c>
      <c r="X23" s="11" t="s">
        <v>27</v>
      </c>
      <c r="Y23" s="11" t="s">
        <v>28</v>
      </c>
      <c r="Z23" s="11" t="s">
        <v>29</v>
      </c>
      <c r="AA23" s="11" t="s">
        <v>24</v>
      </c>
      <c r="AB23" s="11" t="s">
        <v>25</v>
      </c>
      <c r="AC23" s="11" t="s">
        <v>26</v>
      </c>
      <c r="AD23" s="11" t="s">
        <v>30</v>
      </c>
      <c r="AE23" s="11" t="s">
        <v>31</v>
      </c>
      <c r="AF23" s="25" t="s">
        <v>29</v>
      </c>
    </row>
    <row r="24" spans="1:32" ht="17" x14ac:dyDescent="0.4">
      <c r="B24" s="30"/>
      <c r="C24" s="30"/>
      <c r="D24" s="30"/>
      <c r="N24" s="22" t="s">
        <v>3</v>
      </c>
      <c r="O24" s="12">
        <v>38928</v>
      </c>
      <c r="P24" s="12">
        <v>38813</v>
      </c>
      <c r="Q24" s="12">
        <v>38698</v>
      </c>
      <c r="R24" s="12">
        <v>38583</v>
      </c>
      <c r="S24" s="12">
        <v>38468</v>
      </c>
      <c r="T24" s="12">
        <v>38353</v>
      </c>
      <c r="U24" s="12">
        <v>38238</v>
      </c>
      <c r="V24" s="12">
        <v>38123</v>
      </c>
      <c r="W24" s="12">
        <v>38008</v>
      </c>
      <c r="X24" s="12">
        <v>37893</v>
      </c>
      <c r="Y24" s="12">
        <v>37778</v>
      </c>
      <c r="Z24" s="12">
        <v>37663</v>
      </c>
      <c r="AA24" s="12">
        <v>37913</v>
      </c>
      <c r="AB24" s="12">
        <v>37427</v>
      </c>
      <c r="AC24" s="12">
        <v>37318</v>
      </c>
      <c r="AD24" s="12">
        <v>37203</v>
      </c>
      <c r="AE24" s="12">
        <v>37088</v>
      </c>
      <c r="AF24" s="26">
        <v>36973</v>
      </c>
    </row>
    <row r="25" spans="1:32" ht="17" x14ac:dyDescent="0.4">
      <c r="E25" s="19"/>
      <c r="G25" s="20"/>
      <c r="H25" s="20"/>
      <c r="I25" s="19"/>
      <c r="K25" s="11"/>
      <c r="L25" s="11"/>
      <c r="M25" s="20"/>
      <c r="N25" s="22" t="s">
        <v>4</v>
      </c>
      <c r="O25" s="13">
        <v>1640</v>
      </c>
      <c r="P25" s="13">
        <v>1570</v>
      </c>
      <c r="Q25" s="13">
        <v>1500</v>
      </c>
      <c r="R25" s="13">
        <v>1430</v>
      </c>
      <c r="S25" s="13">
        <v>1360</v>
      </c>
      <c r="T25" s="13">
        <v>1290</v>
      </c>
      <c r="U25" s="13">
        <v>1220</v>
      </c>
      <c r="V25" s="13">
        <v>1150</v>
      </c>
      <c r="W25" s="13">
        <v>1080</v>
      </c>
      <c r="X25" s="13">
        <v>1010</v>
      </c>
      <c r="Y25" s="13">
        <v>940</v>
      </c>
      <c r="Z25" s="13">
        <v>870</v>
      </c>
      <c r="AA25" s="13">
        <v>800</v>
      </c>
      <c r="AB25" s="13">
        <v>730</v>
      </c>
      <c r="AC25" s="13">
        <v>660</v>
      </c>
      <c r="AD25" s="13">
        <v>59</v>
      </c>
      <c r="AE25" s="13">
        <v>520</v>
      </c>
      <c r="AF25" s="27">
        <v>450</v>
      </c>
    </row>
    <row r="26" spans="1:32" ht="17" x14ac:dyDescent="0.4">
      <c r="N26" s="22" t="s">
        <v>5</v>
      </c>
      <c r="O26" s="11" t="s">
        <v>32</v>
      </c>
      <c r="P26" s="11" t="s">
        <v>33</v>
      </c>
      <c r="Q26" s="11" t="s">
        <v>34</v>
      </c>
      <c r="R26" s="11" t="s">
        <v>35</v>
      </c>
      <c r="S26" s="11" t="s">
        <v>36</v>
      </c>
      <c r="T26" s="11" t="s">
        <v>32</v>
      </c>
      <c r="U26" s="11" t="s">
        <v>33</v>
      </c>
      <c r="V26" s="11" t="s">
        <v>34</v>
      </c>
      <c r="W26" s="11" t="s">
        <v>35</v>
      </c>
      <c r="X26" s="11" t="s">
        <v>36</v>
      </c>
      <c r="Y26" s="11" t="s">
        <v>32</v>
      </c>
      <c r="Z26" s="11" t="s">
        <v>33</v>
      </c>
      <c r="AA26" s="11" t="s">
        <v>34</v>
      </c>
      <c r="AB26" s="11" t="s">
        <v>35</v>
      </c>
      <c r="AC26" s="11" t="s">
        <v>36</v>
      </c>
      <c r="AD26" s="11" t="s">
        <v>32</v>
      </c>
      <c r="AE26" s="11" t="s">
        <v>33</v>
      </c>
      <c r="AF26" s="25" t="s">
        <v>34</v>
      </c>
    </row>
    <row r="27" spans="1:32" ht="17" x14ac:dyDescent="0.4">
      <c r="N27" s="22" t="s">
        <v>6</v>
      </c>
      <c r="O27" s="11">
        <v>55</v>
      </c>
      <c r="P27" s="11">
        <v>54</v>
      </c>
      <c r="Q27" s="11">
        <v>99</v>
      </c>
      <c r="R27" s="11">
        <v>88</v>
      </c>
      <c r="S27" s="11">
        <v>66</v>
      </c>
      <c r="T27" s="11">
        <v>77</v>
      </c>
      <c r="U27" s="11">
        <v>24</v>
      </c>
      <c r="V27" s="11">
        <v>71</v>
      </c>
      <c r="W27" s="11">
        <v>6</v>
      </c>
      <c r="X27" s="11">
        <v>5</v>
      </c>
      <c r="Y27" s="11">
        <v>4</v>
      </c>
      <c r="Z27" s="11">
        <v>34</v>
      </c>
      <c r="AA27" s="11">
        <v>93</v>
      </c>
      <c r="AB27" s="11">
        <v>93</v>
      </c>
      <c r="AC27" s="11">
        <v>84</v>
      </c>
      <c r="AD27" s="11">
        <v>73</v>
      </c>
      <c r="AE27" s="11">
        <v>76</v>
      </c>
      <c r="AF27" s="25">
        <v>67</v>
      </c>
    </row>
    <row r="28" spans="1:32" ht="17" x14ac:dyDescent="0.4">
      <c r="N28" s="22" t="s">
        <v>7</v>
      </c>
      <c r="O28" s="11">
        <v>65</v>
      </c>
      <c r="P28" s="11">
        <v>56</v>
      </c>
      <c r="Q28" s="11">
        <v>67</v>
      </c>
      <c r="R28" s="11">
        <v>78</v>
      </c>
      <c r="S28" s="11">
        <v>76</v>
      </c>
      <c r="T28" s="11">
        <v>10</v>
      </c>
      <c r="U28" s="11">
        <v>87</v>
      </c>
      <c r="V28" s="11">
        <v>75</v>
      </c>
      <c r="W28" s="11">
        <v>32</v>
      </c>
      <c r="X28" s="11">
        <v>98</v>
      </c>
      <c r="Y28" s="11">
        <v>67</v>
      </c>
      <c r="Z28" s="11">
        <v>82</v>
      </c>
      <c r="AA28" s="11">
        <v>85</v>
      </c>
      <c r="AB28" s="11">
        <v>43</v>
      </c>
      <c r="AC28" s="11">
        <v>95</v>
      </c>
      <c r="AD28" s="11">
        <v>93</v>
      </c>
      <c r="AE28" s="11">
        <v>83</v>
      </c>
      <c r="AF28" s="25">
        <v>84</v>
      </c>
    </row>
    <row r="29" spans="1:32" ht="17" x14ac:dyDescent="0.4">
      <c r="N29" s="22" t="s">
        <v>8</v>
      </c>
      <c r="O29" s="11">
        <v>57</v>
      </c>
      <c r="P29" s="11">
        <v>80</v>
      </c>
      <c r="Q29" s="11">
        <v>34</v>
      </c>
      <c r="R29" s="11">
        <v>44</v>
      </c>
      <c r="S29" s="11">
        <v>77</v>
      </c>
      <c r="T29" s="11">
        <v>66</v>
      </c>
      <c r="U29" s="11">
        <v>12</v>
      </c>
      <c r="V29" s="11">
        <v>23</v>
      </c>
      <c r="W29" s="11">
        <v>28</v>
      </c>
      <c r="X29" s="11">
        <v>37</v>
      </c>
      <c r="Y29" s="11">
        <v>74</v>
      </c>
      <c r="Z29" s="11">
        <v>74</v>
      </c>
      <c r="AA29" s="11">
        <v>73</v>
      </c>
      <c r="AB29" s="11">
        <v>74</v>
      </c>
      <c r="AC29" s="11">
        <v>74</v>
      </c>
      <c r="AD29" s="11">
        <v>84</v>
      </c>
      <c r="AE29" s="11">
        <v>48</v>
      </c>
      <c r="AF29" s="25">
        <v>95</v>
      </c>
    </row>
  </sheetData>
  <mergeCells count="2">
    <mergeCell ref="B24:D24"/>
    <mergeCell ref="A1:L1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51F1-2B73-407E-A623-3C48E0B35ED1}">
  <dimension ref="A3:S1048576"/>
  <sheetViews>
    <sheetView workbookViewId="0">
      <selection activeCell="F23" sqref="F23"/>
    </sheetView>
  </sheetViews>
  <sheetFormatPr defaultRowHeight="14.5" x14ac:dyDescent="0.35"/>
  <cols>
    <col min="1" max="16384" width="8.7265625" style="1"/>
  </cols>
  <sheetData>
    <row r="3" spans="1:19" x14ac:dyDescent="0.35">
      <c r="D3" s="1">
        <v>45</v>
      </c>
      <c r="E3" s="1" t="s">
        <v>37</v>
      </c>
      <c r="F3" s="1">
        <v>1</v>
      </c>
      <c r="G3" s="1" t="s">
        <v>38</v>
      </c>
      <c r="H3" s="1">
        <f>D3*F3</f>
        <v>45</v>
      </c>
    </row>
    <row r="4" spans="1:19" x14ac:dyDescent="0.35">
      <c r="D4" s="1">
        <f>D3</f>
        <v>45</v>
      </c>
      <c r="E4" s="1" t="s">
        <v>37</v>
      </c>
      <c r="F4" s="1">
        <v>2</v>
      </c>
      <c r="G4" s="1" t="s">
        <v>38</v>
      </c>
      <c r="H4" s="1">
        <f t="shared" ref="H4:H9" si="0">D4*F4</f>
        <v>90</v>
      </c>
    </row>
    <row r="5" spans="1:19" x14ac:dyDescent="0.35">
      <c r="D5" s="1">
        <f t="shared" ref="D5:D9" si="1">D4</f>
        <v>45</v>
      </c>
      <c r="E5" s="1" t="s">
        <v>37</v>
      </c>
      <c r="F5" s="1">
        <v>3</v>
      </c>
      <c r="G5" s="1" t="s">
        <v>38</v>
      </c>
      <c r="H5" s="1">
        <f t="shared" si="0"/>
        <v>135</v>
      </c>
    </row>
    <row r="6" spans="1:19" x14ac:dyDescent="0.35">
      <c r="D6" s="1">
        <f t="shared" si="1"/>
        <v>45</v>
      </c>
      <c r="E6" s="1" t="s">
        <v>37</v>
      </c>
      <c r="F6" s="1">
        <v>4</v>
      </c>
      <c r="G6" s="1" t="s">
        <v>38</v>
      </c>
      <c r="H6" s="1">
        <f t="shared" si="0"/>
        <v>180</v>
      </c>
    </row>
    <row r="7" spans="1:19" x14ac:dyDescent="0.35">
      <c r="D7" s="1">
        <f t="shared" si="1"/>
        <v>45</v>
      </c>
      <c r="E7" s="1" t="s">
        <v>37</v>
      </c>
      <c r="F7" s="1">
        <v>5</v>
      </c>
      <c r="G7" s="1" t="s">
        <v>38</v>
      </c>
      <c r="H7" s="1">
        <f t="shared" si="0"/>
        <v>225</v>
      </c>
    </row>
    <row r="8" spans="1:19" x14ac:dyDescent="0.35">
      <c r="D8" s="1">
        <f t="shared" si="1"/>
        <v>45</v>
      </c>
      <c r="E8" s="1" t="s">
        <v>37</v>
      </c>
      <c r="F8" s="1">
        <v>6</v>
      </c>
      <c r="G8" s="1" t="s">
        <v>38</v>
      </c>
      <c r="H8" s="1">
        <f t="shared" si="0"/>
        <v>270</v>
      </c>
    </row>
    <row r="9" spans="1:19" x14ac:dyDescent="0.35">
      <c r="D9" s="1">
        <f t="shared" si="1"/>
        <v>45</v>
      </c>
      <c r="E9" s="1" t="s">
        <v>37</v>
      </c>
      <c r="F9" s="1">
        <v>7</v>
      </c>
      <c r="G9" s="1" t="s">
        <v>38</v>
      </c>
      <c r="H9" s="1">
        <f t="shared" si="0"/>
        <v>315</v>
      </c>
    </row>
    <row r="10" spans="1:19" x14ac:dyDescent="0.35">
      <c r="D10" s="1">
        <f>SUM(D3:D9)</f>
        <v>315</v>
      </c>
    </row>
    <row r="13" spans="1:19" ht="16" x14ac:dyDescent="0.4">
      <c r="A13" s="2" t="s">
        <v>42</v>
      </c>
      <c r="B13" s="32" t="s">
        <v>43</v>
      </c>
      <c r="C13" s="32"/>
      <c r="D13" s="32"/>
      <c r="E13" s="33" t="s">
        <v>47</v>
      </c>
      <c r="F13" s="2"/>
      <c r="G13" s="2"/>
      <c r="H13" s="2"/>
      <c r="I13" s="33" t="s">
        <v>50</v>
      </c>
      <c r="J13" s="2"/>
      <c r="K13" s="3"/>
      <c r="L13" s="3"/>
      <c r="M13" s="2"/>
      <c r="N13" s="2"/>
      <c r="O13" s="2"/>
      <c r="P13" s="2"/>
      <c r="Q13" s="5"/>
      <c r="R13" s="35" t="s">
        <v>57</v>
      </c>
      <c r="S13" s="5"/>
    </row>
    <row r="14" spans="1:19" ht="90.5" customHeight="1" x14ac:dyDescent="0.4">
      <c r="A14" s="2"/>
      <c r="B14" s="2" t="s">
        <v>44</v>
      </c>
      <c r="C14" s="2" t="s">
        <v>45</v>
      </c>
      <c r="D14" s="2" t="s">
        <v>46</v>
      </c>
      <c r="E14" s="34"/>
      <c r="F14" s="2" t="s">
        <v>44</v>
      </c>
      <c r="G14" s="4" t="s">
        <v>48</v>
      </c>
      <c r="H14" s="4" t="s">
        <v>49</v>
      </c>
      <c r="I14" s="34"/>
      <c r="J14" s="2" t="s">
        <v>44</v>
      </c>
      <c r="K14" s="2" t="s">
        <v>45</v>
      </c>
      <c r="L14" s="2" t="s">
        <v>46</v>
      </c>
      <c r="M14" s="4" t="s">
        <v>51</v>
      </c>
      <c r="N14" s="4" t="s">
        <v>52</v>
      </c>
      <c r="O14" s="4" t="s">
        <v>53</v>
      </c>
      <c r="P14" s="4" t="s">
        <v>54</v>
      </c>
      <c r="Q14" s="5" t="s">
        <v>56</v>
      </c>
      <c r="R14" s="35"/>
      <c r="S14" s="6" t="s">
        <v>58</v>
      </c>
    </row>
    <row r="1048576" spans="4:4" x14ac:dyDescent="0.35">
      <c r="D1048576" s="1">
        <f>SUM(D1:D1048575)</f>
        <v>630</v>
      </c>
    </row>
  </sheetData>
  <mergeCells count="4">
    <mergeCell ref="B13:D13"/>
    <mergeCell ref="E13:E14"/>
    <mergeCell ref="R13:R14"/>
    <mergeCell ref="I13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305A-3D36-462F-865D-5E4014FAC4F9}">
  <dimension ref="A3:B8"/>
  <sheetViews>
    <sheetView tabSelected="1" zoomScaleNormal="100" workbookViewId="0">
      <selection activeCell="D6" sqref="D6"/>
    </sheetView>
  </sheetViews>
  <sheetFormatPr defaultRowHeight="14.5" x14ac:dyDescent="0.35"/>
  <cols>
    <col min="1" max="1" width="12.453125" bestFit="1" customWidth="1"/>
    <col min="2" max="3" width="10.90625" bestFit="1" customWidth="1"/>
  </cols>
  <sheetData>
    <row r="3" spans="1:2" x14ac:dyDescent="0.35">
      <c r="A3" s="28" t="s">
        <v>78</v>
      </c>
      <c r="B3" t="s">
        <v>81</v>
      </c>
    </row>
    <row r="4" spans="1:2" x14ac:dyDescent="0.35">
      <c r="A4" s="29" t="s">
        <v>35</v>
      </c>
      <c r="B4" s="36">
        <v>3240</v>
      </c>
    </row>
    <row r="5" spans="1:2" x14ac:dyDescent="0.35">
      <c r="A5" s="29" t="s">
        <v>32</v>
      </c>
      <c r="B5" s="36">
        <v>3929</v>
      </c>
    </row>
    <row r="6" spans="1:2" x14ac:dyDescent="0.35">
      <c r="A6" s="29" t="s">
        <v>36</v>
      </c>
      <c r="B6" s="36">
        <v>3030</v>
      </c>
    </row>
    <row r="7" spans="1:2" x14ac:dyDescent="0.35">
      <c r="A7" s="29" t="s">
        <v>34</v>
      </c>
      <c r="B7" s="36">
        <v>3900</v>
      </c>
    </row>
    <row r="8" spans="1:2" x14ac:dyDescent="0.35">
      <c r="A8" s="29" t="s">
        <v>79</v>
      </c>
      <c r="B8" s="36">
        <v>14099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Batoe</dc:creator>
  <cp:lastModifiedBy>Rajat Batoe</cp:lastModifiedBy>
  <dcterms:created xsi:type="dcterms:W3CDTF">2024-06-04T06:29:24Z</dcterms:created>
  <dcterms:modified xsi:type="dcterms:W3CDTF">2024-06-14T07:46:50Z</dcterms:modified>
</cp:coreProperties>
</file>