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7760" yWindow="0" windowWidth="41920" windowHeight="31140" tabRatio="500"/>
  </bookViews>
  <sheets>
    <sheet name="README" sheetId="1" r:id="rId1"/>
    <sheet name="SummaryData" sheetId="2" r:id="rId2"/>
    <sheet name="GeometryData" sheetId="12" r:id="rId3"/>
    <sheet name="OrigMoRates" sheetId="3" r:id="rId4"/>
    <sheet name="EventRates" sheetId="4" r:id="rId5"/>
    <sheet name="OrigSlipRatesEtc" sheetId="5" r:id="rId6"/>
    <sheet name="AveSolSlipRates" sheetId="10" r:id="rId7"/>
    <sheet name="PaleoEventRateFits" sheetId="7" r:id="rId8"/>
    <sheet name="ProxyEventRateFits" sheetId="8" r:id="rId9"/>
    <sheet name="ReviewComments" sheetId="11" r:id="rId10"/>
    <sheet name=" Changes from U3.2" sheetId="9" r:id="rId11"/>
  </sheets>
  <definedNames>
    <definedName name="_xlnm._FilterDatabase" localSheetId="6" hidden="1">AveSolSlipRates!$A$2:$Z$2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272" i="10" l="1"/>
  <c r="V272" i="10"/>
  <c r="X272" i="10"/>
  <c r="T349" i="10"/>
  <c r="U349" i="10"/>
  <c r="W349" i="10"/>
  <c r="V349" i="10"/>
  <c r="X349" i="10"/>
  <c r="T88" i="10"/>
  <c r="U88" i="10"/>
  <c r="W88" i="10"/>
  <c r="V88" i="10"/>
  <c r="X88" i="10"/>
  <c r="T150" i="10"/>
  <c r="U150" i="10"/>
  <c r="W150" i="10"/>
  <c r="V150" i="10"/>
  <c r="X150" i="10"/>
  <c r="T19" i="10"/>
  <c r="U19" i="10"/>
  <c r="W19" i="10"/>
  <c r="V19" i="10"/>
  <c r="X19" i="10"/>
  <c r="T60" i="10"/>
  <c r="U60" i="10"/>
  <c r="W60" i="10"/>
  <c r="V60" i="10"/>
  <c r="X60" i="10"/>
  <c r="T104" i="10"/>
  <c r="U104" i="10"/>
  <c r="W104" i="10"/>
  <c r="V104" i="10"/>
  <c r="X104" i="10"/>
  <c r="T194" i="10"/>
  <c r="U194" i="10"/>
  <c r="W194" i="10"/>
  <c r="V194" i="10"/>
  <c r="X194" i="10"/>
  <c r="T307" i="10"/>
  <c r="U307" i="10"/>
  <c r="W307" i="10"/>
  <c r="V307" i="10"/>
  <c r="X307" i="10"/>
  <c r="T296" i="10"/>
  <c r="U296" i="10"/>
  <c r="W296" i="10"/>
  <c r="V296" i="10"/>
  <c r="X296" i="10"/>
  <c r="T220" i="10"/>
  <c r="U220" i="10"/>
  <c r="W220" i="10"/>
  <c r="V220" i="10"/>
  <c r="X220" i="10"/>
  <c r="T106" i="10"/>
  <c r="U106" i="10"/>
  <c r="W106" i="10"/>
  <c r="V106" i="10"/>
  <c r="X106" i="10"/>
  <c r="T94" i="10"/>
  <c r="U94" i="10"/>
  <c r="W94" i="10"/>
  <c r="V94" i="10"/>
  <c r="X94" i="10"/>
  <c r="T148" i="10"/>
  <c r="U148" i="10"/>
  <c r="W148" i="10"/>
  <c r="V148" i="10"/>
  <c r="X148" i="10"/>
  <c r="T322" i="10"/>
  <c r="U322" i="10"/>
  <c r="W322" i="10"/>
  <c r="V322" i="10"/>
  <c r="X322" i="10"/>
  <c r="T337" i="10"/>
  <c r="U337" i="10"/>
  <c r="W337" i="10"/>
  <c r="V337" i="10"/>
  <c r="X337" i="10"/>
  <c r="T235" i="10"/>
  <c r="U235" i="10"/>
  <c r="W235" i="10"/>
  <c r="V235" i="10"/>
  <c r="X235" i="10"/>
  <c r="T327" i="10"/>
  <c r="U327" i="10"/>
  <c r="W327" i="10"/>
  <c r="V327" i="10"/>
  <c r="X327" i="10"/>
  <c r="T24" i="10"/>
  <c r="U24" i="10"/>
  <c r="W24" i="10"/>
  <c r="V24" i="10"/>
  <c r="X24" i="10"/>
  <c r="T234" i="10"/>
  <c r="U234" i="10"/>
  <c r="W234" i="10"/>
  <c r="V234" i="10"/>
  <c r="X234" i="10"/>
  <c r="T157" i="10"/>
  <c r="U157" i="10"/>
  <c r="W157" i="10"/>
  <c r="V157" i="10"/>
  <c r="X157" i="10"/>
  <c r="T193" i="10"/>
  <c r="U193" i="10"/>
  <c r="W193" i="10"/>
  <c r="V193" i="10"/>
  <c r="X193" i="10"/>
  <c r="T205" i="10"/>
  <c r="U205" i="10"/>
  <c r="W205" i="10"/>
  <c r="V205" i="10"/>
  <c r="X205" i="10"/>
  <c r="T294" i="10"/>
  <c r="U294" i="10"/>
  <c r="W294" i="10"/>
  <c r="V294" i="10"/>
  <c r="X294" i="10"/>
  <c r="T7" i="10"/>
  <c r="U7" i="10"/>
  <c r="W7" i="10"/>
  <c r="V7" i="10"/>
  <c r="X7" i="10"/>
  <c r="T107" i="10"/>
  <c r="U107" i="10"/>
  <c r="W107" i="10"/>
  <c r="V107" i="10"/>
  <c r="X107" i="10"/>
  <c r="T351" i="10"/>
  <c r="U351" i="10"/>
  <c r="W351" i="10"/>
  <c r="V351" i="10"/>
  <c r="X351" i="10"/>
  <c r="T332" i="10"/>
  <c r="U332" i="10"/>
  <c r="W332" i="10"/>
  <c r="V332" i="10"/>
  <c r="X332" i="10"/>
  <c r="T350" i="10"/>
  <c r="U350" i="10"/>
  <c r="W350" i="10"/>
  <c r="V350" i="10"/>
  <c r="X350" i="10"/>
  <c r="T325" i="10"/>
  <c r="U325" i="10"/>
  <c r="W325" i="10"/>
  <c r="V325" i="10"/>
  <c r="X325" i="10"/>
  <c r="T300" i="10"/>
  <c r="U300" i="10"/>
  <c r="W300" i="10"/>
  <c r="V300" i="10"/>
  <c r="X300" i="10"/>
  <c r="T198" i="10"/>
  <c r="U198" i="10"/>
  <c r="W198" i="10"/>
  <c r="V198" i="10"/>
  <c r="X198" i="10"/>
  <c r="T336" i="10"/>
  <c r="U336" i="10"/>
  <c r="W336" i="10"/>
  <c r="V336" i="10"/>
  <c r="X336" i="10"/>
  <c r="T297" i="10"/>
  <c r="U297" i="10"/>
  <c r="W297" i="10"/>
  <c r="V297" i="10"/>
  <c r="X297" i="10"/>
  <c r="T244" i="10"/>
  <c r="U244" i="10"/>
  <c r="W244" i="10"/>
  <c r="V244" i="10"/>
  <c r="X244" i="10"/>
  <c r="T36" i="10"/>
  <c r="U36" i="10"/>
  <c r="W36" i="10"/>
  <c r="V36" i="10"/>
  <c r="X36" i="10"/>
  <c r="T161" i="10"/>
  <c r="U161" i="10"/>
  <c r="W161" i="10"/>
  <c r="V161" i="10"/>
  <c r="X161" i="10"/>
  <c r="T318" i="10"/>
  <c r="U318" i="10"/>
  <c r="W318" i="10"/>
  <c r="V318" i="10"/>
  <c r="X318" i="10"/>
  <c r="T316" i="10"/>
  <c r="U316" i="10"/>
  <c r="W316" i="10"/>
  <c r="V316" i="10"/>
  <c r="X316" i="10"/>
  <c r="T153" i="10"/>
  <c r="U153" i="10"/>
  <c r="W153" i="10"/>
  <c r="V153" i="10"/>
  <c r="X153" i="10"/>
  <c r="T80" i="10"/>
  <c r="U80" i="10"/>
  <c r="W80" i="10"/>
  <c r="V80" i="10"/>
  <c r="X80" i="10"/>
  <c r="T10" i="10"/>
  <c r="U10" i="10"/>
  <c r="W10" i="10"/>
  <c r="V10" i="10"/>
  <c r="X10" i="10"/>
  <c r="T152" i="10"/>
  <c r="U152" i="10"/>
  <c r="W152" i="10"/>
  <c r="V152" i="10"/>
  <c r="X152" i="10"/>
  <c r="T59" i="10"/>
  <c r="U59" i="10"/>
  <c r="W59" i="10"/>
  <c r="V59" i="10"/>
  <c r="X59" i="10"/>
  <c r="T49" i="10"/>
  <c r="U49" i="10"/>
  <c r="W49" i="10"/>
  <c r="V49" i="10"/>
  <c r="X49" i="10"/>
  <c r="T147" i="10"/>
  <c r="U147" i="10"/>
  <c r="W147" i="10"/>
  <c r="V147" i="10"/>
  <c r="X147" i="10"/>
  <c r="T154" i="10"/>
  <c r="U154" i="10"/>
  <c r="W154" i="10"/>
  <c r="V154" i="10"/>
  <c r="X154" i="10"/>
  <c r="T341" i="10"/>
  <c r="U341" i="10"/>
  <c r="W341" i="10"/>
  <c r="V341" i="10"/>
  <c r="X341" i="10"/>
  <c r="T170" i="10"/>
  <c r="U170" i="10"/>
  <c r="W170" i="10"/>
  <c r="V170" i="10"/>
  <c r="X170" i="10"/>
  <c r="T76" i="10"/>
  <c r="U76" i="10"/>
  <c r="W76" i="10"/>
  <c r="V76" i="10"/>
  <c r="X76" i="10"/>
  <c r="T317" i="10"/>
  <c r="U317" i="10"/>
  <c r="W317" i="10"/>
  <c r="V317" i="10"/>
  <c r="X317" i="10"/>
  <c r="T38" i="10"/>
  <c r="U38" i="10"/>
  <c r="W38" i="10"/>
  <c r="V38" i="10"/>
  <c r="X38" i="10"/>
  <c r="T247" i="10"/>
  <c r="U247" i="10"/>
  <c r="W247" i="10"/>
  <c r="V247" i="10"/>
  <c r="X247" i="10"/>
  <c r="T246" i="10"/>
  <c r="U246" i="10"/>
  <c r="W246" i="10"/>
  <c r="V246" i="10"/>
  <c r="X246" i="10"/>
  <c r="T224" i="10"/>
  <c r="U224" i="10"/>
  <c r="W224" i="10"/>
  <c r="V224" i="10"/>
  <c r="X224" i="10"/>
  <c r="T146" i="10"/>
  <c r="U146" i="10"/>
  <c r="W146" i="10"/>
  <c r="V146" i="10"/>
  <c r="X146" i="10"/>
  <c r="T95" i="10"/>
  <c r="U95" i="10"/>
  <c r="W95" i="10"/>
  <c r="V95" i="10"/>
  <c r="X95" i="10"/>
  <c r="T45" i="10"/>
  <c r="U45" i="10"/>
  <c r="W45" i="10"/>
  <c r="V45" i="10"/>
  <c r="X45" i="10"/>
  <c r="T335" i="10"/>
  <c r="U335" i="10"/>
  <c r="W335" i="10"/>
  <c r="V335" i="10"/>
  <c r="X335" i="10"/>
  <c r="T159" i="10"/>
  <c r="U159" i="10"/>
  <c r="W159" i="10"/>
  <c r="V159" i="10"/>
  <c r="X159" i="10"/>
  <c r="T115" i="10"/>
  <c r="U115" i="10"/>
  <c r="W115" i="10"/>
  <c r="V115" i="10"/>
  <c r="X115" i="10"/>
  <c r="T171" i="10"/>
  <c r="U171" i="10"/>
  <c r="W171" i="10"/>
  <c r="V171" i="10"/>
  <c r="X171" i="10"/>
  <c r="T301" i="10"/>
  <c r="U301" i="10"/>
  <c r="W301" i="10"/>
  <c r="V301" i="10"/>
  <c r="X301" i="10"/>
  <c r="T226" i="10"/>
  <c r="U226" i="10"/>
  <c r="W226" i="10"/>
  <c r="V226" i="10"/>
  <c r="X226" i="10"/>
  <c r="T251" i="10"/>
  <c r="U251" i="10"/>
  <c r="W251" i="10"/>
  <c r="V251" i="10"/>
  <c r="X251" i="10"/>
  <c r="T35" i="10"/>
  <c r="U35" i="10"/>
  <c r="W35" i="10"/>
  <c r="V35" i="10"/>
  <c r="X35" i="10"/>
  <c r="T75" i="10"/>
  <c r="U75" i="10"/>
  <c r="W75" i="10"/>
  <c r="V75" i="10"/>
  <c r="X75" i="10"/>
  <c r="T117" i="10"/>
  <c r="U117" i="10"/>
  <c r="W117" i="10"/>
  <c r="V117" i="10"/>
  <c r="X117" i="10"/>
  <c r="T329" i="10"/>
  <c r="U329" i="10"/>
  <c r="W329" i="10"/>
  <c r="V329" i="10"/>
  <c r="X329" i="10"/>
  <c r="T156" i="10"/>
  <c r="U156" i="10"/>
  <c r="W156" i="10"/>
  <c r="V156" i="10"/>
  <c r="X156" i="10"/>
  <c r="T102" i="10"/>
  <c r="U102" i="10"/>
  <c r="W102" i="10"/>
  <c r="V102" i="10"/>
  <c r="X102" i="10"/>
  <c r="T109" i="10"/>
  <c r="U109" i="10"/>
  <c r="W109" i="10"/>
  <c r="V109" i="10"/>
  <c r="X109" i="10"/>
  <c r="T232" i="10"/>
  <c r="U232" i="10"/>
  <c r="W232" i="10"/>
  <c r="V232" i="10"/>
  <c r="X232" i="10"/>
  <c r="T248" i="10"/>
  <c r="U248" i="10"/>
  <c r="W248" i="10"/>
  <c r="V248" i="10"/>
  <c r="X248" i="10"/>
  <c r="T292" i="10"/>
  <c r="U292" i="10"/>
  <c r="W292" i="10"/>
  <c r="V292" i="10"/>
  <c r="X292" i="10"/>
  <c r="T328" i="10"/>
  <c r="U328" i="10"/>
  <c r="W328" i="10"/>
  <c r="V328" i="10"/>
  <c r="X328" i="10"/>
  <c r="T249" i="10"/>
  <c r="U249" i="10"/>
  <c r="W249" i="10"/>
  <c r="V249" i="10"/>
  <c r="X249" i="10"/>
  <c r="T58" i="10"/>
  <c r="U58" i="10"/>
  <c r="W58" i="10"/>
  <c r="V58" i="10"/>
  <c r="X58" i="10"/>
  <c r="T204" i="10"/>
  <c r="U204" i="10"/>
  <c r="W204" i="10"/>
  <c r="V204" i="10"/>
  <c r="X204" i="10"/>
  <c r="T93" i="10"/>
  <c r="U93" i="10"/>
  <c r="W93" i="10"/>
  <c r="V93" i="10"/>
  <c r="X93" i="10"/>
  <c r="T346" i="10"/>
  <c r="U346" i="10"/>
  <c r="W346" i="10"/>
  <c r="V346" i="10"/>
  <c r="X346" i="10"/>
  <c r="T12" i="10"/>
  <c r="U12" i="10"/>
  <c r="W12" i="10"/>
  <c r="V12" i="10"/>
  <c r="X12" i="10"/>
  <c r="T160" i="10"/>
  <c r="U160" i="10"/>
  <c r="W160" i="10"/>
  <c r="V160" i="10"/>
  <c r="X160" i="10"/>
  <c r="T39" i="10"/>
  <c r="U39" i="10"/>
  <c r="W39" i="10"/>
  <c r="V39" i="10"/>
  <c r="X39" i="10"/>
  <c r="T68" i="10"/>
  <c r="U68" i="10"/>
  <c r="W68" i="10"/>
  <c r="V68" i="10"/>
  <c r="X68" i="10"/>
  <c r="T214" i="10"/>
  <c r="U214" i="10"/>
  <c r="W214" i="10"/>
  <c r="V214" i="10"/>
  <c r="X214" i="10"/>
  <c r="T141" i="10"/>
  <c r="U141" i="10"/>
  <c r="W141" i="10"/>
  <c r="V141" i="10"/>
  <c r="X141" i="10"/>
  <c r="T53" i="10"/>
  <c r="U53" i="10"/>
  <c r="W53" i="10"/>
  <c r="V53" i="10"/>
  <c r="X53" i="10"/>
  <c r="T321" i="10"/>
  <c r="U321" i="10"/>
  <c r="W321" i="10"/>
  <c r="V321" i="10"/>
  <c r="X321" i="10"/>
  <c r="T17" i="10"/>
  <c r="U17" i="10"/>
  <c r="W17" i="10"/>
  <c r="V17" i="10"/>
  <c r="X17" i="10"/>
  <c r="T192" i="10"/>
  <c r="U192" i="10"/>
  <c r="W192" i="10"/>
  <c r="V192" i="10"/>
  <c r="X192" i="10"/>
  <c r="T173" i="10"/>
  <c r="U173" i="10"/>
  <c r="W173" i="10"/>
  <c r="V173" i="10"/>
  <c r="X173" i="10"/>
  <c r="T20" i="10"/>
  <c r="U20" i="10"/>
  <c r="W20" i="10"/>
  <c r="V20" i="10"/>
  <c r="X20" i="10"/>
  <c r="T183" i="10"/>
  <c r="U183" i="10"/>
  <c r="W183" i="10"/>
  <c r="V183" i="10"/>
  <c r="X183" i="10"/>
  <c r="T133" i="10"/>
  <c r="U133" i="10"/>
  <c r="W133" i="10"/>
  <c r="V133" i="10"/>
  <c r="X133" i="10"/>
  <c r="T3" i="10"/>
  <c r="U3" i="10"/>
  <c r="W3" i="10"/>
  <c r="V3" i="10"/>
  <c r="X3" i="10"/>
  <c r="T163" i="10"/>
  <c r="U163" i="10"/>
  <c r="W163" i="10"/>
  <c r="V163" i="10"/>
  <c r="X163" i="10"/>
  <c r="T293" i="10"/>
  <c r="U293" i="10"/>
  <c r="W293" i="10"/>
  <c r="V293" i="10"/>
  <c r="X293" i="10"/>
  <c r="T42" i="10"/>
  <c r="U42" i="10"/>
  <c r="W42" i="10"/>
  <c r="V42" i="10"/>
  <c r="X42" i="10"/>
  <c r="T314" i="10"/>
  <c r="U314" i="10"/>
  <c r="W314" i="10"/>
  <c r="V314" i="10"/>
  <c r="X314" i="10"/>
  <c r="T9" i="10"/>
  <c r="U9" i="10"/>
  <c r="W9" i="10"/>
  <c r="V9" i="10"/>
  <c r="X9" i="10"/>
  <c r="T47" i="10"/>
  <c r="U47" i="10"/>
  <c r="W47" i="10"/>
  <c r="V47" i="10"/>
  <c r="X47" i="10"/>
  <c r="T340" i="10"/>
  <c r="U340" i="10"/>
  <c r="W340" i="10"/>
  <c r="V340" i="10"/>
  <c r="X340" i="10"/>
  <c r="T18" i="10"/>
  <c r="U18" i="10"/>
  <c r="W18" i="10"/>
  <c r="V18" i="10"/>
  <c r="X18" i="10"/>
  <c r="T168" i="10"/>
  <c r="U168" i="10"/>
  <c r="W168" i="10"/>
  <c r="V168" i="10"/>
  <c r="X168" i="10"/>
  <c r="T178" i="10"/>
  <c r="U178" i="10"/>
  <c r="W178" i="10"/>
  <c r="V178" i="10"/>
  <c r="X178" i="10"/>
  <c r="T50" i="10"/>
  <c r="U50" i="10"/>
  <c r="W50" i="10"/>
  <c r="V50" i="10"/>
  <c r="X50" i="10"/>
  <c r="T116" i="10"/>
  <c r="U116" i="10"/>
  <c r="W116" i="10"/>
  <c r="V116" i="10"/>
  <c r="X116" i="10"/>
  <c r="T250" i="10"/>
  <c r="U250" i="10"/>
  <c r="W250" i="10"/>
  <c r="V250" i="10"/>
  <c r="X250" i="10"/>
  <c r="T206" i="10"/>
  <c r="U206" i="10"/>
  <c r="W206" i="10"/>
  <c r="V206" i="10"/>
  <c r="X206" i="10"/>
  <c r="T291" i="10"/>
  <c r="U291" i="10"/>
  <c r="W291" i="10"/>
  <c r="V291" i="10"/>
  <c r="X291" i="10"/>
  <c r="T137" i="10"/>
  <c r="U137" i="10"/>
  <c r="W137" i="10"/>
  <c r="V137" i="10"/>
  <c r="X137" i="10"/>
  <c r="T277" i="10"/>
  <c r="U277" i="10"/>
  <c r="W277" i="10"/>
  <c r="V277" i="10"/>
  <c r="X277" i="10"/>
  <c r="T326" i="10"/>
  <c r="U326" i="10"/>
  <c r="W326" i="10"/>
  <c r="V326" i="10"/>
  <c r="X326" i="10"/>
  <c r="T236" i="10"/>
  <c r="U236" i="10"/>
  <c r="W236" i="10"/>
  <c r="V236" i="10"/>
  <c r="X236" i="10"/>
  <c r="T138" i="10"/>
  <c r="U138" i="10"/>
  <c r="W138" i="10"/>
  <c r="V138" i="10"/>
  <c r="X138" i="10"/>
  <c r="T98" i="10"/>
  <c r="U98" i="10"/>
  <c r="W98" i="10"/>
  <c r="V98" i="10"/>
  <c r="X98" i="10"/>
  <c r="T278" i="10"/>
  <c r="U278" i="10"/>
  <c r="W278" i="10"/>
  <c r="V278" i="10"/>
  <c r="X278" i="10"/>
  <c r="T128" i="10"/>
  <c r="U128" i="10"/>
  <c r="W128" i="10"/>
  <c r="V128" i="10"/>
  <c r="X128" i="10"/>
  <c r="T344" i="10"/>
  <c r="U344" i="10"/>
  <c r="W344" i="10"/>
  <c r="V344" i="10"/>
  <c r="X344" i="10"/>
  <c r="T151" i="10"/>
  <c r="U151" i="10"/>
  <c r="W151" i="10"/>
  <c r="V151" i="10"/>
  <c r="X151" i="10"/>
  <c r="T54" i="10"/>
  <c r="U54" i="10"/>
  <c r="W54" i="10"/>
  <c r="V54" i="10"/>
  <c r="X54" i="10"/>
  <c r="T28" i="10"/>
  <c r="U28" i="10"/>
  <c r="W28" i="10"/>
  <c r="V28" i="10"/>
  <c r="X28" i="10"/>
  <c r="T181" i="10"/>
  <c r="U181" i="10"/>
  <c r="W181" i="10"/>
  <c r="V181" i="10"/>
  <c r="X181" i="10"/>
  <c r="T212" i="10"/>
  <c r="U212" i="10"/>
  <c r="W212" i="10"/>
  <c r="V212" i="10"/>
  <c r="X212" i="10"/>
  <c r="T169" i="10"/>
  <c r="U169" i="10"/>
  <c r="W169" i="10"/>
  <c r="V169" i="10"/>
  <c r="X169" i="10"/>
  <c r="T189" i="10"/>
  <c r="U189" i="10"/>
  <c r="W189" i="10"/>
  <c r="V189" i="10"/>
  <c r="X189" i="10"/>
  <c r="T21" i="10"/>
  <c r="U21" i="10"/>
  <c r="W21" i="10"/>
  <c r="V21" i="10"/>
  <c r="X21" i="10"/>
  <c r="T15" i="10"/>
  <c r="U15" i="10"/>
  <c r="W15" i="10"/>
  <c r="V15" i="10"/>
  <c r="X15" i="10"/>
  <c r="T203" i="10"/>
  <c r="U203" i="10"/>
  <c r="W203" i="10"/>
  <c r="V203" i="10"/>
  <c r="X203" i="10"/>
  <c r="T186" i="10"/>
  <c r="U186" i="10"/>
  <c r="W186" i="10"/>
  <c r="V186" i="10"/>
  <c r="X186" i="10"/>
  <c r="T331" i="10"/>
  <c r="U331" i="10"/>
  <c r="W331" i="10"/>
  <c r="V331" i="10"/>
  <c r="X331" i="10"/>
  <c r="T27" i="10"/>
  <c r="U27" i="10"/>
  <c r="W27" i="10"/>
  <c r="V27" i="10"/>
  <c r="X27" i="10"/>
  <c r="T345" i="10"/>
  <c r="U345" i="10"/>
  <c r="W345" i="10"/>
  <c r="V345" i="10"/>
  <c r="X345" i="10"/>
  <c r="T185" i="10"/>
  <c r="U185" i="10"/>
  <c r="W185" i="10"/>
  <c r="V185" i="10"/>
  <c r="X185" i="10"/>
  <c r="T127" i="10"/>
  <c r="U127" i="10"/>
  <c r="W127" i="10"/>
  <c r="V127" i="10"/>
  <c r="X127" i="10"/>
  <c r="T240" i="10"/>
  <c r="U240" i="10"/>
  <c r="W240" i="10"/>
  <c r="V240" i="10"/>
  <c r="X240" i="10"/>
  <c r="T55" i="10"/>
  <c r="U55" i="10"/>
  <c r="W55" i="10"/>
  <c r="V55" i="10"/>
  <c r="X55" i="10"/>
  <c r="T6" i="10"/>
  <c r="U6" i="10"/>
  <c r="W6" i="10"/>
  <c r="V6" i="10"/>
  <c r="X6" i="10"/>
  <c r="T165" i="10"/>
  <c r="U165" i="10"/>
  <c r="W165" i="10"/>
  <c r="V165" i="10"/>
  <c r="X165" i="10"/>
  <c r="T191" i="10"/>
  <c r="U191" i="10"/>
  <c r="W191" i="10"/>
  <c r="V191" i="10"/>
  <c r="X191" i="10"/>
  <c r="T48" i="10"/>
  <c r="U48" i="10"/>
  <c r="W48" i="10"/>
  <c r="V48" i="10"/>
  <c r="X48" i="10"/>
  <c r="T26" i="10"/>
  <c r="U26" i="10"/>
  <c r="W26" i="10"/>
  <c r="V26" i="10"/>
  <c r="X26" i="10"/>
  <c r="T46" i="10"/>
  <c r="U46" i="10"/>
  <c r="W46" i="10"/>
  <c r="V46" i="10"/>
  <c r="X46" i="10"/>
  <c r="T172" i="10"/>
  <c r="U172" i="10"/>
  <c r="W172" i="10"/>
  <c r="V172" i="10"/>
  <c r="X172" i="10"/>
  <c r="T239" i="10"/>
  <c r="U239" i="10"/>
  <c r="W239" i="10"/>
  <c r="V239" i="10"/>
  <c r="X239" i="10"/>
  <c r="T343" i="10"/>
  <c r="U343" i="10"/>
  <c r="W343" i="10"/>
  <c r="V343" i="10"/>
  <c r="X343" i="10"/>
  <c r="T324" i="10"/>
  <c r="U324" i="10"/>
  <c r="W324" i="10"/>
  <c r="V324" i="10"/>
  <c r="X324" i="10"/>
  <c r="T231" i="10"/>
  <c r="U231" i="10"/>
  <c r="W231" i="10"/>
  <c r="V231" i="10"/>
  <c r="X231" i="10"/>
  <c r="T254" i="10"/>
  <c r="U254" i="10"/>
  <c r="W254" i="10"/>
  <c r="V254" i="10"/>
  <c r="X254" i="10"/>
  <c r="T225" i="10"/>
  <c r="U225" i="10"/>
  <c r="W225" i="10"/>
  <c r="V225" i="10"/>
  <c r="X225" i="10"/>
  <c r="T66" i="10"/>
  <c r="U66" i="10"/>
  <c r="W66" i="10"/>
  <c r="V66" i="10"/>
  <c r="X66" i="10"/>
  <c r="T333" i="10"/>
  <c r="U333" i="10"/>
  <c r="W333" i="10"/>
  <c r="V333" i="10"/>
  <c r="X333" i="10"/>
  <c r="T308" i="10"/>
  <c r="U308" i="10"/>
  <c r="W308" i="10"/>
  <c r="V308" i="10"/>
  <c r="X308" i="10"/>
  <c r="T202" i="10"/>
  <c r="U202" i="10"/>
  <c r="W202" i="10"/>
  <c r="V202" i="10"/>
  <c r="X202" i="10"/>
  <c r="T121" i="10"/>
  <c r="U121" i="10"/>
  <c r="W121" i="10"/>
  <c r="V121" i="10"/>
  <c r="X121" i="10"/>
  <c r="T306" i="10"/>
  <c r="U306" i="10"/>
  <c r="W306" i="10"/>
  <c r="V306" i="10"/>
  <c r="X306" i="10"/>
  <c r="T34" i="10"/>
  <c r="U34" i="10"/>
  <c r="W34" i="10"/>
  <c r="V34" i="10"/>
  <c r="X34" i="10"/>
  <c r="T238" i="10"/>
  <c r="U238" i="10"/>
  <c r="W238" i="10"/>
  <c r="V238" i="10"/>
  <c r="X238" i="10"/>
  <c r="T162" i="10"/>
  <c r="U162" i="10"/>
  <c r="W162" i="10"/>
  <c r="V162" i="10"/>
  <c r="X162" i="10"/>
  <c r="T155" i="10"/>
  <c r="U155" i="10"/>
  <c r="W155" i="10"/>
  <c r="V155" i="10"/>
  <c r="X155" i="10"/>
  <c r="T223" i="10"/>
  <c r="U223" i="10"/>
  <c r="W223" i="10"/>
  <c r="V223" i="10"/>
  <c r="X223" i="10"/>
  <c r="T180" i="10"/>
  <c r="U180" i="10"/>
  <c r="W180" i="10"/>
  <c r="V180" i="10"/>
  <c r="X180" i="10"/>
  <c r="T190" i="10"/>
  <c r="U190" i="10"/>
  <c r="W190" i="10"/>
  <c r="V190" i="10"/>
  <c r="X190" i="10"/>
  <c r="T57" i="10"/>
  <c r="U57" i="10"/>
  <c r="W57" i="10"/>
  <c r="V57" i="10"/>
  <c r="X57" i="10"/>
  <c r="T103" i="10"/>
  <c r="U103" i="10"/>
  <c r="W103" i="10"/>
  <c r="V103" i="10"/>
  <c r="X103" i="10"/>
  <c r="T187" i="10"/>
  <c r="U187" i="10"/>
  <c r="W187" i="10"/>
  <c r="V187" i="10"/>
  <c r="X187" i="10"/>
  <c r="T65" i="10"/>
  <c r="U65" i="10"/>
  <c r="W65" i="10"/>
  <c r="V65" i="10"/>
  <c r="X65" i="10"/>
  <c r="T111" i="10"/>
  <c r="U111" i="10"/>
  <c r="W111" i="10"/>
  <c r="V111" i="10"/>
  <c r="X111" i="10"/>
  <c r="T304" i="10"/>
  <c r="U304" i="10"/>
  <c r="W304" i="10"/>
  <c r="V304" i="10"/>
  <c r="X304" i="10"/>
  <c r="T61" i="10"/>
  <c r="U61" i="10"/>
  <c r="W61" i="10"/>
  <c r="V61" i="10"/>
  <c r="X61" i="10"/>
  <c r="T44" i="10"/>
  <c r="U44" i="10"/>
  <c r="W44" i="10"/>
  <c r="V44" i="10"/>
  <c r="X44" i="10"/>
  <c r="T51" i="10"/>
  <c r="U51" i="10"/>
  <c r="W51" i="10"/>
  <c r="V51" i="10"/>
  <c r="X51" i="10"/>
  <c r="T149" i="10"/>
  <c r="U149" i="10"/>
  <c r="W149" i="10"/>
  <c r="V149" i="10"/>
  <c r="X149" i="10"/>
  <c r="T105" i="10"/>
  <c r="U105" i="10"/>
  <c r="W105" i="10"/>
  <c r="V105" i="10"/>
  <c r="X105" i="10"/>
  <c r="T16" i="10"/>
  <c r="U16" i="10"/>
  <c r="W16" i="10"/>
  <c r="V16" i="10"/>
  <c r="X16" i="10"/>
  <c r="T132" i="10"/>
  <c r="U132" i="10"/>
  <c r="W132" i="10"/>
  <c r="V132" i="10"/>
  <c r="X132" i="10"/>
  <c r="T56" i="10"/>
  <c r="U56" i="10"/>
  <c r="W56" i="10"/>
  <c r="V56" i="10"/>
  <c r="X56" i="10"/>
  <c r="T123" i="10"/>
  <c r="U123" i="10"/>
  <c r="W123" i="10"/>
  <c r="V123" i="10"/>
  <c r="X123" i="10"/>
  <c r="T334" i="10"/>
  <c r="U334" i="10"/>
  <c r="W334" i="10"/>
  <c r="V334" i="10"/>
  <c r="X334" i="10"/>
  <c r="T25" i="10"/>
  <c r="U25" i="10"/>
  <c r="W25" i="10"/>
  <c r="V25" i="10"/>
  <c r="X25" i="10"/>
  <c r="T199" i="10"/>
  <c r="U199" i="10"/>
  <c r="W199" i="10"/>
  <c r="V199" i="10"/>
  <c r="X199" i="10"/>
  <c r="T201" i="10"/>
  <c r="U201" i="10"/>
  <c r="W201" i="10"/>
  <c r="V201" i="10"/>
  <c r="X201" i="10"/>
  <c r="T13" i="10"/>
  <c r="U13" i="10"/>
  <c r="W13" i="10"/>
  <c r="V13" i="10"/>
  <c r="X13" i="10"/>
  <c r="T113" i="10"/>
  <c r="U113" i="10"/>
  <c r="W113" i="10"/>
  <c r="V113" i="10"/>
  <c r="X113" i="10"/>
  <c r="T228" i="10"/>
  <c r="U228" i="10"/>
  <c r="W228" i="10"/>
  <c r="V228" i="10"/>
  <c r="X228" i="10"/>
  <c r="T208" i="10"/>
  <c r="U208" i="10"/>
  <c r="W208" i="10"/>
  <c r="V208" i="10"/>
  <c r="X208" i="10"/>
  <c r="T299" i="10"/>
  <c r="U299" i="10"/>
  <c r="W299" i="10"/>
  <c r="V299" i="10"/>
  <c r="X299" i="10"/>
  <c r="T241" i="10"/>
  <c r="U241" i="10"/>
  <c r="W241" i="10"/>
  <c r="V241" i="10"/>
  <c r="X241" i="10"/>
  <c r="T119" i="10"/>
  <c r="U119" i="10"/>
  <c r="W119" i="10"/>
  <c r="V119" i="10"/>
  <c r="X119" i="10"/>
  <c r="T303" i="10"/>
  <c r="U303" i="10"/>
  <c r="W303" i="10"/>
  <c r="V303" i="10"/>
  <c r="X303" i="10"/>
  <c r="T188" i="10"/>
  <c r="U188" i="10"/>
  <c r="W188" i="10"/>
  <c r="V188" i="10"/>
  <c r="X188" i="10"/>
  <c r="T73" i="10"/>
  <c r="U73" i="10"/>
  <c r="W73" i="10"/>
  <c r="V73" i="10"/>
  <c r="X73" i="10"/>
  <c r="T14" i="10"/>
  <c r="U14" i="10"/>
  <c r="W14" i="10"/>
  <c r="V14" i="10"/>
  <c r="X14" i="10"/>
  <c r="T41" i="10"/>
  <c r="U41" i="10"/>
  <c r="W41" i="10"/>
  <c r="V41" i="10"/>
  <c r="X41" i="10"/>
  <c r="T323" i="10"/>
  <c r="U323" i="10"/>
  <c r="W323" i="10"/>
  <c r="V323" i="10"/>
  <c r="X323" i="10"/>
  <c r="T8" i="10"/>
  <c r="U8" i="10"/>
  <c r="W8" i="10"/>
  <c r="V8" i="10"/>
  <c r="X8" i="10"/>
  <c r="T110" i="10"/>
  <c r="U110" i="10"/>
  <c r="W110" i="10"/>
  <c r="V110" i="10"/>
  <c r="X110" i="10"/>
  <c r="T122" i="10"/>
  <c r="U122" i="10"/>
  <c r="W122" i="10"/>
  <c r="V122" i="10"/>
  <c r="X122" i="10"/>
  <c r="T108" i="10"/>
  <c r="U108" i="10"/>
  <c r="W108" i="10"/>
  <c r="V108" i="10"/>
  <c r="X108" i="10"/>
  <c r="T207" i="10"/>
  <c r="U207" i="10"/>
  <c r="W207" i="10"/>
  <c r="V207" i="10"/>
  <c r="X207" i="10"/>
  <c r="T74" i="10"/>
  <c r="U74" i="10"/>
  <c r="W74" i="10"/>
  <c r="V74" i="10"/>
  <c r="X74" i="10"/>
  <c r="T255" i="10"/>
  <c r="U255" i="10"/>
  <c r="W255" i="10"/>
  <c r="V255" i="10"/>
  <c r="X255" i="10"/>
  <c r="T90" i="10"/>
  <c r="U90" i="10"/>
  <c r="W90" i="10"/>
  <c r="V90" i="10"/>
  <c r="X90" i="10"/>
  <c r="T342" i="10"/>
  <c r="U342" i="10"/>
  <c r="W342" i="10"/>
  <c r="V342" i="10"/>
  <c r="X342" i="10"/>
  <c r="T216" i="10"/>
  <c r="U216" i="10"/>
  <c r="W216" i="10"/>
  <c r="V216" i="10"/>
  <c r="X216" i="10"/>
  <c r="T78" i="10"/>
  <c r="U78" i="10"/>
  <c r="W78" i="10"/>
  <c r="V78" i="10"/>
  <c r="X78" i="10"/>
  <c r="T77" i="10"/>
  <c r="U77" i="10"/>
  <c r="W77" i="10"/>
  <c r="V77" i="10"/>
  <c r="X77" i="10"/>
  <c r="T279" i="10"/>
  <c r="U279" i="10"/>
  <c r="W279" i="10"/>
  <c r="V279" i="10"/>
  <c r="X279" i="10"/>
  <c r="T339" i="10"/>
  <c r="U339" i="10"/>
  <c r="W339" i="10"/>
  <c r="V339" i="10"/>
  <c r="X339" i="10"/>
  <c r="T79" i="10"/>
  <c r="U79" i="10"/>
  <c r="W79" i="10"/>
  <c r="V79" i="10"/>
  <c r="X79" i="10"/>
  <c r="T253" i="10"/>
  <c r="U253" i="10"/>
  <c r="W253" i="10"/>
  <c r="V253" i="10"/>
  <c r="X253" i="10"/>
  <c r="T82" i="10"/>
  <c r="U82" i="10"/>
  <c r="W82" i="10"/>
  <c r="V82" i="10"/>
  <c r="X82" i="10"/>
  <c r="T140" i="10"/>
  <c r="U140" i="10"/>
  <c r="W140" i="10"/>
  <c r="V140" i="10"/>
  <c r="X140" i="10"/>
  <c r="T195" i="10"/>
  <c r="U195" i="10"/>
  <c r="W195" i="10"/>
  <c r="V195" i="10"/>
  <c r="X195" i="10"/>
  <c r="T120" i="10"/>
  <c r="U120" i="10"/>
  <c r="W120" i="10"/>
  <c r="V120" i="10"/>
  <c r="X120" i="10"/>
  <c r="T4" i="10"/>
  <c r="U4" i="10"/>
  <c r="W4" i="10"/>
  <c r="V4" i="10"/>
  <c r="X4" i="10"/>
  <c r="T319" i="10"/>
  <c r="U319" i="10"/>
  <c r="W319" i="10"/>
  <c r="V319" i="10"/>
  <c r="X319" i="10"/>
  <c r="T320" i="10"/>
  <c r="U320" i="10"/>
  <c r="W320" i="10"/>
  <c r="V320" i="10"/>
  <c r="X320" i="10"/>
  <c r="T118" i="10"/>
  <c r="U118" i="10"/>
  <c r="W118" i="10"/>
  <c r="V118" i="10"/>
  <c r="X118" i="10"/>
  <c r="T134" i="10"/>
  <c r="U134" i="10"/>
  <c r="W134" i="10"/>
  <c r="V134" i="10"/>
  <c r="X134" i="10"/>
  <c r="T37" i="10"/>
  <c r="U37" i="10"/>
  <c r="W37" i="10"/>
  <c r="V37" i="10"/>
  <c r="X37" i="10"/>
  <c r="T242" i="10"/>
  <c r="U242" i="10"/>
  <c r="W242" i="10"/>
  <c r="V242" i="10"/>
  <c r="X242" i="10"/>
  <c r="T286" i="10"/>
  <c r="U286" i="10"/>
  <c r="W286" i="10"/>
  <c r="V286" i="10"/>
  <c r="X286" i="10"/>
  <c r="T313" i="10"/>
  <c r="U313" i="10"/>
  <c r="W313" i="10"/>
  <c r="V313" i="10"/>
  <c r="X313" i="10"/>
  <c r="T64" i="10"/>
  <c r="U64" i="10"/>
  <c r="W64" i="10"/>
  <c r="V64" i="10"/>
  <c r="X64" i="10"/>
  <c r="T89" i="10"/>
  <c r="U89" i="10"/>
  <c r="W89" i="10"/>
  <c r="V89" i="10"/>
  <c r="X89" i="10"/>
  <c r="T135" i="10"/>
  <c r="U135" i="10"/>
  <c r="W135" i="10"/>
  <c r="V135" i="10"/>
  <c r="X135" i="10"/>
  <c r="T72" i="10"/>
  <c r="U72" i="10"/>
  <c r="W72" i="10"/>
  <c r="V72" i="10"/>
  <c r="X72" i="10"/>
  <c r="T139" i="10"/>
  <c r="U139" i="10"/>
  <c r="W139" i="10"/>
  <c r="V139" i="10"/>
  <c r="X139" i="10"/>
  <c r="T263" i="10"/>
  <c r="U263" i="10"/>
  <c r="W263" i="10"/>
  <c r="V263" i="10"/>
  <c r="X263" i="10"/>
  <c r="T275" i="10"/>
  <c r="U275" i="10"/>
  <c r="W275" i="10"/>
  <c r="V275" i="10"/>
  <c r="X275" i="10"/>
  <c r="T315" i="10"/>
  <c r="U315" i="10"/>
  <c r="W315" i="10"/>
  <c r="V315" i="10"/>
  <c r="X315" i="10"/>
  <c r="T312" i="10"/>
  <c r="U312" i="10"/>
  <c r="W312" i="10"/>
  <c r="V312" i="10"/>
  <c r="X312" i="10"/>
  <c r="T215" i="10"/>
  <c r="U215" i="10"/>
  <c r="W215" i="10"/>
  <c r="V215" i="10"/>
  <c r="X215" i="10"/>
  <c r="T273" i="10"/>
  <c r="U273" i="10"/>
  <c r="W273" i="10"/>
  <c r="V273" i="10"/>
  <c r="X273" i="10"/>
  <c r="T67" i="10"/>
  <c r="U67" i="10"/>
  <c r="W67" i="10"/>
  <c r="V67" i="10"/>
  <c r="X67" i="10"/>
  <c r="T126" i="10"/>
  <c r="U126" i="10"/>
  <c r="W126" i="10"/>
  <c r="V126" i="10"/>
  <c r="X126" i="10"/>
  <c r="T219" i="10"/>
  <c r="U219" i="10"/>
  <c r="W219" i="10"/>
  <c r="V219" i="10"/>
  <c r="X219" i="10"/>
  <c r="T83" i="10"/>
  <c r="U83" i="10"/>
  <c r="W83" i="10"/>
  <c r="V83" i="10"/>
  <c r="X83" i="10"/>
  <c r="T210" i="10"/>
  <c r="U210" i="10"/>
  <c r="W210" i="10"/>
  <c r="V210" i="10"/>
  <c r="X210" i="10"/>
  <c r="T218" i="10"/>
  <c r="U218" i="10"/>
  <c r="W218" i="10"/>
  <c r="V218" i="10"/>
  <c r="X218" i="10"/>
  <c r="T91" i="10"/>
  <c r="U91" i="10"/>
  <c r="W91" i="10"/>
  <c r="V91" i="10"/>
  <c r="X91" i="10"/>
  <c r="T209" i="10"/>
  <c r="U209" i="10"/>
  <c r="W209" i="10"/>
  <c r="V209" i="10"/>
  <c r="X209" i="10"/>
  <c r="T233" i="10"/>
  <c r="U233" i="10"/>
  <c r="W233" i="10"/>
  <c r="V233" i="10"/>
  <c r="X233" i="10"/>
  <c r="T33" i="10"/>
  <c r="U33" i="10"/>
  <c r="W33" i="10"/>
  <c r="V33" i="10"/>
  <c r="X33" i="10"/>
  <c r="T158" i="10"/>
  <c r="U158" i="10"/>
  <c r="W158" i="10"/>
  <c r="V158" i="10"/>
  <c r="X158" i="10"/>
  <c r="T281" i="10"/>
  <c r="U281" i="10"/>
  <c r="W281" i="10"/>
  <c r="V281" i="10"/>
  <c r="X281" i="10"/>
  <c r="T276" i="10"/>
  <c r="U276" i="10"/>
  <c r="W276" i="10"/>
  <c r="V276" i="10"/>
  <c r="X276" i="10"/>
  <c r="T166" i="10"/>
  <c r="U166" i="10"/>
  <c r="W166" i="10"/>
  <c r="V166" i="10"/>
  <c r="X166" i="10"/>
  <c r="T85" i="10"/>
  <c r="U85" i="10"/>
  <c r="W85" i="10"/>
  <c r="V85" i="10"/>
  <c r="X85" i="10"/>
  <c r="T142" i="10"/>
  <c r="U142" i="10"/>
  <c r="W142" i="10"/>
  <c r="V142" i="10"/>
  <c r="X142" i="10"/>
  <c r="T227" i="10"/>
  <c r="U227" i="10"/>
  <c r="W227" i="10"/>
  <c r="V227" i="10"/>
  <c r="X227" i="10"/>
  <c r="T81" i="10"/>
  <c r="U81" i="10"/>
  <c r="W81" i="10"/>
  <c r="V81" i="10"/>
  <c r="X81" i="10"/>
  <c r="T100" i="10"/>
  <c r="U100" i="10"/>
  <c r="W100" i="10"/>
  <c r="V100" i="10"/>
  <c r="X100" i="10"/>
  <c r="T221" i="10"/>
  <c r="U221" i="10"/>
  <c r="W221" i="10"/>
  <c r="V221" i="10"/>
  <c r="X221" i="10"/>
  <c r="T70" i="10"/>
  <c r="U70" i="10"/>
  <c r="W70" i="10"/>
  <c r="V70" i="10"/>
  <c r="X70" i="10"/>
  <c r="T330" i="10"/>
  <c r="U330" i="10"/>
  <c r="W330" i="10"/>
  <c r="V330" i="10"/>
  <c r="X330" i="10"/>
  <c r="T69" i="10"/>
  <c r="U69" i="10"/>
  <c r="W69" i="10"/>
  <c r="V69" i="10"/>
  <c r="X69" i="10"/>
  <c r="T175" i="10"/>
  <c r="U175" i="10"/>
  <c r="W175" i="10"/>
  <c r="V175" i="10"/>
  <c r="X175" i="10"/>
  <c r="T125" i="10"/>
  <c r="U125" i="10"/>
  <c r="W125" i="10"/>
  <c r="V125" i="10"/>
  <c r="X125" i="10"/>
  <c r="T222" i="10"/>
  <c r="U222" i="10"/>
  <c r="W222" i="10"/>
  <c r="V222" i="10"/>
  <c r="X222" i="10"/>
  <c r="T97" i="10"/>
  <c r="U97" i="10"/>
  <c r="W97" i="10"/>
  <c r="V97" i="10"/>
  <c r="X97" i="10"/>
  <c r="T243" i="10"/>
  <c r="U243" i="10"/>
  <c r="W243" i="10"/>
  <c r="V243" i="10"/>
  <c r="X243" i="10"/>
  <c r="T217" i="10"/>
  <c r="U217" i="10"/>
  <c r="W217" i="10"/>
  <c r="V217" i="10"/>
  <c r="X217" i="10"/>
  <c r="T348" i="10"/>
  <c r="U348" i="10"/>
  <c r="W348" i="10"/>
  <c r="V348" i="10"/>
  <c r="X348" i="10"/>
  <c r="T52" i="10"/>
  <c r="U52" i="10"/>
  <c r="W52" i="10"/>
  <c r="V52" i="10"/>
  <c r="X52" i="10"/>
  <c r="T86" i="10"/>
  <c r="U86" i="10"/>
  <c r="W86" i="10"/>
  <c r="V86" i="10"/>
  <c r="X86" i="10"/>
  <c r="T124" i="10"/>
  <c r="U124" i="10"/>
  <c r="W124" i="10"/>
  <c r="V124" i="10"/>
  <c r="X124" i="10"/>
  <c r="T71" i="10"/>
  <c r="U71" i="10"/>
  <c r="W71" i="10"/>
  <c r="V71" i="10"/>
  <c r="X71" i="10"/>
  <c r="T311" i="10"/>
  <c r="U311" i="10"/>
  <c r="W311" i="10"/>
  <c r="V311" i="10"/>
  <c r="X311" i="10"/>
  <c r="T131" i="10"/>
  <c r="U131" i="10"/>
  <c r="W131" i="10"/>
  <c r="V131" i="10"/>
  <c r="X131" i="10"/>
  <c r="T84" i="10"/>
  <c r="U84" i="10"/>
  <c r="W84" i="10"/>
  <c r="V84" i="10"/>
  <c r="X84" i="10"/>
  <c r="T167" i="10"/>
  <c r="U167" i="10"/>
  <c r="W167" i="10"/>
  <c r="V167" i="10"/>
  <c r="X167" i="10"/>
  <c r="T211" i="10"/>
  <c r="U211" i="10"/>
  <c r="W211" i="10"/>
  <c r="V211" i="10"/>
  <c r="X211" i="10"/>
  <c r="T87" i="10"/>
  <c r="U87" i="10"/>
  <c r="W87" i="10"/>
  <c r="V87" i="10"/>
  <c r="X87" i="10"/>
  <c r="T101" i="10"/>
  <c r="U101" i="10"/>
  <c r="W101" i="10"/>
  <c r="V101" i="10"/>
  <c r="X101" i="10"/>
  <c r="T144" i="10"/>
  <c r="U144" i="10"/>
  <c r="W144" i="10"/>
  <c r="V144" i="10"/>
  <c r="X144" i="10"/>
  <c r="T310" i="10"/>
  <c r="U310" i="10"/>
  <c r="W310" i="10"/>
  <c r="V310" i="10"/>
  <c r="X310" i="10"/>
  <c r="T280" i="10"/>
  <c r="U280" i="10"/>
  <c r="W280" i="10"/>
  <c r="V280" i="10"/>
  <c r="X280" i="10"/>
  <c r="T11" i="10"/>
  <c r="U11" i="10"/>
  <c r="W11" i="10"/>
  <c r="V11" i="10"/>
  <c r="X11" i="10"/>
  <c r="T30" i="10"/>
  <c r="U30" i="10"/>
  <c r="W30" i="10"/>
  <c r="V30" i="10"/>
  <c r="X30" i="10"/>
  <c r="T284" i="10"/>
  <c r="U284" i="10"/>
  <c r="W284" i="10"/>
  <c r="V284" i="10"/>
  <c r="X284" i="10"/>
  <c r="T143" i="10"/>
  <c r="U143" i="10"/>
  <c r="W143" i="10"/>
  <c r="V143" i="10"/>
  <c r="X143" i="10"/>
  <c r="T252" i="10"/>
  <c r="U252" i="10"/>
  <c r="W252" i="10"/>
  <c r="V252" i="10"/>
  <c r="X252" i="10"/>
  <c r="U272" i="10"/>
  <c r="W272" i="10"/>
  <c r="T99" i="10"/>
  <c r="U99" i="10"/>
  <c r="W99" i="10"/>
  <c r="V99" i="10"/>
  <c r="X99" i="10"/>
  <c r="T283" i="10"/>
  <c r="U283" i="10"/>
  <c r="W283" i="10"/>
  <c r="V283" i="10"/>
  <c r="X283" i="10"/>
  <c r="T285" i="10"/>
  <c r="U285" i="10"/>
  <c r="W285" i="10"/>
  <c r="V285" i="10"/>
  <c r="X285" i="10"/>
  <c r="T290" i="10"/>
  <c r="U290" i="10"/>
  <c r="W290" i="10"/>
  <c r="V290" i="10"/>
  <c r="X290" i="10"/>
  <c r="T31" i="10"/>
  <c r="U31" i="10"/>
  <c r="W31" i="10"/>
  <c r="V31" i="10"/>
  <c r="X31" i="10"/>
  <c r="T129" i="10"/>
  <c r="U129" i="10"/>
  <c r="W129" i="10"/>
  <c r="V129" i="10"/>
  <c r="X129" i="10"/>
  <c r="T174" i="10"/>
  <c r="U174" i="10"/>
  <c r="W174" i="10"/>
  <c r="V174" i="10"/>
  <c r="X174" i="10"/>
  <c r="T130" i="10"/>
  <c r="U130" i="10"/>
  <c r="W130" i="10"/>
  <c r="V130" i="10"/>
  <c r="X130" i="10"/>
  <c r="T287" i="10"/>
  <c r="U287" i="10"/>
  <c r="W287" i="10"/>
  <c r="V287" i="10"/>
  <c r="X287" i="10"/>
  <c r="T184" i="10"/>
  <c r="U184" i="10"/>
  <c r="W184" i="10"/>
  <c r="V184" i="10"/>
  <c r="X184" i="10"/>
  <c r="T270" i="10"/>
  <c r="U270" i="10"/>
  <c r="W270" i="10"/>
  <c r="V270" i="10"/>
  <c r="X270" i="10"/>
  <c r="T29" i="10"/>
  <c r="U29" i="10"/>
  <c r="W29" i="10"/>
  <c r="V29" i="10"/>
  <c r="X29" i="10"/>
  <c r="T269" i="10"/>
  <c r="U269" i="10"/>
  <c r="W269" i="10"/>
  <c r="V269" i="10"/>
  <c r="X269" i="10"/>
  <c r="T288" i="10"/>
  <c r="U288" i="10"/>
  <c r="W288" i="10"/>
  <c r="V288" i="10"/>
  <c r="X288" i="10"/>
  <c r="T289" i="10"/>
  <c r="U289" i="10"/>
  <c r="W289" i="10"/>
  <c r="V289" i="10"/>
  <c r="X289" i="10"/>
  <c r="T282" i="10"/>
  <c r="U282" i="10"/>
  <c r="W282" i="10"/>
  <c r="V282" i="10"/>
  <c r="X282" i="10"/>
  <c r="T32" i="10"/>
  <c r="U32" i="10"/>
  <c r="W32" i="10"/>
  <c r="V32" i="10"/>
  <c r="X32" i="10"/>
  <c r="T145" i="10"/>
  <c r="U145" i="10"/>
  <c r="W145" i="10"/>
  <c r="V145" i="10"/>
  <c r="X145" i="10"/>
  <c r="T268" i="10"/>
  <c r="U268" i="10"/>
  <c r="W268" i="10"/>
  <c r="V268" i="10"/>
  <c r="X268" i="10"/>
  <c r="T267" i="10"/>
  <c r="U267" i="10"/>
  <c r="W267" i="10"/>
  <c r="V267" i="10"/>
  <c r="X267" i="10"/>
  <c r="T40" i="10"/>
  <c r="U40" i="10"/>
  <c r="W40" i="10"/>
  <c r="V40" i="10"/>
  <c r="X40" i="10"/>
  <c r="T265" i="10"/>
  <c r="U265" i="10"/>
  <c r="W265" i="10"/>
  <c r="V265" i="10"/>
  <c r="X265" i="10"/>
  <c r="T271" i="10"/>
  <c r="U271" i="10"/>
  <c r="W271" i="10"/>
  <c r="V271" i="10"/>
  <c r="X271" i="10"/>
  <c r="T259" i="10"/>
  <c r="U259" i="10"/>
  <c r="W259" i="10"/>
  <c r="V259" i="10"/>
  <c r="X259" i="10"/>
  <c r="T260" i="10"/>
  <c r="U260" i="10"/>
  <c r="W260" i="10"/>
  <c r="V260" i="10"/>
  <c r="X260" i="10"/>
  <c r="T264" i="10"/>
  <c r="U264" i="10"/>
  <c r="W264" i="10"/>
  <c r="V264" i="10"/>
  <c r="X264" i="10"/>
  <c r="T23" i="10"/>
  <c r="U23" i="10"/>
  <c r="W23" i="10"/>
  <c r="V23" i="10"/>
  <c r="X23" i="10"/>
  <c r="T256" i="10"/>
  <c r="U256" i="10"/>
  <c r="W256" i="10"/>
  <c r="V256" i="10"/>
  <c r="X256" i="10"/>
  <c r="T262" i="10"/>
  <c r="U262" i="10"/>
  <c r="W262" i="10"/>
  <c r="V262" i="10"/>
  <c r="X262" i="10"/>
  <c r="T261" i="10"/>
  <c r="U261" i="10"/>
  <c r="W261" i="10"/>
  <c r="V261" i="10"/>
  <c r="X261" i="10"/>
  <c r="T258" i="10"/>
  <c r="U258" i="10"/>
  <c r="W258" i="10"/>
  <c r="V258" i="10"/>
  <c r="X258" i="10"/>
  <c r="T266" i="10"/>
  <c r="U266" i="10"/>
  <c r="W266" i="10"/>
  <c r="V266" i="10"/>
  <c r="X266" i="10"/>
  <c r="T257" i="10"/>
  <c r="U257" i="10"/>
  <c r="W257" i="10"/>
  <c r="V257" i="10"/>
  <c r="X257" i="10"/>
  <c r="T309" i="10"/>
  <c r="U309" i="10"/>
  <c r="W309" i="10"/>
  <c r="V309" i="10"/>
  <c r="X309" i="10"/>
  <c r="T347" i="10"/>
  <c r="U347" i="10"/>
  <c r="W347" i="10"/>
  <c r="V347" i="10"/>
  <c r="X347" i="10"/>
  <c r="T22" i="10"/>
  <c r="U22" i="10"/>
  <c r="W22" i="10"/>
  <c r="V22" i="10"/>
  <c r="X22" i="10"/>
  <c r="T182" i="10"/>
  <c r="U182" i="10"/>
  <c r="W182" i="10"/>
  <c r="V182" i="10"/>
  <c r="X182" i="10"/>
  <c r="T338" i="10"/>
  <c r="U338" i="10"/>
  <c r="W338" i="10"/>
  <c r="V338" i="10"/>
  <c r="X338" i="10"/>
  <c r="T305" i="10"/>
  <c r="U305" i="10"/>
  <c r="W305" i="10"/>
  <c r="V305" i="10"/>
  <c r="X305" i="10"/>
  <c r="T92" i="10"/>
  <c r="U92" i="10"/>
  <c r="W92" i="10"/>
  <c r="V92" i="10"/>
  <c r="X92" i="10"/>
  <c r="T176" i="10"/>
  <c r="U176" i="10"/>
  <c r="W176" i="10"/>
  <c r="V176" i="10"/>
  <c r="X176" i="10"/>
  <c r="T197" i="10"/>
  <c r="U197" i="10"/>
  <c r="W197" i="10"/>
  <c r="V197" i="10"/>
  <c r="X197" i="10"/>
  <c r="T196" i="10"/>
  <c r="U196" i="10"/>
  <c r="W196" i="10"/>
  <c r="V196" i="10"/>
  <c r="X196" i="10"/>
  <c r="T274" i="10"/>
  <c r="U274" i="10"/>
  <c r="W274" i="10"/>
  <c r="V274" i="10"/>
  <c r="X274" i="10"/>
  <c r="T200" i="10"/>
  <c r="U200" i="10"/>
  <c r="W200" i="10"/>
  <c r="V200" i="10"/>
  <c r="X200" i="10"/>
  <c r="T352" i="10"/>
  <c r="U352" i="10"/>
  <c r="W352" i="10"/>
  <c r="V352" i="10"/>
  <c r="X352" i="10"/>
  <c r="T5" i="10"/>
  <c r="U5" i="10"/>
  <c r="W5" i="10"/>
  <c r="V5" i="10"/>
  <c r="X5" i="10"/>
  <c r="T302" i="10"/>
  <c r="U302" i="10"/>
  <c r="W302" i="10"/>
  <c r="V302" i="10"/>
  <c r="X302" i="10"/>
  <c r="T136" i="10"/>
  <c r="U136" i="10"/>
  <c r="W136" i="10"/>
  <c r="V136" i="10"/>
  <c r="X136" i="10"/>
  <c r="T237" i="10"/>
  <c r="U237" i="10"/>
  <c r="W237" i="10"/>
  <c r="V237" i="10"/>
  <c r="X237" i="10"/>
  <c r="T177" i="10"/>
  <c r="U177" i="10"/>
  <c r="W177" i="10"/>
  <c r="V177" i="10"/>
  <c r="X177" i="10"/>
  <c r="T213" i="10"/>
  <c r="U213" i="10"/>
  <c r="W213" i="10"/>
  <c r="V213" i="10"/>
  <c r="X213" i="10"/>
  <c r="T43" i="10"/>
  <c r="U43" i="10"/>
  <c r="W43" i="10"/>
  <c r="V43" i="10"/>
  <c r="X43" i="10"/>
  <c r="T114" i="10"/>
  <c r="U114" i="10"/>
  <c r="W114" i="10"/>
  <c r="V114" i="10"/>
  <c r="X114" i="10"/>
  <c r="T63" i="10"/>
  <c r="U63" i="10"/>
  <c r="W63" i="10"/>
  <c r="V63" i="10"/>
  <c r="X63" i="10"/>
  <c r="T229" i="10"/>
  <c r="U229" i="10"/>
  <c r="W229" i="10"/>
  <c r="V229" i="10"/>
  <c r="X229" i="10"/>
  <c r="T179" i="10"/>
  <c r="U179" i="10"/>
  <c r="W179" i="10"/>
  <c r="V179" i="10"/>
  <c r="X179" i="10"/>
  <c r="T295" i="10"/>
  <c r="U295" i="10"/>
  <c r="W295" i="10"/>
  <c r="V295" i="10"/>
  <c r="X295" i="10"/>
  <c r="T112" i="10"/>
  <c r="U112" i="10"/>
  <c r="W112" i="10"/>
  <c r="V112" i="10"/>
  <c r="X112" i="10"/>
  <c r="T230" i="10"/>
  <c r="U230" i="10"/>
  <c r="W230" i="10"/>
  <c r="V230" i="10"/>
  <c r="X230" i="10"/>
  <c r="T62" i="10"/>
  <c r="U62" i="10"/>
  <c r="W62" i="10"/>
  <c r="V62" i="10"/>
  <c r="X62" i="10"/>
  <c r="T96" i="10"/>
  <c r="U96" i="10"/>
  <c r="W96" i="10"/>
  <c r="V96" i="10"/>
  <c r="X96" i="10"/>
  <c r="T298" i="10"/>
  <c r="U298" i="10"/>
  <c r="W298" i="10"/>
  <c r="V298" i="10"/>
  <c r="X298" i="10"/>
  <c r="T245" i="10"/>
  <c r="U245" i="10"/>
  <c r="W245" i="10"/>
  <c r="V245" i="10"/>
  <c r="X245" i="10"/>
  <c r="T164" i="10"/>
  <c r="V164" i="10"/>
  <c r="X164" i="10"/>
  <c r="U164" i="10"/>
  <c r="W164" i="10"/>
  <c r="Z216" i="10"/>
  <c r="Z192" i="10"/>
  <c r="Z184" i="10"/>
  <c r="Z333" i="10"/>
  <c r="Z166" i="10"/>
  <c r="Z167" i="10"/>
  <c r="Z338" i="10"/>
  <c r="Z92" i="10"/>
  <c r="Z182" i="10"/>
  <c r="Z176" i="10"/>
  <c r="Z290" i="10"/>
  <c r="Z140" i="10"/>
  <c r="Z293" i="10"/>
  <c r="Z266" i="10"/>
  <c r="Z39" i="10"/>
  <c r="Z128" i="10"/>
  <c r="Z250" i="10"/>
  <c r="Z254" i="10"/>
  <c r="Z344" i="10"/>
  <c r="Z70" i="10"/>
  <c r="Z71" i="10"/>
  <c r="Z219" i="10"/>
  <c r="Z100" i="10"/>
  <c r="Z101" i="10"/>
  <c r="Z142" i="10"/>
  <c r="Z73" i="10"/>
  <c r="Z351" i="10"/>
  <c r="Z233" i="10"/>
  <c r="Z326" i="10"/>
  <c r="Z217" i="10"/>
  <c r="Z147" i="10"/>
  <c r="Z171" i="10"/>
  <c r="Z297" i="10"/>
  <c r="Z313" i="10"/>
  <c r="Z188" i="10"/>
  <c r="Z312" i="10"/>
  <c r="Z272" i="10"/>
  <c r="Z47" i="10"/>
  <c r="Z204" i="10"/>
  <c r="Z203" i="10"/>
  <c r="Z133" i="10"/>
  <c r="Z162" i="10"/>
  <c r="Z105" i="10"/>
  <c r="Z20" i="10"/>
  <c r="Z33" i="10"/>
  <c r="Z228" i="10"/>
  <c r="Z90" i="10"/>
  <c r="Z149" i="10"/>
  <c r="Z155" i="10"/>
  <c r="Z227" i="10"/>
  <c r="Z26" i="10"/>
  <c r="Z91" i="10"/>
  <c r="Z82" i="10"/>
  <c r="Z145" i="10"/>
  <c r="Z330" i="10"/>
  <c r="Z283" i="10"/>
  <c r="Z285" i="10"/>
  <c r="Z85" i="10"/>
  <c r="Z83" i="10"/>
  <c r="Z158" i="10"/>
  <c r="Z292" i="10"/>
  <c r="Z135" i="10"/>
  <c r="Z221" i="10"/>
  <c r="Z308" i="10"/>
  <c r="Z304" i="10"/>
  <c r="Z340" i="10"/>
  <c r="Z320" i="10"/>
  <c r="Z319" i="10"/>
  <c r="Z323" i="10"/>
  <c r="Z211" i="10"/>
  <c r="Z339" i="10"/>
  <c r="Z243" i="10"/>
  <c r="Z287" i="10"/>
  <c r="Z64" i="10"/>
  <c r="Z199" i="10"/>
  <c r="Z253" i="10"/>
  <c r="Z45" i="10"/>
  <c r="Z67" i="10"/>
  <c r="Z41" i="10"/>
  <c r="Z207" i="10"/>
  <c r="Z106" i="10"/>
  <c r="Z108" i="10"/>
  <c r="Z107" i="10"/>
  <c r="Z110" i="10"/>
  <c r="Z113" i="10"/>
  <c r="Z116" i="10"/>
  <c r="Z117" i="10"/>
  <c r="Z119" i="10"/>
  <c r="Z120" i="10"/>
  <c r="Z121" i="10"/>
  <c r="Z123" i="10"/>
  <c r="Z122" i="10"/>
  <c r="Z291" i="10"/>
  <c r="Z165" i="10"/>
  <c r="Z334" i="10"/>
  <c r="Z89" i="10"/>
  <c r="Z118" i="10"/>
  <c r="Z242" i="10"/>
  <c r="Z183" i="10"/>
  <c r="Z198" i="10"/>
  <c r="Z65" i="10"/>
  <c r="Z15" i="10"/>
  <c r="Z98" i="10"/>
  <c r="Z103" i="10"/>
  <c r="Z244" i="10"/>
  <c r="Z223" i="10"/>
  <c r="Z66" i="10"/>
  <c r="Z181" i="10"/>
  <c r="Z28" i="10"/>
  <c r="Z173" i="10"/>
  <c r="Z132" i="10"/>
  <c r="Z150" i="10"/>
  <c r="Z21" i="10"/>
  <c r="Z22" i="10"/>
  <c r="Z23" i="10"/>
  <c r="Z40" i="10"/>
  <c r="Z35" i="10"/>
  <c r="Z335" i="10"/>
  <c r="Z214" i="10"/>
  <c r="Z36" i="10"/>
  <c r="Z276" i="10"/>
  <c r="Z273" i="10"/>
  <c r="Z275" i="10"/>
  <c r="Z303" i="10"/>
  <c r="Z299" i="10"/>
  <c r="Z300" i="10"/>
  <c r="Z51" i="10"/>
  <c r="Z307" i="10"/>
  <c r="Z224" i="10"/>
  <c r="Z194" i="10"/>
  <c r="Z193" i="10"/>
  <c r="Z327" i="10"/>
  <c r="Z18" i="10"/>
  <c r="Z17" i="10"/>
  <c r="Z226" i="10"/>
  <c r="Z279" i="10"/>
  <c r="Z88" i="10"/>
  <c r="Z7" i="10"/>
  <c r="Z301" i="10"/>
  <c r="Z205" i="10"/>
  <c r="Z19" i="10"/>
  <c r="Z172" i="10"/>
  <c r="Z324" i="10"/>
  <c r="Z210" i="10"/>
  <c r="Z95" i="10"/>
  <c r="Z248" i="10"/>
  <c r="Z350" i="10"/>
  <c r="Z159" i="10"/>
  <c r="Z141" i="10"/>
  <c r="Z316" i="10"/>
  <c r="Z321" i="10"/>
  <c r="Z208" i="10"/>
  <c r="Z229" i="10"/>
  <c r="Z42" i="10"/>
  <c r="Z230" i="10"/>
  <c r="Z202" i="10"/>
  <c r="Z231" i="10"/>
  <c r="Z209" i="10"/>
  <c r="Z5" i="10"/>
  <c r="Z179" i="10"/>
  <c r="Z177" i="10"/>
  <c r="Z6" i="10"/>
  <c r="Z180" i="10"/>
  <c r="Z178" i="10"/>
  <c r="Z306" i="10"/>
  <c r="Z305" i="10"/>
  <c r="Z309" i="10"/>
  <c r="Z136" i="10"/>
  <c r="Z137" i="10"/>
  <c r="Z74" i="10"/>
  <c r="Z310" i="10"/>
  <c r="Z245" i="10"/>
  <c r="Z246" i="10"/>
  <c r="Z201" i="10"/>
  <c r="Z200" i="10"/>
  <c r="Z347" i="10"/>
  <c r="Z348" i="10"/>
  <c r="Z43" i="10"/>
  <c r="Z44" i="10"/>
  <c r="Z237" i="10"/>
  <c r="Z239" i="10"/>
  <c r="Z240" i="10"/>
  <c r="Z238" i="10"/>
  <c r="Z222" i="10"/>
  <c r="Z69" i="10"/>
  <c r="Z72" i="10"/>
  <c r="Z277" i="10"/>
  <c r="Z278" i="10"/>
  <c r="Z77" i="10"/>
  <c r="Z186" i="10"/>
  <c r="Z345" i="10"/>
  <c r="Z346" i="10"/>
  <c r="Z78" i="10"/>
  <c r="Z79" i="10"/>
  <c r="Z268" i="10"/>
  <c r="Z269" i="10"/>
  <c r="Z270" i="10"/>
  <c r="Z258" i="10"/>
  <c r="Z261" i="10"/>
  <c r="Z256" i="10"/>
  <c r="Z288" i="10"/>
  <c r="Z284" i="10"/>
  <c r="Z282" i="10"/>
  <c r="Z263" i="10"/>
  <c r="Z259" i="10"/>
  <c r="Z84" i="10"/>
  <c r="Z87" i="10"/>
  <c r="Z257" i="10"/>
  <c r="Z262" i="10"/>
  <c r="Z343" i="10"/>
  <c r="Z99" i="10"/>
  <c r="Z111" i="10"/>
  <c r="Z115" i="10"/>
  <c r="Z109" i="10"/>
  <c r="Z289" i="10"/>
  <c r="Z86" i="10"/>
  <c r="Z24" i="10"/>
  <c r="Z152" i="10"/>
  <c r="Z154" i="10"/>
  <c r="Z153" i="10"/>
  <c r="Z236" i="10"/>
  <c r="Z175" i="10"/>
  <c r="Z318" i="10"/>
  <c r="Z27" i="10"/>
  <c r="Z14" i="10"/>
  <c r="Z50" i="10"/>
  <c r="Z30" i="10"/>
  <c r="Z29" i="10"/>
  <c r="Z32" i="10"/>
  <c r="Z185" i="10"/>
  <c r="Z31" i="10"/>
  <c r="Z52" i="10"/>
  <c r="Z124" i="10"/>
  <c r="Z53" i="10"/>
  <c r="Z54" i="10"/>
  <c r="Z55" i="10"/>
  <c r="Z56" i="10"/>
  <c r="Z57" i="10"/>
  <c r="Z58" i="10"/>
  <c r="Z59" i="10"/>
  <c r="Z60" i="10"/>
  <c r="Z61" i="10"/>
  <c r="Z62" i="10"/>
  <c r="Z96" i="10"/>
  <c r="Z126" i="10"/>
  <c r="Z125" i="10"/>
  <c r="Z131" i="10"/>
  <c r="Z130" i="10"/>
  <c r="Z129" i="10"/>
  <c r="Z144" i="10"/>
  <c r="Z157" i="10"/>
  <c r="Z160" i="10"/>
  <c r="Z170" i="10"/>
  <c r="Z174" i="10"/>
  <c r="Z114" i="10"/>
  <c r="Z191" i="10"/>
  <c r="Z225" i="10"/>
  <c r="Z241" i="10"/>
  <c r="Z247" i="10"/>
  <c r="Z249" i="10"/>
  <c r="Z252" i="10"/>
  <c r="Z265" i="10"/>
  <c r="Z264" i="10"/>
  <c r="Z267" i="10"/>
  <c r="Z271" i="10"/>
  <c r="Z260" i="10"/>
  <c r="Z280" i="10"/>
  <c r="Z281" i="10"/>
  <c r="Z315" i="10"/>
  <c r="Z322" i="10"/>
  <c r="Z342" i="10"/>
  <c r="Z234" i="10"/>
  <c r="Z4" i="10"/>
  <c r="Z11" i="10"/>
  <c r="Z12" i="10"/>
  <c r="Z38" i="10"/>
  <c r="Z80" i="10"/>
  <c r="Z81" i="10"/>
  <c r="Z143" i="10"/>
  <c r="Z146" i="10"/>
  <c r="Z151" i="10"/>
  <c r="Z156" i="10"/>
  <c r="Z164" i="10"/>
  <c r="Z168" i="10"/>
  <c r="Z189" i="10"/>
  <c r="Z206" i="10"/>
  <c r="Z232" i="10"/>
  <c r="Z251" i="10"/>
  <c r="Z255" i="10"/>
  <c r="Z298" i="10"/>
  <c r="Z295" i="10"/>
  <c r="Z296" i="10"/>
  <c r="Z325" i="10"/>
  <c r="Z332" i="10"/>
  <c r="Z341" i="10"/>
  <c r="Z349" i="10"/>
  <c r="Z93" i="10"/>
  <c r="Z97" i="10"/>
  <c r="Z102" i="10"/>
  <c r="Z104" i="10"/>
  <c r="Z127" i="10"/>
  <c r="Z134" i="10"/>
  <c r="Z139" i="10"/>
  <c r="Z163" i="10"/>
  <c r="Z190" i="10"/>
  <c r="Z331" i="10"/>
  <c r="Z212" i="10"/>
  <c r="Z294" i="10"/>
  <c r="Z196" i="10"/>
  <c r="Z197" i="10"/>
  <c r="Z352" i="10"/>
  <c r="Z112" i="10"/>
  <c r="Z328" i="10"/>
  <c r="Z329" i="10"/>
  <c r="Z37" i="10"/>
  <c r="Z8" i="10"/>
  <c r="Z138" i="10"/>
  <c r="Z34" i="10"/>
  <c r="Z16" i="10"/>
  <c r="Z274" i="10"/>
  <c r="Z302" i="10"/>
  <c r="Z63" i="10"/>
  <c r="Z213" i="10"/>
  <c r="Z311" i="10"/>
  <c r="Z187" i="10"/>
  <c r="Z169" i="10"/>
  <c r="Z314" i="10"/>
  <c r="Z220" i="10"/>
  <c r="Z13" i="10"/>
  <c r="Z235" i="10"/>
  <c r="Z46" i="10"/>
  <c r="Z9" i="10"/>
  <c r="Z3" i="10"/>
  <c r="Z10" i="10"/>
  <c r="Z25" i="10"/>
  <c r="Z49" i="10"/>
  <c r="Z48" i="10"/>
  <c r="Z317" i="10"/>
  <c r="Z337" i="10"/>
  <c r="Z336" i="10"/>
  <c r="Z76" i="10"/>
  <c r="Z75" i="10"/>
  <c r="Z161" i="10"/>
  <c r="Z218" i="10"/>
  <c r="Z148" i="10"/>
  <c r="Z94" i="10"/>
  <c r="Z68" i="10"/>
  <c r="Z286" i="10"/>
  <c r="Z215" i="10"/>
  <c r="Z195" i="10"/>
  <c r="W26" i="7"/>
  <c r="S4" i="8"/>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2" i="2"/>
  <c r="G4" i="7"/>
  <c r="Q5" i="8"/>
  <c r="Q6" i="8"/>
  <c r="Q7" i="8"/>
  <c r="Q8" i="8"/>
  <c r="Q9" i="8"/>
  <c r="Q10" i="8"/>
  <c r="Q11" i="8"/>
  <c r="Q12" i="8"/>
  <c r="Q13" i="8"/>
  <c r="Q14" i="8"/>
  <c r="Q15" i="8"/>
  <c r="Q16" i="8"/>
  <c r="Q17" i="8"/>
  <c r="Q18" i="8"/>
  <c r="Q19" i="8"/>
  <c r="Q20" i="8"/>
  <c r="Q21" i="8"/>
  <c r="Q22" i="8"/>
  <c r="Q23" i="8"/>
  <c r="Q24" i="8"/>
  <c r="Q25" i="8"/>
  <c r="Q26" i="8"/>
  <c r="Q4" i="8"/>
  <c r="P26" i="8"/>
  <c r="O26" i="8"/>
  <c r="N26" i="8"/>
  <c r="M26" i="8"/>
  <c r="P25" i="8"/>
  <c r="O25" i="8"/>
  <c r="N25" i="8"/>
  <c r="M25" i="8"/>
  <c r="P24" i="8"/>
  <c r="O24" i="8"/>
  <c r="N24" i="8"/>
  <c r="M24" i="8"/>
  <c r="P23" i="8"/>
  <c r="O23" i="8"/>
  <c r="N23" i="8"/>
  <c r="M23" i="8"/>
  <c r="P22" i="8"/>
  <c r="O22" i="8"/>
  <c r="N22" i="8"/>
  <c r="M22" i="8"/>
  <c r="P21" i="8"/>
  <c r="O21" i="8"/>
  <c r="N21" i="8"/>
  <c r="M21" i="8"/>
  <c r="P20" i="8"/>
  <c r="O20" i="8"/>
  <c r="N20" i="8"/>
  <c r="M20" i="8"/>
  <c r="P19" i="8"/>
  <c r="O19" i="8"/>
  <c r="N19" i="8"/>
  <c r="M19" i="8"/>
  <c r="P18" i="8"/>
  <c r="O18" i="8"/>
  <c r="N18" i="8"/>
  <c r="M18" i="8"/>
  <c r="P17" i="8"/>
  <c r="O17" i="8"/>
  <c r="N17" i="8"/>
  <c r="M17" i="8"/>
  <c r="P16" i="8"/>
  <c r="O16" i="8"/>
  <c r="N16" i="8"/>
  <c r="M16" i="8"/>
  <c r="P15" i="8"/>
  <c r="O15" i="8"/>
  <c r="N15" i="8"/>
  <c r="M15" i="8"/>
  <c r="P14" i="8"/>
  <c r="O14" i="8"/>
  <c r="N14" i="8"/>
  <c r="M14" i="8"/>
  <c r="P13" i="8"/>
  <c r="O13" i="8"/>
  <c r="N13" i="8"/>
  <c r="M13" i="8"/>
  <c r="P12" i="8"/>
  <c r="O12" i="8"/>
  <c r="N12" i="8"/>
  <c r="M12" i="8"/>
  <c r="P11" i="8"/>
  <c r="O11" i="8"/>
  <c r="N11" i="8"/>
  <c r="M11" i="8"/>
  <c r="P10" i="8"/>
  <c r="O10" i="8"/>
  <c r="N10" i="8"/>
  <c r="M10" i="8"/>
  <c r="P9" i="8"/>
  <c r="O9" i="8"/>
  <c r="N9" i="8"/>
  <c r="M9" i="8"/>
  <c r="P8" i="8"/>
  <c r="O8" i="8"/>
  <c r="N8" i="8"/>
  <c r="M8" i="8"/>
  <c r="P7" i="8"/>
  <c r="O7" i="8"/>
  <c r="N7" i="8"/>
  <c r="M7" i="8"/>
  <c r="P6" i="8"/>
  <c r="O6" i="8"/>
  <c r="N6" i="8"/>
  <c r="M6" i="8"/>
  <c r="P5" i="8"/>
  <c r="O5" i="8"/>
  <c r="N5" i="8"/>
  <c r="M5" i="8"/>
  <c r="P4" i="8"/>
  <c r="O4" i="8"/>
  <c r="N4" i="8"/>
  <c r="M4" i="8"/>
  <c r="H26" i="8"/>
  <c r="G26" i="8"/>
  <c r="F26" i="8"/>
  <c r="E26" i="8"/>
  <c r="H25" i="8"/>
  <c r="G25" i="8"/>
  <c r="F25" i="8"/>
  <c r="E25" i="8"/>
  <c r="H24" i="8"/>
  <c r="G24" i="8"/>
  <c r="F24" i="8"/>
  <c r="E24" i="8"/>
  <c r="H23" i="8"/>
  <c r="G23" i="8"/>
  <c r="F23" i="8"/>
  <c r="E23" i="8"/>
  <c r="H22" i="8"/>
  <c r="G22" i="8"/>
  <c r="F22" i="8"/>
  <c r="E22" i="8"/>
  <c r="H21" i="8"/>
  <c r="G21" i="8"/>
  <c r="F21" i="8"/>
  <c r="E21" i="8"/>
  <c r="H20" i="8"/>
  <c r="G20" i="8"/>
  <c r="F20" i="8"/>
  <c r="E20" i="8"/>
  <c r="H19" i="8"/>
  <c r="G19" i="8"/>
  <c r="F19" i="8"/>
  <c r="E19" i="8"/>
  <c r="H18" i="8"/>
  <c r="G18" i="8"/>
  <c r="F18" i="8"/>
  <c r="E18" i="8"/>
  <c r="H17" i="8"/>
  <c r="G17" i="8"/>
  <c r="F17" i="8"/>
  <c r="E17" i="8"/>
  <c r="H16" i="8"/>
  <c r="G16" i="8"/>
  <c r="F16" i="8"/>
  <c r="E16" i="8"/>
  <c r="H15" i="8"/>
  <c r="G15" i="8"/>
  <c r="F15" i="8"/>
  <c r="E15" i="8"/>
  <c r="H14" i="8"/>
  <c r="G14" i="8"/>
  <c r="F14" i="8"/>
  <c r="E14" i="8"/>
  <c r="H13" i="8"/>
  <c r="G13" i="8"/>
  <c r="F13" i="8"/>
  <c r="E13" i="8"/>
  <c r="H12" i="8"/>
  <c r="G12" i="8"/>
  <c r="F12" i="8"/>
  <c r="E12" i="8"/>
  <c r="H11" i="8"/>
  <c r="G11" i="8"/>
  <c r="F11" i="8"/>
  <c r="E11" i="8"/>
  <c r="H10" i="8"/>
  <c r="G10" i="8"/>
  <c r="F10" i="8"/>
  <c r="E10" i="8"/>
  <c r="H9" i="8"/>
  <c r="G9" i="8"/>
  <c r="F9" i="8"/>
  <c r="E9" i="8"/>
  <c r="H8" i="8"/>
  <c r="G8" i="8"/>
  <c r="F8" i="8"/>
  <c r="E8" i="8"/>
  <c r="H7" i="8"/>
  <c r="G7" i="8"/>
  <c r="F7" i="8"/>
  <c r="E7" i="8"/>
  <c r="H6" i="8"/>
  <c r="G6" i="8"/>
  <c r="F6" i="8"/>
  <c r="E6" i="8"/>
  <c r="H5" i="8"/>
  <c r="G5" i="8"/>
  <c r="F5" i="8"/>
  <c r="E5" i="8"/>
  <c r="H4" i="8"/>
  <c r="G4" i="8"/>
  <c r="F4" i="8"/>
  <c r="E4" i="8"/>
  <c r="L26" i="8"/>
  <c r="K26" i="8"/>
  <c r="J26" i="8"/>
  <c r="I26" i="8"/>
  <c r="L25" i="8"/>
  <c r="K25" i="8"/>
  <c r="J25" i="8"/>
  <c r="I25" i="8"/>
  <c r="L24" i="8"/>
  <c r="K24" i="8"/>
  <c r="J24" i="8"/>
  <c r="I24" i="8"/>
  <c r="L23" i="8"/>
  <c r="K23" i="8"/>
  <c r="J23" i="8"/>
  <c r="I23" i="8"/>
  <c r="L22" i="8"/>
  <c r="K22" i="8"/>
  <c r="J22" i="8"/>
  <c r="I22" i="8"/>
  <c r="L21" i="8"/>
  <c r="K21" i="8"/>
  <c r="J21" i="8"/>
  <c r="I21" i="8"/>
  <c r="L20" i="8"/>
  <c r="K20" i="8"/>
  <c r="J20" i="8"/>
  <c r="I20" i="8"/>
  <c r="L19" i="8"/>
  <c r="K19" i="8"/>
  <c r="J19" i="8"/>
  <c r="I19" i="8"/>
  <c r="L18" i="8"/>
  <c r="K18" i="8"/>
  <c r="J18" i="8"/>
  <c r="I18" i="8"/>
  <c r="L17" i="8"/>
  <c r="K17" i="8"/>
  <c r="J17" i="8"/>
  <c r="I17" i="8"/>
  <c r="L16" i="8"/>
  <c r="K16" i="8"/>
  <c r="J16" i="8"/>
  <c r="I16" i="8"/>
  <c r="L15" i="8"/>
  <c r="K15" i="8"/>
  <c r="J15" i="8"/>
  <c r="I15" i="8"/>
  <c r="L14" i="8"/>
  <c r="K14" i="8"/>
  <c r="J14" i="8"/>
  <c r="I14" i="8"/>
  <c r="L13" i="8"/>
  <c r="K13" i="8"/>
  <c r="J13" i="8"/>
  <c r="I13" i="8"/>
  <c r="L12" i="8"/>
  <c r="K12" i="8"/>
  <c r="J12" i="8"/>
  <c r="I12" i="8"/>
  <c r="L11" i="8"/>
  <c r="K11" i="8"/>
  <c r="J11" i="8"/>
  <c r="I11" i="8"/>
  <c r="L10" i="8"/>
  <c r="K10" i="8"/>
  <c r="J10" i="8"/>
  <c r="I10" i="8"/>
  <c r="L9" i="8"/>
  <c r="K9" i="8"/>
  <c r="J9" i="8"/>
  <c r="I9" i="8"/>
  <c r="L8" i="8"/>
  <c r="K8" i="8"/>
  <c r="J8" i="8"/>
  <c r="I8" i="8"/>
  <c r="L7" i="8"/>
  <c r="K7" i="8"/>
  <c r="J7" i="8"/>
  <c r="I7" i="8"/>
  <c r="L6" i="8"/>
  <c r="K6" i="8"/>
  <c r="J6" i="8"/>
  <c r="I6" i="8"/>
  <c r="L5" i="8"/>
  <c r="K5" i="8"/>
  <c r="J5" i="8"/>
  <c r="I5" i="8"/>
  <c r="L4" i="8"/>
  <c r="K4" i="8"/>
  <c r="J4" i="8"/>
  <c r="I4" i="8"/>
  <c r="D26" i="8"/>
  <c r="C26" i="8"/>
  <c r="B26" i="8"/>
  <c r="A26" i="8"/>
  <c r="D25" i="8"/>
  <c r="C25" i="8"/>
  <c r="B25" i="8"/>
  <c r="A25" i="8"/>
  <c r="D24" i="8"/>
  <c r="C24" i="8"/>
  <c r="B24" i="8"/>
  <c r="A24" i="8"/>
  <c r="D23" i="8"/>
  <c r="C23" i="8"/>
  <c r="B23" i="8"/>
  <c r="A23" i="8"/>
  <c r="D22" i="8"/>
  <c r="C22" i="8"/>
  <c r="B22" i="8"/>
  <c r="A22" i="8"/>
  <c r="D21" i="8"/>
  <c r="C21" i="8"/>
  <c r="B21" i="8"/>
  <c r="A21" i="8"/>
  <c r="D20" i="8"/>
  <c r="C20" i="8"/>
  <c r="B20" i="8"/>
  <c r="A20" i="8"/>
  <c r="D19" i="8"/>
  <c r="C19" i="8"/>
  <c r="B19" i="8"/>
  <c r="A19" i="8"/>
  <c r="D18" i="8"/>
  <c r="C18" i="8"/>
  <c r="B18" i="8"/>
  <c r="A18" i="8"/>
  <c r="D17" i="8"/>
  <c r="C17" i="8"/>
  <c r="B17" i="8"/>
  <c r="A17" i="8"/>
  <c r="D16" i="8"/>
  <c r="C16" i="8"/>
  <c r="B16" i="8"/>
  <c r="A16" i="8"/>
  <c r="D15" i="8"/>
  <c r="C15" i="8"/>
  <c r="B15" i="8"/>
  <c r="A15" i="8"/>
  <c r="D14" i="8"/>
  <c r="C14" i="8"/>
  <c r="B14" i="8"/>
  <c r="A14" i="8"/>
  <c r="D13" i="8"/>
  <c r="C13" i="8"/>
  <c r="B13" i="8"/>
  <c r="A13" i="8"/>
  <c r="D12" i="8"/>
  <c r="C12" i="8"/>
  <c r="B12" i="8"/>
  <c r="A12" i="8"/>
  <c r="D11" i="8"/>
  <c r="C11" i="8"/>
  <c r="B11" i="8"/>
  <c r="A11" i="8"/>
  <c r="D10" i="8"/>
  <c r="C10" i="8"/>
  <c r="B10" i="8"/>
  <c r="A10" i="8"/>
  <c r="D9" i="8"/>
  <c r="C9" i="8"/>
  <c r="B9" i="8"/>
  <c r="A9" i="8"/>
  <c r="D8" i="8"/>
  <c r="C8" i="8"/>
  <c r="B8" i="8"/>
  <c r="A8" i="8"/>
  <c r="D7" i="8"/>
  <c r="C7" i="8"/>
  <c r="B7" i="8"/>
  <c r="A7" i="8"/>
  <c r="D6" i="8"/>
  <c r="C6" i="8"/>
  <c r="B6" i="8"/>
  <c r="A6" i="8"/>
  <c r="D5" i="8"/>
  <c r="C5" i="8"/>
  <c r="B5" i="8"/>
  <c r="A5" i="8"/>
  <c r="D4" i="8"/>
  <c r="C4" i="8"/>
  <c r="B4" i="8"/>
  <c r="A4" i="8"/>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4" i="7"/>
  <c r="T34" i="7"/>
  <c r="S34" i="7"/>
  <c r="R34" i="7"/>
  <c r="Q34" i="7"/>
  <c r="P34" i="7"/>
  <c r="O34" i="7"/>
  <c r="N34" i="7"/>
  <c r="M34" i="7"/>
  <c r="L34" i="7"/>
  <c r="K34" i="7"/>
  <c r="T33" i="7"/>
  <c r="S33" i="7"/>
  <c r="R33" i="7"/>
  <c r="Q33" i="7"/>
  <c r="P33" i="7"/>
  <c r="O33" i="7"/>
  <c r="N33" i="7"/>
  <c r="M33" i="7"/>
  <c r="L33" i="7"/>
  <c r="K33" i="7"/>
  <c r="T32" i="7"/>
  <c r="S32" i="7"/>
  <c r="R32" i="7"/>
  <c r="Q32" i="7"/>
  <c r="P32" i="7"/>
  <c r="O32" i="7"/>
  <c r="N32" i="7"/>
  <c r="M32" i="7"/>
  <c r="L32" i="7"/>
  <c r="K32" i="7"/>
  <c r="T31" i="7"/>
  <c r="S31" i="7"/>
  <c r="R31" i="7"/>
  <c r="Q31" i="7"/>
  <c r="P31" i="7"/>
  <c r="O31" i="7"/>
  <c r="N31" i="7"/>
  <c r="M31" i="7"/>
  <c r="L31" i="7"/>
  <c r="K31" i="7"/>
  <c r="T30" i="7"/>
  <c r="S30" i="7"/>
  <c r="R30" i="7"/>
  <c r="Q30" i="7"/>
  <c r="P30" i="7"/>
  <c r="O30" i="7"/>
  <c r="N30" i="7"/>
  <c r="M30" i="7"/>
  <c r="L30" i="7"/>
  <c r="K30" i="7"/>
  <c r="T29" i="7"/>
  <c r="S29" i="7"/>
  <c r="R29" i="7"/>
  <c r="Q29" i="7"/>
  <c r="P29" i="7"/>
  <c r="O29" i="7"/>
  <c r="N29" i="7"/>
  <c r="M29" i="7"/>
  <c r="L29" i="7"/>
  <c r="K29" i="7"/>
  <c r="T28" i="7"/>
  <c r="S28" i="7"/>
  <c r="R28" i="7"/>
  <c r="Q28" i="7"/>
  <c r="P28" i="7"/>
  <c r="O28" i="7"/>
  <c r="N28" i="7"/>
  <c r="M28" i="7"/>
  <c r="L28" i="7"/>
  <c r="K28" i="7"/>
  <c r="T27" i="7"/>
  <c r="S27" i="7"/>
  <c r="R27" i="7"/>
  <c r="Q27" i="7"/>
  <c r="P27" i="7"/>
  <c r="O27" i="7"/>
  <c r="N27" i="7"/>
  <c r="M27" i="7"/>
  <c r="L27" i="7"/>
  <c r="K27" i="7"/>
  <c r="T26" i="7"/>
  <c r="S26" i="7"/>
  <c r="R26" i="7"/>
  <c r="Q26" i="7"/>
  <c r="P26" i="7"/>
  <c r="O26" i="7"/>
  <c r="N26" i="7"/>
  <c r="M26" i="7"/>
  <c r="L26" i="7"/>
  <c r="K26" i="7"/>
  <c r="T25" i="7"/>
  <c r="S25" i="7"/>
  <c r="R25" i="7"/>
  <c r="Q25" i="7"/>
  <c r="P25" i="7"/>
  <c r="O25" i="7"/>
  <c r="N25" i="7"/>
  <c r="M25" i="7"/>
  <c r="L25" i="7"/>
  <c r="K25" i="7"/>
  <c r="T24" i="7"/>
  <c r="S24" i="7"/>
  <c r="R24" i="7"/>
  <c r="Q24" i="7"/>
  <c r="P24" i="7"/>
  <c r="O24" i="7"/>
  <c r="N24" i="7"/>
  <c r="M24" i="7"/>
  <c r="L24" i="7"/>
  <c r="K24" i="7"/>
  <c r="T23" i="7"/>
  <c r="S23" i="7"/>
  <c r="R23" i="7"/>
  <c r="P23" i="7"/>
  <c r="O23" i="7"/>
  <c r="N23" i="7"/>
  <c r="M23" i="7"/>
  <c r="L23" i="7"/>
  <c r="K23" i="7"/>
  <c r="T22" i="7"/>
  <c r="S22" i="7"/>
  <c r="R22" i="7"/>
  <c r="Q22" i="7"/>
  <c r="P22" i="7"/>
  <c r="O22" i="7"/>
  <c r="N22" i="7"/>
  <c r="M22" i="7"/>
  <c r="L22" i="7"/>
  <c r="K22" i="7"/>
  <c r="T21" i="7"/>
  <c r="S21" i="7"/>
  <c r="R21" i="7"/>
  <c r="Q21" i="7"/>
  <c r="P21" i="7"/>
  <c r="O21" i="7"/>
  <c r="N21" i="7"/>
  <c r="M21" i="7"/>
  <c r="L21" i="7"/>
  <c r="K21" i="7"/>
  <c r="T20" i="7"/>
  <c r="S20" i="7"/>
  <c r="R20" i="7"/>
  <c r="Q20" i="7"/>
  <c r="P20" i="7"/>
  <c r="O20" i="7"/>
  <c r="N20" i="7"/>
  <c r="M20" i="7"/>
  <c r="L20" i="7"/>
  <c r="K20" i="7"/>
  <c r="T19" i="7"/>
  <c r="S19" i="7"/>
  <c r="R19" i="7"/>
  <c r="Q19" i="7"/>
  <c r="P19" i="7"/>
  <c r="O19" i="7"/>
  <c r="N19" i="7"/>
  <c r="M19" i="7"/>
  <c r="L19" i="7"/>
  <c r="K19" i="7"/>
  <c r="T18" i="7"/>
  <c r="S18" i="7"/>
  <c r="R18" i="7"/>
  <c r="Q18" i="7"/>
  <c r="P18" i="7"/>
  <c r="O18" i="7"/>
  <c r="N18" i="7"/>
  <c r="M18" i="7"/>
  <c r="L18" i="7"/>
  <c r="K18" i="7"/>
  <c r="T17" i="7"/>
  <c r="S17" i="7"/>
  <c r="R17" i="7"/>
  <c r="Q17" i="7"/>
  <c r="P17" i="7"/>
  <c r="O17" i="7"/>
  <c r="N17" i="7"/>
  <c r="M17" i="7"/>
  <c r="L17" i="7"/>
  <c r="K17" i="7"/>
  <c r="T16" i="7"/>
  <c r="S16" i="7"/>
  <c r="R16" i="7"/>
  <c r="Q16" i="7"/>
  <c r="P16" i="7"/>
  <c r="O16" i="7"/>
  <c r="N16" i="7"/>
  <c r="M16" i="7"/>
  <c r="L16" i="7"/>
  <c r="K16" i="7"/>
  <c r="T15" i="7"/>
  <c r="S15" i="7"/>
  <c r="R15" i="7"/>
  <c r="Q15" i="7"/>
  <c r="P15" i="7"/>
  <c r="O15" i="7"/>
  <c r="N15" i="7"/>
  <c r="M15" i="7"/>
  <c r="L15" i="7"/>
  <c r="K15" i="7"/>
  <c r="T14" i="7"/>
  <c r="S14" i="7"/>
  <c r="R14" i="7"/>
  <c r="Q14" i="7"/>
  <c r="P14" i="7"/>
  <c r="O14" i="7"/>
  <c r="N14" i="7"/>
  <c r="M14" i="7"/>
  <c r="L14" i="7"/>
  <c r="K14" i="7"/>
  <c r="T13" i="7"/>
  <c r="S13" i="7"/>
  <c r="R13" i="7"/>
  <c r="P13" i="7"/>
  <c r="O13" i="7"/>
  <c r="N13" i="7"/>
  <c r="M13" i="7"/>
  <c r="L13" i="7"/>
  <c r="K13" i="7"/>
  <c r="T12" i="7"/>
  <c r="S12" i="7"/>
  <c r="R12" i="7"/>
  <c r="Q12" i="7"/>
  <c r="P12" i="7"/>
  <c r="O12" i="7"/>
  <c r="N12" i="7"/>
  <c r="M12" i="7"/>
  <c r="L12" i="7"/>
  <c r="K12" i="7"/>
  <c r="T11" i="7"/>
  <c r="S11" i="7"/>
  <c r="R11" i="7"/>
  <c r="Q11" i="7"/>
  <c r="P11" i="7"/>
  <c r="O11" i="7"/>
  <c r="N11" i="7"/>
  <c r="M11" i="7"/>
  <c r="L11" i="7"/>
  <c r="K11" i="7"/>
  <c r="T10" i="7"/>
  <c r="S10" i="7"/>
  <c r="R10" i="7"/>
  <c r="Q10" i="7"/>
  <c r="P10" i="7"/>
  <c r="O10" i="7"/>
  <c r="N10" i="7"/>
  <c r="M10" i="7"/>
  <c r="L10" i="7"/>
  <c r="K10" i="7"/>
  <c r="T9" i="7"/>
  <c r="S9" i="7"/>
  <c r="R9" i="7"/>
  <c r="Q9" i="7"/>
  <c r="P9" i="7"/>
  <c r="O9" i="7"/>
  <c r="N9" i="7"/>
  <c r="M9" i="7"/>
  <c r="L9" i="7"/>
  <c r="K9" i="7"/>
  <c r="T8" i="7"/>
  <c r="S8" i="7"/>
  <c r="R8" i="7"/>
  <c r="Q8" i="7"/>
  <c r="P8" i="7"/>
  <c r="O8" i="7"/>
  <c r="N8" i="7"/>
  <c r="M8" i="7"/>
  <c r="L8" i="7"/>
  <c r="K8" i="7"/>
  <c r="T7" i="7"/>
  <c r="S7" i="7"/>
  <c r="R7" i="7"/>
  <c r="Q7" i="7"/>
  <c r="P7" i="7"/>
  <c r="O7" i="7"/>
  <c r="N7" i="7"/>
  <c r="M7" i="7"/>
  <c r="L7" i="7"/>
  <c r="K7" i="7"/>
  <c r="T6" i="7"/>
  <c r="S6" i="7"/>
  <c r="R6" i="7"/>
  <c r="Q6" i="7"/>
  <c r="P6" i="7"/>
  <c r="O6" i="7"/>
  <c r="N6" i="7"/>
  <c r="M6" i="7"/>
  <c r="L6" i="7"/>
  <c r="K6" i="7"/>
  <c r="T5" i="7"/>
  <c r="S5" i="7"/>
  <c r="R5" i="7"/>
  <c r="P5" i="7"/>
  <c r="O5" i="7"/>
  <c r="N5" i="7"/>
  <c r="M5" i="7"/>
  <c r="L5" i="7"/>
  <c r="K5" i="7"/>
  <c r="T4" i="7"/>
  <c r="S4" i="7"/>
  <c r="R4" i="7"/>
  <c r="Q4" i="7"/>
  <c r="P4" i="7"/>
  <c r="O4" i="7"/>
  <c r="N4" i="7"/>
  <c r="M4" i="7"/>
  <c r="L4" i="7"/>
  <c r="K4" i="7"/>
  <c r="J34" i="7"/>
  <c r="I34" i="7"/>
  <c r="H34" i="7"/>
  <c r="G34" i="7"/>
  <c r="F34" i="7"/>
  <c r="E34" i="7"/>
  <c r="D34" i="7"/>
  <c r="J33" i="7"/>
  <c r="I33" i="7"/>
  <c r="H33" i="7"/>
  <c r="G33" i="7"/>
  <c r="F33" i="7"/>
  <c r="E33" i="7"/>
  <c r="D33" i="7"/>
  <c r="J32" i="7"/>
  <c r="I32" i="7"/>
  <c r="H32" i="7"/>
  <c r="G32" i="7"/>
  <c r="F32" i="7"/>
  <c r="E32" i="7"/>
  <c r="D32" i="7"/>
  <c r="J31" i="7"/>
  <c r="I31" i="7"/>
  <c r="H31" i="7"/>
  <c r="G31" i="7"/>
  <c r="F31" i="7"/>
  <c r="E31" i="7"/>
  <c r="D31" i="7"/>
  <c r="J30" i="7"/>
  <c r="I30" i="7"/>
  <c r="H30" i="7"/>
  <c r="G30" i="7"/>
  <c r="F30" i="7"/>
  <c r="E30" i="7"/>
  <c r="D30" i="7"/>
  <c r="J29" i="7"/>
  <c r="I29" i="7"/>
  <c r="H29" i="7"/>
  <c r="G29" i="7"/>
  <c r="F29" i="7"/>
  <c r="E29" i="7"/>
  <c r="D29" i="7"/>
  <c r="J28" i="7"/>
  <c r="I28" i="7"/>
  <c r="H28" i="7"/>
  <c r="G28" i="7"/>
  <c r="F28" i="7"/>
  <c r="E28" i="7"/>
  <c r="D28" i="7"/>
  <c r="J27" i="7"/>
  <c r="I27" i="7"/>
  <c r="H27" i="7"/>
  <c r="G27" i="7"/>
  <c r="F27" i="7"/>
  <c r="E27" i="7"/>
  <c r="D27" i="7"/>
  <c r="J26" i="7"/>
  <c r="I26" i="7"/>
  <c r="H26" i="7"/>
  <c r="G26" i="7"/>
  <c r="F26" i="7"/>
  <c r="E26" i="7"/>
  <c r="D26" i="7"/>
  <c r="J25" i="7"/>
  <c r="I25" i="7"/>
  <c r="H25" i="7"/>
  <c r="G25" i="7"/>
  <c r="F25" i="7"/>
  <c r="E25" i="7"/>
  <c r="D25" i="7"/>
  <c r="J24" i="7"/>
  <c r="I24" i="7"/>
  <c r="H24" i="7"/>
  <c r="G24" i="7"/>
  <c r="F24" i="7"/>
  <c r="E24" i="7"/>
  <c r="D24" i="7"/>
  <c r="J23" i="7"/>
  <c r="I23" i="7"/>
  <c r="H23" i="7"/>
  <c r="F23" i="7"/>
  <c r="E23" i="7"/>
  <c r="D23" i="7"/>
  <c r="J22" i="7"/>
  <c r="I22" i="7"/>
  <c r="H22" i="7"/>
  <c r="G22" i="7"/>
  <c r="F22" i="7"/>
  <c r="E22" i="7"/>
  <c r="D22" i="7"/>
  <c r="J21" i="7"/>
  <c r="I21" i="7"/>
  <c r="H21" i="7"/>
  <c r="G21" i="7"/>
  <c r="F21" i="7"/>
  <c r="E21" i="7"/>
  <c r="D21" i="7"/>
  <c r="J20" i="7"/>
  <c r="I20" i="7"/>
  <c r="H20" i="7"/>
  <c r="G20" i="7"/>
  <c r="F20" i="7"/>
  <c r="E20" i="7"/>
  <c r="D20" i="7"/>
  <c r="J19" i="7"/>
  <c r="I19" i="7"/>
  <c r="H19" i="7"/>
  <c r="G19" i="7"/>
  <c r="F19" i="7"/>
  <c r="E19" i="7"/>
  <c r="D19" i="7"/>
  <c r="J18" i="7"/>
  <c r="I18" i="7"/>
  <c r="H18" i="7"/>
  <c r="G18" i="7"/>
  <c r="F18" i="7"/>
  <c r="E18" i="7"/>
  <c r="D18" i="7"/>
  <c r="J17" i="7"/>
  <c r="I17" i="7"/>
  <c r="H17" i="7"/>
  <c r="G17" i="7"/>
  <c r="F17" i="7"/>
  <c r="E17" i="7"/>
  <c r="D17" i="7"/>
  <c r="J16" i="7"/>
  <c r="I16" i="7"/>
  <c r="H16" i="7"/>
  <c r="G16" i="7"/>
  <c r="F16" i="7"/>
  <c r="E16" i="7"/>
  <c r="D16" i="7"/>
  <c r="J15" i="7"/>
  <c r="I15" i="7"/>
  <c r="H15" i="7"/>
  <c r="G15" i="7"/>
  <c r="F15" i="7"/>
  <c r="E15" i="7"/>
  <c r="D15" i="7"/>
  <c r="J14" i="7"/>
  <c r="I14" i="7"/>
  <c r="H14" i="7"/>
  <c r="G14" i="7"/>
  <c r="F14" i="7"/>
  <c r="E14" i="7"/>
  <c r="D14" i="7"/>
  <c r="J13" i="7"/>
  <c r="I13" i="7"/>
  <c r="H13" i="7"/>
  <c r="F13" i="7"/>
  <c r="E13" i="7"/>
  <c r="D13" i="7"/>
  <c r="J12" i="7"/>
  <c r="I12" i="7"/>
  <c r="H12" i="7"/>
  <c r="G12" i="7"/>
  <c r="F12" i="7"/>
  <c r="E12" i="7"/>
  <c r="D12" i="7"/>
  <c r="J11" i="7"/>
  <c r="I11" i="7"/>
  <c r="H11" i="7"/>
  <c r="G11" i="7"/>
  <c r="F11" i="7"/>
  <c r="E11" i="7"/>
  <c r="D11" i="7"/>
  <c r="J10" i="7"/>
  <c r="I10" i="7"/>
  <c r="H10" i="7"/>
  <c r="G10" i="7"/>
  <c r="F10" i="7"/>
  <c r="E10" i="7"/>
  <c r="D10" i="7"/>
  <c r="J9" i="7"/>
  <c r="I9" i="7"/>
  <c r="H9" i="7"/>
  <c r="G9" i="7"/>
  <c r="F9" i="7"/>
  <c r="E9" i="7"/>
  <c r="D9" i="7"/>
  <c r="J8" i="7"/>
  <c r="I8" i="7"/>
  <c r="H8" i="7"/>
  <c r="G8" i="7"/>
  <c r="F8" i="7"/>
  <c r="E8" i="7"/>
  <c r="D8" i="7"/>
  <c r="J7" i="7"/>
  <c r="I7" i="7"/>
  <c r="H7" i="7"/>
  <c r="G7" i="7"/>
  <c r="F7" i="7"/>
  <c r="E7" i="7"/>
  <c r="D7" i="7"/>
  <c r="J6" i="7"/>
  <c r="I6" i="7"/>
  <c r="H6" i="7"/>
  <c r="G6" i="7"/>
  <c r="F6" i="7"/>
  <c r="E6" i="7"/>
  <c r="D6" i="7"/>
  <c r="J5" i="7"/>
  <c r="I5" i="7"/>
  <c r="H5" i="7"/>
  <c r="F5" i="7"/>
  <c r="E5" i="7"/>
  <c r="D5" i="7"/>
  <c r="J4" i="7"/>
  <c r="I4" i="7"/>
  <c r="H4" i="7"/>
  <c r="F4" i="7"/>
  <c r="E4" i="7"/>
  <c r="D4" i="7"/>
  <c r="C34" i="7"/>
  <c r="B34" i="7"/>
  <c r="C33" i="7"/>
  <c r="B33" i="7"/>
  <c r="C32" i="7"/>
  <c r="B32" i="7"/>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4" i="7"/>
  <c r="G2" i="9"/>
  <c r="H2" i="9"/>
  <c r="E3" i="9"/>
  <c r="F3" i="9"/>
  <c r="G3" i="9"/>
  <c r="H3" i="9"/>
  <c r="E4" i="9"/>
  <c r="F4" i="9"/>
  <c r="G4" i="9"/>
  <c r="H4" i="9"/>
  <c r="E5" i="9"/>
  <c r="F5" i="9"/>
  <c r="G5" i="9"/>
  <c r="H5" i="9"/>
  <c r="E6" i="9"/>
  <c r="F6" i="9"/>
  <c r="G6" i="9"/>
  <c r="H6" i="9"/>
  <c r="E7" i="9"/>
  <c r="F7" i="9"/>
  <c r="G7" i="9"/>
  <c r="H7" i="9"/>
  <c r="E8" i="9"/>
  <c r="F8" i="9"/>
  <c r="G8" i="9"/>
  <c r="H8" i="9"/>
  <c r="E9" i="9"/>
  <c r="F9" i="9"/>
  <c r="G9" i="9"/>
  <c r="H9" i="9"/>
  <c r="E10" i="9"/>
  <c r="F10" i="9"/>
  <c r="G10" i="9"/>
  <c r="H10" i="9"/>
  <c r="E11" i="9"/>
  <c r="F11" i="9"/>
  <c r="G11" i="9"/>
  <c r="H11" i="9"/>
  <c r="E12" i="9"/>
  <c r="F12" i="9"/>
  <c r="G12" i="9"/>
  <c r="H12" i="9"/>
  <c r="E13" i="9"/>
  <c r="F13" i="9"/>
  <c r="G13" i="9"/>
  <c r="H13" i="9"/>
  <c r="E14" i="9"/>
  <c r="F14" i="9"/>
  <c r="G14" i="9"/>
  <c r="H14" i="9"/>
  <c r="E15" i="9"/>
  <c r="F15" i="9"/>
  <c r="G15" i="9"/>
  <c r="H15" i="9"/>
  <c r="E16" i="9"/>
  <c r="F16" i="9"/>
  <c r="G16" i="9"/>
  <c r="H16" i="9"/>
  <c r="E17" i="9"/>
  <c r="F17" i="9"/>
  <c r="G17" i="9"/>
  <c r="H17" i="9"/>
  <c r="E18" i="9"/>
  <c r="F18" i="9"/>
  <c r="G18" i="9"/>
  <c r="H18" i="9"/>
  <c r="E19" i="9"/>
  <c r="F19" i="9"/>
  <c r="G19" i="9"/>
  <c r="H19" i="9"/>
  <c r="E20" i="9"/>
  <c r="F20" i="9"/>
  <c r="G20" i="9"/>
  <c r="H20" i="9"/>
  <c r="E21" i="9"/>
  <c r="F21" i="9"/>
  <c r="G21" i="9"/>
  <c r="H21" i="9"/>
  <c r="E22" i="9"/>
  <c r="F22" i="9"/>
  <c r="G22" i="9"/>
  <c r="H22" i="9"/>
  <c r="E23" i="9"/>
  <c r="F23" i="9"/>
  <c r="G23" i="9"/>
  <c r="H23" i="9"/>
  <c r="E24" i="9"/>
  <c r="F24" i="9"/>
  <c r="G24" i="9"/>
  <c r="H24" i="9"/>
  <c r="E25" i="9"/>
  <c r="F25" i="9"/>
  <c r="G25" i="9"/>
  <c r="H25" i="9"/>
  <c r="E26" i="9"/>
  <c r="F26" i="9"/>
  <c r="G26" i="9"/>
  <c r="H26" i="9"/>
  <c r="E27" i="9"/>
  <c r="F27" i="9"/>
  <c r="G27" i="9"/>
  <c r="H27" i="9"/>
  <c r="E28" i="9"/>
  <c r="F28" i="9"/>
  <c r="G28" i="9"/>
  <c r="H28" i="9"/>
  <c r="E29" i="9"/>
  <c r="F29" i="9"/>
  <c r="G29" i="9"/>
  <c r="H29" i="9"/>
  <c r="E30" i="9"/>
  <c r="F30" i="9"/>
  <c r="G30" i="9"/>
  <c r="H30" i="9"/>
  <c r="E31" i="9"/>
  <c r="F31" i="9"/>
  <c r="G31" i="9"/>
  <c r="H31" i="9"/>
  <c r="E32" i="9"/>
  <c r="F32" i="9"/>
  <c r="G32" i="9"/>
  <c r="H32" i="9"/>
  <c r="E33" i="9"/>
  <c r="F33" i="9"/>
  <c r="G33" i="9"/>
  <c r="H33" i="9"/>
  <c r="E34" i="9"/>
  <c r="F34" i="9"/>
  <c r="G34" i="9"/>
  <c r="H34" i="9"/>
  <c r="E35" i="9"/>
  <c r="F35" i="9"/>
  <c r="G35" i="9"/>
  <c r="H35" i="9"/>
  <c r="E36" i="9"/>
  <c r="F36" i="9"/>
  <c r="G36" i="9"/>
  <c r="H36" i="9"/>
  <c r="E37" i="9"/>
  <c r="F37" i="9"/>
  <c r="G37" i="9"/>
  <c r="H37" i="9"/>
  <c r="E38" i="9"/>
  <c r="F38" i="9"/>
  <c r="G38" i="9"/>
  <c r="H38" i="9"/>
  <c r="E39" i="9"/>
  <c r="F39" i="9"/>
  <c r="G39" i="9"/>
  <c r="H39" i="9"/>
  <c r="E40" i="9"/>
  <c r="F40" i="9"/>
  <c r="G40" i="9"/>
  <c r="H40" i="9"/>
  <c r="E41" i="9"/>
  <c r="F41" i="9"/>
  <c r="G41" i="9"/>
  <c r="H41" i="9"/>
  <c r="E42" i="9"/>
  <c r="F42" i="9"/>
  <c r="G42" i="9"/>
  <c r="H42" i="9"/>
  <c r="E43" i="9"/>
  <c r="F43" i="9"/>
  <c r="G43" i="9"/>
  <c r="H43" i="9"/>
  <c r="E44" i="9"/>
  <c r="F44" i="9"/>
  <c r="G44" i="9"/>
  <c r="H44" i="9"/>
  <c r="E45" i="9"/>
  <c r="F45" i="9"/>
  <c r="G45" i="9"/>
  <c r="H45" i="9"/>
  <c r="E46" i="9"/>
  <c r="F46" i="9"/>
  <c r="G46" i="9"/>
  <c r="H46" i="9"/>
  <c r="E47" i="9"/>
  <c r="F47" i="9"/>
  <c r="G47" i="9"/>
  <c r="H47" i="9"/>
  <c r="E48" i="9"/>
  <c r="F48" i="9"/>
  <c r="G48" i="9"/>
  <c r="H48" i="9"/>
  <c r="E49" i="9"/>
  <c r="F49" i="9"/>
  <c r="G49" i="9"/>
  <c r="H49" i="9"/>
  <c r="E50" i="9"/>
  <c r="F50" i="9"/>
  <c r="G50" i="9"/>
  <c r="H50" i="9"/>
  <c r="E51" i="9"/>
  <c r="F51" i="9"/>
  <c r="G51" i="9"/>
  <c r="H51" i="9"/>
  <c r="E52" i="9"/>
  <c r="F52" i="9"/>
  <c r="G52" i="9"/>
  <c r="H52" i="9"/>
  <c r="E53" i="9"/>
  <c r="F53" i="9"/>
  <c r="G53" i="9"/>
  <c r="H53" i="9"/>
  <c r="E54" i="9"/>
  <c r="F54" i="9"/>
  <c r="G54" i="9"/>
  <c r="H54" i="9"/>
  <c r="E55" i="9"/>
  <c r="F55" i="9"/>
  <c r="G55" i="9"/>
  <c r="H55" i="9"/>
  <c r="E56" i="9"/>
  <c r="F56" i="9"/>
  <c r="G56" i="9"/>
  <c r="H56" i="9"/>
  <c r="E57" i="9"/>
  <c r="F57" i="9"/>
  <c r="G57" i="9"/>
  <c r="H57" i="9"/>
  <c r="E58" i="9"/>
  <c r="F58" i="9"/>
  <c r="G58" i="9"/>
  <c r="H58" i="9"/>
  <c r="E59" i="9"/>
  <c r="F59" i="9"/>
  <c r="G59" i="9"/>
  <c r="H59" i="9"/>
  <c r="E60" i="9"/>
  <c r="F60" i="9"/>
  <c r="G60" i="9"/>
  <c r="H60" i="9"/>
  <c r="E61" i="9"/>
  <c r="F61" i="9"/>
  <c r="G61" i="9"/>
  <c r="H61" i="9"/>
  <c r="E62" i="9"/>
  <c r="F62" i="9"/>
  <c r="G62" i="9"/>
  <c r="H62" i="9"/>
  <c r="E63" i="9"/>
  <c r="F63" i="9"/>
  <c r="G63" i="9"/>
  <c r="H63" i="9"/>
  <c r="E64" i="9"/>
  <c r="F64" i="9"/>
  <c r="G64" i="9"/>
  <c r="H64" i="9"/>
  <c r="E65" i="9"/>
  <c r="F65" i="9"/>
  <c r="G65" i="9"/>
  <c r="H65" i="9"/>
  <c r="E66" i="9"/>
  <c r="F66" i="9"/>
  <c r="G66" i="9"/>
  <c r="H66" i="9"/>
  <c r="E67" i="9"/>
  <c r="F67" i="9"/>
  <c r="G67" i="9"/>
  <c r="H67" i="9"/>
  <c r="E68" i="9"/>
  <c r="F68" i="9"/>
  <c r="G68" i="9"/>
  <c r="H68" i="9"/>
  <c r="E69" i="9"/>
  <c r="F69" i="9"/>
  <c r="G69" i="9"/>
  <c r="H69" i="9"/>
  <c r="E70" i="9"/>
  <c r="F70" i="9"/>
  <c r="G70" i="9"/>
  <c r="H70" i="9"/>
  <c r="E71" i="9"/>
  <c r="F71" i="9"/>
  <c r="G71" i="9"/>
  <c r="H71" i="9"/>
  <c r="E72" i="9"/>
  <c r="F72" i="9"/>
  <c r="G72" i="9"/>
  <c r="H72" i="9"/>
  <c r="E73" i="9"/>
  <c r="F73" i="9"/>
  <c r="G73" i="9"/>
  <c r="H73" i="9"/>
  <c r="E74" i="9"/>
  <c r="F74" i="9"/>
  <c r="G74" i="9"/>
  <c r="H74" i="9"/>
  <c r="E75" i="9"/>
  <c r="F75" i="9"/>
  <c r="G75" i="9"/>
  <c r="H75" i="9"/>
  <c r="E76" i="9"/>
  <c r="F76" i="9"/>
  <c r="G76" i="9"/>
  <c r="H76" i="9"/>
  <c r="E77" i="9"/>
  <c r="F77" i="9"/>
  <c r="G77" i="9"/>
  <c r="H77" i="9"/>
  <c r="E78" i="9"/>
  <c r="F78" i="9"/>
  <c r="G78" i="9"/>
  <c r="H78" i="9"/>
  <c r="E79" i="9"/>
  <c r="F79" i="9"/>
  <c r="G79" i="9"/>
  <c r="H79" i="9"/>
  <c r="E80" i="9"/>
  <c r="F80" i="9"/>
  <c r="G80" i="9"/>
  <c r="H80" i="9"/>
  <c r="E81" i="9"/>
  <c r="F81" i="9"/>
  <c r="G81" i="9"/>
  <c r="H81" i="9"/>
  <c r="E82" i="9"/>
  <c r="F82" i="9"/>
  <c r="G82" i="9"/>
  <c r="H82" i="9"/>
  <c r="E83" i="9"/>
  <c r="F83" i="9"/>
  <c r="G83" i="9"/>
  <c r="H83" i="9"/>
  <c r="E84" i="9"/>
  <c r="F84" i="9"/>
  <c r="G84" i="9"/>
  <c r="H84"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3" i="9"/>
  <c r="F93" i="9"/>
  <c r="G93" i="9"/>
  <c r="H93" i="9"/>
  <c r="E94" i="9"/>
  <c r="F94" i="9"/>
  <c r="G94" i="9"/>
  <c r="H94" i="9"/>
  <c r="E95" i="9"/>
  <c r="F95" i="9"/>
  <c r="G95" i="9"/>
  <c r="H95" i="9"/>
  <c r="E96" i="9"/>
  <c r="F96" i="9"/>
  <c r="G96" i="9"/>
  <c r="H96" i="9"/>
  <c r="E97" i="9"/>
  <c r="F97" i="9"/>
  <c r="G97" i="9"/>
  <c r="H97" i="9"/>
  <c r="E98" i="9"/>
  <c r="F98" i="9"/>
  <c r="G98" i="9"/>
  <c r="H98" i="9"/>
  <c r="E99" i="9"/>
  <c r="F99" i="9"/>
  <c r="G99" i="9"/>
  <c r="H99" i="9"/>
  <c r="E100" i="9"/>
  <c r="F100" i="9"/>
  <c r="G100" i="9"/>
  <c r="H100" i="9"/>
  <c r="E101" i="9"/>
  <c r="F101" i="9"/>
  <c r="G101" i="9"/>
  <c r="H101" i="9"/>
  <c r="E102" i="9"/>
  <c r="F102" i="9"/>
  <c r="G102" i="9"/>
  <c r="H102" i="9"/>
  <c r="E103" i="9"/>
  <c r="F103" i="9"/>
  <c r="G103" i="9"/>
  <c r="H103" i="9"/>
  <c r="E104" i="9"/>
  <c r="F104" i="9"/>
  <c r="G104" i="9"/>
  <c r="H104" i="9"/>
  <c r="E105" i="9"/>
  <c r="F105" i="9"/>
  <c r="G105" i="9"/>
  <c r="H105" i="9"/>
  <c r="E106" i="9"/>
  <c r="F106" i="9"/>
  <c r="G106" i="9"/>
  <c r="H106" i="9"/>
  <c r="E107" i="9"/>
  <c r="F107" i="9"/>
  <c r="G107" i="9"/>
  <c r="H107" i="9"/>
  <c r="E108" i="9"/>
  <c r="F108" i="9"/>
  <c r="G108" i="9"/>
  <c r="H108" i="9"/>
  <c r="E109" i="9"/>
  <c r="F109" i="9"/>
  <c r="G109" i="9"/>
  <c r="H109" i="9"/>
  <c r="E110" i="9"/>
  <c r="F110" i="9"/>
  <c r="G110" i="9"/>
  <c r="H110" i="9"/>
  <c r="E111" i="9"/>
  <c r="F111" i="9"/>
  <c r="G111" i="9"/>
  <c r="H111" i="9"/>
  <c r="E112" i="9"/>
  <c r="F112" i="9"/>
  <c r="G112" i="9"/>
  <c r="H112" i="9"/>
  <c r="E113" i="9"/>
  <c r="F113" i="9"/>
  <c r="G113" i="9"/>
  <c r="H113" i="9"/>
  <c r="E114" i="9"/>
  <c r="F114" i="9"/>
  <c r="G114" i="9"/>
  <c r="H114" i="9"/>
  <c r="E115" i="9"/>
  <c r="F115" i="9"/>
  <c r="G115" i="9"/>
  <c r="H115" i="9"/>
  <c r="E116" i="9"/>
  <c r="F116" i="9"/>
  <c r="G116" i="9"/>
  <c r="H116" i="9"/>
  <c r="E117" i="9"/>
  <c r="F117" i="9"/>
  <c r="G117" i="9"/>
  <c r="H117" i="9"/>
  <c r="E118" i="9"/>
  <c r="F118" i="9"/>
  <c r="G118" i="9"/>
  <c r="H118" i="9"/>
  <c r="E119" i="9"/>
  <c r="F119" i="9"/>
  <c r="G119" i="9"/>
  <c r="H119" i="9"/>
  <c r="E120" i="9"/>
  <c r="F120" i="9"/>
  <c r="G120" i="9"/>
  <c r="H120" i="9"/>
  <c r="E121" i="9"/>
  <c r="F121" i="9"/>
  <c r="G121" i="9"/>
  <c r="H121" i="9"/>
  <c r="E122" i="9"/>
  <c r="F122" i="9"/>
  <c r="G122" i="9"/>
  <c r="H122" i="9"/>
  <c r="E123" i="9"/>
  <c r="F123" i="9"/>
  <c r="G123" i="9"/>
  <c r="H123" i="9"/>
  <c r="E124" i="9"/>
  <c r="F124" i="9"/>
  <c r="G124" i="9"/>
  <c r="H124" i="9"/>
  <c r="E125" i="9"/>
  <c r="F125" i="9"/>
  <c r="G125" i="9"/>
  <c r="H125" i="9"/>
  <c r="E126" i="9"/>
  <c r="F126" i="9"/>
  <c r="G126" i="9"/>
  <c r="H126" i="9"/>
  <c r="E127" i="9"/>
  <c r="F127" i="9"/>
  <c r="G127" i="9"/>
  <c r="H127" i="9"/>
  <c r="E128" i="9"/>
  <c r="F128" i="9"/>
  <c r="G128" i="9"/>
  <c r="H128" i="9"/>
  <c r="E129" i="9"/>
  <c r="F129" i="9"/>
  <c r="G129" i="9"/>
  <c r="H129" i="9"/>
  <c r="E130" i="9"/>
  <c r="F130" i="9"/>
  <c r="G130" i="9"/>
  <c r="H130" i="9"/>
  <c r="E131" i="9"/>
  <c r="F131" i="9"/>
  <c r="G131" i="9"/>
  <c r="H131" i="9"/>
  <c r="E132" i="9"/>
  <c r="F132" i="9"/>
  <c r="G132" i="9"/>
  <c r="H132" i="9"/>
  <c r="E133" i="9"/>
  <c r="F133" i="9"/>
  <c r="G133" i="9"/>
  <c r="H133" i="9"/>
  <c r="E134" i="9"/>
  <c r="F134" i="9"/>
  <c r="G134" i="9"/>
  <c r="H134" i="9"/>
  <c r="E135" i="9"/>
  <c r="F135" i="9"/>
  <c r="G135" i="9"/>
  <c r="H135" i="9"/>
  <c r="E136" i="9"/>
  <c r="F136" i="9"/>
  <c r="G136" i="9"/>
  <c r="H136" i="9"/>
  <c r="E137" i="9"/>
  <c r="F137" i="9"/>
  <c r="G137" i="9"/>
  <c r="H137" i="9"/>
  <c r="E138" i="9"/>
  <c r="F138" i="9"/>
  <c r="G138" i="9"/>
  <c r="H138" i="9"/>
  <c r="E139" i="9"/>
  <c r="F139" i="9"/>
  <c r="G139" i="9"/>
  <c r="H139" i="9"/>
  <c r="E140" i="9"/>
  <c r="F140" i="9"/>
  <c r="G140" i="9"/>
  <c r="H140" i="9"/>
  <c r="E141" i="9"/>
  <c r="F141" i="9"/>
  <c r="G141" i="9"/>
  <c r="H141" i="9"/>
  <c r="E142" i="9"/>
  <c r="F142" i="9"/>
  <c r="G142" i="9"/>
  <c r="H142" i="9"/>
  <c r="E143" i="9"/>
  <c r="F143" i="9"/>
  <c r="G143" i="9"/>
  <c r="H143" i="9"/>
  <c r="E144" i="9"/>
  <c r="F144" i="9"/>
  <c r="G144" i="9"/>
  <c r="H144" i="9"/>
  <c r="E145" i="9"/>
  <c r="F145" i="9"/>
  <c r="G145" i="9"/>
  <c r="H145" i="9"/>
  <c r="E146" i="9"/>
  <c r="F146" i="9"/>
  <c r="G146" i="9"/>
  <c r="H146" i="9"/>
  <c r="E147" i="9"/>
  <c r="F147" i="9"/>
  <c r="G147" i="9"/>
  <c r="H147" i="9"/>
  <c r="E148" i="9"/>
  <c r="F148" i="9"/>
  <c r="G148" i="9"/>
  <c r="H148" i="9"/>
  <c r="E149" i="9"/>
  <c r="F149" i="9"/>
  <c r="G149" i="9"/>
  <c r="H149" i="9"/>
  <c r="E150" i="9"/>
  <c r="F150" i="9"/>
  <c r="G150" i="9"/>
  <c r="H150" i="9"/>
  <c r="E151" i="9"/>
  <c r="F151" i="9"/>
  <c r="G151" i="9"/>
  <c r="H151" i="9"/>
  <c r="E152" i="9"/>
  <c r="F152" i="9"/>
  <c r="G152" i="9"/>
  <c r="H152" i="9"/>
  <c r="E153" i="9"/>
  <c r="F153" i="9"/>
  <c r="G153" i="9"/>
  <c r="H153" i="9"/>
  <c r="E154" i="9"/>
  <c r="F154" i="9"/>
  <c r="G154" i="9"/>
  <c r="H154" i="9"/>
  <c r="E155" i="9"/>
  <c r="F155" i="9"/>
  <c r="G155" i="9"/>
  <c r="H155" i="9"/>
  <c r="E156" i="9"/>
  <c r="F156" i="9"/>
  <c r="G156" i="9"/>
  <c r="H156" i="9"/>
  <c r="E157" i="9"/>
  <c r="F157" i="9"/>
  <c r="G157" i="9"/>
  <c r="H157" i="9"/>
  <c r="E158" i="9"/>
  <c r="F158" i="9"/>
  <c r="G158" i="9"/>
  <c r="H158" i="9"/>
  <c r="E159" i="9"/>
  <c r="F159" i="9"/>
  <c r="G159" i="9"/>
  <c r="H159" i="9"/>
  <c r="E160" i="9"/>
  <c r="F160" i="9"/>
  <c r="G160" i="9"/>
  <c r="H160" i="9"/>
  <c r="E161" i="9"/>
  <c r="F161" i="9"/>
  <c r="G161" i="9"/>
  <c r="H161" i="9"/>
  <c r="E162" i="9"/>
  <c r="F162" i="9"/>
  <c r="G162" i="9"/>
  <c r="H162" i="9"/>
  <c r="E163" i="9"/>
  <c r="F163" i="9"/>
  <c r="G163" i="9"/>
  <c r="H163" i="9"/>
  <c r="E164" i="9"/>
  <c r="F164" i="9"/>
  <c r="G164" i="9"/>
  <c r="H164" i="9"/>
  <c r="E165" i="9"/>
  <c r="F165" i="9"/>
  <c r="G165" i="9"/>
  <c r="H165" i="9"/>
  <c r="E166" i="9"/>
  <c r="F166" i="9"/>
  <c r="G166" i="9"/>
  <c r="H166" i="9"/>
  <c r="E167" i="9"/>
  <c r="F167" i="9"/>
  <c r="G167" i="9"/>
  <c r="H167" i="9"/>
  <c r="E168" i="9"/>
  <c r="F168" i="9"/>
  <c r="G168" i="9"/>
  <c r="H168" i="9"/>
  <c r="E169" i="9"/>
  <c r="F169" i="9"/>
  <c r="G169" i="9"/>
  <c r="H169" i="9"/>
  <c r="E170" i="9"/>
  <c r="F170" i="9"/>
  <c r="G170" i="9"/>
  <c r="H170" i="9"/>
  <c r="E171" i="9"/>
  <c r="F171" i="9"/>
  <c r="G171" i="9"/>
  <c r="H171" i="9"/>
  <c r="E172" i="9"/>
  <c r="F172" i="9"/>
  <c r="G172" i="9"/>
  <c r="H172" i="9"/>
  <c r="E173" i="9"/>
  <c r="F173" i="9"/>
  <c r="G173" i="9"/>
  <c r="H173" i="9"/>
  <c r="E174" i="9"/>
  <c r="F174" i="9"/>
  <c r="G174" i="9"/>
  <c r="H174" i="9"/>
  <c r="E175" i="9"/>
  <c r="F175" i="9"/>
  <c r="G175" i="9"/>
  <c r="H175" i="9"/>
  <c r="E176" i="9"/>
  <c r="F176" i="9"/>
  <c r="G176" i="9"/>
  <c r="H176" i="9"/>
  <c r="E177" i="9"/>
  <c r="F177" i="9"/>
  <c r="G177" i="9"/>
  <c r="H177" i="9"/>
  <c r="E178" i="9"/>
  <c r="F178" i="9"/>
  <c r="G178" i="9"/>
  <c r="H178" i="9"/>
  <c r="E179" i="9"/>
  <c r="F179" i="9"/>
  <c r="G179" i="9"/>
  <c r="H179" i="9"/>
  <c r="E180" i="9"/>
  <c r="F180" i="9"/>
  <c r="G180" i="9"/>
  <c r="H180" i="9"/>
  <c r="E181" i="9"/>
  <c r="F181" i="9"/>
  <c r="G181" i="9"/>
  <c r="H181" i="9"/>
  <c r="E182" i="9"/>
  <c r="F182" i="9"/>
  <c r="G182" i="9"/>
  <c r="H182" i="9"/>
  <c r="E183" i="9"/>
  <c r="F183" i="9"/>
  <c r="G183" i="9"/>
  <c r="H183" i="9"/>
  <c r="E184" i="9"/>
  <c r="F184" i="9"/>
  <c r="G184" i="9"/>
  <c r="H184" i="9"/>
  <c r="E185" i="9"/>
  <c r="F185" i="9"/>
  <c r="G185" i="9"/>
  <c r="H185" i="9"/>
  <c r="E186" i="9"/>
  <c r="F186" i="9"/>
  <c r="G186" i="9"/>
  <c r="H186" i="9"/>
  <c r="E187" i="9"/>
  <c r="F187" i="9"/>
  <c r="G187" i="9"/>
  <c r="H187" i="9"/>
  <c r="E188" i="9"/>
  <c r="F188" i="9"/>
  <c r="G188" i="9"/>
  <c r="H188" i="9"/>
  <c r="E189" i="9"/>
  <c r="F189" i="9"/>
  <c r="G189" i="9"/>
  <c r="H189" i="9"/>
  <c r="E190" i="9"/>
  <c r="F190" i="9"/>
  <c r="G190" i="9"/>
  <c r="H190" i="9"/>
  <c r="E191" i="9"/>
  <c r="F191" i="9"/>
  <c r="G191" i="9"/>
  <c r="H191" i="9"/>
  <c r="E192" i="9"/>
  <c r="F192" i="9"/>
  <c r="G192" i="9"/>
  <c r="H192" i="9"/>
  <c r="E193" i="9"/>
  <c r="F193" i="9"/>
  <c r="G193" i="9"/>
  <c r="H193" i="9"/>
  <c r="E194" i="9"/>
  <c r="F194" i="9"/>
  <c r="G194" i="9"/>
  <c r="H194" i="9"/>
  <c r="E195" i="9"/>
  <c r="F195" i="9"/>
  <c r="G195" i="9"/>
  <c r="H195" i="9"/>
  <c r="E196" i="9"/>
  <c r="F196" i="9"/>
  <c r="G196" i="9"/>
  <c r="H196" i="9"/>
  <c r="E197" i="9"/>
  <c r="F197" i="9"/>
  <c r="G197" i="9"/>
  <c r="H197" i="9"/>
  <c r="E198" i="9"/>
  <c r="F198" i="9"/>
  <c r="G198" i="9"/>
  <c r="H198" i="9"/>
  <c r="E199" i="9"/>
  <c r="F199" i="9"/>
  <c r="G199" i="9"/>
  <c r="H199" i="9"/>
  <c r="E200" i="9"/>
  <c r="F200" i="9"/>
  <c r="G200" i="9"/>
  <c r="H200" i="9"/>
  <c r="E201" i="9"/>
  <c r="F201" i="9"/>
  <c r="G201" i="9"/>
  <c r="H201" i="9"/>
  <c r="E202" i="9"/>
  <c r="F202" i="9"/>
  <c r="G202" i="9"/>
  <c r="H202" i="9"/>
  <c r="E203" i="9"/>
  <c r="F203" i="9"/>
  <c r="G203" i="9"/>
  <c r="H203" i="9"/>
  <c r="E204" i="9"/>
  <c r="F204" i="9"/>
  <c r="G204" i="9"/>
  <c r="H204" i="9"/>
  <c r="E205" i="9"/>
  <c r="F205" i="9"/>
  <c r="G205" i="9"/>
  <c r="H205" i="9"/>
  <c r="E206" i="9"/>
  <c r="F206" i="9"/>
  <c r="G206" i="9"/>
  <c r="H206" i="9"/>
  <c r="E207" i="9"/>
  <c r="F207" i="9"/>
  <c r="G207" i="9"/>
  <c r="H207" i="9"/>
  <c r="E208" i="9"/>
  <c r="F208" i="9"/>
  <c r="G208" i="9"/>
  <c r="H208" i="9"/>
  <c r="E209" i="9"/>
  <c r="F209" i="9"/>
  <c r="G209" i="9"/>
  <c r="H209" i="9"/>
  <c r="E210" i="9"/>
  <c r="F210" i="9"/>
  <c r="G210" i="9"/>
  <c r="H210" i="9"/>
  <c r="E211" i="9"/>
  <c r="F211" i="9"/>
  <c r="G211" i="9"/>
  <c r="H211" i="9"/>
  <c r="E212" i="9"/>
  <c r="F212" i="9"/>
  <c r="G212" i="9"/>
  <c r="H212" i="9"/>
  <c r="E213" i="9"/>
  <c r="F213" i="9"/>
  <c r="G213" i="9"/>
  <c r="H213" i="9"/>
  <c r="E214" i="9"/>
  <c r="F214" i="9"/>
  <c r="G214" i="9"/>
  <c r="H214" i="9"/>
  <c r="E215" i="9"/>
  <c r="F215" i="9"/>
  <c r="G215" i="9"/>
  <c r="H215" i="9"/>
  <c r="E216" i="9"/>
  <c r="F216" i="9"/>
  <c r="G216" i="9"/>
  <c r="H216" i="9"/>
  <c r="E217" i="9"/>
  <c r="F217" i="9"/>
  <c r="G217" i="9"/>
  <c r="H217" i="9"/>
  <c r="E218" i="9"/>
  <c r="F218" i="9"/>
  <c r="G218" i="9"/>
  <c r="H218" i="9"/>
  <c r="E219" i="9"/>
  <c r="F219" i="9"/>
  <c r="G219" i="9"/>
  <c r="H219" i="9"/>
  <c r="E220" i="9"/>
  <c r="F220" i="9"/>
  <c r="G220" i="9"/>
  <c r="H220" i="9"/>
  <c r="E221" i="9"/>
  <c r="F221" i="9"/>
  <c r="G221" i="9"/>
  <c r="H221" i="9"/>
  <c r="E222" i="9"/>
  <c r="F222" i="9"/>
  <c r="G222" i="9"/>
  <c r="H222" i="9"/>
  <c r="E223" i="9"/>
  <c r="F223" i="9"/>
  <c r="G223" i="9"/>
  <c r="H223" i="9"/>
  <c r="E224" i="9"/>
  <c r="F224" i="9"/>
  <c r="G224" i="9"/>
  <c r="H224" i="9"/>
  <c r="E225" i="9"/>
  <c r="F225" i="9"/>
  <c r="G225" i="9"/>
  <c r="H225" i="9"/>
  <c r="E226" i="9"/>
  <c r="F226" i="9"/>
  <c r="G226" i="9"/>
  <c r="H226" i="9"/>
  <c r="E227" i="9"/>
  <c r="F227" i="9"/>
  <c r="G227" i="9"/>
  <c r="H227" i="9"/>
  <c r="E228" i="9"/>
  <c r="F228" i="9"/>
  <c r="G228" i="9"/>
  <c r="H228" i="9"/>
  <c r="E229" i="9"/>
  <c r="F229" i="9"/>
  <c r="G229" i="9"/>
  <c r="H229" i="9"/>
  <c r="E230" i="9"/>
  <c r="F230" i="9"/>
  <c r="G230" i="9"/>
  <c r="H230" i="9"/>
  <c r="E231" i="9"/>
  <c r="F231" i="9"/>
  <c r="G231" i="9"/>
  <c r="H231" i="9"/>
  <c r="E232" i="9"/>
  <c r="F232" i="9"/>
  <c r="G232" i="9"/>
  <c r="H232" i="9"/>
  <c r="E233" i="9"/>
  <c r="F233" i="9"/>
  <c r="G233" i="9"/>
  <c r="H233" i="9"/>
  <c r="E234" i="9"/>
  <c r="F234" i="9"/>
  <c r="G234" i="9"/>
  <c r="H234" i="9"/>
  <c r="E235" i="9"/>
  <c r="F235" i="9"/>
  <c r="G235" i="9"/>
  <c r="H235" i="9"/>
  <c r="E236" i="9"/>
  <c r="F236" i="9"/>
  <c r="G236" i="9"/>
  <c r="H236" i="9"/>
  <c r="E237" i="9"/>
  <c r="F237" i="9"/>
  <c r="G237" i="9"/>
  <c r="H237" i="9"/>
  <c r="E238" i="9"/>
  <c r="F238" i="9"/>
  <c r="G238" i="9"/>
  <c r="H238" i="9"/>
  <c r="E239" i="9"/>
  <c r="F239" i="9"/>
  <c r="G239" i="9"/>
  <c r="H239" i="9"/>
  <c r="E240" i="9"/>
  <c r="F240" i="9"/>
  <c r="G240" i="9"/>
  <c r="H240" i="9"/>
  <c r="E241" i="9"/>
  <c r="F241" i="9"/>
  <c r="G241" i="9"/>
  <c r="H241" i="9"/>
  <c r="E242" i="9"/>
  <c r="F242" i="9"/>
  <c r="G242" i="9"/>
  <c r="H242" i="9"/>
  <c r="E243" i="9"/>
  <c r="F243" i="9"/>
  <c r="G243" i="9"/>
  <c r="H243" i="9"/>
  <c r="E244" i="9"/>
  <c r="F244" i="9"/>
  <c r="G244" i="9"/>
  <c r="H244" i="9"/>
  <c r="E245" i="9"/>
  <c r="F245" i="9"/>
  <c r="G245" i="9"/>
  <c r="H245" i="9"/>
  <c r="E246" i="9"/>
  <c r="F246" i="9"/>
  <c r="G246" i="9"/>
  <c r="H246" i="9"/>
  <c r="E247" i="9"/>
  <c r="F247" i="9"/>
  <c r="G247" i="9"/>
  <c r="H247" i="9"/>
  <c r="E248" i="9"/>
  <c r="F248" i="9"/>
  <c r="G248" i="9"/>
  <c r="H248" i="9"/>
  <c r="E249" i="9"/>
  <c r="F249" i="9"/>
  <c r="G249" i="9"/>
  <c r="H249" i="9"/>
  <c r="E250" i="9"/>
  <c r="F250" i="9"/>
  <c r="G250" i="9"/>
  <c r="H250" i="9"/>
  <c r="E251" i="9"/>
  <c r="F251" i="9"/>
  <c r="G251" i="9"/>
  <c r="H251" i="9"/>
  <c r="E252" i="9"/>
  <c r="F252" i="9"/>
  <c r="G252" i="9"/>
  <c r="H252" i="9"/>
  <c r="E253" i="9"/>
  <c r="F253" i="9"/>
  <c r="G253" i="9"/>
  <c r="H253" i="9"/>
  <c r="E254" i="9"/>
  <c r="F254" i="9"/>
  <c r="G254" i="9"/>
  <c r="H254" i="9"/>
  <c r="E255" i="9"/>
  <c r="F255" i="9"/>
  <c r="G255" i="9"/>
  <c r="H255" i="9"/>
  <c r="E256" i="9"/>
  <c r="F256" i="9"/>
  <c r="G256" i="9"/>
  <c r="H256" i="9"/>
  <c r="E257" i="9"/>
  <c r="F257" i="9"/>
  <c r="G257" i="9"/>
  <c r="H257" i="9"/>
  <c r="E258" i="9"/>
  <c r="F258" i="9"/>
  <c r="G258" i="9"/>
  <c r="H258" i="9"/>
  <c r="E259" i="9"/>
  <c r="F259" i="9"/>
  <c r="G259" i="9"/>
  <c r="H259" i="9"/>
  <c r="E260" i="9"/>
  <c r="F260" i="9"/>
  <c r="G260" i="9"/>
  <c r="H260" i="9"/>
  <c r="E261" i="9"/>
  <c r="F261" i="9"/>
  <c r="G261" i="9"/>
  <c r="H261" i="9"/>
  <c r="E262" i="9"/>
  <c r="F262" i="9"/>
  <c r="G262" i="9"/>
  <c r="H262" i="9"/>
  <c r="E263" i="9"/>
  <c r="F263" i="9"/>
  <c r="G263" i="9"/>
  <c r="H263" i="9"/>
  <c r="E264" i="9"/>
  <c r="F264" i="9"/>
  <c r="G264" i="9"/>
  <c r="H264" i="9"/>
  <c r="E265" i="9"/>
  <c r="F265" i="9"/>
  <c r="G265" i="9"/>
  <c r="H265" i="9"/>
  <c r="E266" i="9"/>
  <c r="F266" i="9"/>
  <c r="G266" i="9"/>
  <c r="H266" i="9"/>
  <c r="E267" i="9"/>
  <c r="F267" i="9"/>
  <c r="G267" i="9"/>
  <c r="H267" i="9"/>
  <c r="E268" i="9"/>
  <c r="F268" i="9"/>
  <c r="G268" i="9"/>
  <c r="H268" i="9"/>
  <c r="E269" i="9"/>
  <c r="F269" i="9"/>
  <c r="G269" i="9"/>
  <c r="H269" i="9"/>
  <c r="E270" i="9"/>
  <c r="F270" i="9"/>
  <c r="G270" i="9"/>
  <c r="H270" i="9"/>
  <c r="E271" i="9"/>
  <c r="F271" i="9"/>
  <c r="G271" i="9"/>
  <c r="H271" i="9"/>
  <c r="E272" i="9"/>
  <c r="F272" i="9"/>
  <c r="G272" i="9"/>
  <c r="H272" i="9"/>
  <c r="E273" i="9"/>
  <c r="F273" i="9"/>
  <c r="G273" i="9"/>
  <c r="H273" i="9"/>
  <c r="E274" i="9"/>
  <c r="F274" i="9"/>
  <c r="G274" i="9"/>
  <c r="H274" i="9"/>
  <c r="E275" i="9"/>
  <c r="F275" i="9"/>
  <c r="G275" i="9"/>
  <c r="H275" i="9"/>
  <c r="E276" i="9"/>
  <c r="F276" i="9"/>
  <c r="G276" i="9"/>
  <c r="H276" i="9"/>
  <c r="E277" i="9"/>
  <c r="F277" i="9"/>
  <c r="G277" i="9"/>
  <c r="H277" i="9"/>
  <c r="E278" i="9"/>
  <c r="F278" i="9"/>
  <c r="G278" i="9"/>
  <c r="H278" i="9"/>
  <c r="E279" i="9"/>
  <c r="F279" i="9"/>
  <c r="G279" i="9"/>
  <c r="H279" i="9"/>
  <c r="E280" i="9"/>
  <c r="F280" i="9"/>
  <c r="G280" i="9"/>
  <c r="H280" i="9"/>
  <c r="E281" i="9"/>
  <c r="F281" i="9"/>
  <c r="G281" i="9"/>
  <c r="H281" i="9"/>
  <c r="E282" i="9"/>
  <c r="F282" i="9"/>
  <c r="G282" i="9"/>
  <c r="H282" i="9"/>
  <c r="E283" i="9"/>
  <c r="F283" i="9"/>
  <c r="G283" i="9"/>
  <c r="H283" i="9"/>
  <c r="E284" i="9"/>
  <c r="F284" i="9"/>
  <c r="G284" i="9"/>
  <c r="H284" i="9"/>
  <c r="E285" i="9"/>
  <c r="F285" i="9"/>
  <c r="G285" i="9"/>
  <c r="H285" i="9"/>
  <c r="E286" i="9"/>
  <c r="F286" i="9"/>
  <c r="G286" i="9"/>
  <c r="H286" i="9"/>
  <c r="E287" i="9"/>
  <c r="F287" i="9"/>
  <c r="G287" i="9"/>
  <c r="H287" i="9"/>
  <c r="E288" i="9"/>
  <c r="F288" i="9"/>
  <c r="G288" i="9"/>
  <c r="H288" i="9"/>
  <c r="E289" i="9"/>
  <c r="F289" i="9"/>
  <c r="G289" i="9"/>
  <c r="H289" i="9"/>
  <c r="E290" i="9"/>
  <c r="F290" i="9"/>
  <c r="G290" i="9"/>
  <c r="H290" i="9"/>
  <c r="E291" i="9"/>
  <c r="F291" i="9"/>
  <c r="G291" i="9"/>
  <c r="H291" i="9"/>
  <c r="E292" i="9"/>
  <c r="F292" i="9"/>
  <c r="G292" i="9"/>
  <c r="H292" i="9"/>
  <c r="E293" i="9"/>
  <c r="F293" i="9"/>
  <c r="G293" i="9"/>
  <c r="H293" i="9"/>
  <c r="E294" i="9"/>
  <c r="F294" i="9"/>
  <c r="G294" i="9"/>
  <c r="H294" i="9"/>
  <c r="E295" i="9"/>
  <c r="F295" i="9"/>
  <c r="G295" i="9"/>
  <c r="H295" i="9"/>
  <c r="E296" i="9"/>
  <c r="F296" i="9"/>
  <c r="G296" i="9"/>
  <c r="H296" i="9"/>
  <c r="E297" i="9"/>
  <c r="F297" i="9"/>
  <c r="G297" i="9"/>
  <c r="H297" i="9"/>
  <c r="E298" i="9"/>
  <c r="F298" i="9"/>
  <c r="G298" i="9"/>
  <c r="H298" i="9"/>
  <c r="E299" i="9"/>
  <c r="F299" i="9"/>
  <c r="G299" i="9"/>
  <c r="H299" i="9"/>
  <c r="E300" i="9"/>
  <c r="F300" i="9"/>
  <c r="G300" i="9"/>
  <c r="H300" i="9"/>
  <c r="E301" i="9"/>
  <c r="F301" i="9"/>
  <c r="G301" i="9"/>
  <c r="H301" i="9"/>
  <c r="E302" i="9"/>
  <c r="F302" i="9"/>
  <c r="G302" i="9"/>
  <c r="H302" i="9"/>
  <c r="E303" i="9"/>
  <c r="F303" i="9"/>
  <c r="G303" i="9"/>
  <c r="H303" i="9"/>
  <c r="E304" i="9"/>
  <c r="F304" i="9"/>
  <c r="G304" i="9"/>
  <c r="H304" i="9"/>
  <c r="E305" i="9"/>
  <c r="F305" i="9"/>
  <c r="G305" i="9"/>
  <c r="H305" i="9"/>
  <c r="E306" i="9"/>
  <c r="F306" i="9"/>
  <c r="G306" i="9"/>
  <c r="H306" i="9"/>
  <c r="E307" i="9"/>
  <c r="F307" i="9"/>
  <c r="G307" i="9"/>
  <c r="H307" i="9"/>
  <c r="E308" i="9"/>
  <c r="F308" i="9"/>
  <c r="G308" i="9"/>
  <c r="H308" i="9"/>
  <c r="E309" i="9"/>
  <c r="F309" i="9"/>
  <c r="G309" i="9"/>
  <c r="H309" i="9"/>
  <c r="E310" i="9"/>
  <c r="F310" i="9"/>
  <c r="G310" i="9"/>
  <c r="H310" i="9"/>
  <c r="E311" i="9"/>
  <c r="F311" i="9"/>
  <c r="G311" i="9"/>
  <c r="H311" i="9"/>
  <c r="E312" i="9"/>
  <c r="F312" i="9"/>
  <c r="G312" i="9"/>
  <c r="H312" i="9"/>
  <c r="E313" i="9"/>
  <c r="F313" i="9"/>
  <c r="G313" i="9"/>
  <c r="H313" i="9"/>
  <c r="E314" i="9"/>
  <c r="F314" i="9"/>
  <c r="G314" i="9"/>
  <c r="H314" i="9"/>
  <c r="E315" i="9"/>
  <c r="F315" i="9"/>
  <c r="G315" i="9"/>
  <c r="H315" i="9"/>
  <c r="E316" i="9"/>
  <c r="F316" i="9"/>
  <c r="G316" i="9"/>
  <c r="H316" i="9"/>
  <c r="E317" i="9"/>
  <c r="F317" i="9"/>
  <c r="G317" i="9"/>
  <c r="H317" i="9"/>
  <c r="E318" i="9"/>
  <c r="F318" i="9"/>
  <c r="G318" i="9"/>
  <c r="H318" i="9"/>
  <c r="E319" i="9"/>
  <c r="F319" i="9"/>
  <c r="G319" i="9"/>
  <c r="H319" i="9"/>
  <c r="E320" i="9"/>
  <c r="F320" i="9"/>
  <c r="G320" i="9"/>
  <c r="H320" i="9"/>
  <c r="E321" i="9"/>
  <c r="F321" i="9"/>
  <c r="G321" i="9"/>
  <c r="H321" i="9"/>
  <c r="E322" i="9"/>
  <c r="F322" i="9"/>
  <c r="G322" i="9"/>
  <c r="H322" i="9"/>
  <c r="E323" i="9"/>
  <c r="F323" i="9"/>
  <c r="G323" i="9"/>
  <c r="H323" i="9"/>
  <c r="E324" i="9"/>
  <c r="F324" i="9"/>
  <c r="G324" i="9"/>
  <c r="H324" i="9"/>
  <c r="E325" i="9"/>
  <c r="F325" i="9"/>
  <c r="G325" i="9"/>
  <c r="H325" i="9"/>
  <c r="E326" i="9"/>
  <c r="F326" i="9"/>
  <c r="G326" i="9"/>
  <c r="H326" i="9"/>
  <c r="E327" i="9"/>
  <c r="F327" i="9"/>
  <c r="G327" i="9"/>
  <c r="H327" i="9"/>
  <c r="E328" i="9"/>
  <c r="F328" i="9"/>
  <c r="G328" i="9"/>
  <c r="H328" i="9"/>
  <c r="E329" i="9"/>
  <c r="F329" i="9"/>
  <c r="G329" i="9"/>
  <c r="H329" i="9"/>
  <c r="E330" i="9"/>
  <c r="F330" i="9"/>
  <c r="G330" i="9"/>
  <c r="H330" i="9"/>
  <c r="E331" i="9"/>
  <c r="F331" i="9"/>
  <c r="G331" i="9"/>
  <c r="H331" i="9"/>
  <c r="E332" i="9"/>
  <c r="F332" i="9"/>
  <c r="G332" i="9"/>
  <c r="H332" i="9"/>
  <c r="E333" i="9"/>
  <c r="F333" i="9"/>
  <c r="G333" i="9"/>
  <c r="H333" i="9"/>
  <c r="E334" i="9"/>
  <c r="F334" i="9"/>
  <c r="G334" i="9"/>
  <c r="H334" i="9"/>
  <c r="E335" i="9"/>
  <c r="F335" i="9"/>
  <c r="G335" i="9"/>
  <c r="H335" i="9"/>
  <c r="E336" i="9"/>
  <c r="F336" i="9"/>
  <c r="G336" i="9"/>
  <c r="H336" i="9"/>
  <c r="E337" i="9"/>
  <c r="F337" i="9"/>
  <c r="G337" i="9"/>
  <c r="H337" i="9"/>
  <c r="E338" i="9"/>
  <c r="F338" i="9"/>
  <c r="G338" i="9"/>
  <c r="H338" i="9"/>
  <c r="E339" i="9"/>
  <c r="F339" i="9"/>
  <c r="G339" i="9"/>
  <c r="H339" i="9"/>
  <c r="E340" i="9"/>
  <c r="F340" i="9"/>
  <c r="G340" i="9"/>
  <c r="H340" i="9"/>
  <c r="E341" i="9"/>
  <c r="F341" i="9"/>
  <c r="G341" i="9"/>
  <c r="H341" i="9"/>
  <c r="E342" i="9"/>
  <c r="F342" i="9"/>
  <c r="G342" i="9"/>
  <c r="H342" i="9"/>
  <c r="E343" i="9"/>
  <c r="F343" i="9"/>
  <c r="G343" i="9"/>
  <c r="H343" i="9"/>
  <c r="E344" i="9"/>
  <c r="F344" i="9"/>
  <c r="G344" i="9"/>
  <c r="H344" i="9"/>
  <c r="E345" i="9"/>
  <c r="F345" i="9"/>
  <c r="G345" i="9"/>
  <c r="H345" i="9"/>
  <c r="E346" i="9"/>
  <c r="F346" i="9"/>
  <c r="G346" i="9"/>
  <c r="H346" i="9"/>
  <c r="E347" i="9"/>
  <c r="F347" i="9"/>
  <c r="G347" i="9"/>
  <c r="H347" i="9"/>
  <c r="E348" i="9"/>
  <c r="F348" i="9"/>
  <c r="G348" i="9"/>
  <c r="H348" i="9"/>
  <c r="E349" i="9"/>
  <c r="F349" i="9"/>
  <c r="G349" i="9"/>
  <c r="H349" i="9"/>
  <c r="E350" i="9"/>
  <c r="F350" i="9"/>
  <c r="G350" i="9"/>
  <c r="H350" i="9"/>
  <c r="E351" i="9"/>
  <c r="F351" i="9"/>
  <c r="G351" i="9"/>
  <c r="H351" i="9"/>
  <c r="F2" i="9"/>
  <c r="E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2" i="9"/>
  <c r="E4" i="2"/>
  <c r="E2" i="2"/>
  <c r="E351" i="2"/>
  <c r="D351" i="2"/>
  <c r="C351" i="2"/>
  <c r="B351" i="2"/>
  <c r="A351" i="2"/>
  <c r="E350" i="2"/>
  <c r="D350" i="2"/>
  <c r="C350" i="2"/>
  <c r="B350" i="2"/>
  <c r="A350" i="2"/>
  <c r="E349" i="2"/>
  <c r="D349" i="2"/>
  <c r="C349" i="2"/>
  <c r="B349" i="2"/>
  <c r="A349" i="2"/>
  <c r="E348" i="2"/>
  <c r="D348" i="2"/>
  <c r="C348" i="2"/>
  <c r="B348" i="2"/>
  <c r="A348" i="2"/>
  <c r="E347" i="2"/>
  <c r="D347" i="2"/>
  <c r="C347" i="2"/>
  <c r="B347" i="2"/>
  <c r="A347" i="2"/>
  <c r="E346" i="2"/>
  <c r="D346" i="2"/>
  <c r="C346" i="2"/>
  <c r="B346" i="2"/>
  <c r="A346" i="2"/>
  <c r="E345" i="2"/>
  <c r="D345" i="2"/>
  <c r="C345" i="2"/>
  <c r="B345" i="2"/>
  <c r="A345" i="2"/>
  <c r="E344" i="2"/>
  <c r="D344" i="2"/>
  <c r="C344" i="2"/>
  <c r="B344" i="2"/>
  <c r="A344" i="2"/>
  <c r="E343" i="2"/>
  <c r="D343" i="2"/>
  <c r="C343" i="2"/>
  <c r="B343" i="2"/>
  <c r="A343" i="2"/>
  <c r="E342" i="2"/>
  <c r="D342" i="2"/>
  <c r="C342" i="2"/>
  <c r="B342" i="2"/>
  <c r="A342" i="2"/>
  <c r="E341" i="2"/>
  <c r="D341" i="2"/>
  <c r="C341" i="2"/>
  <c r="B341" i="2"/>
  <c r="A341" i="2"/>
  <c r="E340" i="2"/>
  <c r="D340" i="2"/>
  <c r="C340" i="2"/>
  <c r="B340" i="2"/>
  <c r="A340" i="2"/>
  <c r="E339" i="2"/>
  <c r="D339" i="2"/>
  <c r="C339" i="2"/>
  <c r="B339" i="2"/>
  <c r="A339" i="2"/>
  <c r="E338" i="2"/>
  <c r="D338" i="2"/>
  <c r="C338" i="2"/>
  <c r="B338" i="2"/>
  <c r="A338" i="2"/>
  <c r="E337" i="2"/>
  <c r="D337" i="2"/>
  <c r="C337" i="2"/>
  <c r="B337" i="2"/>
  <c r="A337" i="2"/>
  <c r="E336" i="2"/>
  <c r="D336" i="2"/>
  <c r="C336" i="2"/>
  <c r="B336" i="2"/>
  <c r="A336" i="2"/>
  <c r="E335" i="2"/>
  <c r="D335" i="2"/>
  <c r="C335" i="2"/>
  <c r="B335" i="2"/>
  <c r="A335" i="2"/>
  <c r="E334" i="2"/>
  <c r="D334" i="2"/>
  <c r="C334" i="2"/>
  <c r="B334" i="2"/>
  <c r="A334" i="2"/>
  <c r="E333" i="2"/>
  <c r="D333" i="2"/>
  <c r="C333" i="2"/>
  <c r="B333" i="2"/>
  <c r="A333" i="2"/>
  <c r="E332" i="2"/>
  <c r="D332" i="2"/>
  <c r="C332" i="2"/>
  <c r="B332" i="2"/>
  <c r="A332" i="2"/>
  <c r="E331" i="2"/>
  <c r="D331" i="2"/>
  <c r="C331" i="2"/>
  <c r="B331" i="2"/>
  <c r="A331" i="2"/>
  <c r="E330" i="2"/>
  <c r="D330" i="2"/>
  <c r="C330" i="2"/>
  <c r="B330" i="2"/>
  <c r="A330" i="2"/>
  <c r="E329" i="2"/>
  <c r="D329" i="2"/>
  <c r="C329" i="2"/>
  <c r="B329" i="2"/>
  <c r="A329" i="2"/>
  <c r="E328" i="2"/>
  <c r="D328" i="2"/>
  <c r="C328" i="2"/>
  <c r="B328" i="2"/>
  <c r="A328" i="2"/>
  <c r="E327" i="2"/>
  <c r="D327" i="2"/>
  <c r="C327" i="2"/>
  <c r="B327" i="2"/>
  <c r="A327" i="2"/>
  <c r="E326" i="2"/>
  <c r="D326" i="2"/>
  <c r="C326" i="2"/>
  <c r="B326" i="2"/>
  <c r="A326" i="2"/>
  <c r="E325" i="2"/>
  <c r="D325" i="2"/>
  <c r="C325" i="2"/>
  <c r="B325" i="2"/>
  <c r="A325" i="2"/>
  <c r="E324" i="2"/>
  <c r="D324" i="2"/>
  <c r="C324" i="2"/>
  <c r="B324" i="2"/>
  <c r="A324" i="2"/>
  <c r="E323" i="2"/>
  <c r="D323" i="2"/>
  <c r="C323" i="2"/>
  <c r="B323" i="2"/>
  <c r="A323" i="2"/>
  <c r="E322" i="2"/>
  <c r="D322" i="2"/>
  <c r="C322" i="2"/>
  <c r="B322" i="2"/>
  <c r="A322" i="2"/>
  <c r="E321" i="2"/>
  <c r="D321" i="2"/>
  <c r="C321" i="2"/>
  <c r="B321" i="2"/>
  <c r="A321" i="2"/>
  <c r="E320" i="2"/>
  <c r="D320" i="2"/>
  <c r="C320" i="2"/>
  <c r="B320" i="2"/>
  <c r="A320" i="2"/>
  <c r="E319" i="2"/>
  <c r="D319" i="2"/>
  <c r="C319" i="2"/>
  <c r="B319" i="2"/>
  <c r="A319" i="2"/>
  <c r="E318" i="2"/>
  <c r="D318" i="2"/>
  <c r="C318" i="2"/>
  <c r="B318" i="2"/>
  <c r="A318" i="2"/>
  <c r="E317" i="2"/>
  <c r="D317" i="2"/>
  <c r="C317" i="2"/>
  <c r="B317" i="2"/>
  <c r="A317" i="2"/>
  <c r="E316" i="2"/>
  <c r="D316" i="2"/>
  <c r="C316" i="2"/>
  <c r="B316" i="2"/>
  <c r="A316" i="2"/>
  <c r="E315" i="2"/>
  <c r="D315" i="2"/>
  <c r="C315" i="2"/>
  <c r="B315" i="2"/>
  <c r="A315" i="2"/>
  <c r="E314" i="2"/>
  <c r="D314" i="2"/>
  <c r="C314" i="2"/>
  <c r="B314" i="2"/>
  <c r="A314" i="2"/>
  <c r="E313" i="2"/>
  <c r="D313" i="2"/>
  <c r="C313" i="2"/>
  <c r="B313" i="2"/>
  <c r="A313" i="2"/>
  <c r="E312" i="2"/>
  <c r="D312" i="2"/>
  <c r="C312" i="2"/>
  <c r="B312" i="2"/>
  <c r="A312" i="2"/>
  <c r="E311" i="2"/>
  <c r="D311" i="2"/>
  <c r="C311" i="2"/>
  <c r="B311" i="2"/>
  <c r="A311" i="2"/>
  <c r="E310" i="2"/>
  <c r="D310" i="2"/>
  <c r="C310" i="2"/>
  <c r="B310" i="2"/>
  <c r="A310" i="2"/>
  <c r="E309" i="2"/>
  <c r="D309" i="2"/>
  <c r="C309" i="2"/>
  <c r="B309" i="2"/>
  <c r="A309" i="2"/>
  <c r="E308" i="2"/>
  <c r="D308" i="2"/>
  <c r="C308" i="2"/>
  <c r="B308" i="2"/>
  <c r="A308" i="2"/>
  <c r="E307" i="2"/>
  <c r="D307" i="2"/>
  <c r="C307" i="2"/>
  <c r="B307" i="2"/>
  <c r="A307" i="2"/>
  <c r="E306" i="2"/>
  <c r="D306" i="2"/>
  <c r="C306" i="2"/>
  <c r="B306" i="2"/>
  <c r="A306" i="2"/>
  <c r="E305" i="2"/>
  <c r="D305" i="2"/>
  <c r="C305" i="2"/>
  <c r="B305" i="2"/>
  <c r="A305" i="2"/>
  <c r="E304" i="2"/>
  <c r="D304" i="2"/>
  <c r="C304" i="2"/>
  <c r="B304" i="2"/>
  <c r="A304" i="2"/>
  <c r="E303" i="2"/>
  <c r="D303" i="2"/>
  <c r="C303" i="2"/>
  <c r="B303" i="2"/>
  <c r="A303" i="2"/>
  <c r="E302" i="2"/>
  <c r="D302" i="2"/>
  <c r="C302" i="2"/>
  <c r="B302" i="2"/>
  <c r="A302" i="2"/>
  <c r="E301" i="2"/>
  <c r="D301" i="2"/>
  <c r="C301" i="2"/>
  <c r="B301" i="2"/>
  <c r="A301" i="2"/>
  <c r="E300" i="2"/>
  <c r="D300" i="2"/>
  <c r="C300" i="2"/>
  <c r="B300" i="2"/>
  <c r="A300" i="2"/>
  <c r="E299" i="2"/>
  <c r="D299" i="2"/>
  <c r="C299" i="2"/>
  <c r="B299" i="2"/>
  <c r="A299" i="2"/>
  <c r="E298" i="2"/>
  <c r="D298" i="2"/>
  <c r="C298" i="2"/>
  <c r="B298" i="2"/>
  <c r="A298" i="2"/>
  <c r="E297" i="2"/>
  <c r="D297" i="2"/>
  <c r="C297" i="2"/>
  <c r="B297" i="2"/>
  <c r="A297" i="2"/>
  <c r="E296" i="2"/>
  <c r="D296" i="2"/>
  <c r="C296" i="2"/>
  <c r="B296" i="2"/>
  <c r="A296" i="2"/>
  <c r="E295" i="2"/>
  <c r="D295" i="2"/>
  <c r="C295" i="2"/>
  <c r="B295" i="2"/>
  <c r="A295" i="2"/>
  <c r="E294" i="2"/>
  <c r="D294" i="2"/>
  <c r="C294" i="2"/>
  <c r="B294" i="2"/>
  <c r="A294" i="2"/>
  <c r="E293" i="2"/>
  <c r="D293" i="2"/>
  <c r="C293" i="2"/>
  <c r="B293" i="2"/>
  <c r="A293" i="2"/>
  <c r="E292" i="2"/>
  <c r="D292" i="2"/>
  <c r="C292" i="2"/>
  <c r="B292" i="2"/>
  <c r="A292" i="2"/>
  <c r="E291" i="2"/>
  <c r="D291" i="2"/>
  <c r="C291" i="2"/>
  <c r="B291" i="2"/>
  <c r="A291" i="2"/>
  <c r="E290" i="2"/>
  <c r="D290" i="2"/>
  <c r="C290" i="2"/>
  <c r="B290" i="2"/>
  <c r="A290" i="2"/>
  <c r="E289" i="2"/>
  <c r="D289" i="2"/>
  <c r="C289" i="2"/>
  <c r="B289" i="2"/>
  <c r="A289" i="2"/>
  <c r="E288" i="2"/>
  <c r="D288" i="2"/>
  <c r="C288" i="2"/>
  <c r="B288" i="2"/>
  <c r="A288" i="2"/>
  <c r="E287" i="2"/>
  <c r="D287" i="2"/>
  <c r="C287" i="2"/>
  <c r="B287" i="2"/>
  <c r="A287" i="2"/>
  <c r="E286" i="2"/>
  <c r="D286" i="2"/>
  <c r="C286" i="2"/>
  <c r="B286" i="2"/>
  <c r="A286" i="2"/>
  <c r="E285" i="2"/>
  <c r="D285" i="2"/>
  <c r="C285" i="2"/>
  <c r="B285" i="2"/>
  <c r="A285" i="2"/>
  <c r="E284" i="2"/>
  <c r="D284" i="2"/>
  <c r="C284" i="2"/>
  <c r="B284" i="2"/>
  <c r="A284" i="2"/>
  <c r="E283" i="2"/>
  <c r="D283" i="2"/>
  <c r="C283" i="2"/>
  <c r="B283" i="2"/>
  <c r="A283" i="2"/>
  <c r="E282" i="2"/>
  <c r="D282" i="2"/>
  <c r="C282" i="2"/>
  <c r="B282" i="2"/>
  <c r="A282" i="2"/>
  <c r="E281" i="2"/>
  <c r="D281" i="2"/>
  <c r="C281" i="2"/>
  <c r="B281" i="2"/>
  <c r="A281" i="2"/>
  <c r="E280" i="2"/>
  <c r="D280" i="2"/>
  <c r="C280" i="2"/>
  <c r="B280" i="2"/>
  <c r="A280" i="2"/>
  <c r="E279" i="2"/>
  <c r="D279" i="2"/>
  <c r="C279" i="2"/>
  <c r="B279" i="2"/>
  <c r="A279" i="2"/>
  <c r="E278" i="2"/>
  <c r="D278" i="2"/>
  <c r="C278" i="2"/>
  <c r="B278" i="2"/>
  <c r="A278" i="2"/>
  <c r="E277" i="2"/>
  <c r="D277" i="2"/>
  <c r="C277" i="2"/>
  <c r="B277" i="2"/>
  <c r="A277" i="2"/>
  <c r="E276" i="2"/>
  <c r="D276" i="2"/>
  <c r="C276" i="2"/>
  <c r="B276" i="2"/>
  <c r="A276" i="2"/>
  <c r="E275" i="2"/>
  <c r="D275" i="2"/>
  <c r="C275" i="2"/>
  <c r="B275" i="2"/>
  <c r="A275" i="2"/>
  <c r="E274" i="2"/>
  <c r="D274" i="2"/>
  <c r="C274" i="2"/>
  <c r="B274" i="2"/>
  <c r="A274" i="2"/>
  <c r="E273" i="2"/>
  <c r="D273" i="2"/>
  <c r="C273" i="2"/>
  <c r="B273" i="2"/>
  <c r="A273" i="2"/>
  <c r="E272" i="2"/>
  <c r="D272" i="2"/>
  <c r="C272" i="2"/>
  <c r="B272" i="2"/>
  <c r="A272" i="2"/>
  <c r="E271" i="2"/>
  <c r="D271" i="2"/>
  <c r="C271" i="2"/>
  <c r="B271" i="2"/>
  <c r="A271" i="2"/>
  <c r="E270" i="2"/>
  <c r="D270" i="2"/>
  <c r="C270" i="2"/>
  <c r="B270" i="2"/>
  <c r="A270" i="2"/>
  <c r="E269" i="2"/>
  <c r="D269" i="2"/>
  <c r="C269" i="2"/>
  <c r="B269" i="2"/>
  <c r="A269" i="2"/>
  <c r="E268" i="2"/>
  <c r="D268" i="2"/>
  <c r="C268" i="2"/>
  <c r="B268" i="2"/>
  <c r="A268" i="2"/>
  <c r="E267" i="2"/>
  <c r="D267" i="2"/>
  <c r="C267" i="2"/>
  <c r="B267" i="2"/>
  <c r="A267" i="2"/>
  <c r="E266" i="2"/>
  <c r="D266" i="2"/>
  <c r="C266" i="2"/>
  <c r="B266" i="2"/>
  <c r="A266" i="2"/>
  <c r="E265" i="2"/>
  <c r="D265" i="2"/>
  <c r="C265" i="2"/>
  <c r="B265" i="2"/>
  <c r="A265" i="2"/>
  <c r="E264" i="2"/>
  <c r="D264" i="2"/>
  <c r="C264" i="2"/>
  <c r="B264" i="2"/>
  <c r="A264" i="2"/>
  <c r="E263" i="2"/>
  <c r="D263" i="2"/>
  <c r="C263" i="2"/>
  <c r="B263" i="2"/>
  <c r="A263" i="2"/>
  <c r="E262" i="2"/>
  <c r="D262" i="2"/>
  <c r="C262" i="2"/>
  <c r="B262" i="2"/>
  <c r="A262" i="2"/>
  <c r="E261" i="2"/>
  <c r="D261" i="2"/>
  <c r="C261" i="2"/>
  <c r="B261" i="2"/>
  <c r="A261" i="2"/>
  <c r="E260" i="2"/>
  <c r="D260" i="2"/>
  <c r="C260" i="2"/>
  <c r="B260" i="2"/>
  <c r="A260" i="2"/>
  <c r="E259" i="2"/>
  <c r="D259" i="2"/>
  <c r="C259" i="2"/>
  <c r="B259" i="2"/>
  <c r="A259" i="2"/>
  <c r="E258" i="2"/>
  <c r="D258" i="2"/>
  <c r="C258" i="2"/>
  <c r="B258" i="2"/>
  <c r="A258" i="2"/>
  <c r="E257" i="2"/>
  <c r="D257" i="2"/>
  <c r="C257" i="2"/>
  <c r="B257" i="2"/>
  <c r="A257" i="2"/>
  <c r="E256" i="2"/>
  <c r="D256" i="2"/>
  <c r="C256" i="2"/>
  <c r="B256" i="2"/>
  <c r="A256" i="2"/>
  <c r="E255" i="2"/>
  <c r="D255" i="2"/>
  <c r="C255" i="2"/>
  <c r="B255" i="2"/>
  <c r="A255" i="2"/>
  <c r="E254" i="2"/>
  <c r="D254" i="2"/>
  <c r="C254" i="2"/>
  <c r="B254" i="2"/>
  <c r="A254" i="2"/>
  <c r="E253" i="2"/>
  <c r="D253" i="2"/>
  <c r="C253" i="2"/>
  <c r="B253" i="2"/>
  <c r="A253" i="2"/>
  <c r="E252" i="2"/>
  <c r="D252" i="2"/>
  <c r="C252" i="2"/>
  <c r="B252" i="2"/>
  <c r="A252" i="2"/>
  <c r="E251" i="2"/>
  <c r="D251" i="2"/>
  <c r="C251" i="2"/>
  <c r="B251" i="2"/>
  <c r="A251" i="2"/>
  <c r="E250" i="2"/>
  <c r="D250" i="2"/>
  <c r="C250" i="2"/>
  <c r="B250" i="2"/>
  <c r="A250" i="2"/>
  <c r="E249" i="2"/>
  <c r="D249" i="2"/>
  <c r="C249" i="2"/>
  <c r="B249" i="2"/>
  <c r="A249" i="2"/>
  <c r="E248" i="2"/>
  <c r="D248" i="2"/>
  <c r="C248" i="2"/>
  <c r="B248" i="2"/>
  <c r="A248" i="2"/>
  <c r="E247" i="2"/>
  <c r="D247" i="2"/>
  <c r="C247" i="2"/>
  <c r="B247" i="2"/>
  <c r="A247" i="2"/>
  <c r="E246" i="2"/>
  <c r="D246" i="2"/>
  <c r="C246" i="2"/>
  <c r="B246" i="2"/>
  <c r="A246" i="2"/>
  <c r="E245" i="2"/>
  <c r="D245" i="2"/>
  <c r="C245" i="2"/>
  <c r="B245" i="2"/>
  <c r="A245" i="2"/>
  <c r="E244" i="2"/>
  <c r="D244" i="2"/>
  <c r="C244" i="2"/>
  <c r="B244" i="2"/>
  <c r="A244" i="2"/>
  <c r="E243" i="2"/>
  <c r="D243" i="2"/>
  <c r="C243" i="2"/>
  <c r="B243" i="2"/>
  <c r="A243" i="2"/>
  <c r="E242" i="2"/>
  <c r="D242" i="2"/>
  <c r="C242" i="2"/>
  <c r="B242" i="2"/>
  <c r="A242" i="2"/>
  <c r="E241" i="2"/>
  <c r="D241" i="2"/>
  <c r="C241" i="2"/>
  <c r="B241" i="2"/>
  <c r="A241" i="2"/>
  <c r="E240" i="2"/>
  <c r="D240" i="2"/>
  <c r="C240" i="2"/>
  <c r="B240" i="2"/>
  <c r="A240" i="2"/>
  <c r="E239" i="2"/>
  <c r="D239" i="2"/>
  <c r="C239" i="2"/>
  <c r="B239" i="2"/>
  <c r="A239" i="2"/>
  <c r="E238" i="2"/>
  <c r="D238" i="2"/>
  <c r="C238" i="2"/>
  <c r="B238" i="2"/>
  <c r="A238" i="2"/>
  <c r="E237" i="2"/>
  <c r="D237" i="2"/>
  <c r="C237" i="2"/>
  <c r="B237" i="2"/>
  <c r="A237" i="2"/>
  <c r="E236" i="2"/>
  <c r="D236" i="2"/>
  <c r="C236" i="2"/>
  <c r="B236" i="2"/>
  <c r="A236" i="2"/>
  <c r="E235" i="2"/>
  <c r="D235" i="2"/>
  <c r="C235" i="2"/>
  <c r="B235" i="2"/>
  <c r="A235" i="2"/>
  <c r="E234" i="2"/>
  <c r="D234" i="2"/>
  <c r="C234" i="2"/>
  <c r="B234" i="2"/>
  <c r="A234" i="2"/>
  <c r="E233" i="2"/>
  <c r="D233" i="2"/>
  <c r="C233" i="2"/>
  <c r="B233" i="2"/>
  <c r="A233" i="2"/>
  <c r="E232" i="2"/>
  <c r="D232" i="2"/>
  <c r="C232" i="2"/>
  <c r="B232" i="2"/>
  <c r="A232" i="2"/>
  <c r="E231" i="2"/>
  <c r="D231" i="2"/>
  <c r="C231" i="2"/>
  <c r="B231" i="2"/>
  <c r="A231" i="2"/>
  <c r="E230" i="2"/>
  <c r="D230" i="2"/>
  <c r="C230" i="2"/>
  <c r="B230" i="2"/>
  <c r="A230" i="2"/>
  <c r="E229" i="2"/>
  <c r="D229" i="2"/>
  <c r="C229" i="2"/>
  <c r="B229" i="2"/>
  <c r="A229" i="2"/>
  <c r="E228" i="2"/>
  <c r="D228" i="2"/>
  <c r="C228" i="2"/>
  <c r="B228" i="2"/>
  <c r="A228" i="2"/>
  <c r="E227" i="2"/>
  <c r="D227" i="2"/>
  <c r="C227" i="2"/>
  <c r="B227" i="2"/>
  <c r="A227" i="2"/>
  <c r="E226" i="2"/>
  <c r="D226" i="2"/>
  <c r="C226" i="2"/>
  <c r="B226" i="2"/>
  <c r="A226" i="2"/>
  <c r="E225" i="2"/>
  <c r="D225" i="2"/>
  <c r="C225" i="2"/>
  <c r="B225" i="2"/>
  <c r="A225" i="2"/>
  <c r="E224" i="2"/>
  <c r="D224" i="2"/>
  <c r="C224" i="2"/>
  <c r="B224" i="2"/>
  <c r="A224" i="2"/>
  <c r="E223" i="2"/>
  <c r="D223" i="2"/>
  <c r="C223" i="2"/>
  <c r="B223" i="2"/>
  <c r="A223" i="2"/>
  <c r="E222" i="2"/>
  <c r="D222" i="2"/>
  <c r="C222" i="2"/>
  <c r="B222" i="2"/>
  <c r="A222" i="2"/>
  <c r="E221" i="2"/>
  <c r="D221" i="2"/>
  <c r="C221" i="2"/>
  <c r="B221" i="2"/>
  <c r="A221" i="2"/>
  <c r="E220" i="2"/>
  <c r="D220" i="2"/>
  <c r="C220" i="2"/>
  <c r="B220" i="2"/>
  <c r="A220" i="2"/>
  <c r="E219" i="2"/>
  <c r="D219" i="2"/>
  <c r="C219" i="2"/>
  <c r="B219" i="2"/>
  <c r="A219" i="2"/>
  <c r="E218" i="2"/>
  <c r="D218" i="2"/>
  <c r="C218" i="2"/>
  <c r="B218" i="2"/>
  <c r="A218" i="2"/>
  <c r="E217" i="2"/>
  <c r="D217" i="2"/>
  <c r="C217" i="2"/>
  <c r="B217" i="2"/>
  <c r="A217" i="2"/>
  <c r="E216" i="2"/>
  <c r="D216" i="2"/>
  <c r="C216" i="2"/>
  <c r="B216" i="2"/>
  <c r="A216" i="2"/>
  <c r="E215" i="2"/>
  <c r="D215" i="2"/>
  <c r="C215" i="2"/>
  <c r="B215" i="2"/>
  <c r="A215" i="2"/>
  <c r="E214" i="2"/>
  <c r="D214" i="2"/>
  <c r="C214" i="2"/>
  <c r="B214" i="2"/>
  <c r="A214" i="2"/>
  <c r="E213" i="2"/>
  <c r="D213" i="2"/>
  <c r="C213" i="2"/>
  <c r="B213" i="2"/>
  <c r="A213" i="2"/>
  <c r="E212" i="2"/>
  <c r="D212" i="2"/>
  <c r="C212" i="2"/>
  <c r="B212" i="2"/>
  <c r="A212" i="2"/>
  <c r="E211" i="2"/>
  <c r="D211" i="2"/>
  <c r="C211" i="2"/>
  <c r="B211" i="2"/>
  <c r="A211" i="2"/>
  <c r="E210" i="2"/>
  <c r="D210" i="2"/>
  <c r="C210" i="2"/>
  <c r="B210" i="2"/>
  <c r="A210" i="2"/>
  <c r="E209" i="2"/>
  <c r="D209" i="2"/>
  <c r="C209" i="2"/>
  <c r="B209" i="2"/>
  <c r="A209" i="2"/>
  <c r="E208" i="2"/>
  <c r="D208" i="2"/>
  <c r="C208" i="2"/>
  <c r="B208" i="2"/>
  <c r="A208" i="2"/>
  <c r="E207" i="2"/>
  <c r="D207" i="2"/>
  <c r="C207" i="2"/>
  <c r="B207" i="2"/>
  <c r="A207" i="2"/>
  <c r="E206" i="2"/>
  <c r="D206" i="2"/>
  <c r="C206" i="2"/>
  <c r="B206" i="2"/>
  <c r="A206" i="2"/>
  <c r="E205" i="2"/>
  <c r="D205" i="2"/>
  <c r="C205" i="2"/>
  <c r="B205" i="2"/>
  <c r="A205" i="2"/>
  <c r="E204" i="2"/>
  <c r="D204" i="2"/>
  <c r="C204" i="2"/>
  <c r="B204" i="2"/>
  <c r="A204" i="2"/>
  <c r="E203" i="2"/>
  <c r="D203" i="2"/>
  <c r="C203" i="2"/>
  <c r="B203" i="2"/>
  <c r="A203" i="2"/>
  <c r="E202" i="2"/>
  <c r="D202" i="2"/>
  <c r="C202" i="2"/>
  <c r="B202" i="2"/>
  <c r="A202" i="2"/>
  <c r="E201" i="2"/>
  <c r="D201" i="2"/>
  <c r="C201" i="2"/>
  <c r="B201" i="2"/>
  <c r="A201" i="2"/>
  <c r="E200" i="2"/>
  <c r="D200" i="2"/>
  <c r="C200" i="2"/>
  <c r="B200" i="2"/>
  <c r="A200" i="2"/>
  <c r="E199" i="2"/>
  <c r="D199" i="2"/>
  <c r="C199" i="2"/>
  <c r="B199" i="2"/>
  <c r="A199" i="2"/>
  <c r="E198" i="2"/>
  <c r="D198" i="2"/>
  <c r="C198" i="2"/>
  <c r="B198" i="2"/>
  <c r="A198" i="2"/>
  <c r="E197" i="2"/>
  <c r="D197" i="2"/>
  <c r="C197" i="2"/>
  <c r="B197" i="2"/>
  <c r="A197" i="2"/>
  <c r="E196" i="2"/>
  <c r="D196" i="2"/>
  <c r="C196" i="2"/>
  <c r="B196" i="2"/>
  <c r="A196" i="2"/>
  <c r="E195" i="2"/>
  <c r="D195" i="2"/>
  <c r="C195" i="2"/>
  <c r="B195" i="2"/>
  <c r="A195" i="2"/>
  <c r="E194" i="2"/>
  <c r="D194" i="2"/>
  <c r="C194" i="2"/>
  <c r="B194" i="2"/>
  <c r="A194" i="2"/>
  <c r="E193" i="2"/>
  <c r="D193" i="2"/>
  <c r="C193" i="2"/>
  <c r="B193" i="2"/>
  <c r="A193" i="2"/>
  <c r="E192" i="2"/>
  <c r="D192" i="2"/>
  <c r="C192" i="2"/>
  <c r="B192" i="2"/>
  <c r="A192" i="2"/>
  <c r="E191" i="2"/>
  <c r="D191" i="2"/>
  <c r="C191" i="2"/>
  <c r="B191" i="2"/>
  <c r="A191" i="2"/>
  <c r="E190" i="2"/>
  <c r="D190" i="2"/>
  <c r="C190" i="2"/>
  <c r="B190" i="2"/>
  <c r="A190" i="2"/>
  <c r="E189" i="2"/>
  <c r="D189" i="2"/>
  <c r="C189" i="2"/>
  <c r="B189" i="2"/>
  <c r="A189" i="2"/>
  <c r="E188" i="2"/>
  <c r="D188" i="2"/>
  <c r="C188" i="2"/>
  <c r="B188" i="2"/>
  <c r="A188" i="2"/>
  <c r="E187" i="2"/>
  <c r="D187" i="2"/>
  <c r="C187" i="2"/>
  <c r="B187" i="2"/>
  <c r="A187" i="2"/>
  <c r="E186" i="2"/>
  <c r="D186" i="2"/>
  <c r="C186" i="2"/>
  <c r="B186" i="2"/>
  <c r="A186" i="2"/>
  <c r="E185" i="2"/>
  <c r="D185" i="2"/>
  <c r="C185" i="2"/>
  <c r="B185" i="2"/>
  <c r="A185" i="2"/>
  <c r="E184" i="2"/>
  <c r="D184" i="2"/>
  <c r="C184" i="2"/>
  <c r="B184" i="2"/>
  <c r="A184" i="2"/>
  <c r="E183" i="2"/>
  <c r="D183" i="2"/>
  <c r="C183" i="2"/>
  <c r="B183" i="2"/>
  <c r="A183" i="2"/>
  <c r="E182" i="2"/>
  <c r="D182" i="2"/>
  <c r="C182" i="2"/>
  <c r="B182" i="2"/>
  <c r="A182" i="2"/>
  <c r="E181" i="2"/>
  <c r="D181" i="2"/>
  <c r="C181" i="2"/>
  <c r="B181" i="2"/>
  <c r="A181" i="2"/>
  <c r="E180" i="2"/>
  <c r="D180" i="2"/>
  <c r="C180" i="2"/>
  <c r="B180" i="2"/>
  <c r="A180" i="2"/>
  <c r="E179" i="2"/>
  <c r="D179" i="2"/>
  <c r="C179" i="2"/>
  <c r="B179" i="2"/>
  <c r="A179" i="2"/>
  <c r="E178" i="2"/>
  <c r="D178" i="2"/>
  <c r="C178" i="2"/>
  <c r="B178" i="2"/>
  <c r="A178" i="2"/>
  <c r="E177" i="2"/>
  <c r="D177" i="2"/>
  <c r="C177" i="2"/>
  <c r="B177" i="2"/>
  <c r="A177" i="2"/>
  <c r="E176" i="2"/>
  <c r="D176" i="2"/>
  <c r="C176" i="2"/>
  <c r="B176" i="2"/>
  <c r="A176" i="2"/>
  <c r="E175" i="2"/>
  <c r="D175" i="2"/>
  <c r="C175" i="2"/>
  <c r="B175" i="2"/>
  <c r="A175" i="2"/>
  <c r="E174" i="2"/>
  <c r="D174" i="2"/>
  <c r="C174" i="2"/>
  <c r="B174" i="2"/>
  <c r="A174" i="2"/>
  <c r="E173" i="2"/>
  <c r="D173" i="2"/>
  <c r="C173" i="2"/>
  <c r="B173" i="2"/>
  <c r="A173" i="2"/>
  <c r="E172" i="2"/>
  <c r="D172" i="2"/>
  <c r="C172" i="2"/>
  <c r="B172" i="2"/>
  <c r="A172" i="2"/>
  <c r="E171" i="2"/>
  <c r="D171" i="2"/>
  <c r="C171" i="2"/>
  <c r="B171" i="2"/>
  <c r="A171" i="2"/>
  <c r="E170" i="2"/>
  <c r="D170" i="2"/>
  <c r="C170" i="2"/>
  <c r="B170" i="2"/>
  <c r="A170" i="2"/>
  <c r="E169" i="2"/>
  <c r="D169" i="2"/>
  <c r="C169" i="2"/>
  <c r="B169" i="2"/>
  <c r="A169" i="2"/>
  <c r="E168" i="2"/>
  <c r="D168" i="2"/>
  <c r="C168" i="2"/>
  <c r="B168" i="2"/>
  <c r="A168" i="2"/>
  <c r="E167" i="2"/>
  <c r="D167" i="2"/>
  <c r="C167" i="2"/>
  <c r="B167" i="2"/>
  <c r="A167" i="2"/>
  <c r="E166" i="2"/>
  <c r="D166" i="2"/>
  <c r="C166" i="2"/>
  <c r="B166" i="2"/>
  <c r="A166" i="2"/>
  <c r="E165" i="2"/>
  <c r="D165" i="2"/>
  <c r="C165" i="2"/>
  <c r="B165" i="2"/>
  <c r="A165" i="2"/>
  <c r="E164" i="2"/>
  <c r="D164" i="2"/>
  <c r="C164" i="2"/>
  <c r="B164" i="2"/>
  <c r="A164" i="2"/>
  <c r="E163" i="2"/>
  <c r="D163" i="2"/>
  <c r="C163" i="2"/>
  <c r="B163" i="2"/>
  <c r="A163" i="2"/>
  <c r="E162" i="2"/>
  <c r="D162" i="2"/>
  <c r="C162" i="2"/>
  <c r="B162" i="2"/>
  <c r="A162" i="2"/>
  <c r="E161" i="2"/>
  <c r="D161" i="2"/>
  <c r="C161" i="2"/>
  <c r="B161" i="2"/>
  <c r="A161" i="2"/>
  <c r="E160" i="2"/>
  <c r="D160" i="2"/>
  <c r="C160" i="2"/>
  <c r="B160" i="2"/>
  <c r="A160" i="2"/>
  <c r="E159" i="2"/>
  <c r="D159" i="2"/>
  <c r="C159" i="2"/>
  <c r="B159" i="2"/>
  <c r="A159" i="2"/>
  <c r="E158" i="2"/>
  <c r="D158" i="2"/>
  <c r="C158" i="2"/>
  <c r="B158" i="2"/>
  <c r="A158" i="2"/>
  <c r="E157" i="2"/>
  <c r="D157" i="2"/>
  <c r="C157" i="2"/>
  <c r="B157" i="2"/>
  <c r="A157" i="2"/>
  <c r="E156" i="2"/>
  <c r="D156" i="2"/>
  <c r="C156" i="2"/>
  <c r="B156" i="2"/>
  <c r="A156" i="2"/>
  <c r="E155" i="2"/>
  <c r="D155" i="2"/>
  <c r="C155" i="2"/>
  <c r="B155" i="2"/>
  <c r="A155" i="2"/>
  <c r="E154" i="2"/>
  <c r="D154" i="2"/>
  <c r="C154" i="2"/>
  <c r="B154" i="2"/>
  <c r="A154" i="2"/>
  <c r="E153" i="2"/>
  <c r="D153" i="2"/>
  <c r="C153" i="2"/>
  <c r="B153" i="2"/>
  <c r="A153" i="2"/>
  <c r="E152" i="2"/>
  <c r="D152" i="2"/>
  <c r="C152" i="2"/>
  <c r="B152" i="2"/>
  <c r="A152" i="2"/>
  <c r="E151" i="2"/>
  <c r="D151" i="2"/>
  <c r="C151" i="2"/>
  <c r="B151" i="2"/>
  <c r="A151" i="2"/>
  <c r="E150" i="2"/>
  <c r="D150" i="2"/>
  <c r="C150" i="2"/>
  <c r="B150" i="2"/>
  <c r="A150" i="2"/>
  <c r="E149" i="2"/>
  <c r="D149" i="2"/>
  <c r="C149" i="2"/>
  <c r="B149" i="2"/>
  <c r="A149" i="2"/>
  <c r="E148" i="2"/>
  <c r="D148" i="2"/>
  <c r="C148" i="2"/>
  <c r="B148" i="2"/>
  <c r="A148" i="2"/>
  <c r="E147" i="2"/>
  <c r="D147" i="2"/>
  <c r="C147" i="2"/>
  <c r="B147" i="2"/>
  <c r="A147" i="2"/>
  <c r="E146" i="2"/>
  <c r="D146" i="2"/>
  <c r="C146" i="2"/>
  <c r="B146" i="2"/>
  <c r="A146" i="2"/>
  <c r="E145" i="2"/>
  <c r="D145" i="2"/>
  <c r="C145" i="2"/>
  <c r="B145" i="2"/>
  <c r="A145" i="2"/>
  <c r="E144" i="2"/>
  <c r="D144" i="2"/>
  <c r="C144" i="2"/>
  <c r="B144" i="2"/>
  <c r="A144" i="2"/>
  <c r="E143" i="2"/>
  <c r="D143" i="2"/>
  <c r="C143" i="2"/>
  <c r="B143" i="2"/>
  <c r="A143" i="2"/>
  <c r="E142" i="2"/>
  <c r="D142" i="2"/>
  <c r="C142" i="2"/>
  <c r="B142" i="2"/>
  <c r="A142" i="2"/>
  <c r="E141" i="2"/>
  <c r="D141" i="2"/>
  <c r="C141" i="2"/>
  <c r="B141" i="2"/>
  <c r="A141" i="2"/>
  <c r="E140" i="2"/>
  <c r="D140" i="2"/>
  <c r="C140" i="2"/>
  <c r="B140" i="2"/>
  <c r="A140" i="2"/>
  <c r="E139" i="2"/>
  <c r="D139" i="2"/>
  <c r="C139" i="2"/>
  <c r="B139" i="2"/>
  <c r="A139" i="2"/>
  <c r="E138" i="2"/>
  <c r="D138" i="2"/>
  <c r="C138" i="2"/>
  <c r="B138" i="2"/>
  <c r="A138" i="2"/>
  <c r="E137" i="2"/>
  <c r="D137" i="2"/>
  <c r="C137" i="2"/>
  <c r="B137" i="2"/>
  <c r="A137" i="2"/>
  <c r="E136" i="2"/>
  <c r="D136" i="2"/>
  <c r="C136" i="2"/>
  <c r="B136" i="2"/>
  <c r="A136" i="2"/>
  <c r="E135" i="2"/>
  <c r="D135" i="2"/>
  <c r="C135" i="2"/>
  <c r="B135" i="2"/>
  <c r="A135" i="2"/>
  <c r="E134" i="2"/>
  <c r="D134" i="2"/>
  <c r="C134" i="2"/>
  <c r="B134" i="2"/>
  <c r="A134" i="2"/>
  <c r="E133" i="2"/>
  <c r="D133" i="2"/>
  <c r="C133" i="2"/>
  <c r="B133" i="2"/>
  <c r="A133" i="2"/>
  <c r="E132" i="2"/>
  <c r="D132" i="2"/>
  <c r="C132" i="2"/>
  <c r="B132" i="2"/>
  <c r="A132" i="2"/>
  <c r="E131" i="2"/>
  <c r="D131" i="2"/>
  <c r="C131" i="2"/>
  <c r="B131" i="2"/>
  <c r="A131" i="2"/>
  <c r="E130" i="2"/>
  <c r="D130" i="2"/>
  <c r="C130" i="2"/>
  <c r="B130" i="2"/>
  <c r="A130" i="2"/>
  <c r="E129" i="2"/>
  <c r="D129" i="2"/>
  <c r="C129" i="2"/>
  <c r="B129" i="2"/>
  <c r="A129" i="2"/>
  <c r="E128" i="2"/>
  <c r="D128" i="2"/>
  <c r="C128" i="2"/>
  <c r="B128" i="2"/>
  <c r="A128" i="2"/>
  <c r="E127" i="2"/>
  <c r="D127" i="2"/>
  <c r="C127" i="2"/>
  <c r="B127" i="2"/>
  <c r="A127" i="2"/>
  <c r="E126" i="2"/>
  <c r="D126" i="2"/>
  <c r="C126" i="2"/>
  <c r="B126" i="2"/>
  <c r="A126" i="2"/>
  <c r="E125" i="2"/>
  <c r="D125" i="2"/>
  <c r="C125" i="2"/>
  <c r="B125" i="2"/>
  <c r="A125" i="2"/>
  <c r="E124" i="2"/>
  <c r="D124" i="2"/>
  <c r="C124" i="2"/>
  <c r="B124" i="2"/>
  <c r="A124" i="2"/>
  <c r="E123" i="2"/>
  <c r="D123" i="2"/>
  <c r="C123" i="2"/>
  <c r="B123" i="2"/>
  <c r="A123" i="2"/>
  <c r="E122" i="2"/>
  <c r="D122" i="2"/>
  <c r="C122" i="2"/>
  <c r="B122" i="2"/>
  <c r="A122" i="2"/>
  <c r="E121" i="2"/>
  <c r="D121" i="2"/>
  <c r="C121" i="2"/>
  <c r="B121" i="2"/>
  <c r="A121" i="2"/>
  <c r="E120" i="2"/>
  <c r="D120" i="2"/>
  <c r="C120" i="2"/>
  <c r="B120" i="2"/>
  <c r="A120" i="2"/>
  <c r="E119" i="2"/>
  <c r="D119" i="2"/>
  <c r="C119" i="2"/>
  <c r="B119" i="2"/>
  <c r="A119" i="2"/>
  <c r="E118" i="2"/>
  <c r="D118" i="2"/>
  <c r="C118" i="2"/>
  <c r="B118" i="2"/>
  <c r="A118" i="2"/>
  <c r="E117" i="2"/>
  <c r="D117" i="2"/>
  <c r="C117" i="2"/>
  <c r="B117" i="2"/>
  <c r="A117" i="2"/>
  <c r="E116" i="2"/>
  <c r="D116" i="2"/>
  <c r="C116" i="2"/>
  <c r="B116" i="2"/>
  <c r="A116" i="2"/>
  <c r="E115" i="2"/>
  <c r="D115" i="2"/>
  <c r="C115" i="2"/>
  <c r="B115" i="2"/>
  <c r="A115" i="2"/>
  <c r="E114" i="2"/>
  <c r="D114" i="2"/>
  <c r="C114" i="2"/>
  <c r="B114" i="2"/>
  <c r="A114" i="2"/>
  <c r="E113" i="2"/>
  <c r="D113" i="2"/>
  <c r="C113" i="2"/>
  <c r="B113" i="2"/>
  <c r="A113" i="2"/>
  <c r="E112" i="2"/>
  <c r="D112" i="2"/>
  <c r="C112" i="2"/>
  <c r="B112" i="2"/>
  <c r="A112" i="2"/>
  <c r="E111" i="2"/>
  <c r="D111" i="2"/>
  <c r="C111" i="2"/>
  <c r="B111" i="2"/>
  <c r="A111" i="2"/>
  <c r="E110" i="2"/>
  <c r="D110" i="2"/>
  <c r="C110" i="2"/>
  <c r="B110" i="2"/>
  <c r="A110" i="2"/>
  <c r="E109" i="2"/>
  <c r="D109" i="2"/>
  <c r="C109" i="2"/>
  <c r="B109" i="2"/>
  <c r="A109" i="2"/>
  <c r="E108" i="2"/>
  <c r="D108" i="2"/>
  <c r="C108" i="2"/>
  <c r="B108" i="2"/>
  <c r="A108" i="2"/>
  <c r="E107" i="2"/>
  <c r="D107" i="2"/>
  <c r="C107" i="2"/>
  <c r="B107" i="2"/>
  <c r="A107" i="2"/>
  <c r="E106" i="2"/>
  <c r="D106" i="2"/>
  <c r="C106" i="2"/>
  <c r="B106" i="2"/>
  <c r="A106" i="2"/>
  <c r="E105" i="2"/>
  <c r="D105" i="2"/>
  <c r="C105" i="2"/>
  <c r="B105" i="2"/>
  <c r="A105" i="2"/>
  <c r="E104" i="2"/>
  <c r="D104" i="2"/>
  <c r="C104" i="2"/>
  <c r="B104" i="2"/>
  <c r="A104" i="2"/>
  <c r="E103" i="2"/>
  <c r="D103" i="2"/>
  <c r="C103" i="2"/>
  <c r="B103" i="2"/>
  <c r="A103" i="2"/>
  <c r="E102" i="2"/>
  <c r="D102" i="2"/>
  <c r="C102" i="2"/>
  <c r="B102" i="2"/>
  <c r="A102" i="2"/>
  <c r="E101" i="2"/>
  <c r="D101" i="2"/>
  <c r="C101" i="2"/>
  <c r="B101" i="2"/>
  <c r="A101" i="2"/>
  <c r="E100" i="2"/>
  <c r="D100" i="2"/>
  <c r="C100" i="2"/>
  <c r="B100" i="2"/>
  <c r="A100" i="2"/>
  <c r="E99" i="2"/>
  <c r="D99" i="2"/>
  <c r="C99" i="2"/>
  <c r="B99" i="2"/>
  <c r="A99" i="2"/>
  <c r="E98" i="2"/>
  <c r="D98" i="2"/>
  <c r="C98" i="2"/>
  <c r="B98" i="2"/>
  <c r="A98" i="2"/>
  <c r="E97" i="2"/>
  <c r="D97" i="2"/>
  <c r="C97" i="2"/>
  <c r="B97" i="2"/>
  <c r="A97" i="2"/>
  <c r="E96" i="2"/>
  <c r="D96" i="2"/>
  <c r="C96" i="2"/>
  <c r="B96" i="2"/>
  <c r="A96" i="2"/>
  <c r="E95" i="2"/>
  <c r="D95" i="2"/>
  <c r="C95" i="2"/>
  <c r="B95" i="2"/>
  <c r="A95" i="2"/>
  <c r="E94" i="2"/>
  <c r="D94" i="2"/>
  <c r="C94" i="2"/>
  <c r="B94" i="2"/>
  <c r="A94" i="2"/>
  <c r="E93" i="2"/>
  <c r="D93" i="2"/>
  <c r="C93" i="2"/>
  <c r="B93" i="2"/>
  <c r="A93" i="2"/>
  <c r="E92" i="2"/>
  <c r="D92" i="2"/>
  <c r="C92" i="2"/>
  <c r="B92" i="2"/>
  <c r="A92" i="2"/>
  <c r="E91" i="2"/>
  <c r="D91" i="2"/>
  <c r="C91" i="2"/>
  <c r="B91" i="2"/>
  <c r="A91" i="2"/>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D4" i="2"/>
  <c r="C4" i="2"/>
  <c r="B4" i="2"/>
  <c r="A4" i="2"/>
  <c r="E3" i="2"/>
  <c r="D3" i="2"/>
  <c r="C3" i="2"/>
  <c r="B3" i="2"/>
  <c r="A3" i="2"/>
  <c r="D2" i="2"/>
  <c r="C2" i="2"/>
  <c r="B2" i="2"/>
  <c r="A2" i="2"/>
  <c r="T3" i="2"/>
  <c r="T2" i="2"/>
  <c r="S2" i="3"/>
  <c r="T2" i="3"/>
  <c r="R2" i="3"/>
  <c r="S350" i="3"/>
  <c r="R350" i="3"/>
  <c r="T350" i="3"/>
  <c r="S347" i="3"/>
  <c r="T347" i="3"/>
  <c r="S309" i="3"/>
  <c r="T309" i="3"/>
  <c r="S305" i="3"/>
  <c r="R305" i="3"/>
  <c r="T305" i="3"/>
  <c r="S302" i="3"/>
  <c r="T302" i="3"/>
  <c r="S296" i="3"/>
  <c r="R296" i="3"/>
  <c r="T296" i="3"/>
  <c r="S293" i="3"/>
  <c r="T293" i="3"/>
  <c r="S274" i="3"/>
  <c r="T274" i="3"/>
  <c r="S245" i="3"/>
  <c r="T245" i="3"/>
  <c r="S239" i="3"/>
  <c r="R239" i="3"/>
  <c r="T239" i="3"/>
  <c r="S238" i="3"/>
  <c r="R238" i="3"/>
  <c r="T238" i="3"/>
  <c r="S237" i="3"/>
  <c r="R237" i="3"/>
  <c r="T237" i="3"/>
  <c r="S230" i="3"/>
  <c r="R230" i="3"/>
  <c r="T230" i="3"/>
  <c r="S213" i="3"/>
  <c r="T213" i="3"/>
  <c r="S209" i="3"/>
  <c r="T209" i="3"/>
  <c r="S208" i="3"/>
  <c r="R208" i="3"/>
  <c r="T208" i="3"/>
  <c r="S201" i="3"/>
  <c r="R201" i="3"/>
  <c r="T201" i="3"/>
  <c r="S200" i="3"/>
  <c r="R200" i="3"/>
  <c r="T200" i="3"/>
  <c r="S194" i="3"/>
  <c r="R194" i="3"/>
  <c r="T194" i="3"/>
  <c r="S179" i="3"/>
  <c r="R179" i="3"/>
  <c r="T179" i="3"/>
  <c r="S177" i="3"/>
  <c r="T177" i="3"/>
  <c r="S174" i="3"/>
  <c r="T174" i="3"/>
  <c r="S136" i="3"/>
  <c r="T136" i="3"/>
  <c r="S114" i="3"/>
  <c r="T114" i="3"/>
  <c r="S112" i="3"/>
  <c r="T112" i="3"/>
  <c r="S63" i="3"/>
  <c r="T63" i="3"/>
  <c r="S60" i="3"/>
  <c r="T60" i="3"/>
  <c r="S59" i="3"/>
  <c r="T59" i="3"/>
  <c r="S58" i="3"/>
  <c r="T58" i="3"/>
  <c r="S57" i="3"/>
  <c r="T57" i="3"/>
  <c r="S56" i="3"/>
  <c r="T56" i="3"/>
  <c r="S55" i="3"/>
  <c r="T55" i="3"/>
  <c r="S53" i="3"/>
  <c r="T53" i="3"/>
  <c r="S52" i="3"/>
  <c r="T52" i="3"/>
  <c r="S43" i="3"/>
  <c r="R43" i="3"/>
  <c r="T43" i="3"/>
  <c r="S22" i="3"/>
  <c r="T22" i="3"/>
  <c r="S5" i="3"/>
  <c r="R5" i="3"/>
  <c r="T5" i="3"/>
  <c r="S351" i="3"/>
  <c r="R351" i="3"/>
  <c r="T351" i="3"/>
  <c r="S349" i="3"/>
  <c r="T349" i="3"/>
  <c r="S348" i="3"/>
  <c r="T348" i="3"/>
  <c r="S346" i="3"/>
  <c r="R346" i="3"/>
  <c r="T346" i="3"/>
  <c r="S345" i="3"/>
  <c r="T345" i="3"/>
  <c r="S344" i="3"/>
  <c r="R344" i="3"/>
  <c r="T344" i="3"/>
  <c r="S343" i="3"/>
  <c r="R343" i="3"/>
  <c r="T343" i="3"/>
  <c r="S342" i="3"/>
  <c r="R342" i="3"/>
  <c r="T342" i="3"/>
  <c r="S341" i="3"/>
  <c r="R341" i="3"/>
  <c r="T341" i="3"/>
  <c r="S340" i="3"/>
  <c r="T340" i="3"/>
  <c r="S339" i="3"/>
  <c r="R339" i="3"/>
  <c r="T339" i="3"/>
  <c r="S338" i="3"/>
  <c r="R338" i="3"/>
  <c r="T338" i="3"/>
  <c r="S337" i="3"/>
  <c r="R337" i="3"/>
  <c r="T337" i="3"/>
  <c r="S336" i="3"/>
  <c r="T336" i="3"/>
  <c r="S335" i="3"/>
  <c r="T335" i="3"/>
  <c r="S334" i="3"/>
  <c r="T334" i="3"/>
  <c r="S333" i="3"/>
  <c r="R333" i="3"/>
  <c r="T333" i="3"/>
  <c r="S332" i="3"/>
  <c r="R332" i="3"/>
  <c r="T332" i="3"/>
  <c r="S331" i="3"/>
  <c r="T331" i="3"/>
  <c r="S330" i="3"/>
  <c r="R330" i="3"/>
  <c r="T330" i="3"/>
  <c r="S329" i="3"/>
  <c r="R329" i="3"/>
  <c r="T329" i="3"/>
  <c r="S328" i="3"/>
  <c r="T328" i="3"/>
  <c r="S327" i="3"/>
  <c r="T327" i="3"/>
  <c r="S326" i="3"/>
  <c r="T326" i="3"/>
  <c r="S325" i="3"/>
  <c r="R325" i="3"/>
  <c r="T325" i="3"/>
  <c r="S324" i="3"/>
  <c r="T324" i="3"/>
  <c r="S323" i="3"/>
  <c r="T323" i="3"/>
  <c r="S322" i="3"/>
  <c r="R322" i="3"/>
  <c r="T322" i="3"/>
  <c r="S321" i="3"/>
  <c r="T321" i="3"/>
  <c r="S320" i="3"/>
  <c r="T320" i="3"/>
  <c r="S319" i="3"/>
  <c r="R319" i="3"/>
  <c r="T319" i="3"/>
  <c r="S318" i="3"/>
  <c r="R318" i="3"/>
  <c r="T318" i="3"/>
  <c r="S317" i="3"/>
  <c r="T317" i="3"/>
  <c r="S316" i="3"/>
  <c r="T316" i="3"/>
  <c r="S315" i="3"/>
  <c r="T315" i="3"/>
  <c r="S314" i="3"/>
  <c r="T314" i="3"/>
  <c r="S313" i="3"/>
  <c r="T313" i="3"/>
  <c r="S312" i="3"/>
  <c r="R312" i="3"/>
  <c r="T312" i="3"/>
  <c r="S311" i="3"/>
  <c r="R311" i="3"/>
  <c r="T311" i="3"/>
  <c r="S308" i="3"/>
  <c r="R308" i="3"/>
  <c r="T308" i="3"/>
  <c r="S310" i="3"/>
  <c r="T310" i="3"/>
  <c r="S307" i="3"/>
  <c r="R307" i="3"/>
  <c r="T307" i="3"/>
  <c r="S304" i="3"/>
  <c r="R304" i="3"/>
  <c r="T304" i="3"/>
  <c r="S306" i="3"/>
  <c r="T306" i="3"/>
  <c r="S303" i="3"/>
  <c r="R303" i="3"/>
  <c r="T303" i="3"/>
  <c r="S301" i="3"/>
  <c r="T301" i="3"/>
  <c r="S300" i="3"/>
  <c r="T300" i="3"/>
  <c r="S299" i="3"/>
  <c r="T299" i="3"/>
  <c r="S298" i="3"/>
  <c r="T298" i="3"/>
  <c r="S297" i="3"/>
  <c r="R297" i="3"/>
  <c r="T297" i="3"/>
  <c r="S295" i="3"/>
  <c r="T295" i="3"/>
  <c r="S294" i="3"/>
  <c r="T294" i="3"/>
  <c r="S292" i="3"/>
  <c r="R292" i="3"/>
  <c r="T292" i="3"/>
  <c r="S291" i="3"/>
  <c r="R291" i="3"/>
  <c r="T291" i="3"/>
  <c r="S290" i="3"/>
  <c r="R290" i="3"/>
  <c r="T290" i="3"/>
  <c r="S289" i="3"/>
  <c r="R289" i="3"/>
  <c r="T289" i="3"/>
  <c r="S288" i="3"/>
  <c r="R288" i="3"/>
  <c r="T288" i="3"/>
  <c r="S287" i="3"/>
  <c r="R287" i="3"/>
  <c r="T287" i="3"/>
  <c r="S286" i="3"/>
  <c r="R286" i="3"/>
  <c r="T286" i="3"/>
  <c r="S285" i="3"/>
  <c r="T285" i="3"/>
  <c r="S284" i="3"/>
  <c r="R284" i="3"/>
  <c r="T284" i="3"/>
  <c r="S283" i="3"/>
  <c r="R283" i="3"/>
  <c r="T283" i="3"/>
  <c r="S282" i="3"/>
  <c r="R282" i="3"/>
  <c r="T282" i="3"/>
  <c r="S281" i="3"/>
  <c r="R281" i="3"/>
  <c r="T281" i="3"/>
  <c r="S280" i="3"/>
  <c r="R280" i="3"/>
  <c r="T280" i="3"/>
  <c r="S279" i="3"/>
  <c r="R279" i="3"/>
  <c r="T279" i="3"/>
  <c r="S278" i="3"/>
  <c r="T278" i="3"/>
  <c r="S277" i="3"/>
  <c r="T277" i="3"/>
  <c r="S276" i="3"/>
  <c r="R276" i="3"/>
  <c r="T276" i="3"/>
  <c r="S275" i="3"/>
  <c r="T275" i="3"/>
  <c r="S273" i="3"/>
  <c r="T273" i="3"/>
  <c r="S272" i="3"/>
  <c r="T272" i="3"/>
  <c r="S271" i="3"/>
  <c r="R271" i="3"/>
  <c r="T271" i="3"/>
  <c r="S270" i="3"/>
  <c r="R270" i="3"/>
  <c r="T270" i="3"/>
  <c r="S269" i="3"/>
  <c r="R269" i="3"/>
  <c r="T269" i="3"/>
  <c r="S268" i="3"/>
  <c r="R268" i="3"/>
  <c r="T268" i="3"/>
  <c r="S267" i="3"/>
  <c r="R267" i="3"/>
  <c r="T267" i="3"/>
  <c r="S266" i="3"/>
  <c r="R266" i="3"/>
  <c r="T266" i="3"/>
  <c r="S265" i="3"/>
  <c r="R265" i="3"/>
  <c r="T265" i="3"/>
  <c r="S264" i="3"/>
  <c r="R264" i="3"/>
  <c r="T264" i="3"/>
  <c r="S263" i="3"/>
  <c r="R263" i="3"/>
  <c r="T263" i="3"/>
  <c r="S262" i="3"/>
  <c r="T262" i="3"/>
  <c r="S261" i="3"/>
  <c r="R261" i="3"/>
  <c r="T261" i="3"/>
  <c r="S260" i="3"/>
  <c r="R260" i="3"/>
  <c r="T260" i="3"/>
  <c r="S259" i="3"/>
  <c r="T259" i="3"/>
  <c r="S258" i="3"/>
  <c r="R258" i="3"/>
  <c r="T258" i="3"/>
  <c r="S257" i="3"/>
  <c r="R257" i="3"/>
  <c r="T257" i="3"/>
  <c r="S256" i="3"/>
  <c r="R256" i="3"/>
  <c r="T256" i="3"/>
  <c r="S255" i="3"/>
  <c r="R255" i="3"/>
  <c r="T255" i="3"/>
  <c r="S254" i="3"/>
  <c r="T254" i="3"/>
  <c r="S253" i="3"/>
  <c r="R253" i="3"/>
  <c r="T253" i="3"/>
  <c r="S252" i="3"/>
  <c r="R252" i="3"/>
  <c r="T252" i="3"/>
  <c r="S251" i="3"/>
  <c r="R251" i="3"/>
  <c r="T251" i="3"/>
  <c r="S250" i="3"/>
  <c r="T250" i="3"/>
  <c r="S249" i="3"/>
  <c r="R249" i="3"/>
  <c r="T249" i="3"/>
  <c r="S248" i="3"/>
  <c r="R248" i="3"/>
  <c r="T248" i="3"/>
  <c r="S247" i="3"/>
  <c r="T247" i="3"/>
  <c r="S246" i="3"/>
  <c r="T246" i="3"/>
  <c r="S244" i="3"/>
  <c r="T244" i="3"/>
  <c r="S243" i="3"/>
  <c r="T243" i="3"/>
  <c r="S242" i="3"/>
  <c r="R242" i="3"/>
  <c r="T242" i="3"/>
  <c r="S241" i="3"/>
  <c r="R241" i="3"/>
  <c r="T241" i="3"/>
  <c r="S240" i="3"/>
  <c r="R240" i="3"/>
  <c r="T240" i="3"/>
  <c r="S236" i="3"/>
  <c r="R236" i="3"/>
  <c r="T236" i="3"/>
  <c r="S235" i="3"/>
  <c r="T235" i="3"/>
  <c r="S234" i="3"/>
  <c r="T234" i="3"/>
  <c r="S233" i="3"/>
  <c r="R233" i="3"/>
  <c r="T233" i="3"/>
  <c r="S232" i="3"/>
  <c r="R232" i="3"/>
  <c r="T232" i="3"/>
  <c r="S231" i="3"/>
  <c r="T231" i="3"/>
  <c r="S229" i="3"/>
  <c r="R229" i="3"/>
  <c r="T229" i="3"/>
  <c r="S228" i="3"/>
  <c r="R228" i="3"/>
  <c r="T228" i="3"/>
  <c r="S227" i="3"/>
  <c r="R227" i="3"/>
  <c r="T227" i="3"/>
  <c r="S226" i="3"/>
  <c r="R226" i="3"/>
  <c r="T226" i="3"/>
  <c r="S225" i="3"/>
  <c r="T225" i="3"/>
  <c r="S224" i="3"/>
  <c r="T224" i="3"/>
  <c r="S223" i="3"/>
  <c r="T223" i="3"/>
  <c r="S222" i="3"/>
  <c r="T222" i="3"/>
  <c r="S221" i="3"/>
  <c r="R221" i="3"/>
  <c r="T221" i="3"/>
  <c r="S220" i="3"/>
  <c r="R220" i="3"/>
  <c r="T220" i="3"/>
  <c r="S219" i="3"/>
  <c r="T219" i="3"/>
  <c r="S218" i="3"/>
  <c r="R218" i="3"/>
  <c r="T218" i="3"/>
  <c r="S217" i="3"/>
  <c r="T217" i="3"/>
  <c r="S216" i="3"/>
  <c r="R216" i="3"/>
  <c r="T216" i="3"/>
  <c r="S215" i="3"/>
  <c r="T215" i="3"/>
  <c r="S214" i="3"/>
  <c r="T214" i="3"/>
  <c r="S212" i="3"/>
  <c r="T212" i="3"/>
  <c r="S211" i="3"/>
  <c r="T211" i="3"/>
  <c r="S210" i="3"/>
  <c r="R210" i="3"/>
  <c r="T210" i="3"/>
  <c r="S207" i="3"/>
  <c r="T207" i="3"/>
  <c r="S206" i="3"/>
  <c r="R206" i="3"/>
  <c r="T206" i="3"/>
  <c r="S205" i="3"/>
  <c r="R205" i="3"/>
  <c r="T205" i="3"/>
  <c r="S204" i="3"/>
  <c r="T204" i="3"/>
  <c r="S203" i="3"/>
  <c r="R203" i="3"/>
  <c r="T203" i="3"/>
  <c r="S202" i="3"/>
  <c r="R202" i="3"/>
  <c r="T202" i="3"/>
  <c r="S199" i="3"/>
  <c r="R199" i="3"/>
  <c r="T199" i="3"/>
  <c r="S198" i="3"/>
  <c r="R198" i="3"/>
  <c r="T198" i="3"/>
  <c r="S197" i="3"/>
  <c r="T197" i="3"/>
  <c r="S196" i="3"/>
  <c r="T196" i="3"/>
  <c r="S195" i="3"/>
  <c r="T195" i="3"/>
  <c r="S193" i="3"/>
  <c r="T193" i="3"/>
  <c r="S192" i="3"/>
  <c r="T192" i="3"/>
  <c r="S191" i="3"/>
  <c r="R191" i="3"/>
  <c r="T191" i="3"/>
  <c r="S190" i="3"/>
  <c r="R190" i="3"/>
  <c r="T190" i="3"/>
  <c r="S189" i="3"/>
  <c r="R189" i="3"/>
  <c r="T189" i="3"/>
  <c r="S188" i="3"/>
  <c r="T188" i="3"/>
  <c r="S187" i="3"/>
  <c r="R187" i="3"/>
  <c r="T187" i="3"/>
  <c r="S186" i="3"/>
  <c r="T186" i="3"/>
  <c r="S185" i="3"/>
  <c r="T185" i="3"/>
  <c r="S184" i="3"/>
  <c r="T184" i="3"/>
  <c r="S183" i="3"/>
  <c r="T183" i="3"/>
  <c r="S182" i="3"/>
  <c r="T182" i="3"/>
  <c r="S181" i="3"/>
  <c r="R181" i="3"/>
  <c r="T181" i="3"/>
  <c r="S180" i="3"/>
  <c r="T180" i="3"/>
  <c r="S178" i="3"/>
  <c r="R178" i="3"/>
  <c r="T178" i="3"/>
  <c r="S176" i="3"/>
  <c r="T176" i="3"/>
  <c r="S175" i="3"/>
  <c r="R175" i="3"/>
  <c r="T175" i="3"/>
  <c r="S173" i="3"/>
  <c r="R173" i="3"/>
  <c r="T173" i="3"/>
  <c r="S172" i="3"/>
  <c r="T172" i="3"/>
  <c r="S171" i="3"/>
  <c r="T171" i="3"/>
  <c r="S170" i="3"/>
  <c r="R170" i="3"/>
  <c r="T170" i="3"/>
  <c r="S169" i="3"/>
  <c r="T169" i="3"/>
  <c r="S168" i="3"/>
  <c r="T168" i="3"/>
  <c r="S167" i="3"/>
  <c r="R167" i="3"/>
  <c r="T167" i="3"/>
  <c r="S166" i="3"/>
  <c r="R166" i="3"/>
  <c r="T166" i="3"/>
  <c r="S165" i="3"/>
  <c r="R165" i="3"/>
  <c r="T165" i="3"/>
  <c r="S164" i="3"/>
  <c r="R164" i="3"/>
  <c r="T164" i="3"/>
  <c r="S163" i="3"/>
  <c r="R163" i="3"/>
  <c r="T163" i="3"/>
  <c r="S162" i="3"/>
  <c r="R162" i="3"/>
  <c r="T162" i="3"/>
  <c r="S161" i="3"/>
  <c r="R161" i="3"/>
  <c r="T161" i="3"/>
  <c r="S160" i="3"/>
  <c r="T160" i="3"/>
  <c r="S159" i="3"/>
  <c r="T159" i="3"/>
  <c r="S158" i="3"/>
  <c r="T158" i="3"/>
  <c r="S157" i="3"/>
  <c r="R157" i="3"/>
  <c r="T157" i="3"/>
  <c r="S156" i="3"/>
  <c r="T156" i="3"/>
  <c r="S155" i="3"/>
  <c r="T155" i="3"/>
  <c r="S154" i="3"/>
  <c r="T154" i="3"/>
  <c r="S153" i="3"/>
  <c r="T153" i="3"/>
  <c r="S152" i="3"/>
  <c r="T152" i="3"/>
  <c r="S151" i="3"/>
  <c r="T151" i="3"/>
  <c r="S150" i="3"/>
  <c r="T150" i="3"/>
  <c r="S149" i="3"/>
  <c r="T149" i="3"/>
  <c r="S148" i="3"/>
  <c r="R148" i="3"/>
  <c r="T148" i="3"/>
  <c r="S147" i="3"/>
  <c r="T147" i="3"/>
  <c r="S146" i="3"/>
  <c r="R146" i="3"/>
  <c r="T146" i="3"/>
  <c r="S145" i="3"/>
  <c r="T145" i="3"/>
  <c r="S144" i="3"/>
  <c r="R144" i="3"/>
  <c r="T144" i="3"/>
  <c r="S143" i="3"/>
  <c r="R143" i="3"/>
  <c r="T143" i="3"/>
  <c r="S142" i="3"/>
  <c r="T142" i="3"/>
  <c r="S141" i="3"/>
  <c r="R141" i="3"/>
  <c r="T141" i="3"/>
  <c r="S140" i="3"/>
  <c r="T140" i="3"/>
  <c r="S139" i="3"/>
  <c r="R139" i="3"/>
  <c r="T139" i="3"/>
  <c r="S138" i="3"/>
  <c r="R138" i="3"/>
  <c r="T138" i="3"/>
  <c r="S137" i="3"/>
  <c r="T137" i="3"/>
  <c r="S135" i="3"/>
  <c r="R135" i="3"/>
  <c r="T135" i="3"/>
  <c r="S134" i="3"/>
  <c r="R134" i="3"/>
  <c r="T134" i="3"/>
  <c r="S133" i="3"/>
  <c r="R133" i="3"/>
  <c r="T133" i="3"/>
  <c r="S132" i="3"/>
  <c r="R132" i="3"/>
  <c r="T132" i="3"/>
  <c r="S131" i="3"/>
  <c r="T131" i="3"/>
  <c r="S130" i="3"/>
  <c r="T130" i="3"/>
  <c r="S129" i="3"/>
  <c r="R129" i="3"/>
  <c r="T129" i="3"/>
  <c r="S128" i="3"/>
  <c r="R128" i="3"/>
  <c r="T128" i="3"/>
  <c r="S127" i="3"/>
  <c r="R127" i="3"/>
  <c r="T127" i="3"/>
  <c r="S126" i="3"/>
  <c r="R126" i="3"/>
  <c r="T126" i="3"/>
  <c r="S125" i="3"/>
  <c r="R125" i="3"/>
  <c r="T125" i="3"/>
  <c r="S124" i="3"/>
  <c r="R124" i="3"/>
  <c r="T124" i="3"/>
  <c r="S123" i="3"/>
  <c r="T123" i="3"/>
  <c r="S122" i="3"/>
  <c r="R122" i="3"/>
  <c r="T122" i="3"/>
  <c r="S121" i="3"/>
  <c r="R121" i="3"/>
  <c r="T121" i="3"/>
  <c r="S120" i="3"/>
  <c r="R120" i="3"/>
  <c r="T120" i="3"/>
  <c r="S119" i="3"/>
  <c r="R119" i="3"/>
  <c r="T119" i="3"/>
  <c r="S118" i="3"/>
  <c r="R118" i="3"/>
  <c r="T118" i="3"/>
  <c r="S117" i="3"/>
  <c r="R117" i="3"/>
  <c r="T117" i="3"/>
  <c r="S116" i="3"/>
  <c r="R116" i="3"/>
  <c r="T116" i="3"/>
  <c r="S115" i="3"/>
  <c r="R115" i="3"/>
  <c r="T115" i="3"/>
  <c r="S113" i="3"/>
  <c r="T113" i="3"/>
  <c r="S111" i="3"/>
  <c r="R111" i="3"/>
  <c r="T111" i="3"/>
  <c r="S110" i="3"/>
  <c r="R110" i="3"/>
  <c r="T110" i="3"/>
  <c r="S109" i="3"/>
  <c r="R109" i="3"/>
  <c r="T109" i="3"/>
  <c r="S108" i="3"/>
  <c r="T108" i="3"/>
  <c r="S107" i="3"/>
  <c r="R107" i="3"/>
  <c r="T107" i="3"/>
  <c r="S106" i="3"/>
  <c r="R106" i="3"/>
  <c r="T106" i="3"/>
  <c r="S105" i="3"/>
  <c r="R105" i="3"/>
  <c r="T105" i="3"/>
  <c r="S104" i="3"/>
  <c r="R104" i="3"/>
  <c r="T104" i="3"/>
  <c r="S103" i="3"/>
  <c r="T103" i="3"/>
  <c r="S102" i="3"/>
  <c r="T102" i="3"/>
  <c r="S101" i="3"/>
  <c r="R101" i="3"/>
  <c r="T101" i="3"/>
  <c r="S100" i="3"/>
  <c r="R100" i="3"/>
  <c r="T100" i="3"/>
  <c r="S99" i="3"/>
  <c r="R99" i="3"/>
  <c r="T99" i="3"/>
  <c r="S98" i="3"/>
  <c r="R98" i="3"/>
  <c r="T98" i="3"/>
  <c r="S97" i="3"/>
  <c r="T97" i="3"/>
  <c r="S96" i="3"/>
  <c r="T96" i="3"/>
  <c r="S95" i="3"/>
  <c r="T95" i="3"/>
  <c r="S94" i="3"/>
  <c r="T94" i="3"/>
  <c r="S93" i="3"/>
  <c r="T93" i="3"/>
  <c r="S92" i="3"/>
  <c r="R92" i="3"/>
  <c r="T92" i="3"/>
  <c r="S91" i="3"/>
  <c r="R91" i="3"/>
  <c r="T91" i="3"/>
  <c r="S90" i="3"/>
  <c r="R90" i="3"/>
  <c r="T90" i="3"/>
  <c r="S89" i="3"/>
  <c r="R89" i="3"/>
  <c r="T89" i="3"/>
  <c r="S88" i="3"/>
  <c r="R88" i="3"/>
  <c r="T88" i="3"/>
  <c r="S87" i="3"/>
  <c r="T87" i="3"/>
  <c r="S86" i="3"/>
  <c r="R86" i="3"/>
  <c r="T86" i="3"/>
  <c r="S85" i="3"/>
  <c r="R85" i="3"/>
  <c r="T85" i="3"/>
  <c r="S84" i="3"/>
  <c r="R84" i="3"/>
  <c r="T84" i="3"/>
  <c r="S83" i="3"/>
  <c r="R83" i="3"/>
  <c r="T83" i="3"/>
  <c r="S82" i="3"/>
  <c r="R82" i="3"/>
  <c r="T82" i="3"/>
  <c r="S81" i="3"/>
  <c r="R81" i="3"/>
  <c r="T81" i="3"/>
  <c r="S80" i="3"/>
  <c r="T80" i="3"/>
  <c r="S79" i="3"/>
  <c r="T79" i="3"/>
  <c r="S78" i="3"/>
  <c r="T78" i="3"/>
  <c r="S77" i="3"/>
  <c r="T77" i="3"/>
  <c r="S76" i="3"/>
  <c r="R76" i="3"/>
  <c r="T76" i="3"/>
  <c r="S75" i="3"/>
  <c r="T75" i="3"/>
  <c r="S74" i="3"/>
  <c r="T74" i="3"/>
  <c r="S73" i="3"/>
  <c r="T73" i="3"/>
  <c r="S72" i="3"/>
  <c r="R72" i="3"/>
  <c r="T72" i="3"/>
  <c r="S71" i="3"/>
  <c r="R71" i="3"/>
  <c r="T71" i="3"/>
  <c r="S70" i="3"/>
  <c r="R70" i="3"/>
  <c r="T70" i="3"/>
  <c r="S69" i="3"/>
  <c r="R69" i="3"/>
  <c r="T69" i="3"/>
  <c r="S68" i="3"/>
  <c r="R68" i="3"/>
  <c r="T68" i="3"/>
  <c r="S67" i="3"/>
  <c r="T67" i="3"/>
  <c r="S66" i="3"/>
  <c r="R66" i="3"/>
  <c r="T66" i="3"/>
  <c r="S65" i="3"/>
  <c r="T65" i="3"/>
  <c r="S64" i="3"/>
  <c r="T64" i="3"/>
  <c r="S62" i="3"/>
  <c r="R62" i="3"/>
  <c r="T62" i="3"/>
  <c r="S61" i="3"/>
  <c r="T61" i="3"/>
  <c r="S54" i="3"/>
  <c r="T54" i="3"/>
  <c r="S51" i="3"/>
  <c r="R51" i="3"/>
  <c r="T51" i="3"/>
  <c r="S50" i="3"/>
  <c r="T50" i="3"/>
  <c r="S49" i="3"/>
  <c r="R49" i="3"/>
  <c r="T49" i="3"/>
  <c r="S48" i="3"/>
  <c r="T48" i="3"/>
  <c r="S47" i="3"/>
  <c r="T47" i="3"/>
  <c r="S46" i="3"/>
  <c r="R46" i="3"/>
  <c r="T46" i="3"/>
  <c r="S45" i="3"/>
  <c r="T45" i="3"/>
  <c r="S44" i="3"/>
  <c r="R44" i="3"/>
  <c r="T44" i="3"/>
  <c r="S42" i="3"/>
  <c r="R42" i="3"/>
  <c r="T42" i="3"/>
  <c r="S41" i="3"/>
  <c r="T41" i="3"/>
  <c r="S40" i="3"/>
  <c r="R40" i="3"/>
  <c r="T40" i="3"/>
  <c r="S39" i="3"/>
  <c r="T39" i="3"/>
  <c r="S38" i="3"/>
  <c r="R38" i="3"/>
  <c r="T38" i="3"/>
  <c r="S37" i="3"/>
  <c r="R37" i="3"/>
  <c r="T37" i="3"/>
  <c r="S36" i="3"/>
  <c r="T36" i="3"/>
  <c r="S35" i="3"/>
  <c r="T35" i="3"/>
  <c r="S34" i="3"/>
  <c r="T34" i="3"/>
  <c r="S33" i="3"/>
  <c r="T33" i="3"/>
  <c r="S32" i="3"/>
  <c r="R32" i="3"/>
  <c r="T32" i="3"/>
  <c r="S31" i="3"/>
  <c r="R31" i="3"/>
  <c r="T31" i="3"/>
  <c r="S30" i="3"/>
  <c r="T30" i="3"/>
  <c r="S29" i="3"/>
  <c r="R29" i="3"/>
  <c r="T29" i="3"/>
  <c r="S28" i="3"/>
  <c r="R28" i="3"/>
  <c r="T28" i="3"/>
  <c r="S27" i="3"/>
  <c r="T27" i="3"/>
  <c r="S26" i="3"/>
  <c r="T26" i="3"/>
  <c r="S25" i="3"/>
  <c r="R25" i="3"/>
  <c r="T25" i="3"/>
  <c r="S24" i="3"/>
  <c r="T24" i="3"/>
  <c r="S23" i="3"/>
  <c r="T23" i="3"/>
  <c r="S21" i="3"/>
  <c r="T21" i="3"/>
  <c r="S20" i="3"/>
  <c r="T20" i="3"/>
  <c r="S19" i="3"/>
  <c r="R19" i="3"/>
  <c r="T19" i="3"/>
  <c r="S18" i="3"/>
  <c r="T18" i="3"/>
  <c r="S17" i="3"/>
  <c r="T17" i="3"/>
  <c r="S16" i="3"/>
  <c r="T16" i="3"/>
  <c r="S15" i="3"/>
  <c r="R15" i="3"/>
  <c r="T15" i="3"/>
  <c r="S14" i="3"/>
  <c r="T14" i="3"/>
  <c r="S13" i="3"/>
  <c r="T13" i="3"/>
  <c r="S12" i="3"/>
  <c r="T12" i="3"/>
  <c r="S11" i="3"/>
  <c r="R11" i="3"/>
  <c r="T11" i="3"/>
  <c r="S10" i="3"/>
  <c r="R10" i="3"/>
  <c r="T10" i="3"/>
  <c r="S9" i="3"/>
  <c r="T9" i="3"/>
  <c r="S8" i="3"/>
  <c r="T8" i="3"/>
  <c r="S7" i="3"/>
  <c r="T7" i="3"/>
  <c r="S6" i="3"/>
  <c r="T6" i="3"/>
  <c r="S4" i="3"/>
  <c r="R4" i="3"/>
  <c r="T4" i="3"/>
  <c r="S3" i="3"/>
  <c r="T3" i="3"/>
  <c r="R21" i="3"/>
  <c r="R61" i="3"/>
  <c r="R113" i="3"/>
  <c r="R176" i="3"/>
  <c r="R195" i="3"/>
  <c r="R196" i="3"/>
  <c r="R212" i="3"/>
  <c r="R244" i="3"/>
  <c r="R273" i="3"/>
  <c r="R294" i="3"/>
  <c r="R301" i="3"/>
  <c r="R22" i="3"/>
  <c r="R52" i="3"/>
  <c r="R53" i="3"/>
  <c r="R55" i="3"/>
  <c r="R56" i="3"/>
  <c r="R57" i="3"/>
  <c r="R58" i="3"/>
  <c r="R59" i="3"/>
  <c r="R60" i="3"/>
  <c r="R63" i="3"/>
  <c r="R112" i="3"/>
  <c r="R114" i="3"/>
  <c r="R136" i="3"/>
  <c r="R174" i="3"/>
  <c r="R177" i="3"/>
  <c r="R209" i="3"/>
  <c r="R213" i="3"/>
  <c r="R245" i="3"/>
  <c r="R274" i="3"/>
  <c r="R293" i="3"/>
  <c r="R302" i="3"/>
  <c r="R309" i="3"/>
  <c r="R347" i="3"/>
  <c r="R349" i="3"/>
  <c r="R348" i="3"/>
  <c r="R345" i="3"/>
  <c r="R340" i="3"/>
  <c r="R336" i="3"/>
  <c r="R335" i="3"/>
  <c r="R334" i="3"/>
  <c r="R331" i="3"/>
  <c r="R328" i="3"/>
  <c r="R327" i="3"/>
  <c r="R326" i="3"/>
  <c r="R324" i="3"/>
  <c r="R323" i="3"/>
  <c r="R321" i="3"/>
  <c r="R320" i="3"/>
  <c r="R317" i="3"/>
  <c r="R316" i="3"/>
  <c r="R315" i="3"/>
  <c r="R314" i="3"/>
  <c r="R313" i="3"/>
  <c r="R310" i="3"/>
  <c r="R306" i="3"/>
  <c r="R300" i="3"/>
  <c r="R299" i="3"/>
  <c r="R298" i="3"/>
  <c r="R295" i="3"/>
  <c r="R285" i="3"/>
  <c r="R278" i="3"/>
  <c r="R277" i="3"/>
  <c r="R275" i="3"/>
  <c r="R272" i="3"/>
  <c r="R262" i="3"/>
  <c r="R259" i="3"/>
  <c r="R254" i="3"/>
  <c r="R250" i="3"/>
  <c r="R247" i="3"/>
  <c r="R246" i="3"/>
  <c r="R243" i="3"/>
  <c r="R235" i="3"/>
  <c r="R234" i="3"/>
  <c r="R231" i="3"/>
  <c r="R225" i="3"/>
  <c r="R224" i="3"/>
  <c r="R223" i="3"/>
  <c r="R222" i="3"/>
  <c r="R219" i="3"/>
  <c r="R217" i="3"/>
  <c r="R215" i="3"/>
  <c r="R214" i="3"/>
  <c r="R211" i="3"/>
  <c r="R207" i="3"/>
  <c r="R204" i="3"/>
  <c r="R197" i="3"/>
  <c r="R193" i="3"/>
  <c r="R192" i="3"/>
  <c r="R188" i="3"/>
  <c r="R186" i="3"/>
  <c r="R185" i="3"/>
  <c r="R184" i="3"/>
  <c r="R183" i="3"/>
  <c r="R182" i="3"/>
  <c r="R180" i="3"/>
  <c r="R172" i="3"/>
  <c r="R171" i="3"/>
  <c r="R169" i="3"/>
  <c r="R168" i="3"/>
  <c r="R160" i="3"/>
  <c r="R159" i="3"/>
  <c r="R158" i="3"/>
  <c r="R156" i="3"/>
  <c r="R155" i="3"/>
  <c r="R154" i="3"/>
  <c r="R153" i="3"/>
  <c r="R152" i="3"/>
  <c r="R151" i="3"/>
  <c r="R150" i="3"/>
  <c r="R149" i="3"/>
  <c r="R147" i="3"/>
  <c r="R145" i="3"/>
  <c r="R142" i="3"/>
  <c r="R140" i="3"/>
  <c r="R137" i="3"/>
  <c r="R131" i="3"/>
  <c r="R130" i="3"/>
  <c r="R123" i="3"/>
  <c r="R108" i="3"/>
  <c r="R103" i="3"/>
  <c r="R102" i="3"/>
  <c r="R97" i="3"/>
  <c r="R96" i="3"/>
  <c r="R95" i="3"/>
  <c r="R94" i="3"/>
  <c r="R93" i="3"/>
  <c r="R87" i="3"/>
  <c r="R80" i="3"/>
  <c r="R79" i="3"/>
  <c r="R78" i="3"/>
  <c r="R77" i="3"/>
  <c r="R75" i="3"/>
  <c r="R74" i="3"/>
  <c r="R73" i="3"/>
  <c r="R67" i="3"/>
  <c r="R65" i="3"/>
  <c r="R64" i="3"/>
  <c r="R54" i="3"/>
  <c r="R50" i="3"/>
  <c r="R48" i="3"/>
  <c r="R47" i="3"/>
  <c r="R45" i="3"/>
  <c r="R41" i="3"/>
  <c r="R39" i="3"/>
  <c r="R36" i="3"/>
  <c r="R35" i="3"/>
  <c r="R34" i="3"/>
  <c r="R33" i="3"/>
  <c r="R30" i="3"/>
  <c r="R27" i="3"/>
  <c r="R26" i="3"/>
  <c r="R24" i="3"/>
  <c r="R23" i="3"/>
  <c r="R20" i="3"/>
  <c r="R18" i="3"/>
  <c r="R17" i="3"/>
  <c r="R16" i="3"/>
  <c r="R14" i="3"/>
  <c r="R13" i="3"/>
  <c r="R12" i="3"/>
  <c r="R9" i="3"/>
  <c r="R8" i="3"/>
  <c r="R7" i="3"/>
  <c r="R6" i="3"/>
  <c r="R3" i="3"/>
</calcChain>
</file>

<file path=xl/sharedStrings.xml><?xml version="1.0" encoding="utf-8"?>
<sst xmlns="http://schemas.openxmlformats.org/spreadsheetml/2006/main" count="7176" uniqueCount="1042">
  <si>
    <t>FM3pt1_Zeng</t>
  </si>
  <si>
    <t>FM3pt1_NeoKinema</t>
  </si>
  <si>
    <t>FM3pt1_Geologic</t>
  </si>
  <si>
    <t>FM3pt1_ABM</t>
  </si>
  <si>
    <t>FM3pt2_Zeng</t>
  </si>
  <si>
    <t>FM3pt2_NeoKinema</t>
  </si>
  <si>
    <t>FM3pt2_Geologic</t>
  </si>
  <si>
    <t>FM3pt2_ABM</t>
  </si>
  <si>
    <t>DM2pt1</t>
  </si>
  <si>
    <t>DM2pt2</t>
  </si>
  <si>
    <t>DM2pt3</t>
  </si>
  <si>
    <t>DM2pt4</t>
  </si>
  <si>
    <t>DM2pt5</t>
  </si>
  <si>
    <t>DM2pt6</t>
  </si>
  <si>
    <t>Airport Lake</t>
  </si>
  <si>
    <t>Almanor 2011 CFM</t>
  </si>
  <si>
    <t>Anacapa-Dume alt 1</t>
  </si>
  <si>
    <t>Anacapa-Dume, alt 1</t>
  </si>
  <si>
    <t>Anaheim</t>
  </si>
  <si>
    <t>Antelope Valley 2011</t>
  </si>
  <si>
    <t>Ash Hill</t>
  </si>
  <si>
    <t>Baker</t>
  </si>
  <si>
    <t>Bartlett Springs 2011 CFM</t>
  </si>
  <si>
    <t>Bartlett Springs</t>
  </si>
  <si>
    <t>Battle Creek 2011 CFM</t>
  </si>
  <si>
    <t>Battle Creek</t>
  </si>
  <si>
    <t>Bear River fault zone</t>
  </si>
  <si>
    <t>Bennett Valley 2011 CFM</t>
  </si>
  <si>
    <t>Bicycle Lake</t>
  </si>
  <si>
    <t>Big Lagoon - Bald Mtn 2011 CFM</t>
  </si>
  <si>
    <t>Big Lagoon-Bald Mtn</t>
  </si>
  <si>
    <t>Big Pine (Central)</t>
  </si>
  <si>
    <t>Big Pine (East)</t>
  </si>
  <si>
    <t>Big Pine (West)</t>
  </si>
  <si>
    <t>Blackwater</t>
  </si>
  <si>
    <t>Blue Cut</t>
  </si>
  <si>
    <t>Brawley (Seismic Zone) alt 1</t>
  </si>
  <si>
    <t>Breckenridge 2011</t>
  </si>
  <si>
    <t>Bullion Mountains</t>
  </si>
  <si>
    <t>Burnt Mtn</t>
  </si>
  <si>
    <t>Butano 2011 CFM</t>
  </si>
  <si>
    <t>Cady</t>
  </si>
  <si>
    <t>Calaveras (Central) 2011 CFM</t>
  </si>
  <si>
    <t>Calaveras (Central)</t>
  </si>
  <si>
    <t>Calaveras (No) 2011 CFM</t>
  </si>
  <si>
    <t>Calaveras (No)</t>
  </si>
  <si>
    <t>Calaveras (So) - Paicines extension 2011 CFM</t>
  </si>
  <si>
    <t>Calaveras (So) 2011 CFM</t>
  </si>
  <si>
    <t>Calaveras (So)</t>
  </si>
  <si>
    <t>Calico-Hidalgo</t>
  </si>
  <si>
    <t>Camp Rock 2011</t>
  </si>
  <si>
    <t>Canada David (Detachment)</t>
  </si>
  <si>
    <t>Carlsbad</t>
  </si>
  <si>
    <t>Carson Range (Genoa)</t>
  </si>
  <si>
    <t>Casmalia 2011 CFM</t>
  </si>
  <si>
    <t>Casmalia (Orcutt Frontal)</t>
  </si>
  <si>
    <t>Cedar Mtn-Mahogany Mtn</t>
  </si>
  <si>
    <t>Cerro Prieto</t>
  </si>
  <si>
    <t>Channel Islands Thrust</t>
  </si>
  <si>
    <t>Channel Islands Western Deep Ramp</t>
  </si>
  <si>
    <t>Chino alt 1</t>
  </si>
  <si>
    <t>Chino, alt 1</t>
  </si>
  <si>
    <t>Clamshell-Sawpit</t>
  </si>
  <si>
    <t>Clayton</t>
  </si>
  <si>
    <t>Cleghorn</t>
  </si>
  <si>
    <t>Cleghorn Lake</t>
  </si>
  <si>
    <t>Cleghorn Pass</t>
  </si>
  <si>
    <t>Collayami 2011 CFM</t>
  </si>
  <si>
    <t>Collayomi</t>
  </si>
  <si>
    <t>Compton</t>
  </si>
  <si>
    <t>Concord 2011 CFM</t>
  </si>
  <si>
    <t>Concord</t>
  </si>
  <si>
    <t>Contra Costa (Lafayette) 2011 CFM</t>
  </si>
  <si>
    <t>Contra Costa Shear Zone (connector) 2011 CFM</t>
  </si>
  <si>
    <t>Coronado Bank alt1</t>
  </si>
  <si>
    <t>Coronado Bank</t>
  </si>
  <si>
    <t>Coyote Canyon</t>
  </si>
  <si>
    <t>Coyote Lake</t>
  </si>
  <si>
    <t>Cucamonga</t>
  </si>
  <si>
    <t>Davis Creek</t>
  </si>
  <si>
    <t>Death Valley (Black Mtns Frontal)</t>
  </si>
  <si>
    <t>Death Valley (Fish Lake Valley)</t>
  </si>
  <si>
    <t>Death Valley (No of Cucamongo)</t>
  </si>
  <si>
    <t>Death Valley (No)</t>
  </si>
  <si>
    <t>Death Valley (So)</t>
  </si>
  <si>
    <t>Deep Springs</t>
  </si>
  <si>
    <t>Del Valle</t>
  </si>
  <si>
    <t>Dog Valley</t>
  </si>
  <si>
    <t>Dry Mountain</t>
  </si>
  <si>
    <t>Earthquake Valley</t>
  </si>
  <si>
    <t>Earthquake Valley (No  Extension)</t>
  </si>
  <si>
    <t>Earthquake Valley (So Extension)</t>
  </si>
  <si>
    <t>East Huasna 2011 CFM</t>
  </si>
  <si>
    <t>Eaton Roughs 2011 CFM</t>
  </si>
  <si>
    <t>Elmore Ranch</t>
  </si>
  <si>
    <t>Elsinore (Coyote Mountains)</t>
  </si>
  <si>
    <t>Elsinore (Coyote Mountain)</t>
  </si>
  <si>
    <t>Elsinore (Glen Ivy) rev</t>
  </si>
  <si>
    <t>Elsinore (Julian)</t>
  </si>
  <si>
    <t>Elsinore (Stepovers Combined)</t>
  </si>
  <si>
    <t>Elsinore (Temecula) rev</t>
  </si>
  <si>
    <t>Elysian Park (Lower CFM)</t>
  </si>
  <si>
    <t>Elysian Park (Upper)</t>
  </si>
  <si>
    <t>Emerson-Copper Mtn 2011</t>
  </si>
  <si>
    <t>So Emerson-Copper Mtn</t>
  </si>
  <si>
    <t>Eureka Peak</t>
  </si>
  <si>
    <t>Fickle Hill (alt1)</t>
  </si>
  <si>
    <t>Fickle Hill</t>
  </si>
  <si>
    <t>Fish Slough 2011 CFM</t>
  </si>
  <si>
    <t>Fish Slough</t>
  </si>
  <si>
    <t>Fitzhugh Creek</t>
  </si>
  <si>
    <t>Fontana (Seismicity)</t>
  </si>
  <si>
    <t>Franklin 2011 CFM</t>
  </si>
  <si>
    <t>Garberville - Briceland 2011 CFM</t>
  </si>
  <si>
    <t>Garlic Springs</t>
  </si>
  <si>
    <t>Garlock (Central)</t>
  </si>
  <si>
    <t>Garlock (East)</t>
  </si>
  <si>
    <t>Garlock (West)</t>
  </si>
  <si>
    <t>Gillem - Big Crack 2011 CFM</t>
  </si>
  <si>
    <t>Gillem-Big Crack</t>
  </si>
  <si>
    <t>Goldstone Lake</t>
  </si>
  <si>
    <t>Goose Lake 2011 CFM</t>
  </si>
  <si>
    <t>Gravel Hills-Harper Lk</t>
  </si>
  <si>
    <t>Great Valley 01</t>
  </si>
  <si>
    <t>Great Valley 1</t>
  </si>
  <si>
    <t>Great Valley 02</t>
  </si>
  <si>
    <t>Great Valley 2</t>
  </si>
  <si>
    <t>Great Valley 03 Mysterious Ridge</t>
  </si>
  <si>
    <t>Great Valley 3, Mysterious Ridge</t>
  </si>
  <si>
    <t>Great Valley 03a Dunnigan Hills</t>
  </si>
  <si>
    <t>Great Valley 04a Trout Creek</t>
  </si>
  <si>
    <t>Great Valley 4a, Trout Creek</t>
  </si>
  <si>
    <t>Great Valley 04b Gordon Valley</t>
  </si>
  <si>
    <t>Great Valley 4b, Gordon Valley</t>
  </si>
  <si>
    <t>Great Valley 05 Pittsburg - Kirby Hills alt1</t>
  </si>
  <si>
    <t>Great Valley 5, Pittsburg Kirby Hills</t>
  </si>
  <si>
    <t>Great Valley 06 (Midland) 2011 CFM alt1</t>
  </si>
  <si>
    <t>Great Valley 07 (Orestimba)</t>
  </si>
  <si>
    <t>Great Valley 7</t>
  </si>
  <si>
    <t>Great Valley 08 (Quinto)</t>
  </si>
  <si>
    <t>Great Valley 8</t>
  </si>
  <si>
    <t>Great Valley 09 (Laguna Seca)</t>
  </si>
  <si>
    <t>Great Valley 9</t>
  </si>
  <si>
    <t>Great Valley 10 (Panoche)</t>
  </si>
  <si>
    <t>Great Valley 10</t>
  </si>
  <si>
    <t>Great Valley 11</t>
  </si>
  <si>
    <t>Great Valley 12</t>
  </si>
  <si>
    <t>Great Valley 13 (Coalinga)</t>
  </si>
  <si>
    <t>Great Valley 14 (Kettleman Hills)</t>
  </si>
  <si>
    <t>Green Valley 2011 CFM</t>
  </si>
  <si>
    <t>Greenville (No) 2011 CFM</t>
  </si>
  <si>
    <t>Greenville (No)</t>
  </si>
  <si>
    <t>Greenville (So) 2011 CFM</t>
  </si>
  <si>
    <t>Greenville (So)</t>
  </si>
  <si>
    <t>Hartley Springs 2011 CFM</t>
  </si>
  <si>
    <t>Hartley Springs</t>
  </si>
  <si>
    <t>Hat Creek-McArthur-Mayfield</t>
  </si>
  <si>
    <t>Hayward (No) 2011 CFM</t>
  </si>
  <si>
    <t>Hayward (No)</t>
  </si>
  <si>
    <t>Hayward (So) 2011 CFM</t>
  </si>
  <si>
    <t>Hayward (So)</t>
  </si>
  <si>
    <t>Hayward (So) extension 2011 CFM</t>
  </si>
  <si>
    <t>Hector Mine</t>
  </si>
  <si>
    <t>Helendale-So Lockhart</t>
  </si>
  <si>
    <t>Hilton Creek 2011 CFM</t>
  </si>
  <si>
    <t>Hilton Creek</t>
  </si>
  <si>
    <t>Hollywood</t>
  </si>
  <si>
    <t>Holser alt 1</t>
  </si>
  <si>
    <t>Holser, alt 1</t>
  </si>
  <si>
    <t>Homestead Valley 2011</t>
  </si>
  <si>
    <t>Honey Lake 2011 CFM</t>
  </si>
  <si>
    <t>Honey Lake</t>
  </si>
  <si>
    <t>Hosgri</t>
  </si>
  <si>
    <t>Hosgri (Extension)</t>
  </si>
  <si>
    <t>Hunter Mountain-Saline Valley</t>
  </si>
  <si>
    <t>Hunting Creek - Bartlett Springs connector 2011</t>
  </si>
  <si>
    <t>Hunting Creek - Berryessa 2011 CFM</t>
  </si>
  <si>
    <t>Hunting Creek-Berryessa</t>
  </si>
  <si>
    <t>Imperial</t>
  </si>
  <si>
    <t>Incline Village 2011 CFM</t>
  </si>
  <si>
    <t>Independence rev 2011</t>
  </si>
  <si>
    <t>Independence</t>
  </si>
  <si>
    <t>Jess Valley</t>
  </si>
  <si>
    <t>Johnson Valley (No) 2011 rev</t>
  </si>
  <si>
    <t>Johnson Valley (No)</t>
  </si>
  <si>
    <t>Joshua Tree (Seismicity)</t>
  </si>
  <si>
    <t>Keddie Ridge 2011 CFM</t>
  </si>
  <si>
    <t>Kern Canyon (Lake Isabella) 2011</t>
  </si>
  <si>
    <t>Kern Canyon (North Kern) 2011</t>
  </si>
  <si>
    <t>Kern Canyon (South Kern) 2011</t>
  </si>
  <si>
    <t>Kickapoo</t>
  </si>
  <si>
    <t>King Range 2011 CFM</t>
  </si>
  <si>
    <t>La Panza 2011</t>
  </si>
  <si>
    <t>Laguna Salada</t>
  </si>
  <si>
    <t>Lake Isabella (Seismicity)</t>
  </si>
  <si>
    <t>Las Positas</t>
  </si>
  <si>
    <t>Last Chance</t>
  </si>
  <si>
    <t>Lenwood-Lockhart-Old Woman Springs</t>
  </si>
  <si>
    <t>Likely 2011 CFM</t>
  </si>
  <si>
    <t>Likely</t>
  </si>
  <si>
    <t>Lions Head 2011 CFM</t>
  </si>
  <si>
    <t>Lions Head</t>
  </si>
  <si>
    <t>Little Lake</t>
  </si>
  <si>
    <t>Little Salmon (Offshore)</t>
  </si>
  <si>
    <t>Little Salmon (Onshore)</t>
  </si>
  <si>
    <t>Los Alamos 2011 CFM</t>
  </si>
  <si>
    <t>Los Alamos-West Baseline</t>
  </si>
  <si>
    <t>Los Alamos extension</t>
  </si>
  <si>
    <t>Los Medanos - Roe Island</t>
  </si>
  <si>
    <t>Los Osos 2011</t>
  </si>
  <si>
    <t>Los Osos</t>
  </si>
  <si>
    <t>Lost Hills</t>
  </si>
  <si>
    <t>Ludlow</t>
  </si>
  <si>
    <t>Maacama 2011 CFM</t>
  </si>
  <si>
    <t>Maacama-Garberville</t>
  </si>
  <si>
    <t>Mad River (alt1)</t>
  </si>
  <si>
    <t>Mad River</t>
  </si>
  <si>
    <t>Malibu Coast (Extension) alt 1</t>
  </si>
  <si>
    <t>Malibu Coast alt 1</t>
  </si>
  <si>
    <t>Malibu Coast, alt 1</t>
  </si>
  <si>
    <t>Manix-Afton Hills</t>
  </si>
  <si>
    <t>McKinleyville (alt1)</t>
  </si>
  <si>
    <t>McKinleyville</t>
  </si>
  <si>
    <t>McLean Lake</t>
  </si>
  <si>
    <t>Mendocino</t>
  </si>
  <si>
    <t>Mission (connected) 2011 CFM</t>
  </si>
  <si>
    <t>Mission Creek</t>
  </si>
  <si>
    <t>Mission Hills 2011</t>
  </si>
  <si>
    <t>Mission Ridge-Arroyo Parida-Santa Ana</t>
  </si>
  <si>
    <t>Mohawk Valley 2011 CFM</t>
  </si>
  <si>
    <t>Mono Lake 2011 CFM</t>
  </si>
  <si>
    <t>Mono Lake</t>
  </si>
  <si>
    <t>Monte Vista - Shannon 2011 CFM</t>
  </si>
  <si>
    <t>Monte Vista-Shannon</t>
  </si>
  <si>
    <t>Monterey Bay-Tularcitos</t>
  </si>
  <si>
    <t>Morales (East)</t>
  </si>
  <si>
    <t>Morales (West)</t>
  </si>
  <si>
    <t>Mount Diablo Thrust North CFM</t>
  </si>
  <si>
    <t>Mount Diablo Thrust South</t>
  </si>
  <si>
    <t>Nelson Lake</t>
  </si>
  <si>
    <t>Newport-Inglewood (Offshore)</t>
  </si>
  <si>
    <t>Newport-Inglewood alt 1</t>
  </si>
  <si>
    <t>Newport-Inglewood, alt 1</t>
  </si>
  <si>
    <t>North Frontal  (East)</t>
  </si>
  <si>
    <t>North Frontal  (West)</t>
  </si>
  <si>
    <t>North Salt Lake</t>
  </si>
  <si>
    <t>North Tahoe 2011 CFM</t>
  </si>
  <si>
    <t>North Tahoe</t>
  </si>
  <si>
    <t>Northridge</t>
  </si>
  <si>
    <t>Northridge Hills</t>
  </si>
  <si>
    <t>Oak Ridge (Onshore)</t>
  </si>
  <si>
    <t>Oceanic - West Huasna</t>
  </si>
  <si>
    <t>Oceanside alt1</t>
  </si>
  <si>
    <t>Ortigalita (North)</t>
  </si>
  <si>
    <t>Ortigalita (South)</t>
  </si>
  <si>
    <t>Owens Valley</t>
  </si>
  <si>
    <t>Owens Valley Keough Hot Springs</t>
  </si>
  <si>
    <t>Owl Lake</t>
  </si>
  <si>
    <t>Ozena</t>
  </si>
  <si>
    <t>Palos Verdes</t>
  </si>
  <si>
    <t>Panamint Valley</t>
  </si>
  <si>
    <t>Paradise</t>
  </si>
  <si>
    <t>Peralta Hills</t>
  </si>
  <si>
    <t>Pilarcitos 2011 CFM</t>
  </si>
  <si>
    <t>Pine Mtn</t>
  </si>
  <si>
    <t>Pinto Mtn</t>
  </si>
  <si>
    <t>Pisgah-Bullion Mtn-Mesquite Lk</t>
  </si>
  <si>
    <t>Pitas Point (Lower West)</t>
  </si>
  <si>
    <t>Pitas Point (Lower, West)</t>
  </si>
  <si>
    <t>Pitas Point (Lower)-Montalvo</t>
  </si>
  <si>
    <t>Pittville 2011 CFM</t>
  </si>
  <si>
    <t>Pleito</t>
  </si>
  <si>
    <t>Point Reyes 2011 CFM</t>
  </si>
  <si>
    <t>Point Reyes</t>
  </si>
  <si>
    <t>Point Reyes 2011 connector</t>
  </si>
  <si>
    <t>Polaris 2011 CFM</t>
  </si>
  <si>
    <t>Puente Hills</t>
  </si>
  <si>
    <t>Quien Sabe 2011 CFM</t>
  </si>
  <si>
    <t>Quien Sabe</t>
  </si>
  <si>
    <t>Raymond</t>
  </si>
  <si>
    <t>Red Mountain</t>
  </si>
  <si>
    <t>Red Pass</t>
  </si>
  <si>
    <t>Redondo Canyon alt 1</t>
  </si>
  <si>
    <t>Reliz 2011 CFM</t>
  </si>
  <si>
    <t>Richfield</t>
  </si>
  <si>
    <t>Rinconada 2011 CFM</t>
  </si>
  <si>
    <t>Rinconada</t>
  </si>
  <si>
    <t>Robinson Creek</t>
  </si>
  <si>
    <t>Rocky Ledge 2011 CFM</t>
  </si>
  <si>
    <t>Rodgers Creek - Healdsburg 2011 CFM</t>
  </si>
  <si>
    <t>Rodgers Creek</t>
  </si>
  <si>
    <t>Rose Canyon</t>
  </si>
  <si>
    <t>Round Valley</t>
  </si>
  <si>
    <t>Russ 2011 CFM</t>
  </si>
  <si>
    <t>San Andreas (Big Bend)</t>
  </si>
  <si>
    <t>San Andreas (Carrizo) rev</t>
  </si>
  <si>
    <t>San Andreas (Cholame) rev</t>
  </si>
  <si>
    <t>San Andreas (Coachella) rev</t>
  </si>
  <si>
    <t>San Andreas (Creeping Section) 2011 CFM</t>
  </si>
  <si>
    <t>San Andreas (Creeping Segment)</t>
  </si>
  <si>
    <t>San Andreas (Mojave N)</t>
  </si>
  <si>
    <t>San Andreas (Mojave S)</t>
  </si>
  <si>
    <t>San Andreas (North Branch Mill Creek)</t>
  </si>
  <si>
    <t>San Andreas (North Coast) 2011 CFM</t>
  </si>
  <si>
    <t>San Andreas (North Coast)</t>
  </si>
  <si>
    <t>San Andreas (Offshore) 2011 CFM</t>
  </si>
  <si>
    <t>San Andreas (Offshore)</t>
  </si>
  <si>
    <t>San Andreas (Parkfield)</t>
  </si>
  <si>
    <t>San Andreas (Peninsula) 2011 CFM</t>
  </si>
  <si>
    <t>San Andreas (Peninsula)</t>
  </si>
  <si>
    <t>San Andreas (San Bernardino N)</t>
  </si>
  <si>
    <t>San Andreas (San Bernardino S)</t>
  </si>
  <si>
    <t>San Andreas (San Gorgonio Pass-Garnet HIll)</t>
  </si>
  <si>
    <t>San Andreas (Santa Cruz Mts) 2011 CFM</t>
  </si>
  <si>
    <t>San Andreas (Santa Cruz Mtn)</t>
  </si>
  <si>
    <t>San Cayetano</t>
  </si>
  <si>
    <t>San Clemente</t>
  </si>
  <si>
    <t>San Diego Trough north alt1</t>
  </si>
  <si>
    <t>San Diego Trough south</t>
  </si>
  <si>
    <t>San Gabriel</t>
  </si>
  <si>
    <t>San Gabriel (Extension)</t>
  </si>
  <si>
    <t>San Gorgonio Pass</t>
  </si>
  <si>
    <t>San Gregorio (North) 2011 CFM</t>
  </si>
  <si>
    <t>San Gregorio (No)</t>
  </si>
  <si>
    <t>San Gregorio (South) 2011 CFM</t>
  </si>
  <si>
    <t>San Gregorio (So)</t>
  </si>
  <si>
    <t>San Jacinto (Anza) rev</t>
  </si>
  <si>
    <t>San Jacinto (Borrego)</t>
  </si>
  <si>
    <t>San Jacinto (Clark) rev</t>
  </si>
  <si>
    <t>San Jacinto (Coyote Creek)</t>
  </si>
  <si>
    <t>San Jacinto (Lytle Creek connector)</t>
  </si>
  <si>
    <t>San Jacinto (San Bernardino)</t>
  </si>
  <si>
    <t>San Jacinto (San Jacinto Valley) rev</t>
  </si>
  <si>
    <t>San Jacinto (Stepovers Combined)</t>
  </si>
  <si>
    <t>San Jacinto (Superstition Mtn)</t>
  </si>
  <si>
    <t>San Joaquin Hills</t>
  </si>
  <si>
    <t>San Jose</t>
  </si>
  <si>
    <t>San Juan</t>
  </si>
  <si>
    <t>San Luis Range - Oceano 2011 CFM</t>
  </si>
  <si>
    <t>San Luis Range - Pecho 2011 CFM</t>
  </si>
  <si>
    <t>San Luis Range 2011 CFM</t>
  </si>
  <si>
    <t>San Luis Range (So Margin)</t>
  </si>
  <si>
    <t>San Pedro Basin</t>
  </si>
  <si>
    <t>San Pedro Escarpment</t>
  </si>
  <si>
    <t>San Vicente</t>
  </si>
  <si>
    <t>Santa Cruz Catalina Ridge alt1</t>
  </si>
  <si>
    <t>Santa Cruz Island</t>
  </si>
  <si>
    <t>Santa Monica Bay</t>
  </si>
  <si>
    <t>Santa Monica alt 1</t>
  </si>
  <si>
    <t>Santa Monica, alt 1</t>
  </si>
  <si>
    <t>Santa Rosa Island</t>
  </si>
  <si>
    <t>Santa Susana East (connector)</t>
  </si>
  <si>
    <t>Santa Susana alt 1</t>
  </si>
  <si>
    <t>Santa Susana, alt 1</t>
  </si>
  <si>
    <t>Santa Ynez (East)</t>
  </si>
  <si>
    <t>Santa Ynez (West)</t>
  </si>
  <si>
    <t>Santa Ynez River</t>
  </si>
  <si>
    <t>Sargent 2011 CFM</t>
  </si>
  <si>
    <t>Scodie Lineament</t>
  </si>
  <si>
    <t>Sheephole</t>
  </si>
  <si>
    <t>Shoreline</t>
  </si>
  <si>
    <t>Sierra Madre</t>
  </si>
  <si>
    <t>Sierra Madre (San Fernando)</t>
  </si>
  <si>
    <t>Sierra Nevada  (No Extension)</t>
  </si>
  <si>
    <t>Silver Creek 2011 CFM</t>
  </si>
  <si>
    <t>Simi-Santa Rosa</t>
  </si>
  <si>
    <t>Sisar</t>
  </si>
  <si>
    <t>Skinner Flat 2011 CFM</t>
  </si>
  <si>
    <t>So Sierra Nevada</t>
  </si>
  <si>
    <t>South Cuyama</t>
  </si>
  <si>
    <t>South Klamath Lake East</t>
  </si>
  <si>
    <t>South Klamath Lake West</t>
  </si>
  <si>
    <t>Superstition Hills</t>
  </si>
  <si>
    <t>Surprise Valley 2011 CFM</t>
  </si>
  <si>
    <t>Surprise Valley</t>
  </si>
  <si>
    <t>Swain Ravine - Spenceville</t>
  </si>
  <si>
    <t>Table Bluff</t>
  </si>
  <si>
    <t>Tank Canyon</t>
  </si>
  <si>
    <t>Thirty Mile Bank</t>
  </si>
  <si>
    <t>Tin Mountain</t>
  </si>
  <si>
    <t>Towne Pass</t>
  </si>
  <si>
    <t>Trinidad (alt1)</t>
  </si>
  <si>
    <t>Trinidad</t>
  </si>
  <si>
    <t>Ventura-Pitas Point</t>
  </si>
  <si>
    <t>Verdugo</t>
  </si>
  <si>
    <t>Walker Spring 2011 CFM</t>
  </si>
  <si>
    <t>West Napa 2011 CFM</t>
  </si>
  <si>
    <t>West Napa</t>
  </si>
  <si>
    <t>West Tahoe</t>
  </si>
  <si>
    <t>White Mountains</t>
  </si>
  <si>
    <t>White Wolf</t>
  </si>
  <si>
    <t>White Wolf (Extension)</t>
  </si>
  <si>
    <t>Whittier alt 1</t>
  </si>
  <si>
    <t>Whittier, alt 2</t>
  </si>
  <si>
    <t>Wight Way 2011 CFM</t>
  </si>
  <si>
    <t>Yorba Linda</t>
  </si>
  <si>
    <t>Zayante-Vergeles 2011 CFM</t>
  </si>
  <si>
    <t>Zayante-Vergeles</t>
  </si>
  <si>
    <t>Anacapa-Dume alt 2</t>
  </si>
  <si>
    <t>Anacapa-Dume, alt 2</t>
  </si>
  <si>
    <t>Brawley (Seismic Zone) alt 2</t>
  </si>
  <si>
    <t>Chino alt 2</t>
  </si>
  <si>
    <t>Chino, alt 2</t>
  </si>
  <si>
    <t>Contra Costa (Briones) 2011 CFM</t>
  </si>
  <si>
    <t>Contra Costa (Dillon Point) 2011 CFM</t>
  </si>
  <si>
    <t>Contra Costa (Lake Chabot) 2011 CFM</t>
  </si>
  <si>
    <t>Contra Costa (Larkey) 2011 CFM</t>
  </si>
  <si>
    <t>Contra Costa (Ozal - Columbus) 2011 CFM</t>
  </si>
  <si>
    <t>Contra Costa (Reliez Valley) 2011 CFM</t>
  </si>
  <si>
    <t>Contra Costa (Southampton) 2011 CFM</t>
  </si>
  <si>
    <t>Contra Costa (Vallejo) 2011 CFM</t>
  </si>
  <si>
    <t>Coronado Bank alt2</t>
  </si>
  <si>
    <t>Great Valley 05 Pittsburg Kirby Hills alt2</t>
  </si>
  <si>
    <t>Great Valley 06 Midland alt2</t>
  </si>
  <si>
    <t>Holser alt 2</t>
  </si>
  <si>
    <t>Mad River - Trinidad fault zone (alt2)</t>
  </si>
  <si>
    <t>Malibu Coast (Extension) alt 2</t>
  </si>
  <si>
    <t>Malibu Coast alt 2</t>
  </si>
  <si>
    <t>Malibu Coast, alt 2</t>
  </si>
  <si>
    <t>Mount Diablo Thrust</t>
  </si>
  <si>
    <t>Newport-Inglewood alt 2</t>
  </si>
  <si>
    <t>Newport-Inglewood, alt 2</t>
  </si>
  <si>
    <t>North Channel</t>
  </si>
  <si>
    <t>Oak Ridge (Offshore)</t>
  </si>
  <si>
    <t>Oak Ridge (Offshore) west extension</t>
  </si>
  <si>
    <t>Oceanside alt2</t>
  </si>
  <si>
    <t>Pitas Point (Upper)</t>
  </si>
  <si>
    <t>Puente Hills (Coyote Hills)</t>
  </si>
  <si>
    <t>Puente Hills (LA)</t>
  </si>
  <si>
    <t>Puente Hills (Santa Fe Springs)</t>
  </si>
  <si>
    <t>Redondo Canyon alt 2</t>
  </si>
  <si>
    <t>San Diego Trough north alt2</t>
  </si>
  <si>
    <t>San Luis Bay 2011 CFM</t>
  </si>
  <si>
    <t>Santa Cruz Catalina Ridge alt2</t>
  </si>
  <si>
    <t>Santa Monica alt 2</t>
  </si>
  <si>
    <t>Santa Monica, alt 2</t>
  </si>
  <si>
    <t>Santa Susana alt 2</t>
  </si>
  <si>
    <t>Whittier alt 2</t>
  </si>
  <si>
    <t>U3 Section Name</t>
  </si>
  <si>
    <t>U3 Sect ID</t>
  </si>
  <si>
    <t>U2 Section Name</t>
  </si>
  <si>
    <t>U3 Wt Ave MoRate</t>
  </si>
  <si>
    <t>U2 Wt Ave MoRate</t>
  </si>
  <si>
    <t>U3/U2 MoRate</t>
  </si>
  <si>
    <t>M5.05</t>
  </si>
  <si>
    <t>(UCERF2)</t>
  </si>
  <si>
    <t>M5.15</t>
  </si>
  <si>
    <t>M5.25</t>
  </si>
  <si>
    <t>M5.35</t>
  </si>
  <si>
    <t>M5.45</t>
  </si>
  <si>
    <t>M5.55</t>
  </si>
  <si>
    <t>M5.65</t>
  </si>
  <si>
    <t>M5.75</t>
  </si>
  <si>
    <t>M5.85</t>
  </si>
  <si>
    <t>M5.95</t>
  </si>
  <si>
    <t>M6.05</t>
  </si>
  <si>
    <t>M6.15</t>
  </si>
  <si>
    <t>M6.25</t>
  </si>
  <si>
    <t>M6.35</t>
  </si>
  <si>
    <t>M6.45</t>
  </si>
  <si>
    <t>M6.55</t>
  </si>
  <si>
    <t>M6.65</t>
  </si>
  <si>
    <t>M6.75</t>
  </si>
  <si>
    <t>M6.85</t>
  </si>
  <si>
    <t>M6.95</t>
  </si>
  <si>
    <t>M7.05</t>
  </si>
  <si>
    <t>M7.15</t>
  </si>
  <si>
    <t>M7.25</t>
  </si>
  <si>
    <t>M7.35</t>
  </si>
  <si>
    <t>M7.45</t>
  </si>
  <si>
    <t>M7.55</t>
  </si>
  <si>
    <t>M7.65</t>
  </si>
  <si>
    <t>M7.75</t>
  </si>
  <si>
    <t>M7.85</t>
  </si>
  <si>
    <t>M7.95</t>
  </si>
  <si>
    <t>M8.05</t>
  </si>
  <si>
    <t>M8.15</t>
  </si>
  <si>
    <t>M8.25</t>
  </si>
  <si>
    <t>M8.35</t>
  </si>
  <si>
    <t>M8.45</t>
  </si>
  <si>
    <t>M8.55</t>
  </si>
  <si>
    <t>M8.65</t>
  </si>
  <si>
    <t>M8.75</t>
  </si>
  <si>
    <t>M8.85</t>
  </si>
  <si>
    <t>M8.95</t>
  </si>
  <si>
    <t>M9.05</t>
  </si>
  <si>
    <t>OrigMoRates</t>
  </si>
  <si>
    <t>This lists the original moment rates for the UCERF3 and UCERF2 deformation models (Nm/year), where creep reductions have been applied, but no subseismogenic reductions</t>
  </si>
  <si>
    <t>EventRates</t>
  </si>
  <si>
    <t>This also lists UCERF3 and UCERF2 branch averages (weighted), along with the ratio of the two</t>
  </si>
  <si>
    <t>This list cumulative participation event rates for various magitudes, where the first column is for UCERF3 (e.g., "M5.05" means U3 rate ≥ M 5.0), and the  column that follows labeled "(UCERF2)" is the same, but for UCERF2</t>
  </si>
  <si>
    <t>U3 Section</t>
  </si>
  <si>
    <t>U3 Ave MoRate (Nm/yr)</t>
  </si>
  <si>
    <t>U3/U2 Ave MoRate</t>
  </si>
  <si>
    <t>U3 MRI (yr) M&gt;=6.7</t>
  </si>
  <si>
    <t>U3/U2 MRI M&gt;=6.7</t>
  </si>
  <si>
    <t>test IDs</t>
  </si>
  <si>
    <t>min:</t>
  </si>
  <si>
    <t>max</t>
  </si>
  <si>
    <t>U3.2 Ave MoRate (Nm/yr)</t>
  </si>
  <si>
    <t>U3.2 MRI (yr) M&gt;=6.7</t>
  </si>
  <si>
    <t>Note - Tolay line had to be removed from U3.2 data (since it was removed in going to U3.3)</t>
  </si>
  <si>
    <t>U3.3 Ave MoRate (Nm/yr)</t>
  </si>
  <si>
    <t>U3.3 MRI (yr) M&gt;=6.7</t>
  </si>
  <si>
    <t>U3.3/U3.2 MoRate</t>
  </si>
  <si>
    <t>U3.3/U3.2 MRI</t>
  </si>
  <si>
    <t>U3.2 Section</t>
  </si>
  <si>
    <t>U3.3 Section</t>
  </si>
  <si>
    <t>Notes:</t>
  </si>
  <si>
    <t>There is no UCERF2 moment rate listed for "Green Valley 2011 CFM" because the two old U2 sections were combined (Green Valley (No) &amp; Green Valley (So)), and the proper bookkeeping has not yet been implemented</t>
  </si>
  <si>
    <t>No UCERF2 MoRate values are listed for the following because they were all together as the "Landers" fault section in UCERF2 (and proper apportioning has not yet been implemented):</t>
  </si>
  <si>
    <t>No UCERF2 MoRate values are listed for the following because they were all together as the "Mount Diablo Thrust" fault section in UCERF2 (and proper apportioning has not yet been implemented):</t>
  </si>
  <si>
    <t>No UCERF2 MoRate values are listed for the following because they were all together as the "Ortigalita" fault section in UCERF2 (and proper apportioning has not yet been implemented):</t>
  </si>
  <si>
    <t>No UCERF3 or UCERF2 MoRate values are listed for the following because the fault sections were removed in UCERF3:</t>
  </si>
  <si>
    <t>Birch Creek</t>
  </si>
  <si>
    <t>Aseis</t>
  </si>
  <si>
    <t>coupCoeff</t>
  </si>
  <si>
    <t>U3 Fault Section</t>
  </si>
  <si>
    <t>U3 Average Slip Rates (mm/yr)</t>
  </si>
  <si>
    <t>U3 Average Aseismicity Factors</t>
  </si>
  <si>
    <t>U3 Average Coupling Coefficient</t>
  </si>
  <si>
    <t>U2 Fault Section</t>
  </si>
  <si>
    <t>U2 Slip Rate (mm/yr)</t>
  </si>
  <si>
    <t>U3 Creep</t>
  </si>
  <si>
    <t>Length (km)</t>
  </si>
  <si>
    <t>Orig Area (km-sq)</t>
  </si>
  <si>
    <t>OrigSlipRatesEtc</t>
  </si>
  <si>
    <t>This has the slip rates, area, length, aseismicity factors, and coupling coefficients for each section, for all deformation models and for UCERF3 and UCERF2</t>
  </si>
  <si>
    <t>Section ID</t>
  </si>
  <si>
    <t>Section Name</t>
  </si>
  <si>
    <t>Sol/Target Ratio</t>
  </si>
  <si>
    <t>AveSolSlipRates</t>
  </si>
  <si>
    <t>FM3_1 Mapping</t>
  </si>
  <si>
    <t>Latitude</t>
  </si>
  <si>
    <t>Longitude</t>
  </si>
  <si>
    <t>Paleo Observed Rate</t>
  </si>
  <si>
    <t>Paleo Observed Lower Bound</t>
  </si>
  <si>
    <t>Paleo Observed Upper Bound</t>
  </si>
  <si>
    <t>UCERF2 Proxy Event Rate</t>
  </si>
  <si>
    <t>UCERF3 Mean Paleo Visible Rate</t>
  </si>
  <si>
    <t>UCERF3 Min Paleo Visible Rate</t>
  </si>
  <si>
    <t>UCERF3 Max Paleo Visible Rate</t>
  </si>
  <si>
    <t>Calaveras (No) 2011 CFM, Subsection 6</t>
  </si>
  <si>
    <t>Compton, Subsection 2</t>
  </si>
  <si>
    <t>Elsinore (Glen Ivy) rev, Subsection 1</t>
  </si>
  <si>
    <t>Elsinore (Julian), Subsection 4</t>
  </si>
  <si>
    <t>Elsinore (Temecula) rev, Subsection 4</t>
  </si>
  <si>
    <t>Whittier alt 1, Subsection 4</t>
  </si>
  <si>
    <t>San Andreas (Big Bend), Subsection 6</t>
  </si>
  <si>
    <t>Garlock (Central), Subsection 6</t>
  </si>
  <si>
    <t>Garlock (West), Subsection 6</t>
  </si>
  <si>
    <t>Green Valley 2011 CFM, Subsection 3</t>
  </si>
  <si>
    <t>Hayward (No) 2011 CFM, Subsection 3</t>
  </si>
  <si>
    <t>Hayward (So) 2011 CFM, Subsection 3</t>
  </si>
  <si>
    <t>San Andreas (North Coast) 2011 CFM, Subsection 28</t>
  </si>
  <si>
    <t>San Andreas (Santa Cruz Mts) 2011 CFM, Subsection 5</t>
  </si>
  <si>
    <t>San Andreas (North Coast) 2011 CFM, Subsection 16</t>
  </si>
  <si>
    <t>San Andreas (North Coast) 2011 CFM, Subsection 3</t>
  </si>
  <si>
    <t>San Andreas (Offshore) 2011 CFM, Subsection 8</t>
  </si>
  <si>
    <t>Puente Hills, Subsection 2</t>
  </si>
  <si>
    <t>San Gregorio (North) 2011 CFM, Subsection 8</t>
  </si>
  <si>
    <t>Rodgers Creek - Healdsburg 2011 CFM, Subsection 2</t>
  </si>
  <si>
    <t>San Jacinto (Anza) rev, Subsection 3</t>
  </si>
  <si>
    <t>San Jacinto (Superstition Mtn), Subsection 0</t>
  </si>
  <si>
    <t>San Andreas (Carrizo) rev, Subsection 1</t>
  </si>
  <si>
    <t>San Andreas (San Bernardino S), Subsection 6</t>
  </si>
  <si>
    <t>San Andreas (Coachella) rev, Subsection 1</t>
  </si>
  <si>
    <t>San Andreas (Mojave S), Subsection 9</t>
  </si>
  <si>
    <t>San Andreas (San Bernardino N), Subsection 2</t>
  </si>
  <si>
    <t>San Andreas (San Bernardino S), Subsection 1</t>
  </si>
  <si>
    <t>San Andreas (San Gorgonio Pass-Garnet HIll), Subsection 0</t>
  </si>
  <si>
    <t>San Andreas (Mojave S), Subsection 13</t>
  </si>
  <si>
    <t>Original file (FM3_1_paleo_rates.csv):</t>
  </si>
  <si>
    <t>Original file (FM3_2_paleo_rates.csv):</t>
  </si>
  <si>
    <t>FM3_2 Mapping</t>
  </si>
  <si>
    <t>Whittier alt 2, Subsection 3</t>
  </si>
  <si>
    <t>Puente Hills (Santa Fe Springs), Subsection 1</t>
  </si>
  <si>
    <t>Fault Model Mapping</t>
  </si>
  <si>
    <t>Site Location</t>
  </si>
  <si>
    <t>Section, Subsection</t>
  </si>
  <si>
    <t>Lat</t>
  </si>
  <si>
    <t>Lon</t>
  </si>
  <si>
    <t>Lower</t>
  </si>
  <si>
    <t>Upper</t>
  </si>
  <si>
    <t>UCERF3 Min</t>
  </si>
  <si>
    <t>UCERF3 Max</t>
  </si>
  <si>
    <t>For Fault Model 3.1</t>
  </si>
  <si>
    <t>For Fault Model 3.2</t>
  </si>
  <si>
    <t>Paleo Observed MRI (Appendix H)</t>
  </si>
  <si>
    <t>UCERF3 Ave</t>
  </si>
  <si>
    <t>Ave</t>
  </si>
  <si>
    <t>UCERF2 Ave</t>
  </si>
  <si>
    <t>Average</t>
  </si>
  <si>
    <t>MRI Ratio</t>
  </si>
  <si>
    <t>Weighted Mean Slip</t>
  </si>
  <si>
    <t>UCERF2 Reduced Slip Rate</t>
  </si>
  <si>
    <t>UCERF3 Mean Reduced Slip Rate</t>
  </si>
  <si>
    <t>UCERF3 Mean Proxy Event Rate</t>
  </si>
  <si>
    <t>San Andreas (Carrizo) rev, Subsection 5</t>
  </si>
  <si>
    <t>San Andreas (Carrizo) rev, Subsection 6</t>
  </si>
  <si>
    <t>San Andreas (Cholame) rev, Subsection 8</t>
  </si>
  <si>
    <t>San Andreas (Coachella) rev, Subsection 4</t>
  </si>
  <si>
    <t>San Andreas (Coachella) rev, Subsection 10</t>
  </si>
  <si>
    <t>San Andreas (Mojave S), Subsection 2</t>
  </si>
  <si>
    <t>San Andreas (Mojave S), Subsection 3</t>
  </si>
  <si>
    <t>Elsinore (Julian), Subsection 5</t>
  </si>
  <si>
    <t>Garlock (West), Subsection 10</t>
  </si>
  <si>
    <t>Garlock (West), Subsection 12</t>
  </si>
  <si>
    <t>Garlock (Central), Subsection 15</t>
  </si>
  <si>
    <t>San Jacinto (Anza) rev, Subsection 1</t>
  </si>
  <si>
    <t>San Jacinto (Anza) rev, Subsection 5</t>
  </si>
  <si>
    <t>San Jacinto (Clark) rev, Subsection 0</t>
  </si>
  <si>
    <t>San Jacinto (Clark) rev, Subsection 1</t>
  </si>
  <si>
    <t>San Jacinto (Clark) rev, Subsection 4</t>
  </si>
  <si>
    <t>San Andreas (Carrizo) rev, Subsection 0</t>
  </si>
  <si>
    <t>Original File (FM3_1_ave_slip_rates.csv):</t>
  </si>
  <si>
    <t>Ave Obs Slip</t>
  </si>
  <si>
    <t>UCERF3 Ave Proxy MRI</t>
  </si>
  <si>
    <t>UCERF3 Predicted MRI (Paleo Observable)</t>
  </si>
  <si>
    <t>Max</t>
  </si>
  <si>
    <t>Min</t>
  </si>
  <si>
    <t>Model Predicted MRIs (Paleo Observable)</t>
  </si>
  <si>
    <t>Pred/Obs</t>
  </si>
  <si>
    <t>SummaryData</t>
  </si>
  <si>
    <t>This summarizes the most useful information for evaluating UCERF3 (and comparing to UCERF2)</t>
  </si>
  <si>
    <t>PaleoEventRateFits</t>
  </si>
  <si>
    <t>This lists the observed and model-predicted mean recurrence intervals (MRIs) for the paleo sites</t>
  </si>
  <si>
    <t>ProxyEventRateFits</t>
  </si>
  <si>
    <t>Changes from U3.2</t>
  </si>
  <si>
    <t>This shows some differences between UCERF3.2 and UCERF3.3 (the latter being the final model)</t>
  </si>
  <si>
    <t>This files lists UCERF3 attributes for the 350 Fault Sections (values are summed or averaged over subsections)</t>
  </si>
  <si>
    <t>Target Mean</t>
  </si>
  <si>
    <t>Target Min</t>
  </si>
  <si>
    <t>Target Max</t>
  </si>
  <si>
    <t>Solution Mean</t>
  </si>
  <si>
    <t>Solution Min</t>
  </si>
  <si>
    <t>Solution Max</t>
  </si>
  <si>
    <t>Fault Model 3.1 Slip Rates (m/yr)</t>
  </si>
  <si>
    <t>Fault Model 3.2 Slip Rates (m/yr)</t>
  </si>
  <si>
    <t>Test IDs</t>
  </si>
  <si>
    <t>SolMean/ TargetMin</t>
  </si>
  <si>
    <t>SolMean/ TargetMax</t>
  </si>
  <si>
    <t>null</t>
  </si>
  <si>
    <t>Note that values for aseismicity, coupling coefficient, and slip rates are averages over subsections (all subsection have equal area), so moment computed from these values may not equal that listed under OrigMoRates</t>
  </si>
  <si>
    <t>Note that U3 moment rates are the targets, not final model-implied values</t>
  </si>
  <si>
    <t>Derived Info for Both Fault Models Combined</t>
  </si>
  <si>
    <t>Blank entries mean the section was not included in the associated fault model</t>
  </si>
  <si>
    <t>This has the branch-averaged target and solution slip rates, plus the ratio of the two.  Note that target slip rates here have been reduced by both coupling coefficient and subseimogenic fractions, so they won't equal what's in OrigSlipRatesEtc</t>
  </si>
  <si>
    <t>This lists the ave slip observed at paleo sites, plus implied and model-predicted mean recurrence intervals (MRIs)</t>
  </si>
  <si>
    <t>Red highlighted items need to be addressed for U3.3</t>
  </si>
  <si>
    <t>Review Comments</t>
  </si>
  <si>
    <t>TD Comments</t>
  </si>
  <si>
    <t>Meeting #3 (2013_02_13-14) Comments</t>
  </si>
  <si>
    <t>Action Item</t>
  </si>
  <si>
    <t>Action Item 2</t>
  </si>
  <si>
    <t>Addressed for U3.3? (Y/N)</t>
  </si>
  <si>
    <t>Seems OK</t>
  </si>
  <si>
    <t>OK</t>
  </si>
  <si>
    <t>For such high slip rates, the Ris seem awfully long.  Look at Antelope Valley to compare.  Ris are much shorter, but slip rates are much less.</t>
  </si>
  <si>
    <t>OK, RIs really long, because it is short, so earthquakes are smaller and not producing M6.7+ that much.  Several people were puzzled by the reported left-lateral component of the geologic rate.  Keith Kelson remembers there was a lateral component, but didn't comment on the l-l component.</t>
  </si>
  <si>
    <t>Sense of slip is N-RL in database, so should be OK.</t>
  </si>
  <si>
    <t>Some questions on the slip rate; too late for UCERF3?</t>
  </si>
  <si>
    <t>Previously reviewed</t>
  </si>
  <si>
    <t>Interacts with Towne Pass but probably shoudn't.  Issue with using rectangular representation, not truncated by Panamint.  Limitation of using rectangular representation.</t>
  </si>
  <si>
    <t>Need a manual fix to prevent this section from interacting with Towne Pass.</t>
  </si>
  <si>
    <t>Coulomb rules fixed</t>
  </si>
  <si>
    <t>MFD seems OK.  ABM rate high (~100x), probably because it is a block boundary.</t>
  </si>
  <si>
    <t xml:space="preserve">Should be able to go with Death Valley south (Coulomb issue?).  ABM is high.  </t>
  </si>
  <si>
    <t>Manual fix to allow this to rupture with Death Valley (So)</t>
  </si>
  <si>
    <t>Seems OK.  Slip rates somewhat variable between models.</t>
  </si>
  <si>
    <t xml:space="preserve">Creep rates are high (7 mm/yr) at Pillsbury.  Bob McL says superimposed on older bedrock structure. He may have a longer term slip in the works, but only amount, not timing yet. </t>
  </si>
  <si>
    <t>RI seems much too short.  ABM rate is 2 orders of magnitude faster than geologic.  Other rates not that different than geologic.</t>
  </si>
  <si>
    <t xml:space="preserve">ABM rate is much too high because it is on the block boundary.  Check with Bill Page again regarding any lateral offset data.  </t>
  </si>
  <si>
    <t>Down weight ABM?</t>
  </si>
  <si>
    <t>U4 followup.</t>
  </si>
  <si>
    <t>ABM downweighted</t>
  </si>
  <si>
    <t>MFD seems OK.  Neok s.r. (3.4 mm/yr) is an outlier. For this and other faults in the region (Russ, King Range) NeoK has systematically higher rates than other models, which seems to affect faults without any geologic slip rate constraints.  Neok does better  on the faults i this area (Little Salmon, Mad River, Big Lagoon, etc) that have geologic slip rate constraints.</t>
  </si>
  <si>
    <t>Bob doesn't think this looks that  active.  NeoKinema higher than other models.  Chris Wills thinks the environment could hide higher slip rate fault.</t>
  </si>
  <si>
    <t>Discussed at meeting.</t>
  </si>
  <si>
    <t>Neokinema rate is on the wrong fault.  Should be on the Rodgers Creek.</t>
  </si>
  <si>
    <t xml:space="preserve">Neokinema is putting it on this fault and not the RCF.  Northernmost part of Spring Valley fault probably should be part of the Maacama  according to Russ Graymer.  Some geometry fixes recommended to fix this for the geodetic models.  LiDAR shows fault is more or less continuous through Santa Rosa.  Suzanne says that this isn't the main path to the Maacama.  Spring Valley should connect to RCF.    Chris Wills: Hazard may not be changing that much.  Schwartz wants to get this right in the model and the geologic rate needs to be honored.  Also Schwartz notes that it becomes problematic when dealing with the public regarding how to explain this issue. Bob Anderson wants a note in report to explain this.  </t>
  </si>
  <si>
    <t>Mixed range of opinions regarding what to do.  Tim Dawson will review emails and propose a path forward.</t>
  </si>
  <si>
    <t>Yes, see Appendix C</t>
  </si>
  <si>
    <t xml:space="preserve">MFD OK.  Neokinema ~24x faster than other models.  </t>
  </si>
  <si>
    <t xml:space="preserve">Neokinema rate seems too high relative to geologic.  Bob Anderson thinks this rate is too high.  May want to check with Dave Miller for latest data.  </t>
  </si>
  <si>
    <t>Rates much higher relative to U2 and U2 is outside U3.2 bounds.  ABM is ~8x faster than other model.  Is this an issue with Cascadia?  Do block models work in this setting?</t>
  </si>
  <si>
    <t xml:space="preserve">ABM stands out.  This is a show stopper in some people's minds.  Tom Parsons thinks this can be hand modified because it is a boundary condition.  </t>
  </si>
  <si>
    <t>This may need to be hand-modified, but also people had issues with the ABM and it may get a lower weight.</t>
  </si>
  <si>
    <t>Yes, hand modified (see Appendix C)</t>
  </si>
  <si>
    <t>MFD seems OK, Neok is outlier rate (13x higher)</t>
  </si>
  <si>
    <t>Peter has throw rate from Onderdonk, but this is a long-term (older than Quateranry rate).</t>
  </si>
  <si>
    <t>?</t>
  </si>
  <si>
    <t>Chris Wills doesn't like the representation.  Follow up with hazard implications.  Can we have alternative, non-fault-like zone?  Does the high aseismicity factor fix this?</t>
  </si>
  <si>
    <t>Check on hazard implications.  Treat as a special case?</t>
  </si>
  <si>
    <t>Remove from U4 as a fault based source?</t>
  </si>
  <si>
    <t>Treated as a special case</t>
  </si>
  <si>
    <t xml:space="preserve">OK.  Keith Kelson thinks is reasonable.  </t>
  </si>
  <si>
    <t>RIs look too frequent, Neok s.r. is outlier (20x higher than other rates).  See Hector Mine comments.</t>
  </si>
  <si>
    <t>OK?  See Hector Mine comments.  Peter Bird noticed his rates changed for Hector Mine and throught it might be due to the alternate GPS data set he is using.</t>
  </si>
  <si>
    <t>Neokinema’s slip rate is thought to be too high (12 to 233 times other models, the latter with respect to the Geologic model)</t>
  </si>
  <si>
    <t xml:space="preserve">Schwartz thinks that if it were that active, people would have studied it and have looked at it.  Chris Wills also notes that A-P program has looked at this in detail for a lot of faults. Peter Bird notes that there are a billion GPS data points for 10+ years of geodesy that deserves consideration.  However, this is a place where GPS might be sparse.  Can alternate methods address this (e.g. Bob Simpsons cluster analysis?) What is the threshold for what geologists can detect for different environments?  </t>
  </si>
  <si>
    <t>U4 followup:  We need a better way to quantify observations of low and non-activity for models like Neokinema.  At least identify faults that have been scrutinized vs faults that haven't been looked at in detail.  Can alternative GPS methods reject models that have high slip rate faults?</t>
  </si>
  <si>
    <t>MFD OK? NeoK rate somewhat higher (4x)</t>
  </si>
  <si>
    <t>OK.  Send Peter Bird Kevin Schmidt's new geologic rates.</t>
  </si>
  <si>
    <t>Neokinema adjusted rate (see Appendix C)</t>
  </si>
  <si>
    <t>There is concern that high rate of larger events has brought the rate of M ~6.2 events down to low; we need to see whether adding subseimogenic ruptures to the MFD satisfies historical data.</t>
  </si>
  <si>
    <t>Still not enough M6s and too many multi-fault ruptures?  Candidate for custom fix?  Keith Kelson also think RIs are too short relative to what he sees at San Ysidro.   Drop slip rates on Hayward So  (extension).  We need to make some fault model changes and slip rate changes to get model to work together.  Look at hazard implications for Milpitas area.  Coulomb special case exception is the easiest fix.  Tim needs to summarize the issues.</t>
  </si>
  <si>
    <t>Tim will propose fixes based  on comments at meeting.</t>
  </si>
  <si>
    <t>Coulomb rules fixed so it interacts with Hayward (So) more directly.  Changes to fault model not necessary for UCERF3 model, but should be edited for UCERF4.</t>
  </si>
  <si>
    <t>Results deemed OK</t>
  </si>
  <si>
    <t>Should be similar to Calaveras (So) 2011 CFM, so OK, although given the high rate of creep, I think the recurrence is too short.</t>
  </si>
  <si>
    <t>Recurrence seems too short, but we don't have any additional constraints.</t>
  </si>
  <si>
    <t>OK.  Rates higher than U2, but U2 within bounds.</t>
  </si>
  <si>
    <t>Seems to be rupturing with Pinto Mt, which people don't like.  Glenn notes that this is one he thought should be excluded.  Dolan has recurrence data, flag for paleo event constraint site.  ABM rate high, driving recurrence down.</t>
  </si>
  <si>
    <t>Exclude Calico-Hidalgo to Pinto Mt ruptures.</t>
  </si>
  <si>
    <t>New Recurrence data should be added for U4</t>
  </si>
  <si>
    <t>OK.  Agreement among the slip rates.</t>
  </si>
  <si>
    <t>Maybe controversial, but needs followup perhaps as San Onofre SSHAC process updates this.</t>
  </si>
  <si>
    <t>Re-evaluate for U4</t>
  </si>
  <si>
    <t>OK.  Flag for U4 fault revision, should physically connect with Hosgri.</t>
  </si>
  <si>
    <t>Update fault model in U4</t>
  </si>
  <si>
    <t>Seems OK, recurrence is longer, but slip rates across all models are generally smaller.</t>
  </si>
  <si>
    <t>OK.  Similar to U2.  Deformation models similar.</t>
  </si>
  <si>
    <t>OK?  NeoK has outlier rate, but is this the driving structure at depth?</t>
  </si>
  <si>
    <t>OK, but we don't know much about it.</t>
  </si>
  <si>
    <t>OK?  Rates higher than U2, but U2 is within U3.2 bounds.  ABM s.r. high relative to other models, because it is on a boundary.</t>
  </si>
  <si>
    <t>OK?</t>
  </si>
  <si>
    <t>OK.  U2 rates within U3.2 bounds.  Larger earthquakes due to participation.</t>
  </si>
  <si>
    <t>OK.  Interesting ruptures with other faults.</t>
  </si>
  <si>
    <t>OK.</t>
  </si>
  <si>
    <t>People think it is too active.  Chris Wills doesn't think evidence for Holocene activity is accurate.</t>
  </si>
  <si>
    <t>OK.  Rates lower, but slip rates lower relative to U2.</t>
  </si>
  <si>
    <t>Looks OK</t>
  </si>
  <si>
    <t>Looks OK, NeoKinema is s.r. outlier</t>
  </si>
  <si>
    <t xml:space="preserve">OK </t>
  </si>
  <si>
    <t>Another example of Neokinema having an outlier slip rate (3.4 vs ~0.4 for other models).  This seems to be increasing the rate of Eqs significantly.</t>
  </si>
  <si>
    <t>Peter may drop rate for his model.</t>
  </si>
  <si>
    <t>Peter Bird may update his deformation model.</t>
  </si>
  <si>
    <t xml:space="preserve"> </t>
  </si>
  <si>
    <t>See comment for "Green Valley 2011 CFM"</t>
  </si>
  <si>
    <t>Not sure how to fix, but should have similar RIs as the adjacent Green Valley fault (considered the part of the same system).</t>
  </si>
  <si>
    <t>Discussed via email exchanges.  Not entirely sure what to do with this (if anything).</t>
  </si>
  <si>
    <t>Range of opinions expressed.  Several people thought that anything more than 1-2 mm/yr is too high. No specific fixes recommended.  Given that geology is at a minimal rate and Neokinema is at the high end, does this result in something the group can live with?</t>
  </si>
  <si>
    <t xml:space="preserve">Chris notes geomorph has been looked at fairly closely.  Thinks 6 is way to high, probably could hide 1 mm/yr to as much as 2 mm/yr.  Russ notes that this is a younger fault system so may not have a surface expression of a through-going structure.  Keith's data summary:  Mapped faults exist, marine terraces are vertically offset, but unknown lateral slip.  Lafayette fault has prominant geomorphic expression and Late Pleistocene offset in trenches.  </t>
  </si>
  <si>
    <t>MFD looks OK, perhaps RI is on the short side, NeoK is s.r. outlier, probably making RI shorter.</t>
  </si>
  <si>
    <t>This shows the biggest methodological difference  found (from high rate of char eventsin UCERF2 to uniform dist to much hither mags in UCERF3); this is seen as a definite improvement. Dolan thinks slip rate might be higher, and that rate should decline to west on Sierra Madre.</t>
  </si>
  <si>
    <t>RI seems much too long relative to modest, but still significant slip rates.  Compare to something like the Jess Valley, with much lower rates.</t>
  </si>
  <si>
    <t>See comments for Death Valley (Fish Lake Valley)</t>
  </si>
  <si>
    <t>Why does the Mmax go down so much relative to UCERF2?  Also, U3.2 uncertainties have narrowed considerably relative to U2 on the MFD plot.  This seems exceptional, because most other fault sections have wider uncertainties in U3.2.  Is something not connected correctly (U2 had a connected B-faults option).  Is Coulomb precluding something?  If so, I'm not sure that is right.</t>
  </si>
  <si>
    <t>OK Mag-Area is what is bringing down Mmax.</t>
  </si>
  <si>
    <t>U3.2 rates up relative to U2, Mmax is down relative to U2.  Is this related to scaling relationships?  Is this putting too many small earthquakes on this fault?</t>
  </si>
  <si>
    <t xml:space="preserve">Complicated area.  UCERF4 should reevaluate the Transverse Ranges.  NeoK is the slip rate outlier. </t>
  </si>
  <si>
    <t>MFD OK, Neok is slip rate outlier.</t>
  </si>
  <si>
    <t>Discussed at meeting.  Tom Rockwell has newer geologic slip rate constraint.  Deformation models consistent.  Changes from U2 are mostly due to f2f ruptures.</t>
  </si>
  <si>
    <t>OK.  Deformation models are consistent.</t>
  </si>
  <si>
    <t>OK. Geology is the outlier on the low side, but perhaps it isn't enforcing consistency of rate along strike with the Bartlett Springs system.</t>
  </si>
  <si>
    <t>Geologic is outlier on the low side because of category rate.</t>
  </si>
  <si>
    <t>OK.  NeoK is an outlier, but then again, there are other parallel structures that we don't include in the fault model.</t>
  </si>
  <si>
    <t>OK.  Discussed at meeting.</t>
  </si>
  <si>
    <t>Need to understand why paleo rates are not being matched (our RI about a factor of two longer than paleo constraint)</t>
  </si>
  <si>
    <t>Paleo weights will be increased</t>
  </si>
  <si>
    <t>OK, very similar to U2</t>
  </si>
  <si>
    <t>OK  Fairly infrequent.</t>
  </si>
  <si>
    <t xml:space="preserve">OK? Rates of large earthquakes have gone up relative to U2, so must be rupturing with other faults.  Probably could use input from someone who has worked on this fault.  </t>
  </si>
  <si>
    <t xml:space="preserve">Rates seem much higher relative to U2. NeoK is the slip rate outlier.  No geologic slip rate, but seems like it should be similar to other subparallel faults.  Rockwell could probably help. </t>
  </si>
  <si>
    <t>Neokinema rate is high.  This discussed in past emails.  Problem is that this is an area of lots of strain, so rate is concentrated on the structure in the fault model?  Can people live with this?</t>
  </si>
  <si>
    <t xml:space="preserve">OK,  NeoK high.  </t>
  </si>
  <si>
    <t>OK.  Good agreement among the deformation models.  This fault has geologic constraints, so not too surprising.</t>
  </si>
  <si>
    <t xml:space="preserve">OK.  </t>
  </si>
  <si>
    <t>OK.  Neok rate a little high.</t>
  </si>
  <si>
    <t>Problem fault.  Kelson notes that he doesn't think this is active in the past ~300ka, based on his terrace work.  Both Neok and ABM have high rates.  The ABM rate is a block boundary rate that needs to be hand modified (to the SouthHampton?), and probably NeoK as well.  Needs discussion.</t>
  </si>
  <si>
    <t xml:space="preserve">Geologically "dead".  Keith Kelson proposes taking out altogether, but doesn't fix high slip rates in geodetic models.  Large hazard implications for Vallejo.  Both ABM and NeoK high and driving this.  ESA consultantreport shows no Holocene faulting.  </t>
  </si>
  <si>
    <t>Take out of fault model in UCERF4.  High geodetic model rates will still  increase hazard in this area.</t>
  </si>
  <si>
    <t>Seems OK.  ABM rate much (4x) higher than other models.</t>
  </si>
  <si>
    <t>MFD OK.  Neok is the slip rate outlier.  How much would RI's go up without NeoK's high rate?</t>
  </si>
  <si>
    <t>OK, tracks with U2.</t>
  </si>
  <si>
    <t>Results deemed OK, although slip rate discrepancy between Geol and Geod should be looked at further in the future</t>
  </si>
  <si>
    <t>Seems OK, recurrence is longer, but slip rates across all models are generally lower.</t>
  </si>
  <si>
    <t xml:space="preserve">OK.  Neok high.  </t>
  </si>
  <si>
    <t>U3.2 rates higher relative to U2.  ABM rate higher than others, but this is a block boundary, so not unexpected.</t>
  </si>
  <si>
    <t>ABM high</t>
  </si>
  <si>
    <t>OK.  Mmax larger and infrequent.</t>
  </si>
  <si>
    <t>Seems OK.</t>
  </si>
  <si>
    <t xml:space="preserve">Russ knows some of the geologic details.  Depiction of fault shouldn't dip east according to Russ.  Flag for U4 geometry fix.  </t>
  </si>
  <si>
    <t>Revise geometry for U4</t>
  </si>
  <si>
    <t>OK  Check on dip.</t>
  </si>
  <si>
    <t>Rates have decreased significantly.  Not interacting with other faults.  This seems to be driven by a very low (outlier relative to other deformation models) Neokinema slip rate.</t>
  </si>
  <si>
    <t>Seems OK.  Rates lower than U2, but slip rates might be lower.</t>
  </si>
  <si>
    <t>Seems OK.  Higher rates for M&gt;6.4, probably due to rupturing with other faults.</t>
  </si>
  <si>
    <t>Seems OK.  Higher rates for M&gt;6.5, probably due to rupturing with other faults.</t>
  </si>
  <si>
    <t>OK  Strange drop in rates for NeoK relative to other adjacent sections (and no geologic rates to constrain).</t>
  </si>
  <si>
    <t>Jim Lienkaemper thinks the RIs should not differ from Concord (~700 on Green Valley and ~1200 on Concord); this is due to paleo constraint on Green Valley?  We need to understand what's driving this difference.</t>
  </si>
  <si>
    <t>See comments for Concord fault</t>
  </si>
  <si>
    <t>Paleo weights are being increased.</t>
  </si>
  <si>
    <t>Seems OK, but others might not agree.  U3.2 Ris somewhat shorter than U2, but this is very data-poor.  Slip rates in general are higher than UCERF2.   Some people think the geologic rate could come down a bit, but this is not well-constrained.</t>
  </si>
  <si>
    <t>OK?  Mean recurrence is somewhat shorter.  ABM slip rate is higher than other models.</t>
  </si>
  <si>
    <t>ABM too high.</t>
  </si>
  <si>
    <t>Needs more connectivity with "Calaveras (Central) 2011 CFM" (or with Calaveras (No) 2011 CFM); "Mission (connected) 2011 CFM" should not be the primary connection between these faults.  Fix coulomb fliter?</t>
  </si>
  <si>
    <t>Tim Dawson will propose geometry fix for better representation with connection to Calaveras.  Also, will turning up paleorate constraints help?  May be difficult to have both a more connected fault system and higher rates from paleoseismology.</t>
  </si>
  <si>
    <t>Coulomb rules fixed so Hayward (S0) and Calaveras (Central) rupture together.  Fault model doesn't need to be edited for UCERF3, but should be refined for UCERF4</t>
  </si>
  <si>
    <t>Some felt the slip rate here is too high</t>
  </si>
  <si>
    <t xml:space="preserve">Not sure.  </t>
  </si>
  <si>
    <t xml:space="preserve">NeoK high.  Peter wonders if the geodetic data set is cleaned of post-seismic transient.  </t>
  </si>
  <si>
    <t>MFDs look OK relative to U2.  Oddly, NeoK is on the low side relative to other deformation models.</t>
  </si>
  <si>
    <t>OK.  Peter's geologic constraint seems low.</t>
  </si>
  <si>
    <t xml:space="preserve">Looks OK. </t>
  </si>
  <si>
    <t>Results deemed OK, but slip rate may be lower and this should be looked at in the future</t>
  </si>
  <si>
    <t>Seems OK, tracks well with U2 for lower (&lt;M7.2) magnitudes.</t>
  </si>
  <si>
    <t>Seems OK, but not much data on this section.</t>
  </si>
  <si>
    <t>Results deemed OK, but Rockwell has unpublished data that should be considered in the future</t>
  </si>
  <si>
    <t>OK.  Slip rates fairly consistent across models.</t>
  </si>
  <si>
    <t>Should connect with North Tahoe.  Ris OK.</t>
  </si>
  <si>
    <t>Peter has geologic rates.  Le GSA Bulliten.  OK</t>
  </si>
  <si>
    <t>Seems OK, but see notes regarding Davis Creek.</t>
  </si>
  <si>
    <t>OK? RI is lower relative to U2, Slip rates all over the place.</t>
  </si>
  <si>
    <t xml:space="preserve">OK, NeoK and ABM higher than geologic </t>
  </si>
  <si>
    <t>Block boundary.  ABM high</t>
  </si>
  <si>
    <t>OK.  RI</t>
  </si>
  <si>
    <t>MFD seems OK.  Neok s.r. is high.</t>
  </si>
  <si>
    <t>Peter Bird notes his high rate is proxy for other faults in the region.  Chris notes a relatively high slip rate fault might be disguised in this environment..</t>
  </si>
  <si>
    <t xml:space="preserve">Joe Colgan has new paper.  Reactiviated normal fault (according to Graymer).   </t>
  </si>
  <si>
    <t>Results deemed OK, but should perhaps connect with Elsinore to the north</t>
  </si>
  <si>
    <t>NeoK rate seems high.</t>
  </si>
  <si>
    <t>Tag for U4 reconsideration.  Look at moment rate from seismicity.</t>
  </si>
  <si>
    <t>OK. May be connected to Peavine Pk.  WRD has been looking at it.  Connected faults should be in model.  Bob Anderson would like sentence in report to discuss area fringing CA.</t>
  </si>
  <si>
    <t>Update report to discuss fringing areas surrounding CA.</t>
  </si>
  <si>
    <t xml:space="preserve">OK.  ABM high because it is on the block boundary.  </t>
  </si>
  <si>
    <t>Moment rate is 18x higher than UCERF2.  Neok slip rate seems to be the driver.</t>
  </si>
  <si>
    <t xml:space="preserve">Much higher moment rate.  Peter might use a geologic rate, but I don't think it was very well-constrained.  </t>
  </si>
  <si>
    <t>Seems OK.  U3.2 recurrence seems shorter than U2, but within the uncertainties.</t>
  </si>
  <si>
    <t>OK.  Peter may not have revised rate.</t>
  </si>
  <si>
    <t>OK.  Also, similar slip rates across all models.  This has geologic constraints on s.r.  Neok is serveral times faster than other models.</t>
  </si>
  <si>
    <t xml:space="preserve">Bill Page might have additional info from the siting for the Dry Cask storage facility.    </t>
  </si>
  <si>
    <t>OK.  Also, similar slip rates across all models.  This has geologic constraints on s.r.</t>
  </si>
  <si>
    <t>Rates down relative to U2</t>
  </si>
  <si>
    <t>OK.  Check GIS, doesn't seem to be plotting.</t>
  </si>
  <si>
    <t>OK, rates lower relative to U2, looks like mostly due to multifault ruptures.</t>
  </si>
  <si>
    <t xml:space="preserve">Check best estimate geologic rate in tables.  </t>
  </si>
  <si>
    <t xml:space="preserve">Check best estimate geologic rate in tables before U3.3 </t>
  </si>
  <si>
    <t xml:space="preserve">Bob wants to know about static stress changes and time-dependance. </t>
  </si>
  <si>
    <t>Can U4 use static stress changes for time-dependance?</t>
  </si>
  <si>
    <t>OK.  ABM rate on the high side (block boundary).</t>
  </si>
  <si>
    <t xml:space="preserve">ABM is high.  </t>
  </si>
  <si>
    <t>Some felt there should be more connectivity with Rodgers Creek (a fault model problem); There was also discussion of slip and creep rates, and Tim suggests further discussion in the meeting notes.</t>
  </si>
  <si>
    <t>Pretty consistent with U2.  Schwartz wonders if the custom taper is affecting the RI?</t>
  </si>
  <si>
    <t>Re-evaluate for U4.  Can this be connected with RCF?</t>
  </si>
  <si>
    <t>OK, but wondering why NeoK is on the low side (~1 vs 4 mm/yr)</t>
  </si>
  <si>
    <t>OK, but NeoK slip rate is an outlier.</t>
  </si>
  <si>
    <t>OK.  Dave Miller may have slip rate, but is it published?</t>
  </si>
  <si>
    <t xml:space="preserve">Seems OK.  </t>
  </si>
  <si>
    <t>Who knows?</t>
  </si>
  <si>
    <t>OK.  Needs U4 revision.  Some don't like the connection with the SAF.</t>
  </si>
  <si>
    <t>Discussed at meeting.  Perhaps how the Hayward and Calaveras are connected are not quite the way we want.</t>
  </si>
  <si>
    <t>Mission (connected) is the Hayward south at depth.</t>
  </si>
  <si>
    <t>U4 fault model revision.  Tom Rockwell should chime in.  Is this a back thrust to Ventura?</t>
  </si>
  <si>
    <t>OK, although ABM slip rate is high relative to other models.</t>
  </si>
  <si>
    <t>Recurrence seems much too short, especially compared to U2.  Neokinema slip rate seems high (more than 2x) other slip rates (Same issue with others faults like Pilarcitos, etc.)</t>
  </si>
  <si>
    <t>Chris doesn't think it is over 1 mm/yr. Neokinema rate is somewhat higher.</t>
  </si>
  <si>
    <t>Seems OK and similar to U2, except at the largest magnitudes, where the U3.2 rates are rare, but still much more frequent.  U2 results within the uncertainties of U3.2.</t>
  </si>
  <si>
    <t>OK, NeoK is the outlier</t>
  </si>
  <si>
    <t>OK.  Now participating in ruptures with other faults.</t>
  </si>
  <si>
    <t>OK.  S.Rs seem consistent.</t>
  </si>
  <si>
    <t>OK.  U4 fault model fix.</t>
  </si>
  <si>
    <t>This was discussed at the SoCal meeting.  Coulomb issues preventing it from rupturing with other parts of the system.</t>
  </si>
  <si>
    <t>Make sure this gets fixed.</t>
  </si>
  <si>
    <t>Coulomb preventing N-I onshore and offshore sections from rupturing together. Fix this so that they can.</t>
  </si>
  <si>
    <t>This should be rupturing onto "Newport-Inglewood (Offshore)"; fix problem with Coulomb filter</t>
  </si>
  <si>
    <t>Any problems on this one?</t>
  </si>
  <si>
    <t>This needs to be checked.  Only Zeng reports a slip rate.  Ris have come down a bit from U2.</t>
  </si>
  <si>
    <t>Very similar to U2 rates.</t>
  </si>
  <si>
    <t xml:space="preserve">Spotila and Sieh.  But check with Ray.  </t>
  </si>
  <si>
    <t>Looks OK.  Rates mostly lower than U2.</t>
  </si>
  <si>
    <t>Looks OK.</t>
  </si>
  <si>
    <t>Should take out for U4.  Not big enough, but RI infreqent enough to not be concerned.</t>
  </si>
  <si>
    <t>Take out of U4 fault model.</t>
  </si>
  <si>
    <t>OK.  Rates higher than U2.  Slip rates fairly consistent.</t>
  </si>
  <si>
    <t>Should be connected to to Incline Village.</t>
  </si>
  <si>
    <t>Looks OK, s.r. similar across all models.</t>
  </si>
  <si>
    <t>Similar s.r. rates across models.  Looks OK.</t>
  </si>
  <si>
    <t>Check, only Zeng reports s.r.</t>
  </si>
  <si>
    <t>OK, but candidate for U4 fault model revision with new data.</t>
  </si>
  <si>
    <t>Looks OK, s.r. similar across all models, now in multifault ruptures.</t>
  </si>
  <si>
    <t>Seems OK, perhaps RI is a little too short, but very little geologic data to base this on.  NeoK rate several times faster than other models.</t>
  </si>
  <si>
    <t>Slip rates across all models may be too high.  Rockwell sees no evidence of activity onshore (hanging wall uplift).  He should chime in, but it seems like one of the models should reflect this, because even the geologic rate is somewhat model based (Rivero et al).</t>
  </si>
  <si>
    <t xml:space="preserve">To do: For UCERF3 drop geologic rate to basement rate in one of the models.   UCERF4 needs a more consistent model that considers interaction with SJH and N-I fault.  </t>
  </si>
  <si>
    <t>Lower slip rate to basement rate in one of the geologic alternatives.  Expand bounds in both alternatives to include the lower rate.</t>
  </si>
  <si>
    <t>Yes</t>
  </si>
  <si>
    <t>Similar to southern section, OK.</t>
  </si>
  <si>
    <t>Lower RI than U2, but seems OK</t>
  </si>
  <si>
    <t>Recurrence has gone down a lot relative to U2.  Slip rates have gone up (including geologic).  I'm not familiar with the recurrence data, but I thought paleoseismic recurrence was much longer on this fault.</t>
  </si>
  <si>
    <t>Shouldn't rupture with Garlock East (from a rule that was applied elsewhere in model).  Otherwise Ok.</t>
  </si>
  <si>
    <t>May sure this doesn't rupture with the Garlock East.</t>
  </si>
  <si>
    <t>Coulomb fix</t>
  </si>
  <si>
    <t>NeoK 5x higher rate than other models.  RIs so long, may not be a huge problem.</t>
  </si>
  <si>
    <t>In UCERF4 this should extend further north (to be able to rupture with Anacapa Dume)</t>
  </si>
  <si>
    <t>Looks OK.  EQ rates are generally higher, but so are slip rates.</t>
  </si>
  <si>
    <t>ABM is the outlier (block boundary).  Very high (&gt;5x) relative to other models.</t>
  </si>
  <si>
    <t>ABM high.  Dave Miller may think this is more active than previously recognized.</t>
  </si>
  <si>
    <t>ABM is high, reweight?</t>
  </si>
  <si>
    <t>ABM reweighted</t>
  </si>
  <si>
    <t>OK?  Low rates (NeoK much lower though relative to other models).  Low Ris.</t>
  </si>
  <si>
    <t>Neokinema’s slip rate is thought to be too high (15 to 279 times other models, the latter with respect to the Geologic model)</t>
  </si>
  <si>
    <t>See comments distributed by Schwartz.</t>
  </si>
  <si>
    <t>Neokinema is too high according to geologists, but not sure if a specific fix was recommended because there is no quantitative data for Neokinema to use.</t>
  </si>
  <si>
    <t>No change</t>
  </si>
  <si>
    <t>Neok higher than other models.  ABM also high, but this is a special situation, because the eastern most part is a block boundary, but most of the fault is not a boundary.</t>
  </si>
  <si>
    <t>OK, rates are similar across all deformation models.  ABM high because it is a block boundary.  Note:  I think the geologic rate is highly uncertain and may be overly influencing the other deformation models, but I don't think there is much we can do about this now.</t>
  </si>
  <si>
    <t>OK, but Jim Brune thinks rate is too high, but we don't have a decent slip rate to justify dropping the rate..</t>
  </si>
  <si>
    <t>We need a better geologic rate for U4</t>
  </si>
  <si>
    <t>OK, rates similar across all deformation models.  Ris slightlty shorter, but s.r. is higher relative to U2.</t>
  </si>
  <si>
    <t>NeoK is low relative to other models.  Ris also longer relative to U2, but now participating in F2F ruptures.</t>
  </si>
  <si>
    <t>OK, but needs update with new data for UCERF4</t>
  </si>
  <si>
    <t>S.R. only reported for Zeng in FM3.1?  RIs longer relative to U2, but now participating in F2F ruptures.</t>
  </si>
  <si>
    <t>OK.  Similar rates across all models.  Similar RI relative to U2</t>
  </si>
  <si>
    <t>MFD OK, ABM is an outlier (6.7x higher than other rates)</t>
  </si>
  <si>
    <t>OK.  Block boundary, ABM seems high.</t>
  </si>
  <si>
    <t>Dolan thinks slip rate could be up two times higher</t>
  </si>
  <si>
    <t>OK.  Geologic rate low?</t>
  </si>
  <si>
    <t>Seems OK. Now participating in F2F ruptures.  Dolan may want to comment on s.r.</t>
  </si>
  <si>
    <t>Some nomenclature issue that should be addressed in any UCERF4</t>
  </si>
  <si>
    <t>Neok has outlier s.r. (27x higher than Zeng and ABM).</t>
  </si>
  <si>
    <t>Missing reported rates for Zeng?</t>
  </si>
  <si>
    <t>Missing reported rates for Neok, geologic, ABM?</t>
  </si>
  <si>
    <t>Seems Ok, but not much data available.</t>
  </si>
  <si>
    <t>Neok has outlier s.r. (8x higher than Zeng and ABM).  It is interesting that ABM and Zeng don't hit the geobound ceiling of 0.2 mm/yr).  This happens elsewhere.</t>
  </si>
  <si>
    <t>Take out for U4. OK</t>
  </si>
  <si>
    <t>Take out of fault model for U4</t>
  </si>
  <si>
    <t>Seems OK.  Almost surprising consistency among slip rates across the defomration models.</t>
  </si>
  <si>
    <t xml:space="preserve">MFD OK.  Neokinema ~9x faster than other models.  </t>
  </si>
  <si>
    <t>Some felt the connectivity with "Maacama 2011 CFM" is too low (a fault model problem if so)</t>
  </si>
  <si>
    <t>UCERF4 fix for taper.</t>
  </si>
  <si>
    <t>Reevaluate slip rate taper and connections for U4</t>
  </si>
  <si>
    <t>Results deemed OK, although Rockwell may have new data that should be considered in the future</t>
  </si>
  <si>
    <t>Need Rockwell data.</t>
  </si>
  <si>
    <t>Need new Rockwell recurence data for U4</t>
  </si>
  <si>
    <t>Seems OK, although ABM rate seems to be high.</t>
  </si>
  <si>
    <t>OK, but Neok s.r. is an outlier (42x faster than Zeng and ABM.  Geology even lower, but highly uncertain.</t>
  </si>
  <si>
    <t>Flag:  McCrory (2001) paper has a reported rate.  This should be updated in geologic model.</t>
  </si>
  <si>
    <t>Get McCrory slip rate for geologic model.</t>
  </si>
  <si>
    <t>Need to understand why paleo rates are not being matched</t>
  </si>
  <si>
    <t>Paleoconstraints turned up.  Is this satisfactory?</t>
  </si>
  <si>
    <t>Paleoweights increased</t>
  </si>
  <si>
    <t>Need to understand why paleo rates are not being matched; need to remove the "Carrizo combined" paleo rate constraint</t>
  </si>
  <si>
    <t>Longer RI than U2, although slip rate is similar to U2 and between defomration models.  Now participating in multi-fault ruptures.  Perhaps Rockwell should chime in, but looks OK</t>
  </si>
  <si>
    <t>OK.  Slip rates need to be better done along strike for U4.</t>
  </si>
  <si>
    <t>OK?  Rates all over the place.  No geologic constraint.  On block boundary.</t>
  </si>
  <si>
    <t xml:space="preserve">OK. </t>
  </si>
  <si>
    <t>Similar rates across deformation models.</t>
  </si>
  <si>
    <t>OK.  Probably should connect, but Holly Ryan didn't present that data (may not exist).  Reevaluate for U4.</t>
  </si>
  <si>
    <t>Interesting range of rates, none seem unreasonable.</t>
  </si>
  <si>
    <t xml:space="preserve">Reference needs to be added to to slip rate table.  </t>
  </si>
  <si>
    <t>NeoK much higher (20x).  I thought this part of the fault is much less active than to the west.  Ray might know reference for this, or has looked into this.</t>
  </si>
  <si>
    <t>OK, but see my comments</t>
  </si>
  <si>
    <t>OK, but FM needs updating.</t>
  </si>
  <si>
    <t>Seems OK, similar to U2 for low M 7s.</t>
  </si>
  <si>
    <t>OK, but geologic seems high</t>
  </si>
  <si>
    <t>Reccurence longer than U2 for M&lt;~7.4, but not much data on this section.  Case of moment budget going into larger Eqs?</t>
  </si>
  <si>
    <t>Need to understand why paleo rates are not being matched; Rockwell says all paleo data consistent, so is it scaling laws?</t>
  </si>
  <si>
    <t>Rockwell says RI here same as Anza; check into this</t>
  </si>
  <si>
    <t>OK.  Now with F2F ruptures. All def models appear to be highly constrained by geology.</t>
  </si>
  <si>
    <t xml:space="preserve">The FM will need to be updated for U4.  </t>
  </si>
  <si>
    <t>OK.  Now with F2F ruptures. Ris longer.</t>
  </si>
  <si>
    <t>NeoK is outlier (14x).  Surprised that there is so much difference between geodetic models (note that Zeng and ABM don't hit ceiling of geobounds).</t>
  </si>
  <si>
    <t>NeoK high.  This fault has a reported geologic rate, but this may have been compiled after rates distributed.</t>
  </si>
  <si>
    <t>Jeanne notes this may not exist on anyone's maps any more.  Flag for U4 revisions.</t>
  </si>
  <si>
    <t>OK, larger ruptures than in U2.  Ris similar, but shorter at higher mags.</t>
  </si>
  <si>
    <t>MFD OK. Interesting agreement among def models. On block boundary.</t>
  </si>
  <si>
    <t>Typical for fault section with no geologic slip rate constraint.</t>
  </si>
  <si>
    <t>OK.  Revise in fault model, seems to cross cut things.</t>
  </si>
  <si>
    <t xml:space="preserve">OK.  Chris would like to pull out of model for U4, but probably doesn't matter for U3.  </t>
  </si>
  <si>
    <t xml:space="preserve">ABM higher, but on block boundary.  Rates seemingly consistent, although not constrained by a geologic rate.  </t>
  </si>
  <si>
    <t>OK, Has multi-fault ruptures.  ABM somewhat higher, but on block boundary.</t>
  </si>
  <si>
    <t>OK.  See my comments, re: ABM.</t>
  </si>
  <si>
    <t>Should extend further west?</t>
  </si>
  <si>
    <t>OK.  Chris doesn't like it as a fault in the model.</t>
  </si>
  <si>
    <t>S.Rs more or less the same between U2 and U3.  Ris longer, involved in multi-fault ruptures.</t>
  </si>
  <si>
    <t>Connector fault.</t>
  </si>
  <si>
    <t>OK.  Peter notes his rate is low, but may be a trade off with other faults, but here might be taken up by Del Valle.</t>
  </si>
  <si>
    <t>Surprising agreement among def models.  Not sure I trust the reported geologic rate on the east section.  Is this causing the agreement?  This is a block boundary.</t>
  </si>
  <si>
    <t>Ok</t>
  </si>
  <si>
    <t>Surprising agreement among def models.  This is a block boundary.</t>
  </si>
  <si>
    <t>To do:  Needs creep assigned to it.  Check, or add to creep database.</t>
  </si>
  <si>
    <t>Find and add creep constraints if not yet included.</t>
  </si>
  <si>
    <t>In Appendix D</t>
  </si>
  <si>
    <t>OK.  Address for UCERF4 in fault model.</t>
  </si>
  <si>
    <t>ABM is outlier (on block boundary).  No geologic slip rate.  Surprised by agreement among other models.</t>
  </si>
  <si>
    <t>Dolan says our RI of ~2000 yrs is too low given the last event was ~10,000 years ago, but UCERF3 is an improvement over UCERF2.</t>
  </si>
  <si>
    <t>Deemed OK, although Dolan pointed out that rates shold be higher here than on "Sierra Madre" (they are actually lower by about 25%)</t>
  </si>
  <si>
    <t>See comments for the Independence.  ABM rate drops off too sharply north of this fault section.</t>
  </si>
  <si>
    <t>OK, but not sure if others would agree.  Carl Wentworth has published evidence of minor activity continuing into the upper part of the Quaternary section, but evidence of Holocene activity is not clear.</t>
  </si>
  <si>
    <t>OK.  Peter may lower slip rate in his model.</t>
  </si>
  <si>
    <t>Peter Bird may adjust his model.</t>
  </si>
  <si>
    <t>MFD ok.  Neok s.r high.  However, geologic constraint is poor.</t>
  </si>
  <si>
    <t>OK? NeoK high, but is it just using an alternate path?</t>
  </si>
  <si>
    <t>OK, but reevaulate geometry in U4.</t>
  </si>
  <si>
    <t>MFD rates are much shorter relative to U2.  All slip rates are higher, with ABM being an outlier (5x), typical of ABM along east side of the Sierras.</t>
  </si>
  <si>
    <t xml:space="preserve">ABM is high. </t>
  </si>
  <si>
    <t>ABM high, reweight model?</t>
  </si>
  <si>
    <t xml:space="preserve">OK.  None of the rates seem unreasonable. </t>
  </si>
  <si>
    <t>OK.  Consistency across all def models.</t>
  </si>
  <si>
    <t>NeoK is low relative to other models, but can any or the models distinguish between this and SJF (Superstition Mt)? This has a geologic rate, but it looks like NeoK doesn't have this (wasn't on a block boundary in original geo files).</t>
  </si>
  <si>
    <t>OK, rates lower relative to U2, but slip rates also lower across the board.</t>
  </si>
  <si>
    <t>Schwartz has trench observations. OK</t>
  </si>
  <si>
    <t>OK.  U2 rates within bounds of U3.2, and mean rates not that different.  Note that slip rates are fairly similar, no huge outliers.  This fault has some geologic constraints.</t>
  </si>
  <si>
    <t xml:space="preserve">NeoK low.  Others constrained by geologic bounds?  Surprised ABM and Zeng track this. </t>
  </si>
  <si>
    <t>Tolay 2011</t>
  </si>
  <si>
    <t>Slip rates for all deformation models seem too high (RIs too low), especially for NeoKinema.  The area might need tweaking before U3.3</t>
  </si>
  <si>
    <t>See previous notes.  FM needs to be fixed.</t>
  </si>
  <si>
    <t>We need to make a decision.  Have not yet read through all of the email exchanges.</t>
  </si>
  <si>
    <t>Fault removed from fault model.</t>
  </si>
  <si>
    <t>OK. MFD, U3.2 rates somewhat higher than U2.  Slip rates similar across the board.</t>
  </si>
  <si>
    <t>UCERF3 is a significant improvement over UCERF2 in terms of including large, mulit-fault ruptures;  Dolan thinks slip rates could be an order of magnitude higher, but this is as yet unpublished</t>
  </si>
  <si>
    <t>See previous meeting comments.</t>
  </si>
  <si>
    <t>OK?  Slip rates all over the place.</t>
  </si>
  <si>
    <t>Recurrence seems too high.  ABM seems to be slip rate driver.  Other deformation models are consistent with each other.</t>
  </si>
  <si>
    <t>ABM is a problem.  Big change in hazard.  Flag for a fix.</t>
  </si>
  <si>
    <t>Rates seem high.  ABM slip rate is too high relative to other geologic models.</t>
  </si>
  <si>
    <t>This seems OK, but in general something doesn’t quite make sense to me in the defomration models in that the Owens Valley fault has a high slip rate that just seems to vanish to the north.</t>
  </si>
  <si>
    <t>OK.  Not much agreement amongst slip rates.</t>
  </si>
  <si>
    <t>ABM to high.</t>
  </si>
  <si>
    <t xml:space="preserve">In Chris "go away" category.  </t>
  </si>
  <si>
    <t>OK.  Neok rate an outlier (36x).</t>
  </si>
  <si>
    <t>Neokinema’s slip rate is thought to be too high (~14 times other models)</t>
  </si>
  <si>
    <t>Peter will adjust his rate.</t>
  </si>
  <si>
    <t>Neokinema’s slip rate is thought to be too high (~27 times other models)</t>
  </si>
  <si>
    <t>General comment for major strike-slip faults:  CFM assigned slight dips to faults (Northern Calaveras, Hayward, SAF). Dips are still steep (80 degrees), but with the use of NGA GMPE, there appears to be a hanging wall effect that shows up in the hazard maps.  Unclear whetehr the GMPE developers intended this, or if there is even enough empirical data to show that strike slip faults would have a hanging wall effect.  Also, Schwartz doesn't like the dips and doesn't know what they are based on (CFM uses seismicity and a standardized methodology to define the dips, which is what UCERRF3 adopted as is)</t>
  </si>
  <si>
    <t>Schwartz would like CFM to have additional review for UCERF4.  Peter Powers is going to check in with GMPE developers regarding hanging wall effects.</t>
  </si>
  <si>
    <t>ReviewComments</t>
  </si>
  <si>
    <t>This lists comments obtained from the fault-by-fault review meetings on Jan 24th (Menlo Park) and 25th (Pasadena) and February 13-14 (Menlo Park), as well as from followup emails.</t>
  </si>
  <si>
    <t>Action items for future working groups (e.g., UCERF4) are highlighted in blue</t>
  </si>
  <si>
    <t>The comments here were obtained from the Jan 24th (Menlo Park) and 25th (Pasadena) and February 13-14 (Menlo Park), as well as from followup emails.</t>
  </si>
  <si>
    <t>Name</t>
  </si>
  <si>
    <t>ID</t>
  </si>
  <si>
    <t>In FM3.1</t>
  </si>
  <si>
    <t>In FM3.2</t>
  </si>
  <si>
    <t>Ave Dip</t>
  </si>
  <si>
    <t>Upper Seis Depth</t>
  </si>
  <si>
    <t>Lower Seis Depth</t>
  </si>
  <si>
    <t>Trace Length</t>
  </si>
  <si>
    <t>Trace Locations (Lat, Lon)…</t>
  </si>
  <si>
    <t>GeometryData</t>
  </si>
  <si>
    <t>This gives the dip, uppe-r and lower-seismogenic depths, and fault-trace locations for each fault section (as well as an indication of whether the section is in Fault Model 3.1 and/0r 3.2)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</si>
</sst>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5" x14ac:knownFonts="1">
    <font>
      <sz val="12"/>
      <color theme="1"/>
      <name val="Calibri"/>
      <family val="2"/>
      <scheme val="minor"/>
    </font>
    <font>
      <b/>
      <sz val="12"/>
      <color theme="1"/>
      <name val="Calibri"/>
      <family val="2"/>
      <scheme val="minor"/>
    </font>
    <font>
      <b/>
      <sz val="12"/>
      <color rgb="FF000000"/>
      <name val="Calibri"/>
      <family val="2"/>
      <scheme val="minor"/>
    </font>
    <font>
      <u/>
      <sz val="12"/>
      <color theme="10"/>
      <name val="Calibri"/>
      <family val="2"/>
      <scheme val="minor"/>
    </font>
    <font>
      <u/>
      <sz val="12"/>
      <color theme="11"/>
      <name val="Calibri"/>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rgb="FFF2DCDB"/>
        <bgColor rgb="FF000000"/>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
      <left/>
      <right/>
      <top style="thin">
        <color auto="1"/>
      </top>
      <bottom/>
      <diagonal/>
    </border>
  </borders>
  <cellStyleXfs count="2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1" fillId="2" borderId="1" xfId="0" applyFont="1" applyFill="1" applyBorder="1" applyAlignment="1">
      <alignment horizontal="left"/>
    </xf>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center"/>
    </xf>
    <xf numFmtId="11" fontId="0" fillId="0" borderId="0" xfId="0" applyNumberFormat="1" applyAlignment="1">
      <alignment horizontal="center"/>
    </xf>
    <xf numFmtId="0" fontId="1" fillId="4" borderId="1" xfId="0" applyFont="1" applyFill="1" applyBorder="1" applyAlignment="1">
      <alignment horizontal="center"/>
    </xf>
    <xf numFmtId="2" fontId="0" fillId="0" borderId="0" xfId="0" applyNumberFormat="1" applyAlignment="1">
      <alignment horizontal="center"/>
    </xf>
    <xf numFmtId="0" fontId="1" fillId="0" borderId="0" xfId="0" applyFont="1"/>
    <xf numFmtId="0" fontId="0" fillId="4"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2" fillId="5" borderId="1" xfId="0" applyFont="1" applyFill="1" applyBorder="1" applyAlignment="1">
      <alignment horizontal="center"/>
    </xf>
    <xf numFmtId="0" fontId="1" fillId="0" borderId="0" xfId="0" applyFont="1" applyAlignment="1">
      <alignment horizontal="left"/>
    </xf>
    <xf numFmtId="0" fontId="1" fillId="0" borderId="0" xfId="0" applyFont="1" applyAlignment="1">
      <alignment horizontal="center"/>
    </xf>
    <xf numFmtId="11" fontId="1"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2" fontId="1" fillId="0" borderId="0" xfId="0" applyNumberFormat="1" applyFont="1" applyAlignment="1">
      <alignment horizontal="center"/>
    </xf>
    <xf numFmtId="0" fontId="1" fillId="6" borderId="1" xfId="0" applyFont="1" applyFill="1" applyBorder="1" applyAlignment="1">
      <alignment horizontal="center"/>
    </xf>
    <xf numFmtId="164" fontId="1" fillId="6" borderId="1" xfId="0" applyNumberFormat="1" applyFont="1" applyFill="1" applyBorder="1" applyAlignment="1">
      <alignment horizontal="center"/>
    </xf>
    <xf numFmtId="2" fontId="1" fillId="7" borderId="1" xfId="0" applyNumberFormat="1" applyFont="1" applyFill="1" applyBorder="1" applyAlignment="1">
      <alignment horizontal="center"/>
    </xf>
    <xf numFmtId="2" fontId="1" fillId="6" borderId="1" xfId="0" applyNumberFormat="1" applyFont="1" applyFill="1" applyBorder="1" applyAlignment="1">
      <alignment horizontal="center"/>
    </xf>
    <xf numFmtId="0" fontId="1" fillId="8" borderId="1" xfId="0" applyFont="1" applyFill="1" applyBorder="1" applyAlignment="1">
      <alignment horizontal="left"/>
    </xf>
    <xf numFmtId="164" fontId="1" fillId="8" borderId="1" xfId="0" applyNumberFormat="1" applyFont="1" applyFill="1" applyBorder="1" applyAlignment="1">
      <alignment horizontal="center"/>
    </xf>
    <xf numFmtId="2" fontId="1" fillId="9" borderId="1" xfId="0" applyNumberFormat="1" applyFont="1" applyFill="1" applyBorder="1" applyAlignment="1">
      <alignment horizontal="center"/>
    </xf>
    <xf numFmtId="2" fontId="1" fillId="8" borderId="1" xfId="0" applyNumberFormat="1" applyFont="1" applyFill="1" applyBorder="1" applyAlignment="1">
      <alignment horizontal="center"/>
    </xf>
    <xf numFmtId="0" fontId="1" fillId="0" borderId="1" xfId="0" applyFont="1" applyBorder="1" applyAlignment="1">
      <alignment horizontal="center"/>
    </xf>
    <xf numFmtId="0" fontId="1" fillId="6" borderId="1" xfId="0" applyFont="1" applyFill="1" applyBorder="1" applyAlignment="1">
      <alignment horizontal="left"/>
    </xf>
    <xf numFmtId="0" fontId="1" fillId="10" borderId="2" xfId="0" applyFont="1" applyFill="1" applyBorder="1" applyAlignment="1">
      <alignment horizontal="center" wrapText="1"/>
    </xf>
    <xf numFmtId="11" fontId="0" fillId="0" borderId="0" xfId="0" applyNumberFormat="1"/>
    <xf numFmtId="0" fontId="0" fillId="10" borderId="0" xfId="0" applyFill="1" applyAlignment="1">
      <alignment horizontal="left"/>
    </xf>
    <xf numFmtId="165" fontId="0" fillId="10" borderId="0" xfId="0" applyNumberFormat="1" applyFill="1" applyAlignment="1">
      <alignment horizontal="center"/>
    </xf>
    <xf numFmtId="1" fontId="0" fillId="10" borderId="0" xfId="0" applyNumberFormat="1" applyFill="1" applyAlignment="1">
      <alignment horizontal="center"/>
    </xf>
    <xf numFmtId="0" fontId="1" fillId="5" borderId="2" xfId="0" applyFont="1" applyFill="1" applyBorder="1" applyAlignment="1">
      <alignment horizontal="center"/>
    </xf>
    <xf numFmtId="0" fontId="0" fillId="10" borderId="0" xfId="0" applyFill="1"/>
    <xf numFmtId="0" fontId="0" fillId="0" borderId="0" xfId="0" applyFill="1" applyAlignment="1">
      <alignment horizontal="center"/>
    </xf>
    <xf numFmtId="0" fontId="1" fillId="10" borderId="2" xfId="0" applyFont="1" applyFill="1" applyBorder="1" applyAlignment="1">
      <alignment horizontal="center"/>
    </xf>
    <xf numFmtId="2" fontId="0" fillId="5" borderId="0" xfId="0" applyNumberFormat="1" applyFill="1" applyAlignment="1">
      <alignment horizontal="center"/>
    </xf>
    <xf numFmtId="0" fontId="0" fillId="0" borderId="0" xfId="0" applyAlignment="1">
      <alignment wrapText="1"/>
    </xf>
    <xf numFmtId="0" fontId="1" fillId="5" borderId="2" xfId="0" applyFont="1" applyFill="1" applyBorder="1" applyAlignment="1">
      <alignment horizontal="center" wrapText="1"/>
    </xf>
    <xf numFmtId="0" fontId="1" fillId="10" borderId="5" xfId="0" applyFont="1" applyFill="1" applyBorder="1" applyAlignment="1">
      <alignment horizontal="center" wrapText="1"/>
    </xf>
    <xf numFmtId="2" fontId="0" fillId="0" borderId="0" xfId="0" applyNumberFormat="1"/>
    <xf numFmtId="166" fontId="0" fillId="10" borderId="0" xfId="0" applyNumberFormat="1" applyFill="1" applyAlignment="1">
      <alignment horizontal="center"/>
    </xf>
    <xf numFmtId="0" fontId="0" fillId="10" borderId="6" xfId="0" applyFill="1" applyBorder="1" applyAlignment="1">
      <alignment horizontal="left"/>
    </xf>
    <xf numFmtId="0" fontId="0" fillId="10" borderId="3" xfId="0" applyFill="1" applyBorder="1" applyAlignment="1">
      <alignment horizontal="left"/>
    </xf>
    <xf numFmtId="0" fontId="0" fillId="10" borderId="1" xfId="0" applyFill="1" applyBorder="1" applyAlignment="1">
      <alignment horizontal="left"/>
    </xf>
    <xf numFmtId="165" fontId="0" fillId="10" borderId="1" xfId="0" applyNumberFormat="1" applyFill="1" applyBorder="1" applyAlignment="1">
      <alignment horizontal="center"/>
    </xf>
    <xf numFmtId="1" fontId="0" fillId="10" borderId="1" xfId="0" applyNumberFormat="1" applyFill="1" applyBorder="1" applyAlignment="1">
      <alignment horizontal="center"/>
    </xf>
    <xf numFmtId="2" fontId="0" fillId="5" borderId="1" xfId="0" applyNumberFormat="1" applyFill="1" applyBorder="1" applyAlignment="1">
      <alignment horizontal="center"/>
    </xf>
    <xf numFmtId="0" fontId="0" fillId="10" borderId="1" xfId="0" applyFill="1" applyBorder="1"/>
    <xf numFmtId="166" fontId="0" fillId="10" borderId="1" xfId="0" applyNumberFormat="1" applyFill="1" applyBorder="1" applyAlignment="1">
      <alignment horizontal="center"/>
    </xf>
    <xf numFmtId="0" fontId="0" fillId="10" borderId="7" xfId="0" applyFill="1" applyBorder="1" applyAlignment="1">
      <alignment horizontal="left"/>
    </xf>
    <xf numFmtId="2" fontId="0" fillId="0" borderId="0" xfId="0" applyNumberFormat="1" applyFill="1" applyAlignment="1">
      <alignment horizontal="center"/>
    </xf>
    <xf numFmtId="0" fontId="1" fillId="10" borderId="5" xfId="0" applyFont="1" applyFill="1" applyBorder="1" applyAlignment="1">
      <alignment horizontal="center" wrapText="1"/>
    </xf>
    <xf numFmtId="0" fontId="1" fillId="10" borderId="8" xfId="0" applyFont="1" applyFill="1" applyBorder="1"/>
    <xf numFmtId="0" fontId="1" fillId="10" borderId="0" xfId="0" applyFont="1" applyFill="1" applyBorder="1" applyAlignment="1">
      <alignment horizontal="center" wrapText="1"/>
    </xf>
    <xf numFmtId="11" fontId="1" fillId="10" borderId="8" xfId="0" applyNumberFormat="1" applyFont="1" applyFill="1" applyBorder="1" applyAlignment="1">
      <alignment horizontal="center"/>
    </xf>
    <xf numFmtId="0" fontId="1" fillId="5" borderId="8" xfId="0" applyFont="1" applyFill="1" applyBorder="1" applyAlignment="1">
      <alignment horizontal="center"/>
    </xf>
    <xf numFmtId="0" fontId="1" fillId="5" borderId="0" xfId="0" applyFont="1" applyFill="1" applyBorder="1" applyAlignment="1">
      <alignment horizontal="center" wrapText="1"/>
    </xf>
    <xf numFmtId="11" fontId="1" fillId="5" borderId="0" xfId="0" applyNumberFormat="1" applyFont="1" applyFill="1" applyBorder="1" applyAlignment="1">
      <alignment horizontal="center" wrapText="1"/>
    </xf>
    <xf numFmtId="0" fontId="2" fillId="3" borderId="1" xfId="0" applyFont="1" applyFill="1" applyBorder="1" applyAlignment="1">
      <alignment horizontal="left"/>
    </xf>
    <xf numFmtId="0" fontId="1" fillId="11" borderId="0" xfId="0" applyFont="1" applyFill="1" applyAlignment="1">
      <alignment vertical="center"/>
    </xf>
    <xf numFmtId="0" fontId="1" fillId="11" borderId="0" xfId="0" applyFont="1" applyFill="1" applyAlignment="1">
      <alignment wrapText="1"/>
    </xf>
    <xf numFmtId="0" fontId="1" fillId="0" borderId="0" xfId="0" applyFont="1" applyAlignment="1">
      <alignment vertical="center" wrapText="1"/>
    </xf>
    <xf numFmtId="0" fontId="0" fillId="12" borderId="0" xfId="0" applyFill="1" applyAlignment="1">
      <alignment vertical="center"/>
    </xf>
    <xf numFmtId="0" fontId="0" fillId="0" borderId="0" xfId="0" applyFill="1" applyAlignment="1">
      <alignment wrapText="1"/>
    </xf>
    <xf numFmtId="0" fontId="0" fillId="0" borderId="0" xfId="0" applyAlignment="1">
      <alignment vertical="center" wrapText="1"/>
    </xf>
    <xf numFmtId="0" fontId="1" fillId="11" borderId="1" xfId="0" applyFont="1" applyFill="1" applyBorder="1" applyAlignment="1">
      <alignment horizontal="center" vertical="center"/>
    </xf>
    <xf numFmtId="0" fontId="1" fillId="11" borderId="0" xfId="0" applyFont="1" applyFill="1" applyAlignment="1">
      <alignment horizontal="center" vertical="top" wrapText="1"/>
    </xf>
    <xf numFmtId="0" fontId="1" fillId="11" borderId="1" xfId="0" applyFont="1" applyFill="1" applyBorder="1" applyAlignment="1">
      <alignment horizontal="center" vertical="center" wrapText="1"/>
    </xf>
    <xf numFmtId="0" fontId="0" fillId="0" borderId="0" xfId="0" applyFill="1" applyAlignment="1">
      <alignment vertical="center"/>
    </xf>
    <xf numFmtId="0" fontId="0" fillId="0" borderId="9" xfId="0" applyBorder="1" applyAlignment="1">
      <alignment wrapText="1"/>
    </xf>
    <xf numFmtId="0" fontId="0" fillId="0" borderId="0" xfId="0" applyFill="1" applyAlignment="1">
      <alignment vertical="center" wrapText="1"/>
    </xf>
    <xf numFmtId="0" fontId="0" fillId="0" borderId="0" xfId="0" applyFill="1"/>
    <xf numFmtId="0" fontId="0" fillId="12" borderId="0" xfId="0" applyFill="1" applyAlignment="1">
      <alignment vertical="center" wrapText="1"/>
    </xf>
    <xf numFmtId="0" fontId="0" fillId="13" borderId="0" xfId="0" applyFill="1" applyAlignment="1">
      <alignment vertical="center" wrapText="1"/>
    </xf>
    <xf numFmtId="0" fontId="0" fillId="13" borderId="0" xfId="0" applyFill="1" applyAlignment="1">
      <alignment wrapText="1"/>
    </xf>
    <xf numFmtId="0" fontId="0" fillId="0" borderId="0" xfId="0" applyFont="1" applyFill="1" applyAlignment="1">
      <alignment vertical="center" wrapText="1"/>
    </xf>
    <xf numFmtId="0" fontId="0" fillId="0" borderId="0" xfId="0" applyAlignment="1">
      <alignment vertical="center"/>
    </xf>
    <xf numFmtId="0" fontId="0" fillId="14" borderId="0" xfId="0" applyFill="1" applyAlignment="1">
      <alignment vertical="center" wrapText="1"/>
    </xf>
    <xf numFmtId="2" fontId="1" fillId="8" borderId="0" xfId="0" applyNumberFormat="1" applyFont="1" applyFill="1" applyAlignment="1">
      <alignment horizontal="center"/>
    </xf>
    <xf numFmtId="0" fontId="0" fillId="8" borderId="0" xfId="0" applyFill="1" applyAlignment="1">
      <alignment horizontal="center"/>
    </xf>
    <xf numFmtId="0" fontId="1" fillId="6" borderId="0" xfId="0" applyFont="1" applyFill="1" applyAlignment="1">
      <alignment horizontal="center"/>
    </xf>
    <xf numFmtId="2" fontId="1" fillId="7" borderId="0" xfId="0" applyNumberFormat="1" applyFont="1" applyFill="1" applyAlignment="1">
      <alignment horizontal="center"/>
    </xf>
    <xf numFmtId="0" fontId="1" fillId="7" borderId="0" xfId="0" applyFont="1" applyFill="1" applyAlignment="1">
      <alignment horizontal="center"/>
    </xf>
    <xf numFmtId="2" fontId="1" fillId="6" borderId="0" xfId="0" applyNumberFormat="1" applyFont="1" applyFill="1" applyAlignment="1">
      <alignment horizontal="center"/>
    </xf>
    <xf numFmtId="0" fontId="1" fillId="8" borderId="0" xfId="0" applyFont="1" applyFill="1" applyAlignment="1">
      <alignment horizontal="center"/>
    </xf>
    <xf numFmtId="2" fontId="1" fillId="9" borderId="0" xfId="0" applyNumberFormat="1" applyFont="1" applyFill="1" applyAlignment="1">
      <alignment horizontal="center"/>
    </xf>
    <xf numFmtId="0" fontId="0" fillId="9" borderId="0" xfId="0" applyFill="1" applyAlignment="1">
      <alignment horizontal="center"/>
    </xf>
    <xf numFmtId="0" fontId="1" fillId="10" borderId="2" xfId="0" applyFont="1" applyFill="1" applyBorder="1" applyAlignment="1">
      <alignment horizontal="center"/>
    </xf>
    <xf numFmtId="11" fontId="1" fillId="5" borderId="8" xfId="0" applyNumberFormat="1" applyFont="1" applyFill="1" applyBorder="1" applyAlignment="1">
      <alignment horizontal="center"/>
    </xf>
    <xf numFmtId="0" fontId="0" fillId="5" borderId="8" xfId="0" applyFill="1" applyBorder="1" applyAlignment="1">
      <alignment horizontal="center"/>
    </xf>
    <xf numFmtId="0" fontId="1" fillId="5" borderId="2" xfId="0" applyFont="1" applyFill="1" applyBorder="1" applyAlignment="1">
      <alignment horizontal="center"/>
    </xf>
    <xf numFmtId="0" fontId="1" fillId="0" borderId="0" xfId="0" applyFont="1" applyAlignment="1"/>
    <xf numFmtId="0" fontId="1" fillId="5" borderId="2" xfId="0" applyFont="1" applyFill="1" applyBorder="1" applyAlignment="1">
      <alignment horizontal="center" wrapText="1"/>
    </xf>
    <xf numFmtId="0" fontId="1" fillId="5" borderId="5" xfId="0" applyFont="1" applyFill="1" applyBorder="1" applyAlignment="1">
      <alignment horizontal="center" wrapText="1"/>
    </xf>
    <xf numFmtId="0" fontId="1" fillId="10" borderId="4" xfId="0" applyFont="1" applyFill="1" applyBorder="1" applyAlignment="1">
      <alignment horizontal="center" wrapText="1"/>
    </xf>
    <xf numFmtId="0" fontId="1" fillId="10" borderId="5" xfId="0" applyFont="1" applyFill="1" applyBorder="1" applyAlignment="1">
      <alignment horizontal="center" wrapText="1"/>
    </xf>
    <xf numFmtId="0" fontId="1" fillId="5" borderId="4" xfId="0" applyFont="1" applyFill="1" applyBorder="1" applyAlignment="1">
      <alignment horizontal="center" wrapText="1"/>
    </xf>
    <xf numFmtId="0" fontId="1" fillId="10" borderId="2" xfId="0" applyFont="1" applyFill="1" applyBorder="1" applyAlignment="1">
      <alignment horizontal="center" wrapText="1"/>
    </xf>
    <xf numFmtId="164" fontId="0" fillId="0" borderId="0" xfId="0" applyNumberFormat="1" applyAlignment="1">
      <alignment horizontal="center"/>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tabSelected="1" workbookViewId="0">
      <selection activeCell="A10" sqref="A10:XFD10"/>
    </sheetView>
  </sheetViews>
  <sheetFormatPr baseColWidth="10" defaultRowHeight="15" x14ac:dyDescent="0"/>
  <sheetData>
    <row r="1" spans="1:2" s="10" customFormat="1">
      <c r="A1" s="10" t="s">
        <v>630</v>
      </c>
    </row>
    <row r="3" spans="1:2">
      <c r="A3" s="10" t="s">
        <v>623</v>
      </c>
    </row>
    <row r="4" spans="1:2">
      <c r="B4" t="s">
        <v>624</v>
      </c>
    </row>
    <row r="5" spans="1:2">
      <c r="B5" t="s">
        <v>644</v>
      </c>
    </row>
    <row r="8" spans="1:2" s="10" customFormat="1">
      <c r="A8" s="10" t="s">
        <v>1040</v>
      </c>
    </row>
    <row r="9" spans="1:2">
      <c r="B9" t="s">
        <v>1041</v>
      </c>
    </row>
    <row r="12" spans="1:2">
      <c r="A12" s="10" t="s">
        <v>486</v>
      </c>
    </row>
    <row r="13" spans="1:2">
      <c r="B13" t="s">
        <v>487</v>
      </c>
    </row>
    <row r="14" spans="1:2">
      <c r="B14" t="s">
        <v>489</v>
      </c>
    </row>
    <row r="15" spans="1:2">
      <c r="B15" t="s">
        <v>646</v>
      </c>
    </row>
    <row r="17" spans="2:4">
      <c r="B17" s="10" t="s">
        <v>508</v>
      </c>
      <c r="C17" s="4" t="s">
        <v>509</v>
      </c>
      <c r="D17" s="6"/>
    </row>
    <row r="18" spans="2:4">
      <c r="C18" s="4"/>
      <c r="D18" s="6"/>
    </row>
    <row r="19" spans="2:4">
      <c r="C19" s="4" t="s">
        <v>510</v>
      </c>
      <c r="D19" s="6"/>
    </row>
    <row r="20" spans="2:4">
      <c r="C20" s="6"/>
      <c r="D20" s="6"/>
    </row>
    <row r="21" spans="2:4">
      <c r="D21" t="s">
        <v>183</v>
      </c>
    </row>
    <row r="22" spans="2:4">
      <c r="D22" t="s">
        <v>190</v>
      </c>
    </row>
    <row r="23" spans="2:4">
      <c r="D23" t="s">
        <v>169</v>
      </c>
    </row>
    <row r="24" spans="2:4">
      <c r="D24" t="s">
        <v>103</v>
      </c>
    </row>
    <row r="25" spans="2:4">
      <c r="D25" t="s">
        <v>50</v>
      </c>
    </row>
    <row r="27" spans="2:4">
      <c r="C27" s="4" t="s">
        <v>511</v>
      </c>
    </row>
    <row r="29" spans="2:4">
      <c r="D29" t="s">
        <v>237</v>
      </c>
    </row>
    <row r="30" spans="2:4">
      <c r="D30" t="s">
        <v>238</v>
      </c>
    </row>
    <row r="32" spans="2:4">
      <c r="C32" s="4" t="s">
        <v>512</v>
      </c>
    </row>
    <row r="34" spans="1:4">
      <c r="D34" t="s">
        <v>253</v>
      </c>
    </row>
    <row r="35" spans="1:4">
      <c r="D35" t="s">
        <v>254</v>
      </c>
    </row>
    <row r="37" spans="1:4">
      <c r="C37" t="s">
        <v>513</v>
      </c>
    </row>
    <row r="39" spans="1:4">
      <c r="D39" t="s">
        <v>514</v>
      </c>
    </row>
    <row r="40" spans="1:4">
      <c r="D40" t="s">
        <v>107</v>
      </c>
    </row>
    <row r="41" spans="1:4">
      <c r="D41" t="s">
        <v>222</v>
      </c>
    </row>
    <row r="42" spans="1:4">
      <c r="D42" t="s">
        <v>382</v>
      </c>
    </row>
    <row r="45" spans="1:4">
      <c r="A45" s="10" t="s">
        <v>488</v>
      </c>
    </row>
    <row r="46" spans="1:4">
      <c r="B46" t="s">
        <v>490</v>
      </c>
    </row>
    <row r="49" spans="1:2">
      <c r="A49" s="10" t="s">
        <v>526</v>
      </c>
    </row>
    <row r="50" spans="1:2">
      <c r="B50" t="s">
        <v>527</v>
      </c>
    </row>
    <row r="51" spans="1:2">
      <c r="B51" t="s">
        <v>643</v>
      </c>
    </row>
    <row r="54" spans="1:2">
      <c r="A54" s="10" t="s">
        <v>531</v>
      </c>
    </row>
    <row r="55" spans="1:2">
      <c r="B55" t="s">
        <v>647</v>
      </c>
    </row>
    <row r="58" spans="1:2">
      <c r="A58" s="10" t="s">
        <v>625</v>
      </c>
    </row>
    <row r="59" spans="1:2">
      <c r="B59" t="s">
        <v>626</v>
      </c>
    </row>
    <row r="62" spans="1:2">
      <c r="A62" s="10" t="s">
        <v>627</v>
      </c>
    </row>
    <row r="63" spans="1:2">
      <c r="B63" t="s">
        <v>648</v>
      </c>
    </row>
    <row r="66" spans="1:2">
      <c r="A66" s="10" t="s">
        <v>1027</v>
      </c>
    </row>
    <row r="67" spans="1:2">
      <c r="B67" t="s">
        <v>1028</v>
      </c>
    </row>
    <row r="68" spans="1:2">
      <c r="B68" t="s">
        <v>1029</v>
      </c>
    </row>
    <row r="71" spans="1:2">
      <c r="A71" s="10" t="s">
        <v>628</v>
      </c>
    </row>
    <row r="72" spans="1:2">
      <c r="B72" t="s">
        <v>629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A2" sqref="A2"/>
    </sheetView>
  </sheetViews>
  <sheetFormatPr baseColWidth="10" defaultColWidth="11" defaultRowHeight="15" x14ac:dyDescent="0"/>
  <cols>
    <col min="1" max="1" width="41.83203125" style="81" customWidth="1"/>
    <col min="2" max="2" width="34.83203125" style="41" customWidth="1"/>
    <col min="3" max="3" width="42.1640625" style="69" hidden="1" customWidth="1"/>
    <col min="4" max="4" width="56.83203125" style="69" customWidth="1"/>
    <col min="5" max="5" width="22.1640625" style="69" customWidth="1"/>
    <col min="7" max="7" width="16.1640625" style="69" customWidth="1"/>
  </cols>
  <sheetData>
    <row r="1" spans="1:7" s="10" customFormat="1">
      <c r="A1" s="64" t="s">
        <v>1030</v>
      </c>
      <c r="B1" s="65"/>
      <c r="C1" s="66"/>
      <c r="D1" s="66"/>
      <c r="E1" s="66"/>
      <c r="G1" s="66"/>
    </row>
    <row r="2" spans="1:7">
      <c r="A2" s="67" t="s">
        <v>649</v>
      </c>
      <c r="B2" s="68"/>
    </row>
    <row r="3" spans="1:7" ht="30">
      <c r="A3" s="70" t="s">
        <v>491</v>
      </c>
      <c r="B3" s="71" t="s">
        <v>650</v>
      </c>
      <c r="C3" s="72" t="s">
        <v>651</v>
      </c>
      <c r="D3" s="72" t="s">
        <v>652</v>
      </c>
      <c r="E3" s="72" t="s">
        <v>653</v>
      </c>
      <c r="F3" s="72" t="s">
        <v>654</v>
      </c>
      <c r="G3" s="72" t="s">
        <v>655</v>
      </c>
    </row>
    <row r="4" spans="1:7">
      <c r="A4" s="73" t="s">
        <v>14</v>
      </c>
      <c r="B4" s="74"/>
      <c r="C4" s="69" t="s">
        <v>656</v>
      </c>
      <c r="D4" s="69" t="s">
        <v>657</v>
      </c>
    </row>
    <row r="5" spans="1:7" s="76" customFormat="1" ht="75">
      <c r="A5" s="73" t="s">
        <v>15</v>
      </c>
      <c r="B5" s="68"/>
      <c r="C5" s="75" t="s">
        <v>658</v>
      </c>
      <c r="D5" s="75" t="s">
        <v>659</v>
      </c>
      <c r="E5" s="75"/>
      <c r="G5" s="75" t="s">
        <v>660</v>
      </c>
    </row>
    <row r="6" spans="1:7" ht="30">
      <c r="A6" s="73" t="s">
        <v>16</v>
      </c>
      <c r="B6" s="41" t="s">
        <v>661</v>
      </c>
      <c r="D6" s="69" t="s">
        <v>662</v>
      </c>
    </row>
    <row r="7" spans="1:7" ht="30">
      <c r="A7" s="73" t="s">
        <v>398</v>
      </c>
      <c r="B7" s="41" t="s">
        <v>661</v>
      </c>
      <c r="D7" s="69" t="s">
        <v>662</v>
      </c>
    </row>
    <row r="8" spans="1:7">
      <c r="A8" s="73" t="s">
        <v>18</v>
      </c>
      <c r="D8" s="69" t="s">
        <v>657</v>
      </c>
    </row>
    <row r="9" spans="1:7">
      <c r="A9" s="73" t="s">
        <v>19</v>
      </c>
      <c r="C9" s="69" t="s">
        <v>656</v>
      </c>
      <c r="D9" s="69" t="s">
        <v>657</v>
      </c>
    </row>
    <row r="10" spans="1:7" ht="60">
      <c r="A10" s="73" t="s">
        <v>20</v>
      </c>
      <c r="C10" s="69" t="s">
        <v>656</v>
      </c>
      <c r="D10" s="69" t="s">
        <v>663</v>
      </c>
      <c r="E10" s="77" t="s">
        <v>664</v>
      </c>
      <c r="G10" s="69" t="s">
        <v>665</v>
      </c>
    </row>
    <row r="11" spans="1:7" ht="45">
      <c r="A11" s="73" t="s">
        <v>21</v>
      </c>
      <c r="C11" s="69" t="s">
        <v>666</v>
      </c>
      <c r="D11" s="69" t="s">
        <v>667</v>
      </c>
      <c r="E11" s="77" t="s">
        <v>668</v>
      </c>
      <c r="G11" s="69" t="s">
        <v>665</v>
      </c>
    </row>
    <row r="12" spans="1:7" ht="45">
      <c r="A12" s="73" t="s">
        <v>22</v>
      </c>
      <c r="C12" s="69" t="s">
        <v>669</v>
      </c>
      <c r="D12" s="69" t="s">
        <v>670</v>
      </c>
    </row>
    <row r="13" spans="1:7" s="76" customFormat="1" ht="45">
      <c r="A13" s="73" t="s">
        <v>24</v>
      </c>
      <c r="B13" s="68"/>
      <c r="C13" s="75" t="s">
        <v>671</v>
      </c>
      <c r="D13" s="75" t="s">
        <v>672</v>
      </c>
      <c r="E13" s="77" t="s">
        <v>673</v>
      </c>
      <c r="F13" s="78" t="s">
        <v>674</v>
      </c>
      <c r="G13" s="75" t="s">
        <v>675</v>
      </c>
    </row>
    <row r="14" spans="1:7" s="76" customFormat="1" ht="120">
      <c r="A14" s="73" t="s">
        <v>26</v>
      </c>
      <c r="B14" s="68"/>
      <c r="C14" s="75" t="s">
        <v>676</v>
      </c>
      <c r="D14" s="75" t="s">
        <v>677</v>
      </c>
      <c r="E14" s="75"/>
      <c r="G14" s="75"/>
    </row>
    <row r="15" spans="1:7" s="76" customFormat="1" ht="190.5" customHeight="1">
      <c r="A15" s="73" t="s">
        <v>27</v>
      </c>
      <c r="B15" s="68" t="s">
        <v>678</v>
      </c>
      <c r="C15" s="75" t="s">
        <v>679</v>
      </c>
      <c r="D15" s="75" t="s">
        <v>680</v>
      </c>
      <c r="E15" s="77" t="s">
        <v>681</v>
      </c>
      <c r="G15" s="75" t="s">
        <v>682</v>
      </c>
    </row>
    <row r="16" spans="1:7" ht="45">
      <c r="A16" s="73" t="s">
        <v>28</v>
      </c>
      <c r="C16" s="69" t="s">
        <v>683</v>
      </c>
      <c r="D16" s="69" t="s">
        <v>684</v>
      </c>
    </row>
    <row r="17" spans="1:7" s="76" customFormat="1" ht="75">
      <c r="A17" s="73" t="s">
        <v>29</v>
      </c>
      <c r="B17" s="68"/>
      <c r="C17" s="75" t="s">
        <v>685</v>
      </c>
      <c r="D17" s="75" t="s">
        <v>686</v>
      </c>
      <c r="E17" s="77" t="s">
        <v>687</v>
      </c>
      <c r="G17" s="75" t="s">
        <v>688</v>
      </c>
    </row>
    <row r="18" spans="1:7" ht="30">
      <c r="A18" s="73" t="s">
        <v>31</v>
      </c>
      <c r="C18" s="69" t="s">
        <v>689</v>
      </c>
      <c r="D18" s="69" t="s">
        <v>690</v>
      </c>
    </row>
    <row r="19" spans="1:7">
      <c r="A19" s="73" t="s">
        <v>32</v>
      </c>
      <c r="C19" s="69" t="s">
        <v>657</v>
      </c>
      <c r="D19" s="69" t="s">
        <v>657</v>
      </c>
    </row>
    <row r="20" spans="1:7">
      <c r="A20" s="73" t="s">
        <v>33</v>
      </c>
      <c r="C20" s="69" t="s">
        <v>657</v>
      </c>
      <c r="D20" s="69" t="s">
        <v>657</v>
      </c>
    </row>
    <row r="21" spans="1:7">
      <c r="A21" s="73" t="s">
        <v>34</v>
      </c>
      <c r="C21" s="69" t="s">
        <v>657</v>
      </c>
      <c r="D21" s="69" t="s">
        <v>657</v>
      </c>
    </row>
    <row r="22" spans="1:7">
      <c r="A22" s="73" t="s">
        <v>35</v>
      </c>
      <c r="C22" s="69" t="s">
        <v>657</v>
      </c>
      <c r="D22" s="69" t="s">
        <v>657</v>
      </c>
    </row>
    <row r="23" spans="1:7" ht="75">
      <c r="A23" s="73" t="s">
        <v>36</v>
      </c>
      <c r="C23" s="69" t="s">
        <v>691</v>
      </c>
      <c r="D23" s="69" t="s">
        <v>692</v>
      </c>
      <c r="E23" s="77" t="s">
        <v>693</v>
      </c>
      <c r="F23" s="79" t="s">
        <v>694</v>
      </c>
      <c r="G23" s="69" t="s">
        <v>695</v>
      </c>
    </row>
    <row r="24" spans="1:7" ht="75">
      <c r="A24" s="73" t="s">
        <v>400</v>
      </c>
      <c r="C24" s="69" t="s">
        <v>691</v>
      </c>
      <c r="D24" s="69" t="s">
        <v>692</v>
      </c>
      <c r="E24" s="77" t="s">
        <v>693</v>
      </c>
      <c r="F24" s="79" t="s">
        <v>694</v>
      </c>
      <c r="G24" s="69" t="s">
        <v>695</v>
      </c>
    </row>
    <row r="25" spans="1:7">
      <c r="A25" s="73" t="s">
        <v>37</v>
      </c>
      <c r="C25" s="69" t="s">
        <v>657</v>
      </c>
      <c r="D25" s="69" t="s">
        <v>696</v>
      </c>
    </row>
    <row r="26" spans="1:7" ht="45">
      <c r="A26" s="73" t="s">
        <v>38</v>
      </c>
      <c r="C26" s="69" t="s">
        <v>697</v>
      </c>
      <c r="D26" s="69" t="s">
        <v>698</v>
      </c>
    </row>
    <row r="27" spans="1:7">
      <c r="A27" s="73" t="s">
        <v>39</v>
      </c>
      <c r="C27" s="69" t="s">
        <v>657</v>
      </c>
      <c r="D27" s="69" t="s">
        <v>657</v>
      </c>
    </row>
    <row r="28" spans="1:7" s="76" customFormat="1" ht="180">
      <c r="A28" s="73" t="s">
        <v>40</v>
      </c>
      <c r="B28" s="80" t="s">
        <v>699</v>
      </c>
      <c r="C28" s="75"/>
      <c r="D28" s="75" t="s">
        <v>700</v>
      </c>
      <c r="E28" s="78" t="s">
        <v>701</v>
      </c>
      <c r="G28" s="75"/>
    </row>
    <row r="29" spans="1:7" ht="45">
      <c r="A29" s="73" t="s">
        <v>41</v>
      </c>
      <c r="C29" s="69" t="s">
        <v>702</v>
      </c>
      <c r="D29" s="69" t="s">
        <v>703</v>
      </c>
      <c r="G29" s="69" t="s">
        <v>704</v>
      </c>
    </row>
    <row r="30" spans="1:7" s="73" customFormat="1" ht="180">
      <c r="A30" s="73" t="s">
        <v>42</v>
      </c>
      <c r="B30" s="75" t="s">
        <v>705</v>
      </c>
      <c r="C30" s="75"/>
      <c r="D30" s="75" t="s">
        <v>706</v>
      </c>
      <c r="E30" s="77" t="s">
        <v>707</v>
      </c>
      <c r="G30" s="75" t="s">
        <v>708</v>
      </c>
    </row>
    <row r="31" spans="1:7">
      <c r="A31" s="73" t="s">
        <v>44</v>
      </c>
      <c r="B31" s="41" t="s">
        <v>709</v>
      </c>
    </row>
    <row r="32" spans="1:7" ht="45">
      <c r="A32" s="73" t="s">
        <v>46</v>
      </c>
      <c r="C32" s="69" t="s">
        <v>710</v>
      </c>
      <c r="D32" s="69" t="s">
        <v>711</v>
      </c>
      <c r="G32" s="69" t="s">
        <v>704</v>
      </c>
    </row>
    <row r="33" spans="1:7">
      <c r="A33" s="73" t="s">
        <v>47</v>
      </c>
      <c r="B33" s="41" t="s">
        <v>709</v>
      </c>
    </row>
    <row r="34" spans="1:7" ht="75">
      <c r="A34" s="73" t="s">
        <v>49</v>
      </c>
      <c r="C34" s="69" t="s">
        <v>712</v>
      </c>
      <c r="D34" s="69" t="s">
        <v>713</v>
      </c>
      <c r="E34" s="77" t="s">
        <v>714</v>
      </c>
      <c r="F34" s="78" t="s">
        <v>715</v>
      </c>
      <c r="G34" s="69" t="s">
        <v>665</v>
      </c>
    </row>
    <row r="35" spans="1:7">
      <c r="A35" s="73" t="s">
        <v>50</v>
      </c>
      <c r="C35" s="69" t="s">
        <v>657</v>
      </c>
      <c r="D35" s="69" t="s">
        <v>657</v>
      </c>
    </row>
    <row r="36" spans="1:7">
      <c r="A36" s="73" t="s">
        <v>51</v>
      </c>
      <c r="C36" s="69" t="s">
        <v>657</v>
      </c>
      <c r="D36" s="69" t="s">
        <v>657</v>
      </c>
    </row>
    <row r="37" spans="1:7" ht="30">
      <c r="A37" s="73" t="s">
        <v>52</v>
      </c>
      <c r="C37" s="69" t="s">
        <v>716</v>
      </c>
      <c r="D37" s="69" t="s">
        <v>717</v>
      </c>
      <c r="E37" s="78" t="s">
        <v>718</v>
      </c>
    </row>
    <row r="38" spans="1:7">
      <c r="A38" s="73" t="s">
        <v>53</v>
      </c>
      <c r="C38" s="69" t="s">
        <v>656</v>
      </c>
      <c r="D38" s="69" t="s">
        <v>657</v>
      </c>
    </row>
    <row r="39" spans="1:7">
      <c r="A39" s="73" t="s">
        <v>54</v>
      </c>
      <c r="C39" s="69" t="s">
        <v>656</v>
      </c>
      <c r="D39" s="69" t="s">
        <v>719</v>
      </c>
      <c r="E39" s="78" t="s">
        <v>720</v>
      </c>
    </row>
    <row r="40" spans="1:7" ht="30">
      <c r="A40" s="73" t="s">
        <v>56</v>
      </c>
      <c r="C40" s="69" t="s">
        <v>721</v>
      </c>
      <c r="D40" s="69" t="s">
        <v>657</v>
      </c>
    </row>
    <row r="41" spans="1:7">
      <c r="A41" s="73" t="s">
        <v>57</v>
      </c>
      <c r="B41" s="41" t="s">
        <v>709</v>
      </c>
    </row>
    <row r="42" spans="1:7">
      <c r="A42" s="73" t="s">
        <v>58</v>
      </c>
      <c r="C42" s="69" t="s">
        <v>722</v>
      </c>
      <c r="D42" s="69" t="s">
        <v>657</v>
      </c>
    </row>
    <row r="43" spans="1:7" ht="30">
      <c r="A43" s="73" t="s">
        <v>59</v>
      </c>
      <c r="C43" s="69" t="s">
        <v>723</v>
      </c>
      <c r="D43" s="69" t="s">
        <v>724</v>
      </c>
    </row>
    <row r="44" spans="1:7" ht="45">
      <c r="A44" s="73" t="s">
        <v>60</v>
      </c>
      <c r="C44" s="69" t="s">
        <v>725</v>
      </c>
      <c r="D44" s="69" t="s">
        <v>657</v>
      </c>
    </row>
    <row r="45" spans="1:7">
      <c r="A45" s="73" t="s">
        <v>401</v>
      </c>
      <c r="C45" s="69" t="s">
        <v>726</v>
      </c>
      <c r="D45" s="69" t="s">
        <v>657</v>
      </c>
    </row>
    <row r="46" spans="1:7" ht="30">
      <c r="A46" s="73" t="s">
        <v>62</v>
      </c>
      <c r="C46" s="69" t="s">
        <v>727</v>
      </c>
      <c r="D46" s="69" t="s">
        <v>728</v>
      </c>
    </row>
    <row r="47" spans="1:7" ht="30">
      <c r="A47" s="73" t="s">
        <v>63</v>
      </c>
      <c r="C47" s="69" t="s">
        <v>729</v>
      </c>
      <c r="D47" s="69" t="s">
        <v>730</v>
      </c>
      <c r="E47" s="78" t="s">
        <v>718</v>
      </c>
    </row>
    <row r="48" spans="1:7" ht="45">
      <c r="A48" s="73" t="s">
        <v>64</v>
      </c>
      <c r="C48" s="69" t="s">
        <v>731</v>
      </c>
      <c r="D48" s="69" t="s">
        <v>729</v>
      </c>
      <c r="G48" s="69" t="s">
        <v>704</v>
      </c>
    </row>
    <row r="49" spans="1:7">
      <c r="A49" s="73" t="s">
        <v>65</v>
      </c>
      <c r="C49" s="69" t="s">
        <v>732</v>
      </c>
      <c r="D49" s="69" t="s">
        <v>657</v>
      </c>
    </row>
    <row r="50" spans="1:7">
      <c r="A50" s="73" t="s">
        <v>66</v>
      </c>
      <c r="C50" s="69" t="s">
        <v>733</v>
      </c>
      <c r="D50" s="69" t="s">
        <v>734</v>
      </c>
    </row>
    <row r="51" spans="1:7" s="76" customFormat="1" ht="60">
      <c r="A51" s="73" t="s">
        <v>67</v>
      </c>
      <c r="B51" s="68"/>
      <c r="C51" s="75" t="s">
        <v>735</v>
      </c>
      <c r="D51" s="75" t="s">
        <v>736</v>
      </c>
      <c r="E51" s="77" t="s">
        <v>737</v>
      </c>
      <c r="G51" s="69" t="s">
        <v>704</v>
      </c>
    </row>
    <row r="52" spans="1:7">
      <c r="A52" s="73" t="s">
        <v>69</v>
      </c>
      <c r="B52" s="41" t="s">
        <v>709</v>
      </c>
      <c r="C52" s="69" t="s">
        <v>738</v>
      </c>
    </row>
    <row r="53" spans="1:7" s="81" customFormat="1" ht="75">
      <c r="A53" s="73" t="s">
        <v>70</v>
      </c>
      <c r="B53" s="69" t="s">
        <v>739</v>
      </c>
      <c r="C53" s="69"/>
      <c r="D53" s="69"/>
      <c r="E53" s="77" t="s">
        <v>740</v>
      </c>
      <c r="G53" s="69"/>
    </row>
    <row r="54" spans="1:7" s="76" customFormat="1" ht="195">
      <c r="A54" s="73" t="s">
        <v>403</v>
      </c>
      <c r="B54" s="68"/>
      <c r="C54" s="75" t="s">
        <v>741</v>
      </c>
      <c r="D54" s="75"/>
      <c r="E54" s="77" t="s">
        <v>742</v>
      </c>
      <c r="G54" s="75" t="s">
        <v>675</v>
      </c>
    </row>
    <row r="55" spans="1:7" s="76" customFormat="1" ht="195">
      <c r="A55" s="73" t="s">
        <v>404</v>
      </c>
      <c r="B55" s="68"/>
      <c r="C55" s="75" t="s">
        <v>741</v>
      </c>
      <c r="D55" s="75"/>
      <c r="E55" s="77" t="s">
        <v>742</v>
      </c>
      <c r="G55" s="75" t="s">
        <v>675</v>
      </c>
    </row>
    <row r="56" spans="1:7" s="76" customFormat="1" ht="195">
      <c r="A56" s="73" t="s">
        <v>72</v>
      </c>
      <c r="B56" s="68"/>
      <c r="C56" s="75" t="s">
        <v>741</v>
      </c>
      <c r="D56" s="75" t="s">
        <v>743</v>
      </c>
      <c r="E56" s="77" t="s">
        <v>742</v>
      </c>
      <c r="G56" s="75" t="s">
        <v>675</v>
      </c>
    </row>
    <row r="57" spans="1:7" s="76" customFormat="1" ht="195">
      <c r="A57" s="73" t="s">
        <v>405</v>
      </c>
      <c r="B57" s="68"/>
      <c r="C57" s="75" t="s">
        <v>741</v>
      </c>
      <c r="D57" s="75" t="s">
        <v>743</v>
      </c>
      <c r="E57" s="77" t="s">
        <v>742</v>
      </c>
      <c r="G57" s="75" t="s">
        <v>675</v>
      </c>
    </row>
    <row r="58" spans="1:7" s="76" customFormat="1" ht="195">
      <c r="A58" s="73" t="s">
        <v>406</v>
      </c>
      <c r="B58" s="68"/>
      <c r="C58" s="75" t="s">
        <v>741</v>
      </c>
      <c r="D58" s="75" t="s">
        <v>743</v>
      </c>
      <c r="E58" s="77" t="s">
        <v>742</v>
      </c>
      <c r="G58" s="75" t="s">
        <v>675</v>
      </c>
    </row>
    <row r="59" spans="1:7" s="76" customFormat="1" ht="195">
      <c r="A59" s="73" t="s">
        <v>407</v>
      </c>
      <c r="B59" s="68"/>
      <c r="C59" s="75" t="s">
        <v>741</v>
      </c>
      <c r="D59" s="75" t="s">
        <v>743</v>
      </c>
      <c r="E59" s="77" t="s">
        <v>742</v>
      </c>
      <c r="G59" s="75" t="s">
        <v>675</v>
      </c>
    </row>
    <row r="60" spans="1:7" s="76" customFormat="1" ht="195">
      <c r="A60" s="73" t="s">
        <v>408</v>
      </c>
      <c r="B60" s="68"/>
      <c r="C60" s="75" t="s">
        <v>741</v>
      </c>
      <c r="D60" s="75" t="s">
        <v>743</v>
      </c>
      <c r="E60" s="77" t="s">
        <v>742</v>
      </c>
      <c r="G60" s="75" t="s">
        <v>675</v>
      </c>
    </row>
    <row r="61" spans="1:7" s="76" customFormat="1" ht="195">
      <c r="A61" s="73" t="s">
        <v>409</v>
      </c>
      <c r="B61" s="68"/>
      <c r="C61" s="75" t="s">
        <v>741</v>
      </c>
      <c r="D61" s="75" t="s">
        <v>743</v>
      </c>
      <c r="E61" s="77" t="s">
        <v>742</v>
      </c>
      <c r="G61" s="75" t="s">
        <v>675</v>
      </c>
    </row>
    <row r="62" spans="1:7" s="76" customFormat="1" ht="195">
      <c r="A62" s="73" t="s">
        <v>410</v>
      </c>
      <c r="B62" s="68"/>
      <c r="C62" s="75" t="s">
        <v>741</v>
      </c>
      <c r="D62" s="75" t="s">
        <v>743</v>
      </c>
      <c r="E62" s="77" t="s">
        <v>742</v>
      </c>
      <c r="G62" s="75" t="s">
        <v>675</v>
      </c>
    </row>
    <row r="63" spans="1:7" s="76" customFormat="1" ht="195">
      <c r="A63" s="73" t="s">
        <v>73</v>
      </c>
      <c r="B63" s="68"/>
      <c r="C63" s="75" t="s">
        <v>741</v>
      </c>
      <c r="D63" s="75" t="s">
        <v>743</v>
      </c>
      <c r="E63" s="77" t="s">
        <v>742</v>
      </c>
      <c r="G63" s="75" t="s">
        <v>675</v>
      </c>
    </row>
    <row r="64" spans="1:7">
      <c r="A64" s="73" t="s">
        <v>74</v>
      </c>
      <c r="C64" s="69" t="s">
        <v>732</v>
      </c>
      <c r="D64" s="69" t="s">
        <v>657</v>
      </c>
    </row>
    <row r="65" spans="1:7">
      <c r="A65" s="73" t="s">
        <v>411</v>
      </c>
      <c r="C65" s="69" t="s">
        <v>732</v>
      </c>
      <c r="D65" s="69" t="s">
        <v>657</v>
      </c>
    </row>
    <row r="66" spans="1:7" ht="30">
      <c r="A66" s="73" t="s">
        <v>76</v>
      </c>
      <c r="C66" s="69" t="s">
        <v>744</v>
      </c>
      <c r="D66" s="69" t="s">
        <v>657</v>
      </c>
    </row>
    <row r="67" spans="1:7" ht="30">
      <c r="A67" s="73" t="s">
        <v>77</v>
      </c>
      <c r="C67" s="69" t="s">
        <v>744</v>
      </c>
      <c r="D67" s="69" t="s">
        <v>657</v>
      </c>
    </row>
    <row r="68" spans="1:7" ht="105">
      <c r="A68" s="73" t="s">
        <v>78</v>
      </c>
      <c r="B68" s="41" t="s">
        <v>745</v>
      </c>
    </row>
    <row r="69" spans="1:7" s="76" customFormat="1" ht="45">
      <c r="A69" s="73" t="s">
        <v>79</v>
      </c>
      <c r="B69" s="68"/>
      <c r="C69" s="75" t="s">
        <v>746</v>
      </c>
      <c r="D69" s="75" t="s">
        <v>657</v>
      </c>
      <c r="E69" s="75"/>
      <c r="G69" s="75"/>
    </row>
    <row r="70" spans="1:7" s="76" customFormat="1">
      <c r="A70" s="73" t="s">
        <v>80</v>
      </c>
      <c r="B70" s="68"/>
      <c r="C70" s="75" t="s">
        <v>747</v>
      </c>
      <c r="D70" s="75"/>
      <c r="E70" s="75"/>
      <c r="G70" s="75"/>
    </row>
    <row r="71" spans="1:7" s="76" customFormat="1" ht="135">
      <c r="A71" s="73" t="s">
        <v>81</v>
      </c>
      <c r="B71" s="68"/>
      <c r="C71" s="75" t="s">
        <v>748</v>
      </c>
      <c r="D71" s="75" t="s">
        <v>749</v>
      </c>
      <c r="E71" s="75"/>
      <c r="G71" s="75"/>
    </row>
    <row r="72" spans="1:7" s="76" customFormat="1">
      <c r="A72" s="73" t="s">
        <v>83</v>
      </c>
      <c r="B72" s="68"/>
      <c r="C72" s="75" t="s">
        <v>747</v>
      </c>
      <c r="D72" s="75" t="s">
        <v>749</v>
      </c>
      <c r="E72" s="75"/>
      <c r="G72" s="75"/>
    </row>
    <row r="73" spans="1:7" s="76" customFormat="1">
      <c r="A73" s="73" t="s">
        <v>84</v>
      </c>
      <c r="B73" s="68"/>
      <c r="C73" s="75" t="s">
        <v>747</v>
      </c>
      <c r="D73" s="75" t="s">
        <v>749</v>
      </c>
      <c r="E73" s="75"/>
      <c r="G73" s="75"/>
    </row>
    <row r="74" spans="1:7" s="76" customFormat="1" ht="60">
      <c r="A74" s="73" t="s">
        <v>85</v>
      </c>
      <c r="B74" s="68"/>
      <c r="C74" s="75" t="s">
        <v>750</v>
      </c>
      <c r="D74" s="75" t="s">
        <v>749</v>
      </c>
      <c r="E74" s="75"/>
      <c r="G74" s="75"/>
    </row>
    <row r="75" spans="1:7" ht="30">
      <c r="A75" s="73" t="s">
        <v>86</v>
      </c>
      <c r="C75" s="69" t="s">
        <v>751</v>
      </c>
      <c r="D75" s="69" t="s">
        <v>657</v>
      </c>
    </row>
    <row r="76" spans="1:7">
      <c r="A76" s="73" t="s">
        <v>87</v>
      </c>
      <c r="C76" s="69" t="s">
        <v>752</v>
      </c>
      <c r="D76" s="69" t="s">
        <v>657</v>
      </c>
    </row>
    <row r="77" spans="1:7">
      <c r="A77" s="73" t="s">
        <v>88</v>
      </c>
      <c r="C77" s="69" t="s">
        <v>657</v>
      </c>
    </row>
    <row r="78" spans="1:7" ht="60">
      <c r="A78" s="73" t="s">
        <v>89</v>
      </c>
      <c r="C78" s="69" t="s">
        <v>753</v>
      </c>
      <c r="D78" s="69" t="s">
        <v>657</v>
      </c>
    </row>
    <row r="79" spans="1:7" ht="60">
      <c r="A79" s="73" t="s">
        <v>90</v>
      </c>
      <c r="C79" s="69" t="s">
        <v>753</v>
      </c>
      <c r="D79" s="69" t="s">
        <v>657</v>
      </c>
    </row>
    <row r="80" spans="1:7" ht="60">
      <c r="A80" s="73" t="s">
        <v>91</v>
      </c>
      <c r="C80" s="69" t="s">
        <v>753</v>
      </c>
      <c r="D80" s="69" t="s">
        <v>657</v>
      </c>
    </row>
    <row r="81" spans="1:7">
      <c r="A81" s="73" t="s">
        <v>92</v>
      </c>
      <c r="C81" s="69" t="s">
        <v>754</v>
      </c>
      <c r="D81" s="69" t="s">
        <v>657</v>
      </c>
    </row>
    <row r="82" spans="1:7" ht="45">
      <c r="A82" s="73" t="s">
        <v>93</v>
      </c>
      <c r="C82" s="69" t="s">
        <v>755</v>
      </c>
      <c r="D82" s="69" t="s">
        <v>756</v>
      </c>
    </row>
    <row r="83" spans="1:7" ht="45">
      <c r="A83" s="73" t="s">
        <v>94</v>
      </c>
      <c r="C83" s="69" t="s">
        <v>757</v>
      </c>
      <c r="D83" s="69" t="s">
        <v>657</v>
      </c>
    </row>
    <row r="84" spans="1:7">
      <c r="A84" s="73" t="s">
        <v>95</v>
      </c>
      <c r="C84" s="69" t="s">
        <v>758</v>
      </c>
    </row>
    <row r="85" spans="1:7" s="76" customFormat="1" ht="75">
      <c r="A85" s="73" t="s">
        <v>97</v>
      </c>
      <c r="B85" s="68" t="s">
        <v>759</v>
      </c>
      <c r="C85" s="75"/>
      <c r="D85" s="75"/>
      <c r="E85" s="77" t="s">
        <v>759</v>
      </c>
      <c r="G85" s="75" t="s">
        <v>760</v>
      </c>
    </row>
    <row r="86" spans="1:7">
      <c r="A86" s="73" t="s">
        <v>98</v>
      </c>
      <c r="C86" s="69" t="s">
        <v>761</v>
      </c>
    </row>
    <row r="87" spans="1:7">
      <c r="A87" s="73" t="s">
        <v>99</v>
      </c>
      <c r="C87" s="69" t="s">
        <v>657</v>
      </c>
    </row>
    <row r="88" spans="1:7">
      <c r="A88" s="73" t="s">
        <v>100</v>
      </c>
      <c r="C88" s="69" t="s">
        <v>761</v>
      </c>
    </row>
    <row r="89" spans="1:7">
      <c r="A89" s="73" t="s">
        <v>101</v>
      </c>
      <c r="C89" s="69" t="s">
        <v>729</v>
      </c>
      <c r="D89" s="69" t="s">
        <v>762</v>
      </c>
    </row>
    <row r="90" spans="1:7" s="76" customFormat="1" ht="60">
      <c r="A90" s="73" t="s">
        <v>102</v>
      </c>
      <c r="B90" s="68"/>
      <c r="C90" s="75" t="s">
        <v>763</v>
      </c>
      <c r="D90" s="75" t="s">
        <v>657</v>
      </c>
      <c r="E90" s="75"/>
      <c r="G90" s="75"/>
    </row>
    <row r="91" spans="1:7" s="76" customFormat="1" ht="60">
      <c r="A91" s="73" t="s">
        <v>103</v>
      </c>
      <c r="B91" s="68"/>
      <c r="C91" s="75" t="s">
        <v>764</v>
      </c>
      <c r="D91" s="75" t="s">
        <v>657</v>
      </c>
      <c r="E91" s="75"/>
      <c r="G91" s="75"/>
    </row>
    <row r="92" spans="1:7" s="76" customFormat="1" ht="60">
      <c r="A92" s="73" t="s">
        <v>105</v>
      </c>
      <c r="B92" s="68"/>
      <c r="C92" s="75" t="s">
        <v>765</v>
      </c>
      <c r="D92" s="75" t="s">
        <v>766</v>
      </c>
      <c r="E92" s="75"/>
      <c r="G92" s="75"/>
    </row>
    <row r="93" spans="1:7" ht="45">
      <c r="A93" s="73" t="s">
        <v>106</v>
      </c>
      <c r="C93" s="69" t="s">
        <v>767</v>
      </c>
      <c r="D93" s="69" t="s">
        <v>657</v>
      </c>
    </row>
    <row r="94" spans="1:7">
      <c r="A94" s="73" t="s">
        <v>108</v>
      </c>
      <c r="C94" s="69" t="s">
        <v>768</v>
      </c>
      <c r="D94" s="69" t="s">
        <v>657</v>
      </c>
    </row>
    <row r="95" spans="1:7">
      <c r="A95" s="73" t="s">
        <v>110</v>
      </c>
      <c r="C95" s="69" t="s">
        <v>769</v>
      </c>
      <c r="D95" s="69" t="s">
        <v>657</v>
      </c>
    </row>
    <row r="96" spans="1:7">
      <c r="A96" s="73" t="s">
        <v>111</v>
      </c>
      <c r="C96" s="69" t="s">
        <v>657</v>
      </c>
      <c r="D96" s="69" t="s">
        <v>657</v>
      </c>
    </row>
    <row r="97" spans="1:7" s="76" customFormat="1" ht="105">
      <c r="A97" s="73" t="s">
        <v>112</v>
      </c>
      <c r="B97" s="68"/>
      <c r="C97" s="75" t="s">
        <v>770</v>
      </c>
      <c r="D97" s="75" t="s">
        <v>771</v>
      </c>
      <c r="E97" s="78" t="s">
        <v>772</v>
      </c>
      <c r="G97" s="75"/>
    </row>
    <row r="98" spans="1:7" ht="30">
      <c r="A98" s="73" t="s">
        <v>113</v>
      </c>
      <c r="C98" s="69" t="s">
        <v>773</v>
      </c>
      <c r="D98" s="69" t="s">
        <v>657</v>
      </c>
    </row>
    <row r="99" spans="1:7" ht="30">
      <c r="A99" s="73" t="s">
        <v>114</v>
      </c>
      <c r="C99" s="69" t="s">
        <v>774</v>
      </c>
      <c r="D99" s="69" t="s">
        <v>657</v>
      </c>
    </row>
    <row r="100" spans="1:7">
      <c r="A100" s="73" t="s">
        <v>115</v>
      </c>
      <c r="B100" s="41" t="s">
        <v>709</v>
      </c>
    </row>
    <row r="101" spans="1:7">
      <c r="A101" s="73" t="s">
        <v>116</v>
      </c>
      <c r="B101" s="41" t="s">
        <v>709</v>
      </c>
      <c r="C101" s="69" t="s">
        <v>775</v>
      </c>
    </row>
    <row r="102" spans="1:7" ht="45">
      <c r="A102" s="73" t="s">
        <v>117</v>
      </c>
      <c r="B102" s="41" t="s">
        <v>776</v>
      </c>
    </row>
    <row r="103" spans="1:7" ht="30">
      <c r="A103" s="73" t="s">
        <v>118</v>
      </c>
      <c r="C103" s="69" t="s">
        <v>777</v>
      </c>
      <c r="D103" s="69" t="s">
        <v>657</v>
      </c>
    </row>
    <row r="104" spans="1:7" ht="30">
      <c r="A104" s="73" t="s">
        <v>120</v>
      </c>
      <c r="C104" s="69" t="s">
        <v>774</v>
      </c>
      <c r="D104" s="69" t="s">
        <v>778</v>
      </c>
    </row>
    <row r="105" spans="1:7">
      <c r="A105" s="73" t="s">
        <v>121</v>
      </c>
      <c r="C105" s="69" t="s">
        <v>657</v>
      </c>
      <c r="D105" s="69" t="s">
        <v>657</v>
      </c>
    </row>
    <row r="106" spans="1:7" ht="45">
      <c r="A106" s="73" t="s">
        <v>122</v>
      </c>
      <c r="C106" s="69" t="s">
        <v>779</v>
      </c>
      <c r="D106" s="69" t="s">
        <v>780</v>
      </c>
    </row>
    <row r="107" spans="1:7">
      <c r="A107" s="73" t="s">
        <v>123</v>
      </c>
      <c r="C107" s="69" t="s">
        <v>781</v>
      </c>
      <c r="D107" s="69" t="s">
        <v>657</v>
      </c>
    </row>
    <row r="108" spans="1:7">
      <c r="A108" s="73" t="s">
        <v>125</v>
      </c>
      <c r="C108" s="69" t="s">
        <v>781</v>
      </c>
      <c r="D108" s="69" t="s">
        <v>657</v>
      </c>
    </row>
    <row r="109" spans="1:7">
      <c r="A109" s="73" t="s">
        <v>127</v>
      </c>
      <c r="C109" s="69" t="s">
        <v>782</v>
      </c>
      <c r="D109" s="69" t="s">
        <v>657</v>
      </c>
    </row>
    <row r="110" spans="1:7">
      <c r="A110" s="73" t="s">
        <v>129</v>
      </c>
      <c r="C110" s="69" t="s">
        <v>782</v>
      </c>
      <c r="D110" s="69" t="s">
        <v>657</v>
      </c>
    </row>
    <row r="111" spans="1:7">
      <c r="A111" s="73" t="s">
        <v>130</v>
      </c>
      <c r="C111" s="69" t="s">
        <v>782</v>
      </c>
      <c r="D111" s="69" t="s">
        <v>657</v>
      </c>
    </row>
    <row r="112" spans="1:7">
      <c r="A112" s="73" t="s">
        <v>132</v>
      </c>
      <c r="C112" s="69" t="s">
        <v>782</v>
      </c>
      <c r="D112" s="69" t="s">
        <v>657</v>
      </c>
    </row>
    <row r="113" spans="1:7" ht="30">
      <c r="A113" s="73" t="s">
        <v>134</v>
      </c>
      <c r="C113" s="69" t="s">
        <v>782</v>
      </c>
      <c r="D113" s="69" t="s">
        <v>783</v>
      </c>
      <c r="E113" s="78" t="s">
        <v>784</v>
      </c>
    </row>
    <row r="114" spans="1:7" ht="30">
      <c r="A114" s="73" t="s">
        <v>412</v>
      </c>
      <c r="C114" s="69" t="s">
        <v>782</v>
      </c>
      <c r="D114" s="69" t="s">
        <v>783</v>
      </c>
      <c r="E114" s="78" t="s">
        <v>784</v>
      </c>
    </row>
    <row r="115" spans="1:7">
      <c r="A115" s="73" t="s">
        <v>136</v>
      </c>
      <c r="C115" s="69" t="s">
        <v>782</v>
      </c>
      <c r="D115" s="69" t="s">
        <v>785</v>
      </c>
      <c r="E115" s="78" t="s">
        <v>784</v>
      </c>
    </row>
    <row r="116" spans="1:7">
      <c r="A116" s="73" t="s">
        <v>413</v>
      </c>
      <c r="C116" s="69" t="s">
        <v>782</v>
      </c>
      <c r="D116" s="69" t="s">
        <v>785</v>
      </c>
      <c r="E116" s="78" t="s">
        <v>784</v>
      </c>
    </row>
    <row r="117" spans="1:7" s="76" customFormat="1" ht="60">
      <c r="A117" s="73" t="s">
        <v>137</v>
      </c>
      <c r="B117" s="68"/>
      <c r="C117" s="75" t="s">
        <v>786</v>
      </c>
      <c r="D117" s="75" t="s">
        <v>657</v>
      </c>
      <c r="E117" s="75"/>
      <c r="G117" s="75"/>
    </row>
    <row r="118" spans="1:7" ht="30">
      <c r="A118" s="73" t="s">
        <v>139</v>
      </c>
      <c r="C118" s="69" t="s">
        <v>787</v>
      </c>
      <c r="D118" s="69" t="s">
        <v>657</v>
      </c>
    </row>
    <row r="119" spans="1:7">
      <c r="A119" s="73" t="s">
        <v>141</v>
      </c>
      <c r="C119" s="69" t="s">
        <v>656</v>
      </c>
      <c r="D119" s="69" t="s">
        <v>657</v>
      </c>
    </row>
    <row r="120" spans="1:7" ht="30">
      <c r="A120" s="73" t="s">
        <v>143</v>
      </c>
      <c r="C120" s="69" t="s">
        <v>788</v>
      </c>
      <c r="D120" s="69" t="s">
        <v>657</v>
      </c>
    </row>
    <row r="121" spans="1:7" ht="30">
      <c r="A121" s="73" t="s">
        <v>145</v>
      </c>
      <c r="C121" s="69" t="s">
        <v>789</v>
      </c>
      <c r="D121" s="69" t="s">
        <v>657</v>
      </c>
    </row>
    <row r="122" spans="1:7" ht="30">
      <c r="A122" s="73" t="s">
        <v>146</v>
      </c>
      <c r="C122" s="69" t="s">
        <v>789</v>
      </c>
      <c r="D122" s="69" t="s">
        <v>790</v>
      </c>
    </row>
    <row r="123" spans="1:7" ht="30">
      <c r="A123" s="73" t="s">
        <v>147</v>
      </c>
      <c r="C123" s="69" t="s">
        <v>789</v>
      </c>
      <c r="D123" s="69" t="s">
        <v>657</v>
      </c>
    </row>
    <row r="124" spans="1:7" ht="30">
      <c r="A124" s="73" t="s">
        <v>148</v>
      </c>
      <c r="C124" s="69" t="s">
        <v>789</v>
      </c>
      <c r="D124" s="69" t="s">
        <v>657</v>
      </c>
    </row>
    <row r="125" spans="1:7" s="76" customFormat="1" ht="90">
      <c r="A125" s="73" t="s">
        <v>149</v>
      </c>
      <c r="B125" s="68" t="s">
        <v>791</v>
      </c>
      <c r="C125" s="75"/>
      <c r="D125" s="75"/>
      <c r="E125" s="77" t="s">
        <v>792</v>
      </c>
      <c r="G125" s="75" t="s">
        <v>793</v>
      </c>
    </row>
    <row r="126" spans="1:7" ht="90">
      <c r="A126" s="73" t="s">
        <v>150</v>
      </c>
      <c r="C126" s="69" t="s">
        <v>794</v>
      </c>
      <c r="D126" s="69" t="s">
        <v>657</v>
      </c>
    </row>
    <row r="127" spans="1:7">
      <c r="A127" s="73" t="s">
        <v>152</v>
      </c>
      <c r="C127" s="69" t="s">
        <v>656</v>
      </c>
      <c r="D127" s="69" t="s">
        <v>657</v>
      </c>
    </row>
    <row r="128" spans="1:7" ht="30">
      <c r="A128" s="73" t="s">
        <v>154</v>
      </c>
      <c r="C128" s="69" t="s">
        <v>795</v>
      </c>
      <c r="D128" s="69" t="s">
        <v>796</v>
      </c>
      <c r="E128" s="77" t="s">
        <v>673</v>
      </c>
      <c r="G128" s="69" t="s">
        <v>675</v>
      </c>
    </row>
    <row r="129" spans="1:7" ht="30">
      <c r="A129" s="73" t="s">
        <v>156</v>
      </c>
      <c r="C129" s="69" t="s">
        <v>657</v>
      </c>
      <c r="D129" s="69" t="s">
        <v>796</v>
      </c>
      <c r="E129" s="77" t="s">
        <v>673</v>
      </c>
      <c r="G129" s="69" t="s">
        <v>675</v>
      </c>
    </row>
    <row r="130" spans="1:7">
      <c r="A130" s="73" t="s">
        <v>157</v>
      </c>
      <c r="B130" s="41" t="s">
        <v>709</v>
      </c>
    </row>
    <row r="131" spans="1:7" s="76" customFormat="1" ht="165">
      <c r="A131" s="73" t="s">
        <v>159</v>
      </c>
      <c r="B131" s="80" t="s">
        <v>797</v>
      </c>
      <c r="C131" s="75"/>
      <c r="D131" s="75"/>
      <c r="E131" s="77" t="s">
        <v>798</v>
      </c>
      <c r="G131" s="75" t="s">
        <v>799</v>
      </c>
    </row>
    <row r="132" spans="1:7">
      <c r="A132" s="73" t="s">
        <v>161</v>
      </c>
      <c r="B132" s="41" t="s">
        <v>800</v>
      </c>
    </row>
    <row r="133" spans="1:7" ht="45">
      <c r="A133" s="73" t="s">
        <v>162</v>
      </c>
      <c r="C133" s="69" t="s">
        <v>801</v>
      </c>
      <c r="D133" s="69" t="s">
        <v>802</v>
      </c>
      <c r="E133" s="77" t="s">
        <v>737</v>
      </c>
      <c r="G133" s="69" t="s">
        <v>704</v>
      </c>
    </row>
    <row r="134" spans="1:7" ht="45">
      <c r="A134" s="73" t="s">
        <v>163</v>
      </c>
      <c r="C134" s="69" t="s">
        <v>803</v>
      </c>
      <c r="D134" s="69" t="s">
        <v>804</v>
      </c>
    </row>
    <row r="135" spans="1:7">
      <c r="A135" s="73" t="s">
        <v>164</v>
      </c>
      <c r="C135" s="69" t="s">
        <v>805</v>
      </c>
      <c r="D135" s="69" t="s">
        <v>657</v>
      </c>
    </row>
    <row r="136" spans="1:7" ht="45">
      <c r="A136" s="73" t="s">
        <v>166</v>
      </c>
      <c r="B136" s="41" t="s">
        <v>806</v>
      </c>
      <c r="E136" s="78" t="s">
        <v>718</v>
      </c>
    </row>
    <row r="137" spans="1:7">
      <c r="A137" s="73" t="s">
        <v>167</v>
      </c>
      <c r="C137" s="69" t="s">
        <v>657</v>
      </c>
      <c r="D137" s="69" t="s">
        <v>657</v>
      </c>
    </row>
    <row r="138" spans="1:7">
      <c r="A138" s="73" t="s">
        <v>414</v>
      </c>
      <c r="C138" s="69" t="s">
        <v>657</v>
      </c>
      <c r="D138" s="69" t="s">
        <v>657</v>
      </c>
    </row>
    <row r="139" spans="1:7">
      <c r="A139" s="73" t="s">
        <v>169</v>
      </c>
      <c r="C139" s="69" t="s">
        <v>657</v>
      </c>
      <c r="D139" s="69" t="s">
        <v>657</v>
      </c>
    </row>
    <row r="140" spans="1:7">
      <c r="A140" s="73" t="s">
        <v>170</v>
      </c>
      <c r="C140" s="69" t="s">
        <v>657</v>
      </c>
      <c r="D140" s="69" t="s">
        <v>657</v>
      </c>
    </row>
    <row r="141" spans="1:7" ht="30">
      <c r="A141" s="73" t="s">
        <v>172</v>
      </c>
      <c r="C141" s="69" t="s">
        <v>807</v>
      </c>
      <c r="D141" s="69" t="s">
        <v>657</v>
      </c>
    </row>
    <row r="142" spans="1:7">
      <c r="A142" s="73" t="s">
        <v>173</v>
      </c>
      <c r="C142" s="69" t="s">
        <v>808</v>
      </c>
      <c r="D142" s="69" t="s">
        <v>657</v>
      </c>
    </row>
    <row r="143" spans="1:7">
      <c r="A143" s="73" t="s">
        <v>174</v>
      </c>
      <c r="C143" s="69" t="s">
        <v>656</v>
      </c>
      <c r="D143" s="69" t="s">
        <v>657</v>
      </c>
    </row>
    <row r="144" spans="1:7">
      <c r="A144" s="73" t="s">
        <v>175</v>
      </c>
      <c r="C144" s="69" t="s">
        <v>808</v>
      </c>
      <c r="D144" s="69" t="s">
        <v>657</v>
      </c>
    </row>
    <row r="145" spans="1:7">
      <c r="A145" s="73" t="s">
        <v>176</v>
      </c>
      <c r="C145" s="69" t="s">
        <v>808</v>
      </c>
      <c r="D145" s="69" t="s">
        <v>657</v>
      </c>
    </row>
    <row r="146" spans="1:7" ht="45">
      <c r="A146" s="73" t="s">
        <v>178</v>
      </c>
      <c r="B146" s="41" t="s">
        <v>809</v>
      </c>
    </row>
    <row r="147" spans="1:7">
      <c r="A147" s="73" t="s">
        <v>179</v>
      </c>
      <c r="C147" s="69" t="s">
        <v>810</v>
      </c>
      <c r="D147" s="69" t="s">
        <v>811</v>
      </c>
      <c r="E147" s="78" t="s">
        <v>718</v>
      </c>
    </row>
    <row r="148" spans="1:7" s="76" customFormat="1">
      <c r="A148" s="73" t="s">
        <v>180</v>
      </c>
      <c r="B148" s="68"/>
      <c r="C148" s="75"/>
      <c r="D148" s="75" t="s">
        <v>812</v>
      </c>
      <c r="E148" s="75"/>
      <c r="G148" s="75"/>
    </row>
    <row r="149" spans="1:7" s="76" customFormat="1">
      <c r="A149" s="73" t="s">
        <v>182</v>
      </c>
      <c r="B149" s="68"/>
      <c r="C149" s="75" t="s">
        <v>813</v>
      </c>
      <c r="D149" s="75" t="s">
        <v>657</v>
      </c>
      <c r="E149" s="75"/>
      <c r="G149" s="75"/>
    </row>
    <row r="150" spans="1:7" ht="30">
      <c r="A150" s="73" t="s">
        <v>183</v>
      </c>
      <c r="C150" s="69" t="s">
        <v>814</v>
      </c>
      <c r="D150" s="69" t="s">
        <v>657</v>
      </c>
    </row>
    <row r="151" spans="1:7">
      <c r="A151" s="73" t="s">
        <v>185</v>
      </c>
      <c r="C151" s="69" t="s">
        <v>657</v>
      </c>
      <c r="D151" s="69" t="s">
        <v>657</v>
      </c>
    </row>
    <row r="152" spans="1:7" ht="30">
      <c r="A152" s="73" t="s">
        <v>186</v>
      </c>
      <c r="C152" s="69" t="s">
        <v>815</v>
      </c>
      <c r="D152" s="69" t="s">
        <v>816</v>
      </c>
      <c r="E152" s="77" t="s">
        <v>673</v>
      </c>
      <c r="G152" s="69" t="s">
        <v>675</v>
      </c>
    </row>
    <row r="153" spans="1:7">
      <c r="A153" s="73" t="s">
        <v>187</v>
      </c>
      <c r="C153" s="69" t="s">
        <v>656</v>
      </c>
      <c r="D153" s="69" t="s">
        <v>657</v>
      </c>
    </row>
    <row r="154" spans="1:7">
      <c r="A154" s="73" t="s">
        <v>188</v>
      </c>
      <c r="C154" s="69" t="s">
        <v>656</v>
      </c>
      <c r="D154" s="69" t="s">
        <v>657</v>
      </c>
    </row>
    <row r="155" spans="1:7">
      <c r="A155" s="73" t="s">
        <v>189</v>
      </c>
      <c r="C155" s="69" t="s">
        <v>656</v>
      </c>
      <c r="D155" s="69" t="s">
        <v>657</v>
      </c>
    </row>
    <row r="156" spans="1:7">
      <c r="A156" s="73" t="s">
        <v>190</v>
      </c>
      <c r="C156" s="69" t="s">
        <v>657</v>
      </c>
      <c r="D156" s="69" t="s">
        <v>817</v>
      </c>
    </row>
    <row r="157" spans="1:7" ht="45">
      <c r="A157" s="73" t="s">
        <v>191</v>
      </c>
      <c r="C157" s="69" t="s">
        <v>818</v>
      </c>
      <c r="D157" s="69" t="s">
        <v>819</v>
      </c>
    </row>
    <row r="158" spans="1:7" ht="30">
      <c r="A158" s="73" t="s">
        <v>192</v>
      </c>
      <c r="C158" s="69" t="s">
        <v>657</v>
      </c>
      <c r="D158" s="69" t="s">
        <v>820</v>
      </c>
      <c r="E158" s="78" t="s">
        <v>718</v>
      </c>
    </row>
    <row r="159" spans="1:7" s="81" customFormat="1" ht="30">
      <c r="A159" s="73" t="s">
        <v>193</v>
      </c>
      <c r="B159" s="69" t="s">
        <v>821</v>
      </c>
      <c r="C159" s="69"/>
      <c r="D159" s="69"/>
      <c r="E159" s="78" t="s">
        <v>718</v>
      </c>
      <c r="G159" s="69"/>
    </row>
    <row r="160" spans="1:7">
      <c r="A160" s="73" t="s">
        <v>194</v>
      </c>
      <c r="C160" s="82" t="s">
        <v>822</v>
      </c>
      <c r="D160" s="69" t="s">
        <v>823</v>
      </c>
      <c r="E160" s="78" t="s">
        <v>718</v>
      </c>
    </row>
    <row r="161" spans="1:7">
      <c r="A161" s="73" t="s">
        <v>195</v>
      </c>
      <c r="C161" s="69" t="s">
        <v>656</v>
      </c>
    </row>
    <row r="162" spans="1:7" ht="45">
      <c r="A162" s="73" t="s">
        <v>196</v>
      </c>
      <c r="C162" s="82" t="s">
        <v>822</v>
      </c>
      <c r="D162" s="69" t="s">
        <v>824</v>
      </c>
      <c r="E162" s="77" t="s">
        <v>825</v>
      </c>
      <c r="F162" s="78" t="s">
        <v>718</v>
      </c>
    </row>
    <row r="163" spans="1:7">
      <c r="A163" s="73" t="s">
        <v>197</v>
      </c>
      <c r="C163" s="69" t="s">
        <v>657</v>
      </c>
      <c r="D163" s="69" t="s">
        <v>657</v>
      </c>
    </row>
    <row r="164" spans="1:7" ht="30">
      <c r="A164" s="73" t="s">
        <v>198</v>
      </c>
      <c r="C164" s="69" t="s">
        <v>732</v>
      </c>
      <c r="D164" s="69" t="s">
        <v>826</v>
      </c>
      <c r="E164" s="77" t="s">
        <v>673</v>
      </c>
      <c r="G164" s="69" t="s">
        <v>675</v>
      </c>
    </row>
    <row r="165" spans="1:7" ht="45">
      <c r="A165" s="73" t="s">
        <v>200</v>
      </c>
      <c r="C165" s="69" t="s">
        <v>827</v>
      </c>
      <c r="D165" s="69" t="s">
        <v>828</v>
      </c>
      <c r="G165" s="69" t="s">
        <v>704</v>
      </c>
    </row>
    <row r="166" spans="1:7" ht="30">
      <c r="A166" s="73" t="s">
        <v>202</v>
      </c>
      <c r="C166" s="69" t="s">
        <v>829</v>
      </c>
      <c r="D166" s="69" t="s">
        <v>830</v>
      </c>
      <c r="E166" s="75"/>
    </row>
    <row r="167" spans="1:7" ht="45">
      <c r="A167" s="73" t="s">
        <v>203</v>
      </c>
      <c r="C167" s="69" t="s">
        <v>831</v>
      </c>
      <c r="D167" s="69" t="s">
        <v>832</v>
      </c>
      <c r="E167" s="78" t="s">
        <v>718</v>
      </c>
    </row>
    <row r="168" spans="1:7" ht="30">
      <c r="A168" s="73" t="s">
        <v>204</v>
      </c>
      <c r="C168" s="69" t="s">
        <v>833</v>
      </c>
      <c r="D168" s="69" t="s">
        <v>657</v>
      </c>
    </row>
    <row r="169" spans="1:7">
      <c r="A169" s="73" t="s">
        <v>205</v>
      </c>
      <c r="C169" s="69" t="s">
        <v>834</v>
      </c>
      <c r="D169" s="69" t="s">
        <v>657</v>
      </c>
    </row>
    <row r="170" spans="1:7">
      <c r="A170" s="73" t="s">
        <v>207</v>
      </c>
      <c r="C170" s="69" t="s">
        <v>726</v>
      </c>
      <c r="D170" s="69" t="s">
        <v>835</v>
      </c>
    </row>
    <row r="171" spans="1:7">
      <c r="A171" s="73" t="s">
        <v>208</v>
      </c>
      <c r="C171" s="69" t="s">
        <v>657</v>
      </c>
      <c r="D171" s="69" t="s">
        <v>768</v>
      </c>
    </row>
    <row r="172" spans="1:7" ht="45">
      <c r="A172" s="73" t="s">
        <v>209</v>
      </c>
      <c r="C172" s="69" t="s">
        <v>836</v>
      </c>
      <c r="D172" s="69" t="s">
        <v>837</v>
      </c>
      <c r="E172" s="77" t="s">
        <v>838</v>
      </c>
      <c r="G172" s="69" t="s">
        <v>657</v>
      </c>
    </row>
    <row r="173" spans="1:7" ht="45">
      <c r="A173" s="73" t="s">
        <v>211</v>
      </c>
      <c r="C173" s="69" t="s">
        <v>656</v>
      </c>
      <c r="D173" s="69" t="s">
        <v>839</v>
      </c>
      <c r="E173" s="78" t="s">
        <v>840</v>
      </c>
    </row>
    <row r="174" spans="1:7">
      <c r="A174" s="73" t="s">
        <v>212</v>
      </c>
      <c r="C174" s="69" t="s">
        <v>841</v>
      </c>
      <c r="D174" s="69" t="s">
        <v>842</v>
      </c>
    </row>
    <row r="175" spans="1:7" s="76" customFormat="1" ht="90">
      <c r="A175" s="73" t="s">
        <v>213</v>
      </c>
      <c r="B175" s="68" t="s">
        <v>843</v>
      </c>
      <c r="C175" s="75"/>
      <c r="D175" s="75" t="s">
        <v>844</v>
      </c>
      <c r="E175" s="78" t="s">
        <v>845</v>
      </c>
      <c r="G175" s="75"/>
    </row>
    <row r="176" spans="1:7" ht="30">
      <c r="A176" s="73" t="s">
        <v>415</v>
      </c>
      <c r="C176" s="69" t="s">
        <v>846</v>
      </c>
      <c r="D176" s="69" t="s">
        <v>657</v>
      </c>
    </row>
    <row r="177" spans="1:7">
      <c r="A177" s="73" t="s">
        <v>215</v>
      </c>
      <c r="C177" s="69" t="s">
        <v>657</v>
      </c>
      <c r="D177" s="69" t="s">
        <v>657</v>
      </c>
    </row>
    <row r="178" spans="1:7">
      <c r="A178" s="73" t="s">
        <v>217</v>
      </c>
      <c r="C178" s="69" t="s">
        <v>657</v>
      </c>
      <c r="D178" s="69" t="s">
        <v>657</v>
      </c>
    </row>
    <row r="179" spans="1:7">
      <c r="A179" s="73" t="s">
        <v>416</v>
      </c>
      <c r="C179" s="69" t="s">
        <v>657</v>
      </c>
      <c r="D179" s="69" t="s">
        <v>657</v>
      </c>
    </row>
    <row r="180" spans="1:7">
      <c r="A180" s="73" t="s">
        <v>218</v>
      </c>
      <c r="C180" s="69" t="s">
        <v>657</v>
      </c>
      <c r="D180" s="69" t="s">
        <v>657</v>
      </c>
    </row>
    <row r="181" spans="1:7">
      <c r="A181" s="73" t="s">
        <v>417</v>
      </c>
      <c r="C181" s="69" t="s">
        <v>657</v>
      </c>
      <c r="D181" s="69" t="s">
        <v>657</v>
      </c>
    </row>
    <row r="182" spans="1:7">
      <c r="A182" s="73" t="s">
        <v>220</v>
      </c>
      <c r="C182" s="69" t="s">
        <v>847</v>
      </c>
      <c r="D182" s="69" t="s">
        <v>848</v>
      </c>
    </row>
    <row r="183" spans="1:7">
      <c r="A183" s="73" t="s">
        <v>221</v>
      </c>
      <c r="C183" s="69" t="s">
        <v>849</v>
      </c>
      <c r="D183" s="69" t="s">
        <v>657</v>
      </c>
    </row>
    <row r="184" spans="1:7">
      <c r="A184" s="73" t="s">
        <v>223</v>
      </c>
      <c r="C184" s="69" t="s">
        <v>847</v>
      </c>
      <c r="D184" s="69" t="s">
        <v>848</v>
      </c>
    </row>
    <row r="185" spans="1:7" ht="30">
      <c r="A185" s="73" t="s">
        <v>224</v>
      </c>
      <c r="C185" s="69" t="s">
        <v>850</v>
      </c>
      <c r="D185" s="69" t="s">
        <v>851</v>
      </c>
      <c r="E185" s="78" t="s">
        <v>718</v>
      </c>
    </row>
    <row r="186" spans="1:7" ht="45">
      <c r="A186" s="73" t="s">
        <v>225</v>
      </c>
      <c r="B186" s="41" t="s">
        <v>852</v>
      </c>
      <c r="D186" s="69" t="s">
        <v>853</v>
      </c>
    </row>
    <row r="187" spans="1:7">
      <c r="A187" s="73" t="s">
        <v>226</v>
      </c>
      <c r="C187" s="69" t="s">
        <v>657</v>
      </c>
      <c r="D187" s="69" t="s">
        <v>657</v>
      </c>
    </row>
    <row r="188" spans="1:7">
      <c r="A188" s="73" t="s">
        <v>227</v>
      </c>
      <c r="C188" s="69" t="s">
        <v>657</v>
      </c>
      <c r="D188" s="69" t="s">
        <v>657</v>
      </c>
    </row>
    <row r="189" spans="1:7" ht="30">
      <c r="A189" s="73" t="s">
        <v>228</v>
      </c>
      <c r="C189" s="69" t="s">
        <v>657</v>
      </c>
      <c r="D189" s="69" t="s">
        <v>854</v>
      </c>
      <c r="E189" s="78" t="s">
        <v>718</v>
      </c>
    </row>
    <row r="190" spans="1:7">
      <c r="A190" s="73" t="s">
        <v>229</v>
      </c>
      <c r="C190" s="69" t="s">
        <v>657</v>
      </c>
      <c r="D190" s="69" t="s">
        <v>657</v>
      </c>
    </row>
    <row r="191" spans="1:7" ht="30">
      <c r="A191" s="73" t="s">
        <v>230</v>
      </c>
      <c r="C191" s="69" t="s">
        <v>855</v>
      </c>
      <c r="D191" s="69" t="s">
        <v>657</v>
      </c>
    </row>
    <row r="192" spans="1:7" s="76" customFormat="1" ht="60">
      <c r="A192" s="73" t="s">
        <v>232</v>
      </c>
      <c r="B192" s="68"/>
      <c r="C192" s="75" t="s">
        <v>856</v>
      </c>
      <c r="D192" s="75" t="s">
        <v>857</v>
      </c>
      <c r="E192" s="75"/>
      <c r="G192" s="75"/>
    </row>
    <row r="193" spans="1:7" ht="60">
      <c r="A193" s="73" t="s">
        <v>234</v>
      </c>
      <c r="C193" s="69" t="s">
        <v>858</v>
      </c>
      <c r="D193" s="69" t="s">
        <v>657</v>
      </c>
    </row>
    <row r="194" spans="1:7">
      <c r="A194" s="73" t="s">
        <v>235</v>
      </c>
      <c r="C194" s="69" t="s">
        <v>859</v>
      </c>
      <c r="D194" s="69" t="s">
        <v>657</v>
      </c>
    </row>
    <row r="195" spans="1:7">
      <c r="A195" s="73" t="s">
        <v>236</v>
      </c>
      <c r="C195" s="69" t="s">
        <v>859</v>
      </c>
      <c r="D195" s="69" t="s">
        <v>657</v>
      </c>
    </row>
    <row r="196" spans="1:7" ht="30">
      <c r="A196" s="73" t="s">
        <v>419</v>
      </c>
      <c r="C196" s="69" t="s">
        <v>860</v>
      </c>
      <c r="D196" s="69" t="s">
        <v>657</v>
      </c>
    </row>
    <row r="197" spans="1:7">
      <c r="A197" s="73" t="s">
        <v>237</v>
      </c>
      <c r="C197" s="69" t="s">
        <v>861</v>
      </c>
      <c r="D197" s="69" t="s">
        <v>657</v>
      </c>
    </row>
    <row r="198" spans="1:7">
      <c r="A198" s="73" t="s">
        <v>238</v>
      </c>
      <c r="C198" s="69" t="s">
        <v>861</v>
      </c>
      <c r="D198" s="69" t="s">
        <v>862</v>
      </c>
      <c r="E198" s="78" t="s">
        <v>718</v>
      </c>
    </row>
    <row r="199" spans="1:7">
      <c r="A199" s="73" t="s">
        <v>239</v>
      </c>
      <c r="C199" s="69" t="s">
        <v>859</v>
      </c>
      <c r="D199" s="69" t="s">
        <v>657</v>
      </c>
    </row>
    <row r="200" spans="1:7" s="76" customFormat="1" ht="75">
      <c r="A200" s="73" t="s">
        <v>240</v>
      </c>
      <c r="B200" s="68"/>
      <c r="C200" s="75" t="s">
        <v>863</v>
      </c>
      <c r="D200" s="75" t="s">
        <v>864</v>
      </c>
      <c r="E200" s="77" t="s">
        <v>865</v>
      </c>
      <c r="G200" s="75" t="s">
        <v>665</v>
      </c>
    </row>
    <row r="201" spans="1:7" s="76" customFormat="1" ht="75">
      <c r="A201" s="73" t="s">
        <v>241</v>
      </c>
      <c r="B201" s="68" t="s">
        <v>866</v>
      </c>
      <c r="C201" s="75"/>
      <c r="D201" s="75" t="s">
        <v>864</v>
      </c>
      <c r="E201" s="77" t="s">
        <v>865</v>
      </c>
      <c r="G201" s="75" t="s">
        <v>665</v>
      </c>
    </row>
    <row r="202" spans="1:7" s="76" customFormat="1" ht="75">
      <c r="A202" s="73" t="s">
        <v>420</v>
      </c>
      <c r="B202" s="68" t="s">
        <v>867</v>
      </c>
      <c r="C202" s="75"/>
      <c r="D202" s="75" t="s">
        <v>864</v>
      </c>
      <c r="E202" s="77" t="s">
        <v>865</v>
      </c>
      <c r="G202" s="75" t="s">
        <v>665</v>
      </c>
    </row>
    <row r="203" spans="1:7" s="76" customFormat="1" ht="30">
      <c r="A203" s="73" t="s">
        <v>422</v>
      </c>
      <c r="B203" s="68"/>
      <c r="C203" s="75" t="s">
        <v>868</v>
      </c>
      <c r="D203" s="75" t="s">
        <v>657</v>
      </c>
      <c r="E203" s="75"/>
      <c r="G203" s="75"/>
    </row>
    <row r="204" spans="1:7">
      <c r="A204" s="73" t="s">
        <v>243</v>
      </c>
      <c r="C204" s="69" t="s">
        <v>869</v>
      </c>
      <c r="D204" s="69" t="s">
        <v>870</v>
      </c>
      <c r="E204" s="75"/>
    </row>
    <row r="205" spans="1:7">
      <c r="A205" s="73" t="s">
        <v>244</v>
      </c>
      <c r="C205" s="69" t="s">
        <v>871</v>
      </c>
      <c r="D205" s="69" t="s">
        <v>870</v>
      </c>
      <c r="E205" s="75"/>
    </row>
    <row r="206" spans="1:7" ht="30">
      <c r="A206" s="73" t="s">
        <v>245</v>
      </c>
      <c r="C206" s="69" t="s">
        <v>872</v>
      </c>
      <c r="D206" s="69" t="s">
        <v>873</v>
      </c>
      <c r="E206" s="78" t="s">
        <v>874</v>
      </c>
    </row>
    <row r="207" spans="1:7" ht="30">
      <c r="A207" s="73" t="s">
        <v>246</v>
      </c>
      <c r="C207" s="69" t="s">
        <v>875</v>
      </c>
      <c r="D207" s="69" t="s">
        <v>876</v>
      </c>
      <c r="E207" s="78" t="s">
        <v>718</v>
      </c>
    </row>
    <row r="208" spans="1:7">
      <c r="A208" s="73" t="s">
        <v>248</v>
      </c>
      <c r="B208" s="41" t="s">
        <v>709</v>
      </c>
      <c r="C208" s="69" t="s">
        <v>877</v>
      </c>
    </row>
    <row r="209" spans="1:7">
      <c r="A209" s="73" t="s">
        <v>249</v>
      </c>
      <c r="C209" s="69" t="s">
        <v>878</v>
      </c>
      <c r="D209" s="69" t="s">
        <v>657</v>
      </c>
    </row>
    <row r="210" spans="1:7" s="76" customFormat="1">
      <c r="A210" s="73" t="s">
        <v>423</v>
      </c>
      <c r="B210" s="68"/>
      <c r="C210" s="75" t="s">
        <v>879</v>
      </c>
      <c r="D210" s="75" t="s">
        <v>880</v>
      </c>
      <c r="E210" s="78" t="s">
        <v>718</v>
      </c>
      <c r="G210" s="75"/>
    </row>
    <row r="211" spans="1:7" s="76" customFormat="1">
      <c r="A211" s="73" t="s">
        <v>424</v>
      </c>
      <c r="B211" s="68"/>
      <c r="C211" s="75" t="s">
        <v>879</v>
      </c>
      <c r="D211" s="75" t="s">
        <v>880</v>
      </c>
      <c r="E211" s="78" t="s">
        <v>718</v>
      </c>
      <c r="G211" s="75"/>
    </row>
    <row r="212" spans="1:7" ht="30">
      <c r="A212" s="73" t="s">
        <v>250</v>
      </c>
      <c r="C212" s="69" t="s">
        <v>881</v>
      </c>
      <c r="D212" s="69" t="s">
        <v>657</v>
      </c>
    </row>
    <row r="213" spans="1:7" ht="45">
      <c r="A213" s="73" t="s">
        <v>251</v>
      </c>
      <c r="C213" s="69" t="s">
        <v>882</v>
      </c>
      <c r="D213" s="69" t="s">
        <v>657</v>
      </c>
    </row>
    <row r="214" spans="1:7" s="76" customFormat="1" ht="90">
      <c r="A214" s="73" t="s">
        <v>252</v>
      </c>
      <c r="B214" s="68"/>
      <c r="C214" s="75" t="s">
        <v>883</v>
      </c>
      <c r="D214" s="75" t="s">
        <v>884</v>
      </c>
      <c r="E214" s="77" t="s">
        <v>885</v>
      </c>
      <c r="F214" s="78" t="s">
        <v>718</v>
      </c>
      <c r="G214" s="75" t="s">
        <v>886</v>
      </c>
    </row>
    <row r="215" spans="1:7" s="76" customFormat="1" ht="90">
      <c r="A215" s="73" t="s">
        <v>425</v>
      </c>
      <c r="B215" s="68"/>
      <c r="C215" s="75" t="s">
        <v>883</v>
      </c>
      <c r="D215" s="75" t="s">
        <v>884</v>
      </c>
      <c r="E215" s="77" t="s">
        <v>885</v>
      </c>
      <c r="F215" s="78" t="s">
        <v>718</v>
      </c>
      <c r="G215" s="75" t="s">
        <v>886</v>
      </c>
    </row>
    <row r="216" spans="1:7">
      <c r="A216" s="73" t="s">
        <v>253</v>
      </c>
      <c r="C216" s="69" t="s">
        <v>887</v>
      </c>
      <c r="D216" s="69" t="s">
        <v>657</v>
      </c>
    </row>
    <row r="217" spans="1:7">
      <c r="A217" s="73" t="s">
        <v>254</v>
      </c>
      <c r="C217" s="69" t="s">
        <v>888</v>
      </c>
      <c r="D217" s="69" t="s">
        <v>657</v>
      </c>
    </row>
    <row r="218" spans="1:7" s="76" customFormat="1" ht="75">
      <c r="A218" s="73" t="s">
        <v>255</v>
      </c>
      <c r="B218" s="68"/>
      <c r="C218" s="75" t="s">
        <v>889</v>
      </c>
      <c r="D218" s="75" t="s">
        <v>657</v>
      </c>
      <c r="E218" s="75"/>
      <c r="G218" s="75"/>
    </row>
    <row r="219" spans="1:7">
      <c r="A219" s="73" t="s">
        <v>256</v>
      </c>
      <c r="C219" s="69" t="s">
        <v>726</v>
      </c>
      <c r="D219" s="69" t="s">
        <v>657</v>
      </c>
    </row>
    <row r="220" spans="1:7" ht="45">
      <c r="A220" s="73" t="s">
        <v>257</v>
      </c>
      <c r="C220" s="69" t="s">
        <v>657</v>
      </c>
      <c r="D220" s="69" t="s">
        <v>890</v>
      </c>
      <c r="E220" s="77" t="s">
        <v>891</v>
      </c>
      <c r="G220" s="69" t="s">
        <v>892</v>
      </c>
    </row>
    <row r="221" spans="1:7" ht="30">
      <c r="A221" s="73" t="s">
        <v>258</v>
      </c>
      <c r="C221" s="69" t="s">
        <v>893</v>
      </c>
      <c r="D221" s="69" t="s">
        <v>657</v>
      </c>
    </row>
    <row r="222" spans="1:7" ht="45">
      <c r="A222" s="73" t="s">
        <v>259</v>
      </c>
      <c r="B222" s="75" t="s">
        <v>894</v>
      </c>
      <c r="E222" s="78" t="s">
        <v>718</v>
      </c>
    </row>
    <row r="223" spans="1:7" ht="30">
      <c r="A223" s="73" t="s">
        <v>260</v>
      </c>
      <c r="C223" s="69" t="s">
        <v>895</v>
      </c>
      <c r="D223" s="69" t="s">
        <v>657</v>
      </c>
    </row>
    <row r="224" spans="1:7" s="76" customFormat="1" ht="30">
      <c r="A224" s="73" t="s">
        <v>261</v>
      </c>
      <c r="B224" s="68"/>
      <c r="C224" s="75" t="s">
        <v>896</v>
      </c>
      <c r="D224" s="75" t="s">
        <v>897</v>
      </c>
      <c r="E224" s="77" t="s">
        <v>898</v>
      </c>
      <c r="G224" s="75" t="s">
        <v>899</v>
      </c>
    </row>
    <row r="225" spans="1:7" ht="30">
      <c r="A225" s="73" t="s">
        <v>262</v>
      </c>
      <c r="C225" s="69" t="s">
        <v>900</v>
      </c>
      <c r="D225" s="69" t="s">
        <v>657</v>
      </c>
    </row>
    <row r="226" spans="1:7" s="76" customFormat="1" ht="105">
      <c r="A226" s="73" t="s">
        <v>263</v>
      </c>
      <c r="B226" s="75" t="s">
        <v>901</v>
      </c>
      <c r="C226" s="75"/>
      <c r="D226" s="75" t="s">
        <v>902</v>
      </c>
      <c r="E226" s="77" t="s">
        <v>903</v>
      </c>
      <c r="G226" s="75" t="s">
        <v>904</v>
      </c>
    </row>
    <row r="227" spans="1:7" s="76" customFormat="1" ht="60">
      <c r="A227" s="73" t="s">
        <v>264</v>
      </c>
      <c r="B227" s="68"/>
      <c r="C227" s="75" t="s">
        <v>905</v>
      </c>
      <c r="D227" s="75" t="s">
        <v>657</v>
      </c>
      <c r="E227" s="75"/>
      <c r="G227" s="75"/>
    </row>
    <row r="228" spans="1:7" s="76" customFormat="1" ht="90">
      <c r="A228" s="73" t="s">
        <v>265</v>
      </c>
      <c r="B228" s="68"/>
      <c r="C228" s="75" t="s">
        <v>906</v>
      </c>
      <c r="D228" s="75" t="s">
        <v>907</v>
      </c>
      <c r="E228" s="78" t="s">
        <v>908</v>
      </c>
      <c r="G228" s="75"/>
    </row>
    <row r="229" spans="1:7" ht="45">
      <c r="A229" s="73" t="s">
        <v>266</v>
      </c>
      <c r="C229" s="69" t="s">
        <v>909</v>
      </c>
      <c r="D229" s="69" t="s">
        <v>657</v>
      </c>
    </row>
    <row r="230" spans="1:7" ht="45">
      <c r="A230" s="73" t="s">
        <v>267</v>
      </c>
      <c r="C230" s="69" t="s">
        <v>910</v>
      </c>
      <c r="D230" s="69" t="s">
        <v>911</v>
      </c>
      <c r="E230" s="78" t="s">
        <v>718</v>
      </c>
    </row>
    <row r="231" spans="1:7" ht="45">
      <c r="A231" s="73" t="s">
        <v>269</v>
      </c>
      <c r="C231" s="69" t="s">
        <v>910</v>
      </c>
      <c r="D231" s="69" t="s">
        <v>911</v>
      </c>
      <c r="E231" s="78" t="s">
        <v>718</v>
      </c>
    </row>
    <row r="232" spans="1:7" s="76" customFormat="1" ht="45">
      <c r="A232" s="73" t="s">
        <v>426</v>
      </c>
      <c r="B232" s="68"/>
      <c r="C232" s="75" t="s">
        <v>912</v>
      </c>
      <c r="D232" s="75" t="s">
        <v>911</v>
      </c>
      <c r="E232" s="78" t="s">
        <v>718</v>
      </c>
      <c r="G232" s="75"/>
    </row>
    <row r="233" spans="1:7">
      <c r="A233" s="73" t="s">
        <v>270</v>
      </c>
      <c r="C233" s="69" t="s">
        <v>656</v>
      </c>
      <c r="D233" s="69" t="s">
        <v>657</v>
      </c>
    </row>
    <row r="234" spans="1:7" ht="30">
      <c r="A234" s="73" t="s">
        <v>271</v>
      </c>
      <c r="C234" s="69" t="s">
        <v>913</v>
      </c>
      <c r="D234" s="69" t="s">
        <v>657</v>
      </c>
    </row>
    <row r="235" spans="1:7">
      <c r="A235" s="73" t="s">
        <v>272</v>
      </c>
      <c r="C235" s="69" t="s">
        <v>656</v>
      </c>
      <c r="D235" s="69" t="s">
        <v>657</v>
      </c>
    </row>
    <row r="236" spans="1:7">
      <c r="A236" s="73" t="s">
        <v>274</v>
      </c>
      <c r="C236" s="69" t="s">
        <v>656</v>
      </c>
      <c r="D236" s="69" t="s">
        <v>657</v>
      </c>
    </row>
    <row r="237" spans="1:7" s="76" customFormat="1" ht="30">
      <c r="A237" s="73" t="s">
        <v>275</v>
      </c>
      <c r="B237" s="68"/>
      <c r="C237" s="75" t="s">
        <v>914</v>
      </c>
      <c r="D237" s="75" t="s">
        <v>915</v>
      </c>
      <c r="E237" s="77" t="s">
        <v>898</v>
      </c>
      <c r="G237" s="75" t="s">
        <v>899</v>
      </c>
    </row>
    <row r="238" spans="1:7" ht="30">
      <c r="A238" s="73" t="s">
        <v>276</v>
      </c>
      <c r="B238" s="41" t="s">
        <v>916</v>
      </c>
      <c r="D238" s="69" t="s">
        <v>917</v>
      </c>
      <c r="E238" s="78" t="s">
        <v>718</v>
      </c>
    </row>
    <row r="239" spans="1:7" ht="30">
      <c r="A239" s="73" t="s">
        <v>427</v>
      </c>
      <c r="C239" s="69" t="s">
        <v>918</v>
      </c>
      <c r="D239" s="69" t="s">
        <v>917</v>
      </c>
      <c r="E239" s="78" t="s">
        <v>718</v>
      </c>
    </row>
    <row r="240" spans="1:7" ht="30">
      <c r="A240" s="73" t="s">
        <v>428</v>
      </c>
      <c r="C240" s="69" t="s">
        <v>918</v>
      </c>
      <c r="D240" s="69" t="s">
        <v>917</v>
      </c>
      <c r="E240" s="78" t="s">
        <v>718</v>
      </c>
    </row>
    <row r="241" spans="1:7" ht="30">
      <c r="A241" s="73" t="s">
        <v>429</v>
      </c>
      <c r="C241" s="69" t="s">
        <v>918</v>
      </c>
      <c r="D241" s="69" t="s">
        <v>917</v>
      </c>
      <c r="E241" s="78" t="s">
        <v>718</v>
      </c>
    </row>
    <row r="242" spans="1:7">
      <c r="A242" s="73" t="s">
        <v>277</v>
      </c>
      <c r="C242" s="69" t="s">
        <v>656</v>
      </c>
      <c r="D242" s="69" t="s">
        <v>657</v>
      </c>
    </row>
    <row r="243" spans="1:7">
      <c r="A243" s="73" t="s">
        <v>279</v>
      </c>
      <c r="B243" s="41" t="s">
        <v>709</v>
      </c>
    </row>
    <row r="244" spans="1:7" ht="30">
      <c r="A244" s="73" t="s">
        <v>280</v>
      </c>
      <c r="B244" s="41" t="s">
        <v>919</v>
      </c>
      <c r="E244" s="78" t="s">
        <v>718</v>
      </c>
    </row>
    <row r="245" spans="1:7" ht="30">
      <c r="A245" s="73" t="s">
        <v>281</v>
      </c>
      <c r="C245" s="69" t="s">
        <v>920</v>
      </c>
      <c r="D245" s="69" t="s">
        <v>657</v>
      </c>
    </row>
    <row r="246" spans="1:7" s="76" customFormat="1">
      <c r="A246" s="73" t="s">
        <v>282</v>
      </c>
      <c r="B246" s="68"/>
      <c r="C246" s="75" t="s">
        <v>921</v>
      </c>
      <c r="D246" s="69" t="s">
        <v>657</v>
      </c>
      <c r="E246" s="75"/>
      <c r="G246" s="75"/>
    </row>
    <row r="247" spans="1:7" s="76" customFormat="1">
      <c r="A247" s="73" t="s">
        <v>430</v>
      </c>
      <c r="B247" s="68"/>
      <c r="C247" s="75" t="s">
        <v>922</v>
      </c>
      <c r="D247" s="69" t="s">
        <v>657</v>
      </c>
      <c r="E247" s="75"/>
      <c r="G247" s="75"/>
    </row>
    <row r="248" spans="1:7">
      <c r="A248" s="73" t="s">
        <v>283</v>
      </c>
      <c r="C248" s="69" t="s">
        <v>923</v>
      </c>
      <c r="D248" s="69" t="s">
        <v>657</v>
      </c>
    </row>
    <row r="249" spans="1:7" ht="60">
      <c r="A249" s="73" t="s">
        <v>284</v>
      </c>
      <c r="C249" s="69" t="s">
        <v>924</v>
      </c>
      <c r="D249" s="69" t="s">
        <v>925</v>
      </c>
      <c r="E249" s="78" t="s">
        <v>926</v>
      </c>
    </row>
    <row r="250" spans="1:7" ht="30">
      <c r="A250" s="73" t="s">
        <v>285</v>
      </c>
      <c r="C250" s="69" t="s">
        <v>927</v>
      </c>
      <c r="D250" s="69" t="s">
        <v>657</v>
      </c>
    </row>
    <row r="251" spans="1:7" ht="30">
      <c r="A251" s="73" t="s">
        <v>287</v>
      </c>
      <c r="C251" s="69" t="s">
        <v>913</v>
      </c>
      <c r="D251" s="69" t="s">
        <v>657</v>
      </c>
    </row>
    <row r="252" spans="1:7" s="76" customFormat="1" ht="30">
      <c r="A252" s="73" t="s">
        <v>288</v>
      </c>
      <c r="B252" s="68"/>
      <c r="C252" s="75" t="s">
        <v>928</v>
      </c>
      <c r="D252" s="75" t="s">
        <v>657</v>
      </c>
      <c r="E252" s="75"/>
      <c r="G252" s="75"/>
    </row>
    <row r="253" spans="1:7" ht="45">
      <c r="A253" s="73" t="s">
        <v>289</v>
      </c>
      <c r="B253" s="41" t="s">
        <v>929</v>
      </c>
      <c r="D253" s="69" t="s">
        <v>930</v>
      </c>
      <c r="E253" s="78" t="s">
        <v>931</v>
      </c>
    </row>
    <row r="254" spans="1:7" ht="45">
      <c r="A254" s="73" t="s">
        <v>291</v>
      </c>
      <c r="B254" s="41" t="s">
        <v>932</v>
      </c>
      <c r="D254" s="69" t="s">
        <v>933</v>
      </c>
      <c r="E254" s="78" t="s">
        <v>934</v>
      </c>
    </row>
    <row r="255" spans="1:7">
      <c r="A255" s="73" t="s">
        <v>292</v>
      </c>
      <c r="C255" s="69" t="s">
        <v>935</v>
      </c>
    </row>
    <row r="256" spans="1:7" s="76" customFormat="1" ht="45">
      <c r="A256" s="73" t="s">
        <v>293</v>
      </c>
      <c r="B256" s="68"/>
      <c r="C256" s="75" t="s">
        <v>936</v>
      </c>
      <c r="D256" s="75" t="s">
        <v>937</v>
      </c>
      <c r="E256" s="77" t="s">
        <v>938</v>
      </c>
      <c r="G256" s="75" t="s">
        <v>886</v>
      </c>
    </row>
    <row r="257" spans="1:7" ht="30">
      <c r="A257" s="73" t="s">
        <v>294</v>
      </c>
      <c r="B257" s="68" t="s">
        <v>939</v>
      </c>
      <c r="E257" s="77" t="s">
        <v>940</v>
      </c>
      <c r="G257" s="69" t="s">
        <v>941</v>
      </c>
    </row>
    <row r="258" spans="1:7" ht="45">
      <c r="A258" s="73" t="s">
        <v>295</v>
      </c>
      <c r="B258" s="68" t="s">
        <v>942</v>
      </c>
      <c r="E258" s="77" t="s">
        <v>940</v>
      </c>
      <c r="G258" s="69" t="s">
        <v>941</v>
      </c>
    </row>
    <row r="259" spans="1:7" ht="30">
      <c r="A259" s="73" t="s">
        <v>296</v>
      </c>
      <c r="B259" s="68" t="s">
        <v>939</v>
      </c>
      <c r="E259" s="77" t="s">
        <v>940</v>
      </c>
      <c r="G259" s="69" t="s">
        <v>941</v>
      </c>
    </row>
    <row r="260" spans="1:7" ht="30">
      <c r="A260" s="73" t="s">
        <v>297</v>
      </c>
      <c r="B260" s="68" t="s">
        <v>939</v>
      </c>
      <c r="E260" s="77" t="s">
        <v>940</v>
      </c>
      <c r="G260" s="69" t="s">
        <v>941</v>
      </c>
    </row>
    <row r="261" spans="1:7">
      <c r="A261" s="73" t="s">
        <v>298</v>
      </c>
      <c r="B261" s="41" t="s">
        <v>709</v>
      </c>
    </row>
    <row r="262" spans="1:7" ht="30">
      <c r="A262" s="73" t="s">
        <v>300</v>
      </c>
      <c r="B262" s="68" t="s">
        <v>939</v>
      </c>
      <c r="E262" s="77" t="s">
        <v>940</v>
      </c>
      <c r="G262" s="69" t="s">
        <v>941</v>
      </c>
    </row>
    <row r="263" spans="1:7" ht="30">
      <c r="A263" s="73" t="s">
        <v>301</v>
      </c>
      <c r="B263" s="68" t="s">
        <v>939</v>
      </c>
      <c r="E263" s="77" t="s">
        <v>940</v>
      </c>
      <c r="G263" s="69" t="s">
        <v>941</v>
      </c>
    </row>
    <row r="264" spans="1:7">
      <c r="A264" s="73" t="s">
        <v>302</v>
      </c>
    </row>
    <row r="265" spans="1:7">
      <c r="A265" s="73" t="s">
        <v>303</v>
      </c>
      <c r="B265" s="41" t="s">
        <v>709</v>
      </c>
    </row>
    <row r="266" spans="1:7">
      <c r="A266" s="73" t="s">
        <v>305</v>
      </c>
      <c r="B266" s="41" t="s">
        <v>709</v>
      </c>
    </row>
    <row r="267" spans="1:7" ht="30">
      <c r="A267" s="73" t="s">
        <v>307</v>
      </c>
      <c r="B267" s="68" t="s">
        <v>939</v>
      </c>
      <c r="E267" s="77" t="s">
        <v>940</v>
      </c>
      <c r="G267" s="69" t="s">
        <v>941</v>
      </c>
    </row>
    <row r="268" spans="1:7">
      <c r="A268" s="73" t="s">
        <v>308</v>
      </c>
      <c r="B268" s="41" t="s">
        <v>709</v>
      </c>
    </row>
    <row r="269" spans="1:7" ht="30">
      <c r="A269" s="73" t="s">
        <v>310</v>
      </c>
      <c r="B269" s="68" t="s">
        <v>939</v>
      </c>
      <c r="E269" s="77" t="s">
        <v>940</v>
      </c>
      <c r="G269" s="69" t="s">
        <v>941</v>
      </c>
    </row>
    <row r="270" spans="1:7" ht="30">
      <c r="A270" s="73" t="s">
        <v>311</v>
      </c>
      <c r="B270" s="68" t="s">
        <v>939</v>
      </c>
      <c r="E270" s="77" t="s">
        <v>940</v>
      </c>
      <c r="G270" s="69" t="s">
        <v>941</v>
      </c>
    </row>
    <row r="271" spans="1:7" ht="30">
      <c r="A271" s="73" t="s">
        <v>312</v>
      </c>
      <c r="B271" s="68" t="s">
        <v>939</v>
      </c>
      <c r="E271" s="77" t="s">
        <v>940</v>
      </c>
      <c r="G271" s="69" t="s">
        <v>941</v>
      </c>
    </row>
    <row r="272" spans="1:7">
      <c r="A272" s="73" t="s">
        <v>313</v>
      </c>
      <c r="B272" s="41" t="s">
        <v>709</v>
      </c>
    </row>
    <row r="273" spans="1:7" ht="60">
      <c r="A273" s="73" t="s">
        <v>315</v>
      </c>
      <c r="C273" s="69" t="s">
        <v>943</v>
      </c>
      <c r="D273" s="69" t="s">
        <v>944</v>
      </c>
      <c r="E273" s="78" t="s">
        <v>718</v>
      </c>
    </row>
    <row r="274" spans="1:7" s="76" customFormat="1" ht="30">
      <c r="A274" s="73" t="s">
        <v>316</v>
      </c>
      <c r="B274" s="68"/>
      <c r="C274" s="75" t="s">
        <v>945</v>
      </c>
      <c r="D274" s="75" t="s">
        <v>946</v>
      </c>
      <c r="E274" s="75"/>
      <c r="G274" s="75"/>
    </row>
    <row r="275" spans="1:7" ht="30">
      <c r="A275" s="73" t="s">
        <v>317</v>
      </c>
      <c r="C275" s="69" t="s">
        <v>947</v>
      </c>
      <c r="D275" s="69" t="s">
        <v>948</v>
      </c>
      <c r="E275" s="78" t="s">
        <v>718</v>
      </c>
    </row>
    <row r="276" spans="1:7" ht="30">
      <c r="A276" s="73" t="s">
        <v>431</v>
      </c>
      <c r="C276" s="69" t="s">
        <v>947</v>
      </c>
      <c r="D276" s="69" t="s">
        <v>948</v>
      </c>
      <c r="E276" s="78" t="s">
        <v>718</v>
      </c>
    </row>
    <row r="277" spans="1:7">
      <c r="A277" s="73" t="s">
        <v>318</v>
      </c>
      <c r="C277" s="69" t="s">
        <v>947</v>
      </c>
      <c r="D277" s="69" t="s">
        <v>657</v>
      </c>
    </row>
    <row r="278" spans="1:7" ht="30">
      <c r="A278" s="73" t="s">
        <v>319</v>
      </c>
      <c r="C278" s="69" t="s">
        <v>949</v>
      </c>
      <c r="D278" s="69" t="s">
        <v>950</v>
      </c>
    </row>
    <row r="279" spans="1:7" s="76" customFormat="1" ht="60">
      <c r="A279" s="73" t="s">
        <v>320</v>
      </c>
      <c r="B279" s="68"/>
      <c r="C279" s="75" t="s">
        <v>951</v>
      </c>
      <c r="D279" s="75" t="s">
        <v>952</v>
      </c>
      <c r="E279" s="75"/>
      <c r="G279" s="75"/>
    </row>
    <row r="280" spans="1:7">
      <c r="A280" s="73" t="s">
        <v>321</v>
      </c>
      <c r="C280" s="69" t="s">
        <v>729</v>
      </c>
      <c r="D280" s="69" t="s">
        <v>953</v>
      </c>
      <c r="E280" s="78" t="s">
        <v>718</v>
      </c>
    </row>
    <row r="281" spans="1:7">
      <c r="A281" s="73" t="s">
        <v>322</v>
      </c>
      <c r="C281" s="69" t="s">
        <v>954</v>
      </c>
      <c r="D281" s="69" t="s">
        <v>955</v>
      </c>
    </row>
    <row r="282" spans="1:7" s="76" customFormat="1" ht="45">
      <c r="A282" s="73" t="s">
        <v>324</v>
      </c>
      <c r="B282" s="68"/>
      <c r="C282" s="75" t="s">
        <v>956</v>
      </c>
      <c r="D282" s="75" t="s">
        <v>657</v>
      </c>
      <c r="E282" s="75"/>
      <c r="G282" s="75"/>
    </row>
    <row r="283" spans="1:7" ht="60">
      <c r="A283" s="73" t="s">
        <v>326</v>
      </c>
      <c r="B283" s="68" t="s">
        <v>957</v>
      </c>
      <c r="E283" s="77" t="s">
        <v>940</v>
      </c>
      <c r="G283" s="69" t="s">
        <v>941</v>
      </c>
    </row>
    <row r="284" spans="1:7">
      <c r="A284" s="73" t="s">
        <v>327</v>
      </c>
      <c r="B284" s="41" t="s">
        <v>709</v>
      </c>
    </row>
    <row r="285" spans="1:7" ht="30">
      <c r="A285" s="73" t="s">
        <v>328</v>
      </c>
      <c r="B285" s="68" t="s">
        <v>958</v>
      </c>
      <c r="E285" s="77" t="s">
        <v>940</v>
      </c>
      <c r="G285" s="69" t="s">
        <v>941</v>
      </c>
    </row>
    <row r="286" spans="1:7">
      <c r="A286" s="73" t="s">
        <v>329</v>
      </c>
      <c r="B286" s="41" t="s">
        <v>709</v>
      </c>
    </row>
    <row r="287" spans="1:7">
      <c r="A287" s="73" t="s">
        <v>330</v>
      </c>
      <c r="B287" s="41" t="s">
        <v>709</v>
      </c>
    </row>
    <row r="288" spans="1:7">
      <c r="A288" s="73" t="s">
        <v>331</v>
      </c>
      <c r="B288" s="41" t="s">
        <v>709</v>
      </c>
    </row>
    <row r="289" spans="1:7">
      <c r="A289" s="73" t="s">
        <v>332</v>
      </c>
      <c r="B289" s="41" t="s">
        <v>709</v>
      </c>
    </row>
    <row r="290" spans="1:7">
      <c r="A290" s="73" t="s">
        <v>333</v>
      </c>
      <c r="B290" s="41" t="s">
        <v>709</v>
      </c>
    </row>
    <row r="291" spans="1:7">
      <c r="A291" s="73" t="s">
        <v>334</v>
      </c>
      <c r="B291" s="41" t="s">
        <v>709</v>
      </c>
    </row>
    <row r="292" spans="1:7" ht="30">
      <c r="A292" s="73" t="s">
        <v>335</v>
      </c>
      <c r="C292" s="69" t="s">
        <v>959</v>
      </c>
      <c r="D292" s="69" t="s">
        <v>960</v>
      </c>
      <c r="E292" s="78" t="s">
        <v>718</v>
      </c>
    </row>
    <row r="293" spans="1:7">
      <c r="A293" s="73" t="s">
        <v>336</v>
      </c>
      <c r="C293" s="69" t="s">
        <v>961</v>
      </c>
      <c r="D293" s="69" t="s">
        <v>657</v>
      </c>
    </row>
    <row r="294" spans="1:7" s="76" customFormat="1" ht="60">
      <c r="A294" s="73" t="s">
        <v>337</v>
      </c>
      <c r="B294" s="68"/>
      <c r="C294" s="75" t="s">
        <v>962</v>
      </c>
      <c r="D294" s="75" t="s">
        <v>657</v>
      </c>
      <c r="E294" s="75"/>
      <c r="G294" s="75"/>
    </row>
    <row r="295" spans="1:7">
      <c r="A295" s="73" t="s">
        <v>432</v>
      </c>
      <c r="C295" s="69" t="s">
        <v>729</v>
      </c>
      <c r="D295" s="69" t="s">
        <v>657</v>
      </c>
    </row>
    <row r="296" spans="1:7">
      <c r="A296" s="73" t="s">
        <v>338</v>
      </c>
      <c r="C296" s="69" t="s">
        <v>729</v>
      </c>
      <c r="D296" s="69" t="s">
        <v>657</v>
      </c>
    </row>
    <row r="297" spans="1:7" ht="45">
      <c r="A297" s="73" t="s">
        <v>339</v>
      </c>
      <c r="C297" s="69" t="s">
        <v>963</v>
      </c>
      <c r="D297" s="69" t="s">
        <v>964</v>
      </c>
      <c r="E297" s="78" t="s">
        <v>718</v>
      </c>
    </row>
    <row r="298" spans="1:7" ht="30">
      <c r="A298" s="73" t="s">
        <v>341</v>
      </c>
      <c r="C298" s="69" t="s">
        <v>965</v>
      </c>
      <c r="D298" s="69" t="s">
        <v>657</v>
      </c>
    </row>
    <row r="299" spans="1:7" ht="30">
      <c r="A299" s="73" t="s">
        <v>340</v>
      </c>
      <c r="C299" s="69" t="s">
        <v>965</v>
      </c>
      <c r="D299" s="69" t="s">
        <v>657</v>
      </c>
    </row>
    <row r="300" spans="1:7" ht="30">
      <c r="A300" s="73" t="s">
        <v>342</v>
      </c>
      <c r="C300" s="69" t="s">
        <v>966</v>
      </c>
      <c r="D300" s="69" t="s">
        <v>657</v>
      </c>
    </row>
    <row r="301" spans="1:7" ht="30">
      <c r="A301" s="73" t="s">
        <v>343</v>
      </c>
      <c r="C301" s="69" t="s">
        <v>967</v>
      </c>
      <c r="D301" s="69" t="s">
        <v>968</v>
      </c>
      <c r="E301" s="78" t="s">
        <v>718</v>
      </c>
    </row>
    <row r="302" spans="1:7" ht="30">
      <c r="A302" s="73" t="s">
        <v>344</v>
      </c>
      <c r="C302" s="69" t="s">
        <v>967</v>
      </c>
      <c r="D302" s="69" t="s">
        <v>969</v>
      </c>
      <c r="E302" s="78" t="s">
        <v>718</v>
      </c>
    </row>
    <row r="303" spans="1:7" ht="45">
      <c r="A303" s="73" t="s">
        <v>345</v>
      </c>
      <c r="C303" s="69" t="s">
        <v>970</v>
      </c>
      <c r="D303" s="69" t="s">
        <v>657</v>
      </c>
    </row>
    <row r="304" spans="1:7">
      <c r="A304" s="73" t="s">
        <v>433</v>
      </c>
      <c r="D304" s="69" t="s">
        <v>657</v>
      </c>
    </row>
    <row r="305" spans="1:7" ht="30">
      <c r="A305" s="73" t="s">
        <v>346</v>
      </c>
      <c r="C305" s="69" t="s">
        <v>971</v>
      </c>
      <c r="D305" s="69" t="s">
        <v>972</v>
      </c>
    </row>
    <row r="306" spans="1:7">
      <c r="A306" s="73" t="s">
        <v>348</v>
      </c>
      <c r="B306" s="41" t="s">
        <v>973</v>
      </c>
    </row>
    <row r="307" spans="1:7">
      <c r="A307" s="73" t="s">
        <v>434</v>
      </c>
      <c r="B307" s="41" t="s">
        <v>973</v>
      </c>
    </row>
    <row r="308" spans="1:7" ht="30">
      <c r="A308" s="73" t="s">
        <v>347</v>
      </c>
      <c r="C308" s="69" t="s">
        <v>967</v>
      </c>
      <c r="D308" s="69" t="s">
        <v>974</v>
      </c>
      <c r="E308" s="78" t="s">
        <v>718</v>
      </c>
    </row>
    <row r="309" spans="1:7" ht="30">
      <c r="A309" s="73" t="s">
        <v>350</v>
      </c>
      <c r="C309" s="69" t="s">
        <v>966</v>
      </c>
      <c r="D309" s="69" t="s">
        <v>657</v>
      </c>
    </row>
    <row r="310" spans="1:7" ht="30">
      <c r="A310" s="73" t="s">
        <v>352</v>
      </c>
      <c r="C310" s="69" t="s">
        <v>975</v>
      </c>
      <c r="D310" s="69" t="s">
        <v>657</v>
      </c>
    </row>
    <row r="311" spans="1:7" ht="30">
      <c r="A311" s="73" t="s">
        <v>436</v>
      </c>
      <c r="C311" s="69" t="s">
        <v>975</v>
      </c>
      <c r="D311" s="69" t="s">
        <v>657</v>
      </c>
    </row>
    <row r="312" spans="1:7" ht="30">
      <c r="A312" s="73" t="s">
        <v>351</v>
      </c>
      <c r="C312" s="69" t="s">
        <v>976</v>
      </c>
      <c r="D312" s="69" t="s">
        <v>977</v>
      </c>
    </row>
    <row r="313" spans="1:7" ht="60">
      <c r="A313" s="73" t="s">
        <v>354</v>
      </c>
      <c r="C313" s="69" t="s">
        <v>978</v>
      </c>
      <c r="D313" s="69" t="s">
        <v>657</v>
      </c>
    </row>
    <row r="314" spans="1:7" ht="60">
      <c r="A314" s="73" t="s">
        <v>355</v>
      </c>
      <c r="C314" s="69" t="s">
        <v>978</v>
      </c>
      <c r="D314" s="69" t="s">
        <v>979</v>
      </c>
    </row>
    <row r="315" spans="1:7" ht="30">
      <c r="A315" s="73" t="s">
        <v>356</v>
      </c>
      <c r="C315" s="69" t="s">
        <v>980</v>
      </c>
      <c r="D315" s="69" t="s">
        <v>657</v>
      </c>
    </row>
    <row r="316" spans="1:7" ht="45">
      <c r="A316" s="73" t="s">
        <v>357</v>
      </c>
      <c r="C316" s="69" t="s">
        <v>656</v>
      </c>
      <c r="D316" s="75" t="s">
        <v>981</v>
      </c>
      <c r="E316" s="77" t="s">
        <v>982</v>
      </c>
      <c r="G316" s="69" t="s">
        <v>983</v>
      </c>
    </row>
    <row r="317" spans="1:7">
      <c r="A317" s="73" t="s">
        <v>358</v>
      </c>
      <c r="D317" s="69" t="s">
        <v>984</v>
      </c>
    </row>
    <row r="318" spans="1:7" s="76" customFormat="1" ht="45">
      <c r="A318" s="73" t="s">
        <v>359</v>
      </c>
      <c r="B318" s="68"/>
      <c r="C318" s="75" t="s">
        <v>985</v>
      </c>
      <c r="D318" s="75" t="s">
        <v>657</v>
      </c>
      <c r="E318" s="75"/>
      <c r="G318" s="75"/>
    </row>
    <row r="319" spans="1:7">
      <c r="A319" s="73" t="s">
        <v>360</v>
      </c>
      <c r="D319" s="69" t="s">
        <v>657</v>
      </c>
    </row>
    <row r="320" spans="1:7" ht="60">
      <c r="A320" s="73" t="s">
        <v>361</v>
      </c>
      <c r="B320" s="41" t="s">
        <v>986</v>
      </c>
    </row>
    <row r="321" spans="1:7" ht="60">
      <c r="A321" s="73" t="s">
        <v>362</v>
      </c>
      <c r="B321" s="41" t="s">
        <v>987</v>
      </c>
    </row>
    <row r="322" spans="1:7" ht="30">
      <c r="A322" s="73" t="s">
        <v>363</v>
      </c>
      <c r="C322" s="75" t="s">
        <v>988</v>
      </c>
      <c r="D322" s="69" t="s">
        <v>657</v>
      </c>
    </row>
    <row r="323" spans="1:7" ht="75">
      <c r="A323" s="73" t="s">
        <v>364</v>
      </c>
      <c r="C323" s="69" t="s">
        <v>989</v>
      </c>
      <c r="D323" s="69" t="s">
        <v>990</v>
      </c>
      <c r="E323" s="77" t="s">
        <v>991</v>
      </c>
      <c r="G323" s="69" t="s">
        <v>704</v>
      </c>
    </row>
    <row r="324" spans="1:7" ht="30">
      <c r="A324" s="73" t="s">
        <v>365</v>
      </c>
      <c r="C324" s="69" t="s">
        <v>992</v>
      </c>
    </row>
    <row r="325" spans="1:7" s="76" customFormat="1" ht="30">
      <c r="A325" s="73" t="s">
        <v>366</v>
      </c>
      <c r="B325" s="68"/>
      <c r="C325" s="75" t="s">
        <v>993</v>
      </c>
      <c r="D325" s="75" t="s">
        <v>994</v>
      </c>
      <c r="E325" s="78" t="s">
        <v>718</v>
      </c>
      <c r="G325" s="75"/>
    </row>
    <row r="326" spans="1:7">
      <c r="A326" s="73" t="s">
        <v>367</v>
      </c>
      <c r="C326" s="69" t="s">
        <v>946</v>
      </c>
      <c r="D326" s="69" t="s">
        <v>657</v>
      </c>
    </row>
    <row r="327" spans="1:7" ht="45">
      <c r="A327" s="73" t="s">
        <v>368</v>
      </c>
      <c r="C327" s="69" t="s">
        <v>995</v>
      </c>
      <c r="D327" s="69" t="s">
        <v>996</v>
      </c>
      <c r="E327" s="77" t="s">
        <v>997</v>
      </c>
      <c r="G327" s="69" t="s">
        <v>675</v>
      </c>
    </row>
    <row r="328" spans="1:7">
      <c r="A328" s="73" t="s">
        <v>369</v>
      </c>
      <c r="C328" s="69" t="s">
        <v>998</v>
      </c>
      <c r="D328" s="69" t="s">
        <v>657</v>
      </c>
    </row>
    <row r="329" spans="1:7">
      <c r="A329" s="73" t="s">
        <v>370</v>
      </c>
      <c r="C329" s="69" t="s">
        <v>999</v>
      </c>
      <c r="D329" s="69" t="s">
        <v>657</v>
      </c>
    </row>
    <row r="330" spans="1:7">
      <c r="A330" s="73" t="s">
        <v>371</v>
      </c>
      <c r="C330" s="69" t="s">
        <v>999</v>
      </c>
      <c r="D330" s="69" t="s">
        <v>979</v>
      </c>
    </row>
    <row r="331" spans="1:7" ht="75">
      <c r="A331" s="73" t="s">
        <v>372</v>
      </c>
      <c r="C331" s="69" t="s">
        <v>1000</v>
      </c>
      <c r="D331" s="69" t="s">
        <v>657</v>
      </c>
    </row>
    <row r="332" spans="1:7" ht="30">
      <c r="A332" s="73" t="s">
        <v>373</v>
      </c>
      <c r="C332" s="69" t="s">
        <v>1001</v>
      </c>
      <c r="D332" s="69" t="s">
        <v>657</v>
      </c>
    </row>
    <row r="333" spans="1:7">
      <c r="A333" s="73" t="s">
        <v>375</v>
      </c>
      <c r="C333" s="69" t="s">
        <v>657</v>
      </c>
      <c r="D333" s="69" t="s">
        <v>1002</v>
      </c>
    </row>
    <row r="334" spans="1:7" ht="60">
      <c r="A334" s="73" t="s">
        <v>376</v>
      </c>
      <c r="C334" s="69" t="s">
        <v>1003</v>
      </c>
      <c r="D334" s="69" t="s">
        <v>657</v>
      </c>
    </row>
    <row r="335" spans="1:7">
      <c r="A335" s="73" t="s">
        <v>377</v>
      </c>
      <c r="C335" s="69" t="s">
        <v>657</v>
      </c>
      <c r="D335" s="69" t="s">
        <v>657</v>
      </c>
    </row>
    <row r="336" spans="1:7" s="76" customFormat="1" ht="30">
      <c r="A336" s="73" t="s">
        <v>378</v>
      </c>
      <c r="B336" s="68"/>
      <c r="C336" s="75" t="s">
        <v>1004</v>
      </c>
      <c r="D336" s="75" t="s">
        <v>657</v>
      </c>
      <c r="E336" s="75"/>
      <c r="G336" s="75"/>
    </row>
    <row r="337" spans="1:7">
      <c r="A337" s="73" t="s">
        <v>379</v>
      </c>
      <c r="C337" s="69" t="s">
        <v>657</v>
      </c>
      <c r="D337" s="69" t="s">
        <v>657</v>
      </c>
    </row>
    <row r="338" spans="1:7" s="76" customFormat="1" ht="60">
      <c r="A338" s="73" t="s">
        <v>1005</v>
      </c>
      <c r="B338" s="68" t="s">
        <v>1006</v>
      </c>
      <c r="C338" s="75"/>
      <c r="D338" s="75" t="s">
        <v>1007</v>
      </c>
      <c r="E338" s="77" t="s">
        <v>1008</v>
      </c>
      <c r="G338" s="75" t="s">
        <v>1009</v>
      </c>
    </row>
    <row r="339" spans="1:7">
      <c r="A339" s="73" t="s">
        <v>380</v>
      </c>
      <c r="C339" s="69" t="s">
        <v>657</v>
      </c>
      <c r="D339" s="69" t="s">
        <v>657</v>
      </c>
    </row>
    <row r="340" spans="1:7" ht="30">
      <c r="A340" s="73" t="s">
        <v>381</v>
      </c>
      <c r="C340" s="69" t="s">
        <v>1010</v>
      </c>
      <c r="D340" s="69" t="s">
        <v>657</v>
      </c>
    </row>
    <row r="341" spans="1:7" ht="75">
      <c r="A341" s="73" t="s">
        <v>383</v>
      </c>
      <c r="B341" s="41" t="s">
        <v>1011</v>
      </c>
      <c r="D341" s="69" t="s">
        <v>1012</v>
      </c>
      <c r="E341" s="78" t="s">
        <v>718</v>
      </c>
    </row>
    <row r="342" spans="1:7">
      <c r="A342" s="73" t="s">
        <v>384</v>
      </c>
      <c r="C342" s="69" t="s">
        <v>657</v>
      </c>
      <c r="D342" s="69" t="s">
        <v>657</v>
      </c>
    </row>
    <row r="343" spans="1:7">
      <c r="A343" s="73" t="s">
        <v>385</v>
      </c>
      <c r="C343" s="69" t="s">
        <v>1013</v>
      </c>
      <c r="D343" s="69" t="s">
        <v>657</v>
      </c>
    </row>
    <row r="344" spans="1:7" s="76" customFormat="1" ht="45">
      <c r="A344" s="73" t="s">
        <v>386</v>
      </c>
      <c r="B344" s="68"/>
      <c r="C344" s="75" t="s">
        <v>1014</v>
      </c>
      <c r="D344" s="75" t="s">
        <v>1015</v>
      </c>
      <c r="E344" s="77" t="s">
        <v>997</v>
      </c>
      <c r="G344" s="69" t="s">
        <v>675</v>
      </c>
    </row>
    <row r="345" spans="1:7" s="76" customFormat="1" ht="30">
      <c r="A345" s="73" t="s">
        <v>388</v>
      </c>
      <c r="B345" s="68"/>
      <c r="C345" s="75" t="s">
        <v>1016</v>
      </c>
      <c r="D345" s="75" t="s">
        <v>842</v>
      </c>
      <c r="E345" s="77" t="s">
        <v>997</v>
      </c>
      <c r="G345" s="69" t="s">
        <v>675</v>
      </c>
    </row>
    <row r="346" spans="1:7" ht="60">
      <c r="A346" s="73" t="s">
        <v>389</v>
      </c>
      <c r="C346" s="69" t="s">
        <v>1017</v>
      </c>
      <c r="D346" s="69" t="s">
        <v>657</v>
      </c>
    </row>
    <row r="347" spans="1:7">
      <c r="A347" s="73" t="s">
        <v>390</v>
      </c>
      <c r="C347" s="69" t="s">
        <v>657</v>
      </c>
      <c r="D347" s="69" t="s">
        <v>657</v>
      </c>
    </row>
    <row r="348" spans="1:7" ht="30">
      <c r="A348" s="73" t="s">
        <v>391</v>
      </c>
      <c r="C348" s="69" t="s">
        <v>1018</v>
      </c>
      <c r="D348" s="69" t="s">
        <v>1019</v>
      </c>
      <c r="E348" s="77" t="s">
        <v>997</v>
      </c>
      <c r="G348" s="69" t="s">
        <v>675</v>
      </c>
    </row>
    <row r="349" spans="1:7">
      <c r="A349" s="73" t="s">
        <v>392</v>
      </c>
      <c r="B349" s="41" t="s">
        <v>709</v>
      </c>
    </row>
    <row r="350" spans="1:7">
      <c r="A350" s="73" t="s">
        <v>437</v>
      </c>
      <c r="B350" s="41" t="s">
        <v>709</v>
      </c>
    </row>
    <row r="351" spans="1:7">
      <c r="A351" s="73" t="s">
        <v>394</v>
      </c>
      <c r="C351" s="69" t="s">
        <v>657</v>
      </c>
      <c r="D351" s="69" t="s">
        <v>1020</v>
      </c>
      <c r="E351" s="78" t="s">
        <v>718</v>
      </c>
    </row>
    <row r="352" spans="1:7">
      <c r="A352" s="73" t="s">
        <v>395</v>
      </c>
      <c r="C352" s="69" t="s">
        <v>1021</v>
      </c>
    </row>
    <row r="353" spans="1:7" ht="45">
      <c r="A353" s="73" t="s">
        <v>397</v>
      </c>
      <c r="B353" s="68" t="s">
        <v>1022</v>
      </c>
      <c r="D353" s="69" t="s">
        <v>1023</v>
      </c>
      <c r="E353" s="77" t="s">
        <v>991</v>
      </c>
      <c r="G353" s="69" t="s">
        <v>704</v>
      </c>
    </row>
    <row r="354" spans="1:7" ht="45">
      <c r="A354" s="73" t="s">
        <v>396</v>
      </c>
      <c r="B354" s="68" t="s">
        <v>1024</v>
      </c>
      <c r="D354" s="69" t="s">
        <v>1023</v>
      </c>
      <c r="E354" s="77" t="s">
        <v>991</v>
      </c>
      <c r="G354" s="69" t="s">
        <v>704</v>
      </c>
    </row>
    <row r="356" spans="1:7" ht="150">
      <c r="D356" s="69" t="s">
        <v>1025</v>
      </c>
      <c r="E356" s="78" t="s">
        <v>1026</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5"/>
  <sheetViews>
    <sheetView topLeftCell="A201" workbookViewId="0">
      <selection activeCell="A256" sqref="A256:XFD256"/>
    </sheetView>
  </sheetViews>
  <sheetFormatPr baseColWidth="10" defaultRowHeight="15" x14ac:dyDescent="0"/>
  <cols>
    <col min="1" max="1" width="23.83203125" style="15" customWidth="1"/>
    <col min="2" max="2" width="23.6640625" style="7" customWidth="1"/>
    <col min="3" max="3" width="25.1640625" style="19" customWidth="1"/>
    <col min="4" max="4" width="36.5" style="4" customWidth="1"/>
    <col min="5" max="5" width="22.33203125" style="7" customWidth="1"/>
    <col min="6" max="6" width="26" style="19" customWidth="1"/>
    <col min="7" max="7" width="26.33203125" style="9" customWidth="1"/>
    <col min="8" max="8" width="23.1640625" style="9" customWidth="1"/>
    <col min="9" max="9" width="23" style="6" customWidth="1"/>
    <col min="10" max="16384" width="10.83203125" style="6"/>
  </cols>
  <sheetData>
    <row r="1" spans="1:8" s="16" customFormat="1">
      <c r="A1" s="15" t="s">
        <v>506</v>
      </c>
      <c r="B1" s="17" t="s">
        <v>499</v>
      </c>
      <c r="C1" s="18" t="s">
        <v>500</v>
      </c>
      <c r="D1" s="15" t="s">
        <v>507</v>
      </c>
      <c r="E1" s="17" t="s">
        <v>502</v>
      </c>
      <c r="F1" s="18" t="s">
        <v>503</v>
      </c>
      <c r="G1" s="20" t="s">
        <v>504</v>
      </c>
      <c r="H1" s="20" t="s">
        <v>505</v>
      </c>
    </row>
    <row r="2" spans="1:8">
      <c r="A2" s="15" t="s">
        <v>14</v>
      </c>
      <c r="B2" s="7">
        <v>1.0496851630651934E+16</v>
      </c>
      <c r="C2" s="19">
        <v>3577.7459767887904</v>
      </c>
      <c r="D2" s="4" t="str">
        <f>OrigMoRates!A2</f>
        <v>Airport Lake</v>
      </c>
      <c r="E2" s="7">
        <f>SummaryData!B2</f>
        <v>1.0959184875520914E+16</v>
      </c>
      <c r="F2" s="19">
        <f>SummaryData!D2</f>
        <v>3443.1707812549457</v>
      </c>
      <c r="G2" s="9">
        <f>E2/B2</f>
        <v>1.0440449442496564</v>
      </c>
      <c r="H2" s="9">
        <f>F2/C2</f>
        <v>0.96238548057717821</v>
      </c>
    </row>
    <row r="3" spans="1:8">
      <c r="A3" s="15" t="s">
        <v>15</v>
      </c>
      <c r="B3" s="7">
        <v>1.7826723082120424E+16</v>
      </c>
      <c r="C3" s="19">
        <v>38609.629283387716</v>
      </c>
      <c r="D3" s="4" t="str">
        <f>OrigMoRates!A3</f>
        <v>Almanor 2011 CFM</v>
      </c>
      <c r="E3" s="7">
        <f>SummaryData!B3</f>
        <v>1.6045839811718892E+16</v>
      </c>
      <c r="F3" s="19">
        <f>SummaryData!D3</f>
        <v>25917.232722254088</v>
      </c>
      <c r="G3" s="9">
        <f t="shared" ref="G3:G66" si="0">E3/B3</f>
        <v>0.90010035707641101</v>
      </c>
      <c r="H3" s="9">
        <f t="shared" ref="H3:H66" si="1">F3/C3</f>
        <v>0.67126344394623094</v>
      </c>
    </row>
    <row r="4" spans="1:8">
      <c r="A4" s="15" t="s">
        <v>16</v>
      </c>
      <c r="B4" s="7">
        <v>1.4885641426097284E+16</v>
      </c>
      <c r="C4" s="19">
        <v>1945.2630674168754</v>
      </c>
      <c r="D4" s="4" t="str">
        <f>OrigMoRates!A4</f>
        <v>Anacapa-Dume alt 1</v>
      </c>
      <c r="E4" s="7">
        <f>SummaryData!B4</f>
        <v>1.07120120644377E+16</v>
      </c>
      <c r="F4" s="19">
        <f>SummaryData!D4</f>
        <v>4551.8514682904888</v>
      </c>
      <c r="G4" s="9">
        <f t="shared" si="0"/>
        <v>0.71962045556582876</v>
      </c>
      <c r="H4" s="9">
        <f t="shared" si="1"/>
        <v>2.3399670432929747</v>
      </c>
    </row>
    <row r="5" spans="1:8">
      <c r="A5" s="15" t="s">
        <v>398</v>
      </c>
      <c r="B5" s="7">
        <v>1.3772272428853756E+16</v>
      </c>
      <c r="C5" s="19">
        <v>1673.8860843066279</v>
      </c>
      <c r="D5" s="4" t="str">
        <f>OrigMoRates!A5</f>
        <v>Anacapa-Dume alt 2</v>
      </c>
      <c r="E5" s="7">
        <f>SummaryData!B5</f>
        <v>1.0825344026652176E+16</v>
      </c>
      <c r="F5" s="19">
        <f>SummaryData!D5</f>
        <v>2542.4902064575767</v>
      </c>
      <c r="G5" s="9">
        <f t="shared" si="0"/>
        <v>0.78602453462744581</v>
      </c>
      <c r="H5" s="9">
        <f t="shared" si="1"/>
        <v>1.5189147160577237</v>
      </c>
    </row>
    <row r="6" spans="1:8">
      <c r="A6" s="15" t="s">
        <v>18</v>
      </c>
      <c r="B6" s="7">
        <v>532506215229237.19</v>
      </c>
      <c r="C6" s="19">
        <v>18930.056212363354</v>
      </c>
      <c r="D6" s="4" t="str">
        <f>OrigMoRates!A6</f>
        <v>Anaheim</v>
      </c>
      <c r="E6" s="7">
        <f>SummaryData!B6</f>
        <v>582939573331503.62</v>
      </c>
      <c r="F6" s="19">
        <f>SummaryData!D6</f>
        <v>17334.826355701174</v>
      </c>
      <c r="G6" s="9">
        <f t="shared" si="0"/>
        <v>1.094709426218726</v>
      </c>
      <c r="H6" s="9">
        <f t="shared" si="1"/>
        <v>0.91573031591843224</v>
      </c>
    </row>
    <row r="7" spans="1:8">
      <c r="A7" s="15" t="s">
        <v>19</v>
      </c>
      <c r="B7" s="7">
        <v>2.407177024807104E+16</v>
      </c>
      <c r="C7" s="19">
        <v>1527.5409237109336</v>
      </c>
      <c r="D7" s="4" t="str">
        <f>OrigMoRates!A7</f>
        <v>Antelope Valley 2011</v>
      </c>
      <c r="E7" s="7">
        <f>SummaryData!B7</f>
        <v>2.5870974456490232E+16</v>
      </c>
      <c r="F7" s="19">
        <f>SummaryData!D7</f>
        <v>1328.4683130523792</v>
      </c>
      <c r="G7" s="9">
        <f t="shared" si="0"/>
        <v>1.0747433275524623</v>
      </c>
      <c r="H7" s="9">
        <f t="shared" si="1"/>
        <v>0.86967772347798245</v>
      </c>
    </row>
    <row r="8" spans="1:8">
      <c r="A8" s="15" t="s">
        <v>20</v>
      </c>
      <c r="B8" s="7">
        <v>8039657920772879</v>
      </c>
      <c r="C8" s="19">
        <v>6615.6482486926607</v>
      </c>
      <c r="D8" s="4" t="str">
        <f>OrigMoRates!A8</f>
        <v>Ash Hill</v>
      </c>
      <c r="E8" s="7">
        <f>SummaryData!B8</f>
        <v>9033305991423332</v>
      </c>
      <c r="F8" s="19">
        <f>SummaryData!D8</f>
        <v>5122.7620686126065</v>
      </c>
      <c r="G8" s="9">
        <f t="shared" si="0"/>
        <v>1.1235933270348559</v>
      </c>
      <c r="H8" s="9">
        <f t="shared" si="1"/>
        <v>0.77434015171905968</v>
      </c>
    </row>
    <row r="9" spans="1:8">
      <c r="A9" s="15" t="s">
        <v>21</v>
      </c>
      <c r="B9" s="7">
        <v>1.1688893804385706E+16</v>
      </c>
      <c r="C9" s="19">
        <v>5217.384659437027</v>
      </c>
      <c r="D9" s="4" t="str">
        <f>OrigMoRates!A9</f>
        <v>Baker</v>
      </c>
      <c r="E9" s="7">
        <f>SummaryData!B9</f>
        <v>6821426027194682</v>
      </c>
      <c r="F9" s="19">
        <f>SummaryData!D9</f>
        <v>10347.517235745841</v>
      </c>
      <c r="G9" s="9">
        <f t="shared" si="0"/>
        <v>0.58358182915779966</v>
      </c>
      <c r="H9" s="9">
        <f t="shared" si="1"/>
        <v>1.9832766627681182</v>
      </c>
    </row>
    <row r="10" spans="1:8">
      <c r="A10" s="15" t="s">
        <v>22</v>
      </c>
      <c r="B10" s="7">
        <v>3.118783133298167E+17</v>
      </c>
      <c r="C10" s="19">
        <v>339.3340816168589</v>
      </c>
      <c r="D10" s="4" t="str">
        <f>OrigMoRates!A10</f>
        <v>Bartlett Springs 2011 CFM</v>
      </c>
      <c r="E10" s="7">
        <f>SummaryData!B10</f>
        <v>3.1407332644324269E+17</v>
      </c>
      <c r="F10" s="19">
        <f>SummaryData!D10</f>
        <v>385.96919095200212</v>
      </c>
      <c r="G10" s="9">
        <f t="shared" si="0"/>
        <v>1.0070380434278696</v>
      </c>
      <c r="H10" s="9">
        <f t="shared" si="1"/>
        <v>1.1374312568691487</v>
      </c>
    </row>
    <row r="11" spans="1:8">
      <c r="A11" s="15" t="s">
        <v>24</v>
      </c>
      <c r="B11" s="7">
        <v>2.7862450969897104E+16</v>
      </c>
      <c r="C11" s="19">
        <v>2126.5592073607399</v>
      </c>
      <c r="D11" s="4" t="str">
        <f>OrigMoRates!A11</f>
        <v>Battle Creek 2011 CFM</v>
      </c>
      <c r="E11" s="7">
        <f>SummaryData!B11</f>
        <v>1.5408395114978208E+16</v>
      </c>
      <c r="F11" s="19">
        <f>SummaryData!D11</f>
        <v>4156.5543957559858</v>
      </c>
      <c r="G11" s="9">
        <f t="shared" si="0"/>
        <v>0.55301649993482649</v>
      </c>
      <c r="H11" s="9">
        <f t="shared" si="1"/>
        <v>1.9545914270191709</v>
      </c>
    </row>
    <row r="12" spans="1:8">
      <c r="A12" s="15" t="s">
        <v>26</v>
      </c>
      <c r="B12" s="7">
        <v>1.3944375203738472E+16</v>
      </c>
      <c r="C12" s="19">
        <v>2230.8339685225897</v>
      </c>
      <c r="D12" s="4" t="str">
        <f>OrigMoRates!A12</f>
        <v>Bear River fault zone</v>
      </c>
      <c r="E12" s="7">
        <f>SummaryData!B12</f>
        <v>2.0068078646596596E+16</v>
      </c>
      <c r="F12" s="19">
        <f>SummaryData!D12</f>
        <v>1736.2550070370837</v>
      </c>
      <c r="G12" s="9">
        <f t="shared" si="0"/>
        <v>1.4391522282917606</v>
      </c>
      <c r="H12" s="9">
        <f t="shared" si="1"/>
        <v>0.77829862353537238</v>
      </c>
    </row>
    <row r="13" spans="1:8">
      <c r="A13" s="15" t="s">
        <v>27</v>
      </c>
      <c r="B13" s="7">
        <v>1.7475503948827516E+16</v>
      </c>
      <c r="C13" s="19">
        <v>18364.121022354211</v>
      </c>
      <c r="D13" s="4" t="str">
        <f>OrigMoRates!A13</f>
        <v>Bennett Valley 2011 CFM</v>
      </c>
      <c r="E13" s="7">
        <f>SummaryData!B13</f>
        <v>1.0545460298543196E+16</v>
      </c>
      <c r="F13" s="19">
        <f>SummaryData!D13</f>
        <v>11547.794856318822</v>
      </c>
      <c r="G13" s="9">
        <f t="shared" si="0"/>
        <v>0.6034424145605668</v>
      </c>
      <c r="H13" s="9">
        <f t="shared" si="1"/>
        <v>0.62882371784971158</v>
      </c>
    </row>
    <row r="14" spans="1:8">
      <c r="A14" s="15" t="s">
        <v>28</v>
      </c>
      <c r="B14" s="7">
        <v>3472871351649911</v>
      </c>
      <c r="C14" s="19">
        <v>11814.081124308708</v>
      </c>
      <c r="D14" s="4" t="str">
        <f>OrigMoRates!A14</f>
        <v>Bicycle Lake</v>
      </c>
      <c r="E14" s="7">
        <f>SummaryData!B14</f>
        <v>5002840449287941</v>
      </c>
      <c r="F14" s="19">
        <f>SummaryData!D14</f>
        <v>9211.8405132335138</v>
      </c>
      <c r="G14" s="9">
        <f t="shared" si="0"/>
        <v>1.4405487398521584</v>
      </c>
      <c r="H14" s="9">
        <f t="shared" si="1"/>
        <v>0.77973398153489804</v>
      </c>
    </row>
    <row r="15" spans="1:8">
      <c r="A15" s="15" t="s">
        <v>29</v>
      </c>
      <c r="B15" s="7">
        <v>2.939860355951591E+17</v>
      </c>
      <c r="C15" s="19">
        <v>614.53837592511354</v>
      </c>
      <c r="D15" s="4" t="str">
        <f>OrigMoRates!A15</f>
        <v>Big Lagoon - Bald Mtn 2011 CFM</v>
      </c>
      <c r="E15" s="7">
        <f>SummaryData!B15</f>
        <v>1.2536292995466307E+17</v>
      </c>
      <c r="F15" s="19">
        <f>SummaryData!D15</f>
        <v>1289.2129075163696</v>
      </c>
      <c r="G15" s="9">
        <f t="shared" si="0"/>
        <v>0.42642477796903683</v>
      </c>
      <c r="H15" s="9">
        <f t="shared" si="1"/>
        <v>2.0978558183215403</v>
      </c>
    </row>
    <row r="16" spans="1:8">
      <c r="A16" s="15" t="s">
        <v>31</v>
      </c>
      <c r="B16" s="7">
        <v>1395499658145674.2</v>
      </c>
      <c r="C16" s="19">
        <v>15996.492341416128</v>
      </c>
      <c r="D16" s="4" t="str">
        <f>OrigMoRates!A16</f>
        <v>Big Pine (Central)</v>
      </c>
      <c r="E16" s="7">
        <f>SummaryData!B16</f>
        <v>1981534436509239.2</v>
      </c>
      <c r="F16" s="19">
        <f>SummaryData!D16</f>
        <v>8809.0815886468954</v>
      </c>
      <c r="G16" s="9">
        <f t="shared" si="0"/>
        <v>1.4199461998738732</v>
      </c>
      <c r="H16" s="9">
        <f t="shared" si="1"/>
        <v>0.55068832595502937</v>
      </c>
    </row>
    <row r="17" spans="1:8">
      <c r="A17" s="15" t="s">
        <v>32</v>
      </c>
      <c r="B17" s="7">
        <v>4804088838282957</v>
      </c>
      <c r="C17" s="19">
        <v>5460.8726277844353</v>
      </c>
      <c r="D17" s="4" t="str">
        <f>OrigMoRates!A17</f>
        <v>Big Pine (East)</v>
      </c>
      <c r="E17" s="7">
        <f>SummaryData!B17</f>
        <v>5474840206717910</v>
      </c>
      <c r="F17" s="19">
        <f>SummaryData!D17</f>
        <v>4766.1301307431577</v>
      </c>
      <c r="G17" s="9">
        <f t="shared" si="0"/>
        <v>1.1396209335451608</v>
      </c>
      <c r="H17" s="9">
        <f t="shared" si="1"/>
        <v>0.8727781172725968</v>
      </c>
    </row>
    <row r="18" spans="1:8">
      <c r="A18" s="15" t="s">
        <v>33</v>
      </c>
      <c r="B18" s="7">
        <v>223021002391040.41</v>
      </c>
      <c r="C18" s="19">
        <v>74455.628760362772</v>
      </c>
      <c r="D18" s="4" t="str">
        <f>OrigMoRates!A18</f>
        <v>Big Pine (West)</v>
      </c>
      <c r="E18" s="7">
        <f>SummaryData!B18</f>
        <v>313491786104240.88</v>
      </c>
      <c r="F18" s="19">
        <f>SummaryData!D18</f>
        <v>47359.188994858465</v>
      </c>
      <c r="G18" s="9">
        <f t="shared" si="0"/>
        <v>1.4056603761226527</v>
      </c>
      <c r="H18" s="9">
        <f t="shared" si="1"/>
        <v>0.63607264868160807</v>
      </c>
    </row>
    <row r="19" spans="1:8">
      <c r="A19" s="15" t="s">
        <v>34</v>
      </c>
      <c r="B19" s="7">
        <v>9999413183991136</v>
      </c>
      <c r="C19" s="19">
        <v>6804.4363374830273</v>
      </c>
      <c r="D19" s="4" t="str">
        <f>OrigMoRates!A19</f>
        <v>Blackwater</v>
      </c>
      <c r="E19" s="7">
        <f>SummaryData!B19</f>
        <v>9833873651073512</v>
      </c>
      <c r="F19" s="19">
        <f>SummaryData!D19</f>
        <v>6291.8797899067849</v>
      </c>
      <c r="G19" s="9">
        <f t="shared" si="0"/>
        <v>0.98344507523875002</v>
      </c>
      <c r="H19" s="9">
        <f t="shared" si="1"/>
        <v>0.92467318053182967</v>
      </c>
    </row>
    <row r="20" spans="1:8">
      <c r="A20" s="15" t="s">
        <v>35</v>
      </c>
      <c r="B20" s="7">
        <v>1.2248136675142166E+16</v>
      </c>
      <c r="C20" s="19">
        <v>4712.4979117817929</v>
      </c>
      <c r="D20" s="4" t="str">
        <f>OrigMoRates!A20</f>
        <v>Blue Cut</v>
      </c>
      <c r="E20" s="7">
        <f>SummaryData!B20</f>
        <v>1.9741715450015344E+16</v>
      </c>
      <c r="F20" s="19">
        <f>SummaryData!D20</f>
        <v>3031.0305679630146</v>
      </c>
      <c r="G20" s="9">
        <f t="shared" si="0"/>
        <v>1.6118137781791366</v>
      </c>
      <c r="H20" s="9">
        <f t="shared" si="1"/>
        <v>0.64318979545541777</v>
      </c>
    </row>
    <row r="21" spans="1:8">
      <c r="A21" s="15" t="s">
        <v>36</v>
      </c>
      <c r="B21" s="7">
        <v>2.8364929243315896E+16</v>
      </c>
      <c r="C21" s="19">
        <v>180.3722120951295</v>
      </c>
      <c r="D21" s="4" t="str">
        <f>OrigMoRates!A21</f>
        <v>Brawley (Seismic Zone) alt 1</v>
      </c>
      <c r="E21" s="7">
        <f>SummaryData!B21</f>
        <v>2.8908606793936652E+16</v>
      </c>
      <c r="F21" s="19">
        <f>SummaryData!D21</f>
        <v>157.74611101118333</v>
      </c>
      <c r="G21" s="9">
        <f t="shared" si="0"/>
        <v>1.019167245084839</v>
      </c>
      <c r="H21" s="9">
        <f t="shared" si="1"/>
        <v>0.87455883131259149</v>
      </c>
    </row>
    <row r="22" spans="1:8">
      <c r="A22" s="15" t="s">
        <v>400</v>
      </c>
      <c r="B22" s="7">
        <v>2.77321044227425E+16</v>
      </c>
      <c r="C22" s="19">
        <v>193.34329657716015</v>
      </c>
      <c r="D22" s="4" t="str">
        <f>OrigMoRates!A22</f>
        <v>Brawley (Seismic Zone) alt 2</v>
      </c>
      <c r="E22" s="7">
        <f>SummaryData!B22</f>
        <v>2.7005350318044056E+16</v>
      </c>
      <c r="F22" s="19">
        <f>SummaryData!D22</f>
        <v>204.7945223853593</v>
      </c>
      <c r="G22" s="9">
        <f t="shared" si="0"/>
        <v>0.97379376286703834</v>
      </c>
      <c r="H22" s="9">
        <f t="shared" si="1"/>
        <v>1.0592274260909229</v>
      </c>
    </row>
    <row r="23" spans="1:8">
      <c r="A23" s="15" t="s">
        <v>37</v>
      </c>
      <c r="B23" s="7">
        <v>513762392542159.69</v>
      </c>
      <c r="C23" s="19">
        <v>19523.837479402511</v>
      </c>
      <c r="D23" s="4" t="str">
        <f>OrigMoRates!A23</f>
        <v>Breckenridge 2011</v>
      </c>
      <c r="E23" s="7">
        <f>SummaryData!B23</f>
        <v>546256690318042.38</v>
      </c>
      <c r="F23" s="19">
        <f>SummaryData!D23</f>
        <v>20274.400368287592</v>
      </c>
      <c r="G23" s="9">
        <f t="shared" si="0"/>
        <v>1.0632477157681723</v>
      </c>
      <c r="H23" s="9">
        <f t="shared" si="1"/>
        <v>1.0384434099944193</v>
      </c>
    </row>
    <row r="24" spans="1:8">
      <c r="A24" s="15" t="s">
        <v>38</v>
      </c>
      <c r="B24" s="7">
        <v>9814944646015156</v>
      </c>
      <c r="C24" s="19">
        <v>2996.2193435576169</v>
      </c>
      <c r="D24" s="4" t="str">
        <f>OrigMoRates!A24</f>
        <v>Bullion Mountains</v>
      </c>
      <c r="E24" s="7">
        <f>SummaryData!B24</f>
        <v>1.3892203822217746E+16</v>
      </c>
      <c r="F24" s="19">
        <f>SummaryData!D24</f>
        <v>2361.0670070102224</v>
      </c>
      <c r="G24" s="9">
        <f t="shared" si="0"/>
        <v>1.4154133643390385</v>
      </c>
      <c r="H24" s="9">
        <f t="shared" si="1"/>
        <v>0.78801540751244381</v>
      </c>
    </row>
    <row r="25" spans="1:8">
      <c r="A25" s="15" t="s">
        <v>39</v>
      </c>
      <c r="B25" s="7">
        <v>7029915875160780</v>
      </c>
      <c r="C25" s="19">
        <v>4724.1001486156647</v>
      </c>
      <c r="D25" s="4" t="str">
        <f>OrigMoRates!A25</f>
        <v>Burnt Mtn</v>
      </c>
      <c r="E25" s="7">
        <f>SummaryData!B25</f>
        <v>8281913052191426</v>
      </c>
      <c r="F25" s="19">
        <f>SummaryData!D25</f>
        <v>5993.3464083896724</v>
      </c>
      <c r="G25" s="9">
        <f t="shared" si="0"/>
        <v>1.1780956129865512</v>
      </c>
      <c r="H25" s="9">
        <f t="shared" si="1"/>
        <v>1.2686747147276172</v>
      </c>
    </row>
    <row r="26" spans="1:8">
      <c r="A26" s="15" t="s">
        <v>40</v>
      </c>
      <c r="B26" s="7">
        <v>8628865994674802</v>
      </c>
      <c r="C26" s="19">
        <v>3551.1423232595162</v>
      </c>
      <c r="D26" s="4" t="str">
        <f>OrigMoRates!A26</f>
        <v>Butano 2011 CFM</v>
      </c>
      <c r="E26" s="7">
        <f>SummaryData!B26</f>
        <v>1.208730745085441E+16</v>
      </c>
      <c r="F26" s="19">
        <f>SummaryData!D26</f>
        <v>2881.3976269142991</v>
      </c>
      <c r="G26" s="9">
        <f t="shared" si="0"/>
        <v>1.400799068882741</v>
      </c>
      <c r="H26" s="9">
        <f t="shared" si="1"/>
        <v>0.81140021002298968</v>
      </c>
    </row>
    <row r="27" spans="1:8">
      <c r="A27" s="15" t="s">
        <v>41</v>
      </c>
      <c r="B27" s="7">
        <v>9004698638357304</v>
      </c>
      <c r="C27" s="19">
        <v>5744.3371534583403</v>
      </c>
      <c r="D27" s="4" t="str">
        <f>OrigMoRates!A27</f>
        <v>Cady</v>
      </c>
      <c r="E27" s="7">
        <f>SummaryData!B27</f>
        <v>7985603312574908</v>
      </c>
      <c r="F27" s="19">
        <f>SummaryData!D27</f>
        <v>6684.2329043895779</v>
      </c>
      <c r="G27" s="9">
        <f t="shared" si="0"/>
        <v>0.88682627073810594</v>
      </c>
      <c r="H27" s="9">
        <f t="shared" si="1"/>
        <v>1.1636212718408041</v>
      </c>
    </row>
    <row r="28" spans="1:8">
      <c r="A28" s="15" t="s">
        <v>42</v>
      </c>
      <c r="B28" s="7">
        <v>1.2692810590888766E+17</v>
      </c>
      <c r="C28" s="19">
        <v>215.45637993035692</v>
      </c>
      <c r="D28" s="4" t="str">
        <f>OrigMoRates!A28</f>
        <v>Calaveras (Central) 2011 CFM</v>
      </c>
      <c r="E28" s="7">
        <f>SummaryData!B28</f>
        <v>1.2833614079648869E+17</v>
      </c>
      <c r="F28" s="19">
        <f>SummaryData!D28</f>
        <v>191.44359687995893</v>
      </c>
      <c r="G28" s="9">
        <f t="shared" si="0"/>
        <v>1.0110931686683464</v>
      </c>
      <c r="H28" s="9">
        <f t="shared" si="1"/>
        <v>0.88854921326460712</v>
      </c>
    </row>
    <row r="29" spans="1:8">
      <c r="A29" s="15" t="s">
        <v>44</v>
      </c>
      <c r="B29" s="7">
        <v>6.6811570468200784E+16</v>
      </c>
      <c r="C29" s="19">
        <v>499.68339264850766</v>
      </c>
      <c r="D29" s="4" t="str">
        <f>OrigMoRates!A29</f>
        <v>Calaveras (No) 2011 CFM</v>
      </c>
      <c r="E29" s="7">
        <f>SummaryData!B29</f>
        <v>6.5605042996202544E+16</v>
      </c>
      <c r="F29" s="19">
        <f>SummaryData!D29</f>
        <v>481.83012825230935</v>
      </c>
      <c r="G29" s="9">
        <f t="shared" si="0"/>
        <v>0.98194133944849427</v>
      </c>
      <c r="H29" s="9">
        <f t="shared" si="1"/>
        <v>0.96427084698258758</v>
      </c>
    </row>
    <row r="30" spans="1:8">
      <c r="A30" s="15" t="s">
        <v>46</v>
      </c>
      <c r="B30" s="7">
        <v>1.4134556621018896E+17</v>
      </c>
      <c r="C30" s="19">
        <v>183.32304078043137</v>
      </c>
      <c r="D30" s="4" t="str">
        <f>OrigMoRates!A30</f>
        <v>Calaveras (So) - Paicines extension 2011 CFM</v>
      </c>
      <c r="E30" s="7">
        <f>SummaryData!B30</f>
        <v>1.0306076399529434E+17</v>
      </c>
      <c r="F30" s="19">
        <f>SummaryData!D30</f>
        <v>249.76034622342124</v>
      </c>
      <c r="G30" s="9">
        <f t="shared" si="0"/>
        <v>0.72914040927210322</v>
      </c>
      <c r="H30" s="9">
        <f t="shared" si="1"/>
        <v>1.3624056483034381</v>
      </c>
    </row>
    <row r="31" spans="1:8">
      <c r="A31" s="15" t="s">
        <v>47</v>
      </c>
      <c r="B31" s="7">
        <v>5.7434847243199968E+16</v>
      </c>
      <c r="C31" s="19">
        <v>228.66559451929535</v>
      </c>
      <c r="D31" s="4" t="str">
        <f>OrigMoRates!A31</f>
        <v>Calaveras (So) 2011 CFM</v>
      </c>
      <c r="E31" s="7">
        <f>SummaryData!B31</f>
        <v>5.4614497004937376E+16</v>
      </c>
      <c r="F31" s="19">
        <f>SummaryData!D31</f>
        <v>242.21154213385421</v>
      </c>
      <c r="G31" s="9">
        <f t="shared" si="0"/>
        <v>0.95089478994659449</v>
      </c>
      <c r="H31" s="9">
        <f t="shared" si="1"/>
        <v>1.0592391157184593</v>
      </c>
    </row>
    <row r="32" spans="1:8">
      <c r="A32" s="15" t="s">
        <v>49</v>
      </c>
      <c r="B32" s="7">
        <v>1.1316767957442362E+17</v>
      </c>
      <c r="C32" s="19">
        <v>804.7577316180018</v>
      </c>
      <c r="D32" s="4" t="str">
        <f>OrigMoRates!A32</f>
        <v>Calico-Hidalgo</v>
      </c>
      <c r="E32" s="7">
        <f>SummaryData!B32</f>
        <v>1.0050157488204811E+17</v>
      </c>
      <c r="F32" s="19">
        <f>SummaryData!D32</f>
        <v>1128.9394159918302</v>
      </c>
      <c r="G32" s="9">
        <f t="shared" si="0"/>
        <v>0.88807665987314188</v>
      </c>
      <c r="H32" s="9">
        <f t="shared" si="1"/>
        <v>1.402831400851591</v>
      </c>
    </row>
    <row r="33" spans="1:8">
      <c r="A33" s="15" t="s">
        <v>50</v>
      </c>
      <c r="B33" s="7">
        <v>1.9590506560166448E+16</v>
      </c>
      <c r="C33" s="19">
        <v>2373.4243745614131</v>
      </c>
      <c r="D33" s="4" t="str">
        <f>OrigMoRates!A33</f>
        <v>Camp Rock 2011</v>
      </c>
      <c r="E33" s="7">
        <f>SummaryData!B33</f>
        <v>1.7389133486755844E+16</v>
      </c>
      <c r="F33" s="19">
        <f>SummaryData!D33</f>
        <v>3077.8813145973427</v>
      </c>
      <c r="G33" s="9">
        <f t="shared" si="0"/>
        <v>0.88763062013482208</v>
      </c>
      <c r="H33" s="9">
        <f t="shared" si="1"/>
        <v>1.296810358731614</v>
      </c>
    </row>
    <row r="34" spans="1:8">
      <c r="A34" s="15" t="s">
        <v>51</v>
      </c>
      <c r="B34" s="7">
        <v>9299571487702728</v>
      </c>
      <c r="C34" s="19">
        <v>4875.2537973953158</v>
      </c>
      <c r="D34" s="4" t="str">
        <f>OrigMoRates!A34</f>
        <v>Canada David (Detachment)</v>
      </c>
      <c r="E34" s="7">
        <f>SummaryData!B34</f>
        <v>8801014823067811</v>
      </c>
      <c r="F34" s="19">
        <f>SummaryData!D34</f>
        <v>5920.3949761289041</v>
      </c>
      <c r="G34" s="9">
        <f t="shared" si="0"/>
        <v>0.94638928629193475</v>
      </c>
      <c r="H34" s="9">
        <f t="shared" si="1"/>
        <v>1.2143767734291027</v>
      </c>
    </row>
    <row r="35" spans="1:8">
      <c r="A35" s="15" t="s">
        <v>52</v>
      </c>
      <c r="B35" s="7">
        <v>1804815255168576.5</v>
      </c>
      <c r="C35" s="19">
        <v>6186.1431584416032</v>
      </c>
      <c r="D35" s="4" t="str">
        <f>OrigMoRates!A35</f>
        <v>Carlsbad</v>
      </c>
      <c r="E35" s="7">
        <f>SummaryData!B35</f>
        <v>1768270766892705.5</v>
      </c>
      <c r="F35" s="19">
        <f>SummaryData!D35</f>
        <v>7857.1300725647525</v>
      </c>
      <c r="G35" s="9">
        <f t="shared" si="0"/>
        <v>0.97975167365678228</v>
      </c>
      <c r="H35" s="9">
        <f t="shared" si="1"/>
        <v>1.2701177246185973</v>
      </c>
    </row>
    <row r="36" spans="1:8">
      <c r="A36" s="15" t="s">
        <v>53</v>
      </c>
      <c r="B36" s="7">
        <v>4.4260357421633416E+16</v>
      </c>
      <c r="C36" s="19">
        <v>863.23656511014894</v>
      </c>
      <c r="D36" s="4" t="str">
        <f>OrigMoRates!A36</f>
        <v>Carson Range (Genoa)</v>
      </c>
      <c r="E36" s="7">
        <f>SummaryData!B36</f>
        <v>4.2884737615267552E+16</v>
      </c>
      <c r="F36" s="19">
        <f>SummaryData!D36</f>
        <v>893.75505548803187</v>
      </c>
      <c r="G36" s="9">
        <f t="shared" si="0"/>
        <v>0.96891982156263623</v>
      </c>
      <c r="H36" s="9">
        <f t="shared" si="1"/>
        <v>1.0353535654203767</v>
      </c>
    </row>
    <row r="37" spans="1:8">
      <c r="A37" s="15" t="s">
        <v>54</v>
      </c>
      <c r="B37" s="7">
        <v>4313159582748459</v>
      </c>
      <c r="C37" s="19">
        <v>6399.4701116201304</v>
      </c>
      <c r="D37" s="4" t="str">
        <f>OrigMoRates!A37</f>
        <v>Casmalia 2011 CFM</v>
      </c>
      <c r="E37" s="7">
        <f>SummaryData!B37</f>
        <v>4491978156697831</v>
      </c>
      <c r="F37" s="19">
        <f>SummaryData!D37</f>
        <v>6898.4377856223537</v>
      </c>
      <c r="G37" s="9">
        <f t="shared" si="0"/>
        <v>1.0414588355748766</v>
      </c>
      <c r="H37" s="9">
        <f t="shared" si="1"/>
        <v>1.077970154606426</v>
      </c>
    </row>
    <row r="38" spans="1:8">
      <c r="A38" s="15" t="s">
        <v>56</v>
      </c>
      <c r="B38" s="7">
        <v>8749304450437891</v>
      </c>
      <c r="C38" s="19">
        <v>7370.9132249181475</v>
      </c>
      <c r="D38" s="4" t="str">
        <f>OrigMoRates!A38</f>
        <v>Cedar Mtn-Mahogany Mtn</v>
      </c>
      <c r="E38" s="7">
        <f>SummaryData!B38</f>
        <v>9546969982113926</v>
      </c>
      <c r="F38" s="19">
        <f>SummaryData!D38</f>
        <v>6262.3570118569851</v>
      </c>
      <c r="G38" s="9">
        <f t="shared" si="0"/>
        <v>1.0911690221999433</v>
      </c>
      <c r="H38" s="9">
        <f t="shared" si="1"/>
        <v>0.84960395282994627</v>
      </c>
    </row>
    <row r="39" spans="1:8">
      <c r="A39" s="15" t="s">
        <v>57</v>
      </c>
      <c r="B39" s="7">
        <v>6.1049656186699546E+17</v>
      </c>
      <c r="C39" s="19">
        <v>198.65451221505933</v>
      </c>
      <c r="D39" s="4" t="str">
        <f>OrigMoRates!A39</f>
        <v>Cerro Prieto</v>
      </c>
      <c r="E39" s="7">
        <f>SummaryData!B39</f>
        <v>5.5753404168754726E+17</v>
      </c>
      <c r="F39" s="19">
        <f>SummaryData!D39</f>
        <v>105.63911838932063</v>
      </c>
      <c r="G39" s="9">
        <f t="shared" si="0"/>
        <v>0.91324681662828633</v>
      </c>
      <c r="H39" s="9">
        <f t="shared" si="1"/>
        <v>0.53177306274804303</v>
      </c>
    </row>
    <row r="40" spans="1:8">
      <c r="A40" s="15" t="s">
        <v>58</v>
      </c>
      <c r="B40" s="7">
        <v>4.5438485940430192E+16</v>
      </c>
      <c r="C40" s="19">
        <v>1070.7321695691599</v>
      </c>
      <c r="D40" s="4" t="str">
        <f>OrigMoRates!A40</f>
        <v>Channel Islands Thrust</v>
      </c>
      <c r="E40" s="7">
        <f>SummaryData!B40</f>
        <v>4.4226667994702424E+16</v>
      </c>
      <c r="F40" s="19">
        <f>SummaryData!D40</f>
        <v>1717.7435849064361</v>
      </c>
      <c r="G40" s="9">
        <f t="shared" si="0"/>
        <v>0.97333058264052941</v>
      </c>
      <c r="H40" s="9">
        <f t="shared" si="1"/>
        <v>1.604270081469225</v>
      </c>
    </row>
    <row r="41" spans="1:8">
      <c r="A41" s="15" t="s">
        <v>59</v>
      </c>
      <c r="B41" s="7">
        <v>1.4307189840781534E+16</v>
      </c>
      <c r="C41" s="19">
        <v>4753.4634088571593</v>
      </c>
      <c r="D41" s="4" t="str">
        <f>OrigMoRates!A41</f>
        <v>Channel Islands Western Deep Ramp</v>
      </c>
      <c r="E41" s="7">
        <f>SummaryData!B41</f>
        <v>2.126005049355688E+16</v>
      </c>
      <c r="F41" s="19">
        <f>SummaryData!D41</f>
        <v>4036.8672407081563</v>
      </c>
      <c r="G41" s="9">
        <f t="shared" si="0"/>
        <v>1.4859696928712554</v>
      </c>
      <c r="H41" s="9">
        <f t="shared" si="1"/>
        <v>0.84924756824386938</v>
      </c>
    </row>
    <row r="42" spans="1:8">
      <c r="A42" s="15" t="s">
        <v>60</v>
      </c>
      <c r="B42" s="7">
        <v>5273391517623762</v>
      </c>
      <c r="C42" s="19">
        <v>1955.3148339785248</v>
      </c>
      <c r="D42" s="4" t="str">
        <f>OrigMoRates!A42</f>
        <v>Chino alt 1</v>
      </c>
      <c r="E42" s="7">
        <f>SummaryData!B42</f>
        <v>4157373136754739.5</v>
      </c>
      <c r="F42" s="19">
        <f>SummaryData!D42</f>
        <v>2248.4225807917678</v>
      </c>
      <c r="G42" s="9">
        <f t="shared" si="0"/>
        <v>0.78836800242514316</v>
      </c>
      <c r="H42" s="9">
        <f t="shared" si="1"/>
        <v>1.1499030957673706</v>
      </c>
    </row>
    <row r="43" spans="1:8">
      <c r="A43" s="15" t="s">
        <v>401</v>
      </c>
      <c r="B43" s="7">
        <v>7431881233428447</v>
      </c>
      <c r="C43" s="19">
        <v>2308.6996065392386</v>
      </c>
      <c r="D43" s="4" t="str">
        <f>OrigMoRates!A43</f>
        <v>Chino alt 2</v>
      </c>
      <c r="E43" s="7">
        <f>SummaryData!B43</f>
        <v>5746968397588878</v>
      </c>
      <c r="F43" s="19">
        <f>SummaryData!D43</f>
        <v>2462.2237611285045</v>
      </c>
      <c r="G43" s="9">
        <f t="shared" si="0"/>
        <v>0.77328582320975936</v>
      </c>
      <c r="H43" s="9">
        <f t="shared" si="1"/>
        <v>1.0664981074863178</v>
      </c>
    </row>
    <row r="44" spans="1:8">
      <c r="A44" s="15" t="s">
        <v>62</v>
      </c>
      <c r="B44" s="7">
        <v>2562246684587374</v>
      </c>
      <c r="C44" s="19">
        <v>7475.200532878619</v>
      </c>
      <c r="D44" s="4" t="str">
        <f>OrigMoRates!A44</f>
        <v>Clamshell-Sawpit</v>
      </c>
      <c r="E44" s="7">
        <f>SummaryData!B44</f>
        <v>2429507939627668.5</v>
      </c>
      <c r="F44" s="19">
        <f>SummaryData!D44</f>
        <v>7805.9689311014872</v>
      </c>
      <c r="G44" s="9">
        <f t="shared" si="0"/>
        <v>0.94819439292939045</v>
      </c>
      <c r="H44" s="9">
        <f t="shared" si="1"/>
        <v>1.0442487658716351</v>
      </c>
    </row>
    <row r="45" spans="1:8">
      <c r="A45" s="15" t="s">
        <v>63</v>
      </c>
      <c r="B45" s="7">
        <v>4609142460784185</v>
      </c>
      <c r="C45" s="19">
        <v>3421.6716749663851</v>
      </c>
      <c r="D45" s="4" t="str">
        <f>OrigMoRates!A45</f>
        <v>Clayton</v>
      </c>
      <c r="E45" s="7">
        <f>SummaryData!B45</f>
        <v>5289330862302842</v>
      </c>
      <c r="F45" s="19">
        <f>SummaryData!D45</f>
        <v>3129.5694143285714</v>
      </c>
      <c r="G45" s="9">
        <f t="shared" si="0"/>
        <v>1.1475737422537666</v>
      </c>
      <c r="H45" s="9">
        <f t="shared" si="1"/>
        <v>0.91463170976488173</v>
      </c>
    </row>
    <row r="46" spans="1:8">
      <c r="A46" s="15" t="s">
        <v>64</v>
      </c>
      <c r="B46" s="7">
        <v>7161005408391166</v>
      </c>
      <c r="C46" s="19">
        <v>3947.4563547100593</v>
      </c>
      <c r="D46" s="4" t="str">
        <f>OrigMoRates!A46</f>
        <v>Cleghorn</v>
      </c>
      <c r="E46" s="7">
        <f>SummaryData!B46</f>
        <v>5919192404393021</v>
      </c>
      <c r="F46" s="19">
        <f>SummaryData!D46</f>
        <v>5346.9533577536458</v>
      </c>
      <c r="G46" s="9">
        <f t="shared" si="0"/>
        <v>0.82658678032235444</v>
      </c>
      <c r="H46" s="9">
        <f t="shared" si="1"/>
        <v>1.3545313430441663</v>
      </c>
    </row>
    <row r="47" spans="1:8">
      <c r="A47" s="15" t="s">
        <v>65</v>
      </c>
      <c r="B47" s="7">
        <v>8040896559636557</v>
      </c>
      <c r="C47" s="19">
        <v>3888.10296061503</v>
      </c>
      <c r="D47" s="4" t="str">
        <f>OrigMoRates!A47</f>
        <v>Cleghorn Lake</v>
      </c>
      <c r="E47" s="7">
        <f>SummaryData!B47</f>
        <v>8160555248766566</v>
      </c>
      <c r="F47" s="19">
        <f>SummaryData!D47</f>
        <v>4526.3855843621022</v>
      </c>
      <c r="G47" s="9">
        <f t="shared" si="0"/>
        <v>1.0148812620884426</v>
      </c>
      <c r="H47" s="9">
        <f t="shared" si="1"/>
        <v>1.1641629941934735</v>
      </c>
    </row>
    <row r="48" spans="1:8">
      <c r="A48" s="15" t="s">
        <v>66</v>
      </c>
      <c r="B48" s="7">
        <v>1133739861433943.2</v>
      </c>
      <c r="C48" s="19" t="e">
        <v>#DIV/0!</v>
      </c>
      <c r="D48" s="4" t="str">
        <f>OrigMoRates!A48</f>
        <v>Cleghorn Pass</v>
      </c>
      <c r="E48" s="7">
        <f>SummaryData!B48</f>
        <v>1562789213338126.8</v>
      </c>
      <c r="F48" s="19" t="e">
        <f>SummaryData!D48</f>
        <v>#DIV/0!</v>
      </c>
      <c r="G48" s="9">
        <f t="shared" si="0"/>
        <v>1.3784372116558785</v>
      </c>
      <c r="H48" s="9" t="e">
        <f t="shared" si="1"/>
        <v>#DIV/0!</v>
      </c>
    </row>
    <row r="49" spans="1:8">
      <c r="A49" s="15" t="s">
        <v>67</v>
      </c>
      <c r="B49" s="7">
        <v>9607750243123006</v>
      </c>
      <c r="C49" s="19" t="e">
        <v>#DIV/0!</v>
      </c>
      <c r="D49" s="4" t="str">
        <f>OrigMoRates!A49</f>
        <v>Collayami 2011 CFM</v>
      </c>
      <c r="E49" s="7">
        <f>SummaryData!B49</f>
        <v>5571143846638641</v>
      </c>
      <c r="F49" s="19" t="e">
        <f>SummaryData!D49</f>
        <v>#DIV/0!</v>
      </c>
      <c r="G49" s="9">
        <f t="shared" si="0"/>
        <v>0.57985935371564534</v>
      </c>
      <c r="H49" s="9" t="e">
        <f t="shared" si="1"/>
        <v>#DIV/0!</v>
      </c>
    </row>
    <row r="50" spans="1:8">
      <c r="A50" s="15" t="s">
        <v>69</v>
      </c>
      <c r="B50" s="7">
        <v>5.2489796195537512E+16</v>
      </c>
      <c r="C50" s="19">
        <v>2007.9001969099213</v>
      </c>
      <c r="D50" s="4" t="str">
        <f>OrigMoRates!A50</f>
        <v>Compton</v>
      </c>
      <c r="E50" s="7">
        <f>SummaryData!B50</f>
        <v>5.2744458289643456E+16</v>
      </c>
      <c r="F50" s="19">
        <f>SummaryData!D50</f>
        <v>1906.4902389981266</v>
      </c>
      <c r="G50" s="9">
        <f t="shared" si="0"/>
        <v>1.0048516495121693</v>
      </c>
      <c r="H50" s="9">
        <f t="shared" si="1"/>
        <v>0.94949452265214151</v>
      </c>
    </row>
    <row r="51" spans="1:8">
      <c r="A51" s="15" t="s">
        <v>70</v>
      </c>
      <c r="B51" s="7">
        <v>1.710136129427343E+16</v>
      </c>
      <c r="C51" s="19">
        <v>1199.7567131116398</v>
      </c>
      <c r="D51" s="4" t="str">
        <f>OrigMoRates!A51</f>
        <v>Concord 2011 CFM</v>
      </c>
      <c r="E51" s="7">
        <f>SummaryData!B51</f>
        <v>1.7190123813442262E+16</v>
      </c>
      <c r="F51" s="19">
        <f>SummaryData!D51</f>
        <v>1217.1451557352143</v>
      </c>
      <c r="G51" s="9">
        <f t="shared" si="0"/>
        <v>1.0051903773998714</v>
      </c>
      <c r="H51" s="9">
        <f t="shared" si="1"/>
        <v>1.014493307212657</v>
      </c>
    </row>
    <row r="52" spans="1:8">
      <c r="A52" s="15" t="s">
        <v>403</v>
      </c>
      <c r="B52" s="7">
        <v>482694115920532.94</v>
      </c>
      <c r="C52" s="19">
        <v>18904.406806716273</v>
      </c>
      <c r="D52" s="4" t="str">
        <f>OrigMoRates!A52</f>
        <v>Contra Costa (Briones) 2011 CFM</v>
      </c>
      <c r="E52" s="7">
        <f>SummaryData!B52</f>
        <v>696197165982092.5</v>
      </c>
      <c r="F52" s="19">
        <f>SummaryData!D52</f>
        <v>6648.6035770042772</v>
      </c>
      <c r="G52" s="9">
        <f t="shared" si="0"/>
        <v>1.4423154188536018</v>
      </c>
      <c r="H52" s="9">
        <f t="shared" si="1"/>
        <v>0.35169596406707621</v>
      </c>
    </row>
    <row r="53" spans="1:8">
      <c r="A53" s="15" t="s">
        <v>404</v>
      </c>
      <c r="B53" s="7">
        <v>884296271953259.5</v>
      </c>
      <c r="C53" s="19">
        <v>7776.2401923418183</v>
      </c>
      <c r="D53" s="4" t="str">
        <f>OrigMoRates!A53</f>
        <v>Contra Costa (Dillon Point) 2011 CFM</v>
      </c>
      <c r="E53" s="7">
        <f>SummaryData!B53</f>
        <v>1242671532952727</v>
      </c>
      <c r="F53" s="19">
        <f>SummaryData!D53</f>
        <v>5366.4464140778509</v>
      </c>
      <c r="G53" s="9">
        <f t="shared" si="0"/>
        <v>1.4052660543370581</v>
      </c>
      <c r="H53" s="9">
        <f t="shared" si="1"/>
        <v>0.69010810897570063</v>
      </c>
    </row>
    <row r="54" spans="1:8">
      <c r="A54" s="15" t="s">
        <v>72</v>
      </c>
      <c r="B54" s="7">
        <v>2987059089379632.5</v>
      </c>
      <c r="C54" s="19">
        <v>4627.5616973581091</v>
      </c>
      <c r="D54" s="4" t="str">
        <f>OrigMoRates!A54</f>
        <v>Contra Costa (Lafayette) 2011 CFM</v>
      </c>
      <c r="E54" s="7">
        <f>SummaryData!B54</f>
        <v>2864881055530634</v>
      </c>
      <c r="F54" s="19">
        <f>SummaryData!D54</f>
        <v>3567.6650175969207</v>
      </c>
      <c r="G54" s="9">
        <f t="shared" si="0"/>
        <v>0.95909755040220079</v>
      </c>
      <c r="H54" s="9">
        <f t="shared" si="1"/>
        <v>0.77096001110773149</v>
      </c>
    </row>
    <row r="55" spans="1:8">
      <c r="A55" s="15" t="s">
        <v>405</v>
      </c>
      <c r="B55" s="7">
        <v>896194459118649.62</v>
      </c>
      <c r="C55" s="19">
        <v>2644.4173448412384</v>
      </c>
      <c r="D55" s="4" t="str">
        <f>OrigMoRates!A55</f>
        <v>Contra Costa (Lake Chabot) 2011 CFM</v>
      </c>
      <c r="E55" s="7">
        <f>SummaryData!B55</f>
        <v>648160405241225.75</v>
      </c>
      <c r="F55" s="19">
        <f>SummaryData!D55</f>
        <v>4604.9040914280804</v>
      </c>
      <c r="G55" s="9">
        <f t="shared" si="0"/>
        <v>0.72323634524436853</v>
      </c>
      <c r="H55" s="9">
        <f t="shared" si="1"/>
        <v>1.7413681317782095</v>
      </c>
    </row>
    <row r="56" spans="1:8">
      <c r="A56" s="15" t="s">
        <v>406</v>
      </c>
      <c r="B56" s="7">
        <v>2240045528975004.5</v>
      </c>
      <c r="C56" s="19">
        <v>295053.11354402394</v>
      </c>
      <c r="D56" s="4" t="str">
        <f>OrigMoRates!A56</f>
        <v>Contra Costa (Larkey) 2011 CFM</v>
      </c>
      <c r="E56" s="7">
        <f>SummaryData!B56</f>
        <v>1549383524428300</v>
      </c>
      <c r="F56" s="19">
        <f>SummaryData!D56</f>
        <v>5818.3382927757521</v>
      </c>
      <c r="G56" s="9">
        <f t="shared" si="0"/>
        <v>0.6916750148097498</v>
      </c>
      <c r="H56" s="9">
        <f t="shared" si="1"/>
        <v>1.9719630214671897E-2</v>
      </c>
    </row>
    <row r="57" spans="1:8">
      <c r="A57" s="15" t="s">
        <v>407</v>
      </c>
      <c r="B57" s="7">
        <v>472307388332051.88</v>
      </c>
      <c r="C57" s="19">
        <v>15345.512092445408</v>
      </c>
      <c r="D57" s="4" t="str">
        <f>OrigMoRates!A57</f>
        <v>Contra Costa (Ozal - Columbus) 2011 CFM</v>
      </c>
      <c r="E57" s="7">
        <f>SummaryData!B57</f>
        <v>636444616102037.75</v>
      </c>
      <c r="F57" s="19">
        <f>SummaryData!D57</f>
        <v>10924.712686354687</v>
      </c>
      <c r="G57" s="9">
        <f t="shared" si="0"/>
        <v>1.3475220414180575</v>
      </c>
      <c r="H57" s="9">
        <f t="shared" si="1"/>
        <v>0.71191581099029733</v>
      </c>
    </row>
    <row r="58" spans="1:8">
      <c r="A58" s="15" t="s">
        <v>408</v>
      </c>
      <c r="B58" s="7">
        <v>182312003566407.5</v>
      </c>
      <c r="C58" s="19">
        <v>22763.120935735275</v>
      </c>
      <c r="D58" s="4" t="str">
        <f>OrigMoRates!A58</f>
        <v>Contra Costa (Reliez Valley) 2011 CFM</v>
      </c>
      <c r="E58" s="7">
        <f>SummaryData!B58</f>
        <v>245399777914647.75</v>
      </c>
      <c r="F58" s="19">
        <f>SummaryData!D58</f>
        <v>15008.535920585644</v>
      </c>
      <c r="G58" s="9">
        <f t="shared" si="0"/>
        <v>1.3460428996122595</v>
      </c>
      <c r="H58" s="9">
        <f t="shared" si="1"/>
        <v>0.65933559650970819</v>
      </c>
    </row>
    <row r="59" spans="1:8">
      <c r="A59" s="15" t="s">
        <v>409</v>
      </c>
      <c r="B59" s="7">
        <v>111002664334122.41</v>
      </c>
      <c r="C59" s="19">
        <v>102226.07309904043</v>
      </c>
      <c r="D59" s="4" t="str">
        <f>OrigMoRates!A59</f>
        <v>Contra Costa (Southampton) 2011 CFM</v>
      </c>
      <c r="E59" s="7">
        <f>SummaryData!B59</f>
        <v>130779681847038.39</v>
      </c>
      <c r="F59" s="19">
        <f>SummaryData!D59</f>
        <v>49994.385745081454</v>
      </c>
      <c r="G59" s="9">
        <f t="shared" si="0"/>
        <v>1.1781670523996288</v>
      </c>
      <c r="H59" s="9">
        <f t="shared" si="1"/>
        <v>0.48905708915028978</v>
      </c>
    </row>
    <row r="60" spans="1:8">
      <c r="A60" s="15" t="s">
        <v>410</v>
      </c>
      <c r="B60" s="7">
        <v>1235401833906187.5</v>
      </c>
      <c r="C60" s="19">
        <v>11175.002258918177</v>
      </c>
      <c r="D60" s="4" t="str">
        <f>OrigMoRates!A60</f>
        <v>Contra Costa (Vallejo) 2011 CFM</v>
      </c>
      <c r="E60" s="7">
        <f>SummaryData!B60</f>
        <v>582228937266170.62</v>
      </c>
      <c r="F60" s="19">
        <f>SummaryData!D60</f>
        <v>5183.6403205615416</v>
      </c>
      <c r="G60" s="9">
        <f t="shared" si="0"/>
        <v>0.47128709160584203</v>
      </c>
      <c r="H60" s="9">
        <f t="shared" si="1"/>
        <v>0.46386033760527906</v>
      </c>
    </row>
    <row r="61" spans="1:8">
      <c r="A61" s="15" t="s">
        <v>73</v>
      </c>
      <c r="B61" s="7">
        <v>6814194594143700</v>
      </c>
      <c r="C61" s="19">
        <v>1570.7666911857789</v>
      </c>
      <c r="D61" s="4" t="str">
        <f>OrigMoRates!A61</f>
        <v>Contra Costa Shear Zone (connector) 2011 CFM</v>
      </c>
      <c r="E61" s="7">
        <f>SummaryData!B61</f>
        <v>5110782715282531</v>
      </c>
      <c r="F61" s="19">
        <f>SummaryData!D61</f>
        <v>2653.4320165247132</v>
      </c>
      <c r="G61" s="9">
        <f t="shared" si="0"/>
        <v>0.75002007128984449</v>
      </c>
      <c r="H61" s="9">
        <f t="shared" si="1"/>
        <v>1.6892591569545095</v>
      </c>
    </row>
    <row r="62" spans="1:8">
      <c r="A62" s="15" t="s">
        <v>74</v>
      </c>
      <c r="B62" s="7">
        <v>3.379297255180292E+16</v>
      </c>
      <c r="C62" s="19">
        <v>883.01821367855723</v>
      </c>
      <c r="D62" s="4" t="str">
        <f>OrigMoRates!A62</f>
        <v>Coronado Bank alt1</v>
      </c>
      <c r="E62" s="7">
        <f>SummaryData!B62</f>
        <v>2.9161681895343856E+16</v>
      </c>
      <c r="F62" s="19">
        <f>SummaryData!D62</f>
        <v>1109.3776405955821</v>
      </c>
      <c r="G62" s="9">
        <f t="shared" si="0"/>
        <v>0.86295107216864309</v>
      </c>
      <c r="H62" s="9">
        <f t="shared" si="1"/>
        <v>1.2563474041764509</v>
      </c>
    </row>
    <row r="63" spans="1:8">
      <c r="A63" s="15" t="s">
        <v>411</v>
      </c>
      <c r="B63" s="7">
        <v>4.3865676434318224E+16</v>
      </c>
      <c r="C63" s="19">
        <v>708.41174120372432</v>
      </c>
      <c r="D63" s="4" t="str">
        <f>OrigMoRates!A63</f>
        <v>Coronado Bank alt2</v>
      </c>
      <c r="E63" s="7">
        <f>SummaryData!B63</f>
        <v>3.8305474414779E+16</v>
      </c>
      <c r="F63" s="19">
        <f>SummaryData!D63</f>
        <v>1098.2866662533868</v>
      </c>
      <c r="G63" s="9">
        <f t="shared" si="0"/>
        <v>0.87324481299485424</v>
      </c>
      <c r="H63" s="9">
        <f t="shared" si="1"/>
        <v>1.5503507386639186</v>
      </c>
    </row>
    <row r="64" spans="1:8">
      <c r="A64" s="15" t="s">
        <v>76</v>
      </c>
      <c r="B64" s="7">
        <v>8819900974466164</v>
      </c>
      <c r="C64" s="19">
        <v>4913.2744303598329</v>
      </c>
      <c r="D64" s="4" t="str">
        <f>OrigMoRates!A64</f>
        <v>Coyote Canyon</v>
      </c>
      <c r="E64" s="7">
        <f>SummaryData!B64</f>
        <v>1.2830687253239946E+16</v>
      </c>
      <c r="F64" s="19">
        <f>SummaryData!D64</f>
        <v>3795.4431396600639</v>
      </c>
      <c r="G64" s="9">
        <f t="shared" si="0"/>
        <v>1.4547427789025194</v>
      </c>
      <c r="H64" s="9">
        <f t="shared" si="1"/>
        <v>0.77248751183273467</v>
      </c>
    </row>
    <row r="65" spans="1:8">
      <c r="A65" s="15" t="s">
        <v>77</v>
      </c>
      <c r="B65" s="7">
        <v>1.1919151334594076E+16</v>
      </c>
      <c r="C65" s="19">
        <v>3681.2789697744984</v>
      </c>
      <c r="D65" s="4" t="str">
        <f>OrigMoRates!A65</f>
        <v>Coyote Lake</v>
      </c>
      <c r="E65" s="7">
        <f>SummaryData!B65</f>
        <v>1.7252041789861764E+16</v>
      </c>
      <c r="F65" s="19">
        <f>SummaryData!D65</f>
        <v>2536.192426304563</v>
      </c>
      <c r="G65" s="9">
        <f t="shared" si="0"/>
        <v>1.4474219938620578</v>
      </c>
      <c r="H65" s="9">
        <f t="shared" si="1"/>
        <v>0.68894328496379098</v>
      </c>
    </row>
    <row r="66" spans="1:8">
      <c r="A66" s="15" t="s">
        <v>78</v>
      </c>
      <c r="B66" s="7">
        <v>3.419846598019604E+16</v>
      </c>
      <c r="C66" s="19">
        <v>1524.9282859848827</v>
      </c>
      <c r="D66" s="4" t="str">
        <f>OrigMoRates!A66</f>
        <v>Cucamonga</v>
      </c>
      <c r="E66" s="7">
        <f>SummaryData!B66</f>
        <v>2.8800192940100032E+16</v>
      </c>
      <c r="F66" s="19">
        <f>SummaryData!D66</f>
        <v>1723.7202317707245</v>
      </c>
      <c r="G66" s="9">
        <f t="shared" si="0"/>
        <v>0.8421486787383361</v>
      </c>
      <c r="H66" s="9">
        <f t="shared" si="1"/>
        <v>1.1303615046116422</v>
      </c>
    </row>
    <row r="67" spans="1:8">
      <c r="A67" s="15" t="s">
        <v>79</v>
      </c>
      <c r="B67" s="7">
        <v>3717680041227614</v>
      </c>
      <c r="C67" s="19">
        <v>148666.257438862</v>
      </c>
      <c r="D67" s="4" t="str">
        <f>OrigMoRates!A67</f>
        <v>Davis Creek</v>
      </c>
      <c r="E67" s="7">
        <f>SummaryData!B67</f>
        <v>3795761338226919</v>
      </c>
      <c r="F67" s="19">
        <f>SummaryData!D67</f>
        <v>127813.15175956972</v>
      </c>
      <c r="G67" s="9">
        <f t="shared" ref="G67:G130" si="2">E67/B67</f>
        <v>1.0210026941892294</v>
      </c>
      <c r="H67" s="9">
        <f t="shared" ref="H67:H130" si="3">F67/C67</f>
        <v>0.85973208690029768</v>
      </c>
    </row>
    <row r="68" spans="1:8">
      <c r="A68" s="15" t="s">
        <v>80</v>
      </c>
      <c r="B68" s="7">
        <v>9.7419479517608768E+16</v>
      </c>
      <c r="C68" s="19">
        <v>1099.7466889737138</v>
      </c>
      <c r="D68" s="4" t="str">
        <f>OrigMoRates!A68</f>
        <v>Death Valley (Black Mtns Frontal)</v>
      </c>
      <c r="E68" s="7">
        <f>SummaryData!B68</f>
        <v>9.8868190264591824E+16</v>
      </c>
      <c r="F68" s="19">
        <f>SummaryData!D68</f>
        <v>1386.8715506980125</v>
      </c>
      <c r="G68" s="9">
        <f t="shared" si="2"/>
        <v>1.0148708528741543</v>
      </c>
      <c r="H68" s="9">
        <f t="shared" si="3"/>
        <v>1.2610827244156053</v>
      </c>
    </row>
    <row r="69" spans="1:8">
      <c r="A69" s="15" t="s">
        <v>81</v>
      </c>
      <c r="B69" s="7">
        <v>8.4304915696336832E+16</v>
      </c>
      <c r="C69" s="19">
        <v>814.88385441632602</v>
      </c>
      <c r="D69" s="4" t="str">
        <f>OrigMoRates!A69</f>
        <v>Death Valley (Fish Lake Valley)</v>
      </c>
      <c r="E69" s="7">
        <f>SummaryData!B69</f>
        <v>7.938141260692816E+16</v>
      </c>
      <c r="F69" s="19">
        <f>SummaryData!D69</f>
        <v>1145.2822331644682</v>
      </c>
      <c r="G69" s="9">
        <f t="shared" si="2"/>
        <v>0.94159886112521662</v>
      </c>
      <c r="H69" s="9">
        <f t="shared" si="3"/>
        <v>1.4054545650371186</v>
      </c>
    </row>
    <row r="70" spans="1:8">
      <c r="A70" s="15" t="s">
        <v>83</v>
      </c>
      <c r="B70" s="7">
        <v>1.5121973040714525E+17</v>
      </c>
      <c r="C70" s="19">
        <v>927.873122947963</v>
      </c>
      <c r="D70" s="4" t="str">
        <f>OrigMoRates!A70</f>
        <v>Death Valley (No)</v>
      </c>
      <c r="E70" s="7">
        <f>SummaryData!B70</f>
        <v>1.5449206378011376E+17</v>
      </c>
      <c r="F70" s="19">
        <f>SummaryData!D70</f>
        <v>1203.4662735214174</v>
      </c>
      <c r="G70" s="9">
        <f t="shared" si="2"/>
        <v>1.021639592691761</v>
      </c>
      <c r="H70" s="9">
        <f t="shared" si="3"/>
        <v>1.2970159860842421</v>
      </c>
    </row>
    <row r="71" spans="1:8">
      <c r="A71" s="15" t="s">
        <v>84</v>
      </c>
      <c r="B71" s="7">
        <v>2.8852669636350704E+16</v>
      </c>
      <c r="C71" s="19">
        <v>932.07727916299677</v>
      </c>
      <c r="D71" s="4" t="str">
        <f>OrigMoRates!A71</f>
        <v>Death Valley (So)</v>
      </c>
      <c r="E71" s="7">
        <f>SummaryData!B71</f>
        <v>2.7121560740430972E+16</v>
      </c>
      <c r="F71" s="19">
        <f>SummaryData!D71</f>
        <v>1068.6975532871622</v>
      </c>
      <c r="G71" s="9">
        <f t="shared" si="2"/>
        <v>0.94000177738358204</v>
      </c>
      <c r="H71" s="9">
        <f t="shared" si="3"/>
        <v>1.146576123223227</v>
      </c>
    </row>
    <row r="72" spans="1:8">
      <c r="A72" s="15" t="s">
        <v>85</v>
      </c>
      <c r="B72" s="7">
        <v>1.6709134362897988E+16</v>
      </c>
      <c r="C72" s="19">
        <v>2843.7510380626645</v>
      </c>
      <c r="D72" s="4" t="str">
        <f>OrigMoRates!A72</f>
        <v>Deep Springs</v>
      </c>
      <c r="E72" s="7">
        <f>SummaryData!B72</f>
        <v>1.4338411960965558E+16</v>
      </c>
      <c r="F72" s="19">
        <f>SummaryData!D72</f>
        <v>3711.5598066365937</v>
      </c>
      <c r="G72" s="9">
        <f t="shared" si="2"/>
        <v>0.85811817952720937</v>
      </c>
      <c r="H72" s="9">
        <f t="shared" si="3"/>
        <v>1.3051634116202848</v>
      </c>
    </row>
    <row r="73" spans="1:8">
      <c r="A73" s="15" t="s">
        <v>86</v>
      </c>
      <c r="B73" s="7">
        <v>6226506079685778</v>
      </c>
      <c r="C73" s="19">
        <v>2980.0906389273159</v>
      </c>
      <c r="D73" s="4" t="str">
        <f>OrigMoRates!A73</f>
        <v>Del Valle</v>
      </c>
      <c r="E73" s="7">
        <f>SummaryData!B73</f>
        <v>8406373500031194</v>
      </c>
      <c r="F73" s="19">
        <f>SummaryData!D73</f>
        <v>3447.0281512399183</v>
      </c>
      <c r="G73" s="9">
        <f t="shared" si="2"/>
        <v>1.3500948031605269</v>
      </c>
      <c r="H73" s="9">
        <f t="shared" si="3"/>
        <v>1.1566856746614513</v>
      </c>
    </row>
    <row r="74" spans="1:8">
      <c r="A74" s="15" t="s">
        <v>87</v>
      </c>
      <c r="B74" s="7">
        <v>3069454423695891</v>
      </c>
      <c r="C74" s="19">
        <v>11512.070718384322</v>
      </c>
      <c r="D74" s="4" t="str">
        <f>OrigMoRates!A74</f>
        <v>Dog Valley</v>
      </c>
      <c r="E74" s="7">
        <f>SummaryData!B74</f>
        <v>4290871651961511.5</v>
      </c>
      <c r="F74" s="19">
        <f>SummaryData!D74</f>
        <v>8113.2785195404203</v>
      </c>
      <c r="G74" s="9">
        <f t="shared" si="2"/>
        <v>1.3979264910520899</v>
      </c>
      <c r="H74" s="9">
        <f t="shared" si="3"/>
        <v>0.70476274147480999</v>
      </c>
    </row>
    <row r="75" spans="1:8">
      <c r="A75" s="15" t="s">
        <v>88</v>
      </c>
      <c r="B75" s="7">
        <v>2459261932965469.5</v>
      </c>
      <c r="C75" s="19">
        <v>17872.86516325334</v>
      </c>
      <c r="D75" s="4" t="str">
        <f>OrigMoRates!A75</f>
        <v>Dry Mountain</v>
      </c>
      <c r="E75" s="7">
        <f>SummaryData!B75</f>
        <v>3520325219828901</v>
      </c>
      <c r="F75" s="19">
        <f>SummaryData!D75</f>
        <v>12000.913945028189</v>
      </c>
      <c r="G75" s="9">
        <f t="shared" si="2"/>
        <v>1.4314559879288506</v>
      </c>
      <c r="H75" s="9">
        <f t="shared" si="3"/>
        <v>0.6714599945453682</v>
      </c>
    </row>
    <row r="76" spans="1:8">
      <c r="A76" s="15" t="s">
        <v>89</v>
      </c>
      <c r="B76" s="7">
        <v>1.7130683505205696E+16</v>
      </c>
      <c r="C76" s="19">
        <v>1356.6164587565156</v>
      </c>
      <c r="D76" s="4" t="str">
        <f>OrigMoRates!A76</f>
        <v>Earthquake Valley</v>
      </c>
      <c r="E76" s="7">
        <f>SummaryData!B76</f>
        <v>1.7423624704652318E+16</v>
      </c>
      <c r="F76" s="19">
        <f>SummaryData!D76</f>
        <v>1436.8327128286235</v>
      </c>
      <c r="G76" s="9">
        <f t="shared" si="2"/>
        <v>1.0171003801078691</v>
      </c>
      <c r="H76" s="9">
        <f t="shared" si="3"/>
        <v>1.0591296482910393</v>
      </c>
    </row>
    <row r="77" spans="1:8">
      <c r="A77" s="15" t="s">
        <v>90</v>
      </c>
      <c r="B77" s="7">
        <v>2.7425595756615232E+16</v>
      </c>
      <c r="C77" s="19">
        <v>1406.0707345471931</v>
      </c>
      <c r="D77" s="4" t="str">
        <f>OrigMoRates!A77</f>
        <v>Earthquake Valley (No  Extension)</v>
      </c>
      <c r="E77" s="7">
        <f>SummaryData!B77</f>
        <v>2.7950441969361128E+16</v>
      </c>
      <c r="F77" s="19">
        <f>SummaryData!D77</f>
        <v>1476.3087862833804</v>
      </c>
      <c r="G77" s="9">
        <f t="shared" si="2"/>
        <v>1.0191370943188827</v>
      </c>
      <c r="H77" s="9">
        <f t="shared" si="3"/>
        <v>1.0499534269581441</v>
      </c>
    </row>
    <row r="78" spans="1:8">
      <c r="A78" s="15" t="s">
        <v>91</v>
      </c>
      <c r="B78" s="7">
        <v>8130561839210960</v>
      </c>
      <c r="C78" s="19">
        <v>1965.4512707262538</v>
      </c>
      <c r="D78" s="4" t="str">
        <f>OrigMoRates!A78</f>
        <v>Earthquake Valley (So Extension)</v>
      </c>
      <c r="E78" s="7">
        <f>SummaryData!B78</f>
        <v>8398185330589705</v>
      </c>
      <c r="F78" s="19">
        <f>SummaryData!D78</f>
        <v>1808.403380559974</v>
      </c>
      <c r="G78" s="9">
        <f t="shared" si="2"/>
        <v>1.0329157439142873</v>
      </c>
      <c r="H78" s="9">
        <f t="shared" si="3"/>
        <v>0.92009575993799686</v>
      </c>
    </row>
    <row r="79" spans="1:8">
      <c r="A79" s="15" t="s">
        <v>92</v>
      </c>
      <c r="B79" s="7">
        <v>2956671623746793</v>
      </c>
      <c r="C79" s="19">
        <v>17209.017865794871</v>
      </c>
      <c r="D79" s="4" t="str">
        <f>OrigMoRates!A79</f>
        <v>East Huasna 2011 CFM</v>
      </c>
      <c r="E79" s="7">
        <f>SummaryData!B79</f>
        <v>3845480486500324.5</v>
      </c>
      <c r="F79" s="19">
        <f>SummaryData!D79</f>
        <v>14156.29456813149</v>
      </c>
      <c r="G79" s="9">
        <f t="shared" si="2"/>
        <v>1.3006112872376416</v>
      </c>
      <c r="H79" s="9">
        <f t="shared" si="3"/>
        <v>0.82260909242641556</v>
      </c>
    </row>
    <row r="80" spans="1:8">
      <c r="A80" s="15" t="s">
        <v>93</v>
      </c>
      <c r="B80" s="7">
        <v>1.0993649753087744E+17</v>
      </c>
      <c r="C80" s="19">
        <v>680.40895125123927</v>
      </c>
      <c r="D80" s="4" t="str">
        <f>OrigMoRates!A80</f>
        <v>Eaton Roughs 2011 CFM</v>
      </c>
      <c r="E80" s="7">
        <f>SummaryData!B80</f>
        <v>1.1541369642505672E+17</v>
      </c>
      <c r="F80" s="19">
        <f>SummaryData!D80</f>
        <v>695.63979290211591</v>
      </c>
      <c r="G80" s="9">
        <f t="shared" si="2"/>
        <v>1.0498214789191453</v>
      </c>
      <c r="H80" s="9">
        <f t="shared" si="3"/>
        <v>1.0223848343306887</v>
      </c>
    </row>
    <row r="81" spans="1:8">
      <c r="A81" s="15" t="s">
        <v>94</v>
      </c>
      <c r="B81" s="7">
        <v>1.6044755709403584E+16</v>
      </c>
      <c r="C81" s="19" t="e">
        <v>#DIV/0!</v>
      </c>
      <c r="D81" s="4" t="str">
        <f>OrigMoRates!A81</f>
        <v>Elmore Ranch</v>
      </c>
      <c r="E81" s="7">
        <f>SummaryData!B81</f>
        <v>1.8586408991404216E+16</v>
      </c>
      <c r="F81" s="19" t="e">
        <f>SummaryData!D81</f>
        <v>#DIV/0!</v>
      </c>
      <c r="G81" s="9">
        <f t="shared" si="2"/>
        <v>1.158410220014195</v>
      </c>
      <c r="H81" s="9" t="e">
        <f t="shared" si="3"/>
        <v>#DIV/0!</v>
      </c>
    </row>
    <row r="82" spans="1:8">
      <c r="A82" s="15" t="s">
        <v>95</v>
      </c>
      <c r="B82" s="7">
        <v>3.225433510805766E+16</v>
      </c>
      <c r="C82" s="19">
        <v>1275.7555099259239</v>
      </c>
      <c r="D82" s="4" t="str">
        <f>OrigMoRates!A82</f>
        <v>Elsinore (Coyote Mountains)</v>
      </c>
      <c r="E82" s="7">
        <f>SummaryData!B82</f>
        <v>2.6037285109895736E+16</v>
      </c>
      <c r="F82" s="19">
        <f>SummaryData!D82</f>
        <v>1783.5306395813818</v>
      </c>
      <c r="G82" s="9">
        <f t="shared" si="2"/>
        <v>0.80724916581496042</v>
      </c>
      <c r="H82" s="9">
        <f t="shared" si="3"/>
        <v>1.3980191546928469</v>
      </c>
    </row>
    <row r="83" spans="1:8">
      <c r="A83" s="15" t="s">
        <v>97</v>
      </c>
      <c r="B83" s="7">
        <v>4.0618639627486288E+16</v>
      </c>
      <c r="C83" s="19">
        <v>777.19605733979949</v>
      </c>
      <c r="D83" s="4" t="str">
        <f>OrigMoRates!A83</f>
        <v>Elsinore (Glen Ivy) rev</v>
      </c>
      <c r="E83" s="7">
        <f>SummaryData!B83</f>
        <v>3.9901148329251768E+16</v>
      </c>
      <c r="F83" s="19">
        <f>SummaryData!D83</f>
        <v>806.78412592258996</v>
      </c>
      <c r="G83" s="9">
        <f t="shared" si="2"/>
        <v>0.98233591019259547</v>
      </c>
      <c r="H83" s="9">
        <f t="shared" si="3"/>
        <v>1.0380702762235632</v>
      </c>
    </row>
    <row r="84" spans="1:8">
      <c r="A84" s="15" t="s">
        <v>98</v>
      </c>
      <c r="B84" s="7">
        <v>1.0609952516095029E+17</v>
      </c>
      <c r="C84" s="19">
        <v>1150.7626725400621</v>
      </c>
      <c r="D84" s="4" t="str">
        <f>OrigMoRates!A84</f>
        <v>Elsinore (Julian)</v>
      </c>
      <c r="E84" s="7">
        <f>SummaryData!B84</f>
        <v>9.919330152923224E+16</v>
      </c>
      <c r="F84" s="19">
        <f>SummaryData!D84</f>
        <v>1708.4164097124619</v>
      </c>
      <c r="G84" s="9">
        <f t="shared" si="2"/>
        <v>0.93490806277180338</v>
      </c>
      <c r="H84" s="9">
        <f t="shared" si="3"/>
        <v>1.4845949129906157</v>
      </c>
    </row>
    <row r="85" spans="1:8">
      <c r="A85" s="15" t="s">
        <v>99</v>
      </c>
      <c r="B85" s="7">
        <v>1.7202707018018638E+16</v>
      </c>
      <c r="C85" s="19">
        <v>914.78980183987562</v>
      </c>
      <c r="D85" s="4" t="str">
        <f>OrigMoRates!A85</f>
        <v>Elsinore (Stepovers Combined)</v>
      </c>
      <c r="E85" s="7">
        <f>SummaryData!B85</f>
        <v>1.6448688898401838E+16</v>
      </c>
      <c r="F85" s="19">
        <f>SummaryData!D85</f>
        <v>1041.9701468755411</v>
      </c>
      <c r="G85" s="9">
        <f t="shared" si="2"/>
        <v>0.95616863562071841</v>
      </c>
      <c r="H85" s="9">
        <f t="shared" si="3"/>
        <v>1.1390268505178713</v>
      </c>
    </row>
    <row r="86" spans="1:8">
      <c r="A86" s="15" t="s">
        <v>100</v>
      </c>
      <c r="B86" s="7">
        <v>6.7431106348747712E+16</v>
      </c>
      <c r="C86" s="19">
        <v>986.40401129288909</v>
      </c>
      <c r="D86" s="4" t="str">
        <f>OrigMoRates!A86</f>
        <v>Elsinore (Temecula) rev</v>
      </c>
      <c r="E86" s="7">
        <f>SummaryData!B86</f>
        <v>6.8505630518351976E+16</v>
      </c>
      <c r="F86" s="19">
        <f>SummaryData!D86</f>
        <v>1163.0665903097629</v>
      </c>
      <c r="G86" s="9">
        <f t="shared" si="2"/>
        <v>1.0159351407352999</v>
      </c>
      <c r="H86" s="9">
        <f t="shared" si="3"/>
        <v>1.1790975877980467</v>
      </c>
    </row>
    <row r="87" spans="1:8">
      <c r="A87" s="15" t="s">
        <v>101</v>
      </c>
      <c r="B87" s="7">
        <v>578799340609763.75</v>
      </c>
      <c r="C87" s="19">
        <v>43314.393507883404</v>
      </c>
      <c r="D87" s="4" t="str">
        <f>OrigMoRates!A87</f>
        <v>Elysian Park (Lower CFM)</v>
      </c>
      <c r="E87" s="7">
        <f>SummaryData!B87</f>
        <v>726005159433515</v>
      </c>
      <c r="F87" s="19">
        <f>SummaryData!D87</f>
        <v>28795.363730907298</v>
      </c>
      <c r="G87" s="9">
        <f t="shared" si="2"/>
        <v>1.2543296242678339</v>
      </c>
      <c r="H87" s="9">
        <f t="shared" si="3"/>
        <v>0.66479895939594347</v>
      </c>
    </row>
    <row r="88" spans="1:8">
      <c r="A88" s="15" t="s">
        <v>102</v>
      </c>
      <c r="B88" s="7">
        <v>1.5690819670132724E+16</v>
      </c>
      <c r="C88" s="19">
        <v>1450.7161495379387</v>
      </c>
      <c r="D88" s="4" t="str">
        <f>OrigMoRates!A88</f>
        <v>Elysian Park (Upper)</v>
      </c>
      <c r="E88" s="7">
        <f>SummaryData!B88</f>
        <v>1.5739678456869722E+16</v>
      </c>
      <c r="F88" s="19">
        <f>SummaryData!D88</f>
        <v>1609.6795541313386</v>
      </c>
      <c r="G88" s="9">
        <f t="shared" si="2"/>
        <v>1.0031138454054125</v>
      </c>
      <c r="H88" s="9">
        <f t="shared" si="3"/>
        <v>1.1095758151200223</v>
      </c>
    </row>
    <row r="89" spans="1:8">
      <c r="A89" s="15" t="s">
        <v>103</v>
      </c>
      <c r="B89" s="7">
        <v>3.2935667309316628E+16</v>
      </c>
      <c r="C89" s="19">
        <v>1424.0944011471079</v>
      </c>
      <c r="D89" s="4" t="str">
        <f>OrigMoRates!A89</f>
        <v>Emerson-Copper Mtn 2011</v>
      </c>
      <c r="E89" s="7">
        <f>SummaryData!B89</f>
        <v>4.0380486189597208E+16</v>
      </c>
      <c r="F89" s="19">
        <f>SummaryData!D89</f>
        <v>1415.6157237330922</v>
      </c>
      <c r="G89" s="9">
        <f t="shared" si="2"/>
        <v>1.2260412339717386</v>
      </c>
      <c r="H89" s="9">
        <f t="shared" si="3"/>
        <v>0.99404626729296452</v>
      </c>
    </row>
    <row r="90" spans="1:8">
      <c r="A90" s="15" t="s">
        <v>105</v>
      </c>
      <c r="B90" s="7">
        <v>1.213142447626491E+16</v>
      </c>
      <c r="C90" s="19">
        <v>175825.530791839</v>
      </c>
      <c r="D90" s="4" t="str">
        <f>OrigMoRates!A90</f>
        <v>Eureka Peak</v>
      </c>
      <c r="E90" s="7">
        <f>SummaryData!B90</f>
        <v>1.6439788593145018E+16</v>
      </c>
      <c r="F90" s="19">
        <f>SummaryData!D90</f>
        <v>228294.66707593089</v>
      </c>
      <c r="G90" s="9">
        <f t="shared" si="2"/>
        <v>1.3551408266448353</v>
      </c>
      <c r="H90" s="9">
        <f t="shared" si="3"/>
        <v>1.2984159129097721</v>
      </c>
    </row>
    <row r="91" spans="1:8">
      <c r="A91" s="15" t="s">
        <v>106</v>
      </c>
      <c r="B91" s="7">
        <v>6019869253647030</v>
      </c>
      <c r="C91" s="19">
        <v>3462.0753255596742</v>
      </c>
      <c r="D91" s="4" t="str">
        <f>OrigMoRates!A91</f>
        <v>Fickle Hill (alt1)</v>
      </c>
      <c r="E91" s="7">
        <f>SummaryData!B91</f>
        <v>6080102013318205</v>
      </c>
      <c r="F91" s="19">
        <f>SummaryData!D91</f>
        <v>3570.7499177730924</v>
      </c>
      <c r="G91" s="9">
        <f t="shared" si="2"/>
        <v>1.0100056591153843</v>
      </c>
      <c r="H91" s="9">
        <f t="shared" si="3"/>
        <v>1.0313900137906011</v>
      </c>
    </row>
    <row r="92" spans="1:8">
      <c r="A92" s="15" t="s">
        <v>108</v>
      </c>
      <c r="B92" s="7">
        <v>4659395998115956</v>
      </c>
      <c r="C92" s="19">
        <v>6863.0329114171</v>
      </c>
      <c r="D92" s="4" t="str">
        <f>OrigMoRates!A92</f>
        <v>Fish Slough 2011 CFM</v>
      </c>
      <c r="E92" s="7">
        <f>SummaryData!B92</f>
        <v>5507203785920328</v>
      </c>
      <c r="F92" s="19">
        <f>SummaryData!D92</f>
        <v>7310.1392024928427</v>
      </c>
      <c r="G92" s="9">
        <f t="shared" si="2"/>
        <v>1.1819565858208201</v>
      </c>
      <c r="H92" s="9">
        <f t="shared" si="3"/>
        <v>1.0651470416719047</v>
      </c>
    </row>
    <row r="93" spans="1:8">
      <c r="A93" s="15" t="s">
        <v>110</v>
      </c>
      <c r="B93" s="7">
        <v>845058098837509.62</v>
      </c>
      <c r="C93" s="19">
        <v>149849.6538298426</v>
      </c>
      <c r="D93" s="4" t="str">
        <f>OrigMoRates!A93</f>
        <v>Fitzhugh Creek</v>
      </c>
      <c r="E93" s="7">
        <f>SummaryData!B93</f>
        <v>1222856137567598.5</v>
      </c>
      <c r="F93" s="19">
        <f>SummaryData!D93</f>
        <v>108242.37951363569</v>
      </c>
      <c r="G93" s="9">
        <f t="shared" si="2"/>
        <v>1.4470675321019946</v>
      </c>
      <c r="H93" s="9">
        <f t="shared" si="3"/>
        <v>0.7223398703112599</v>
      </c>
    </row>
    <row r="94" spans="1:8">
      <c r="A94" s="15" t="s">
        <v>111</v>
      </c>
      <c r="B94" s="7">
        <v>3696939828438522</v>
      </c>
      <c r="C94" s="19">
        <v>12546.623819472625</v>
      </c>
      <c r="D94" s="4" t="str">
        <f>OrigMoRates!A94</f>
        <v>Fontana (Seismicity)</v>
      </c>
      <c r="E94" s="7">
        <f>SummaryData!B94</f>
        <v>3445758924559352.5</v>
      </c>
      <c r="F94" s="19">
        <f>SummaryData!D94</f>
        <v>15209.039548950186</v>
      </c>
      <c r="G94" s="9">
        <f t="shared" si="2"/>
        <v>0.93205707543656158</v>
      </c>
      <c r="H94" s="9">
        <f t="shared" si="3"/>
        <v>1.2122017658125237</v>
      </c>
    </row>
    <row r="95" spans="1:8">
      <c r="A95" s="15" t="s">
        <v>112</v>
      </c>
      <c r="B95" s="7">
        <v>1.8273303960556528E+16</v>
      </c>
      <c r="C95" s="19">
        <v>1370.1766194340721</v>
      </c>
      <c r="D95" s="4" t="str">
        <f>OrigMoRates!A95</f>
        <v>Franklin 2011 CFM</v>
      </c>
      <c r="E95" s="7">
        <f>SummaryData!B95</f>
        <v>1.7455517080349924E+16</v>
      </c>
      <c r="F95" s="19">
        <f>SummaryData!D95</f>
        <v>1750.3141793800794</v>
      </c>
      <c r="G95" s="9">
        <f t="shared" si="2"/>
        <v>0.95524690652703959</v>
      </c>
      <c r="H95" s="9">
        <f t="shared" si="3"/>
        <v>1.2774369045233136</v>
      </c>
    </row>
    <row r="96" spans="1:8">
      <c r="A96" s="15" t="s">
        <v>113</v>
      </c>
      <c r="B96" s="7">
        <v>1.141753952507589E+17</v>
      </c>
      <c r="C96" s="19">
        <v>353.69613603435465</v>
      </c>
      <c r="D96" s="4" t="str">
        <f>OrigMoRates!A96</f>
        <v>Garberville - Briceland 2011 CFM</v>
      </c>
      <c r="E96" s="7">
        <f>SummaryData!B96</f>
        <v>9.0298328227729248E+16</v>
      </c>
      <c r="F96" s="19">
        <f>SummaryData!D96</f>
        <v>449.91564262798136</v>
      </c>
      <c r="G96" s="9">
        <f t="shared" si="2"/>
        <v>0.79087379578945716</v>
      </c>
      <c r="H96" s="9">
        <f t="shared" si="3"/>
        <v>1.2720400275571031</v>
      </c>
    </row>
    <row r="97" spans="1:8">
      <c r="A97" s="15" t="s">
        <v>114</v>
      </c>
      <c r="B97" s="7">
        <v>2055247467638839.2</v>
      </c>
      <c r="C97" s="19">
        <v>27158.32673441837</v>
      </c>
      <c r="D97" s="4" t="str">
        <f>OrigMoRates!A97</f>
        <v>Garlic Springs</v>
      </c>
      <c r="E97" s="7">
        <f>SummaryData!B97</f>
        <v>3061847858586449.5</v>
      </c>
      <c r="F97" s="19">
        <f>SummaryData!D97</f>
        <v>17422.058659924296</v>
      </c>
      <c r="G97" s="9">
        <f t="shared" si="2"/>
        <v>1.4897708946475618</v>
      </c>
      <c r="H97" s="9">
        <f t="shared" si="3"/>
        <v>0.64149970763275788</v>
      </c>
    </row>
    <row r="98" spans="1:8">
      <c r="A98" s="15" t="s">
        <v>115</v>
      </c>
      <c r="B98" s="7">
        <v>2.34507713254088E+17</v>
      </c>
      <c r="C98" s="19">
        <v>579.07302689096969</v>
      </c>
      <c r="D98" s="4" t="str">
        <f>OrigMoRates!A98</f>
        <v>Garlock (Central)</v>
      </c>
      <c r="E98" s="7">
        <f>SummaryData!B98</f>
        <v>2.4008768206440512E+17</v>
      </c>
      <c r="F98" s="19">
        <f>SummaryData!D98</f>
        <v>624.61423163755455</v>
      </c>
      <c r="G98" s="9">
        <f t="shared" si="2"/>
        <v>1.0237943935100815</v>
      </c>
      <c r="H98" s="9">
        <f t="shared" si="3"/>
        <v>1.0786450113055595</v>
      </c>
    </row>
    <row r="99" spans="1:8">
      <c r="A99" s="15" t="s">
        <v>116</v>
      </c>
      <c r="B99" s="7">
        <v>4.3475989149290616E+16</v>
      </c>
      <c r="C99" s="19">
        <v>861.91390836694154</v>
      </c>
      <c r="D99" s="4" t="str">
        <f>OrigMoRates!A99</f>
        <v>Garlock (East)</v>
      </c>
      <c r="E99" s="7">
        <f>SummaryData!B99</f>
        <v>4.4252349159630808E+16</v>
      </c>
      <c r="F99" s="19">
        <f>SummaryData!D99</f>
        <v>907.18339014323533</v>
      </c>
      <c r="G99" s="9">
        <f t="shared" si="2"/>
        <v>1.0178572132694734</v>
      </c>
      <c r="H99" s="9">
        <f t="shared" si="3"/>
        <v>1.0525220458062516</v>
      </c>
    </row>
    <row r="100" spans="1:8">
      <c r="A100" s="15" t="s">
        <v>117</v>
      </c>
      <c r="B100" s="7">
        <v>1.7665596158865338E+17</v>
      </c>
      <c r="C100" s="19">
        <v>1132.0045515607487</v>
      </c>
      <c r="D100" s="4" t="str">
        <f>OrigMoRates!A100</f>
        <v>Garlock (West)</v>
      </c>
      <c r="E100" s="7">
        <f>SummaryData!B100</f>
        <v>1.8236035964866803E+17</v>
      </c>
      <c r="F100" s="19">
        <f>SummaryData!D100</f>
        <v>1118.7195674769052</v>
      </c>
      <c r="G100" s="9">
        <f t="shared" si="2"/>
        <v>1.0322910022889431</v>
      </c>
      <c r="H100" s="9">
        <f t="shared" si="3"/>
        <v>0.98826419552330702</v>
      </c>
    </row>
    <row r="101" spans="1:8">
      <c r="A101" s="15" t="s">
        <v>118</v>
      </c>
      <c r="B101" s="7">
        <v>3927153536244308.5</v>
      </c>
      <c r="C101" s="19">
        <v>92319.973266684829</v>
      </c>
      <c r="D101" s="4" t="str">
        <f>OrigMoRates!A101</f>
        <v>Gillem - Big Crack 2011 CFM</v>
      </c>
      <c r="E101" s="7">
        <f>SummaryData!B101</f>
        <v>3847510974290138.5</v>
      </c>
      <c r="F101" s="19">
        <f>SummaryData!D101</f>
        <v>95567.883869855214</v>
      </c>
      <c r="G101" s="9">
        <f t="shared" si="2"/>
        <v>0.97972002845849127</v>
      </c>
      <c r="H101" s="9">
        <f t="shared" si="3"/>
        <v>1.0351810175874743</v>
      </c>
    </row>
    <row r="102" spans="1:8">
      <c r="A102" s="15" t="s">
        <v>120</v>
      </c>
      <c r="B102" s="7">
        <v>7828501783812456</v>
      </c>
      <c r="C102" s="19">
        <v>5021.4805949709889</v>
      </c>
      <c r="D102" s="4" t="str">
        <f>OrigMoRates!A102</f>
        <v>Goldstone Lake</v>
      </c>
      <c r="E102" s="7">
        <f>SummaryData!B102</f>
        <v>1.1625198893067078E+16</v>
      </c>
      <c r="F102" s="19">
        <f>SummaryData!D102</f>
        <v>3418.0155581031522</v>
      </c>
      <c r="G102" s="9">
        <f t="shared" si="2"/>
        <v>1.4849838722787698</v>
      </c>
      <c r="H102" s="9">
        <f t="shared" si="3"/>
        <v>0.68067883435142484</v>
      </c>
    </row>
    <row r="103" spans="1:8">
      <c r="A103" s="15" t="s">
        <v>121</v>
      </c>
      <c r="B103" s="7">
        <v>913872300806144.25</v>
      </c>
      <c r="C103" s="19">
        <v>30516.143052691637</v>
      </c>
      <c r="D103" s="4" t="str">
        <f>OrigMoRates!A103</f>
        <v>Goose Lake 2011 CFM</v>
      </c>
      <c r="E103" s="7">
        <f>SummaryData!B103</f>
        <v>1047898009395222.5</v>
      </c>
      <c r="F103" s="19">
        <f>SummaryData!D103</f>
        <v>26541.035920489492</v>
      </c>
      <c r="G103" s="9">
        <f t="shared" si="2"/>
        <v>1.1466569327802709</v>
      </c>
      <c r="H103" s="9">
        <f t="shared" si="3"/>
        <v>0.86973756397266833</v>
      </c>
    </row>
    <row r="104" spans="1:8">
      <c r="A104" s="15" t="s">
        <v>122</v>
      </c>
      <c r="B104" s="7">
        <v>2.2881449965894496E+16</v>
      </c>
      <c r="C104" s="19">
        <v>1852.3036089704465</v>
      </c>
      <c r="D104" s="4" t="str">
        <f>OrigMoRates!A104</f>
        <v>Gravel Hills-Harper Lk</v>
      </c>
      <c r="E104" s="7">
        <f>SummaryData!B104</f>
        <v>2.0274243462212792E+16</v>
      </c>
      <c r="F104" s="19">
        <f>SummaryData!D104</f>
        <v>2270.5024426946693</v>
      </c>
      <c r="G104" s="9">
        <f t="shared" si="2"/>
        <v>0.88605588773579358</v>
      </c>
      <c r="H104" s="9">
        <f t="shared" si="3"/>
        <v>1.2257722933211082</v>
      </c>
    </row>
    <row r="105" spans="1:8">
      <c r="A105" s="15" t="s">
        <v>123</v>
      </c>
      <c r="B105" s="7">
        <v>828337830787067.25</v>
      </c>
      <c r="C105" s="19">
        <v>45713.771133140879</v>
      </c>
      <c r="D105" s="4" t="str">
        <f>OrigMoRates!A105</f>
        <v>Great Valley 01</v>
      </c>
      <c r="E105" s="7">
        <f>SummaryData!B105</f>
        <v>840987060767612.25</v>
      </c>
      <c r="F105" s="19">
        <f>SummaryData!D105</f>
        <v>42796.613384586242</v>
      </c>
      <c r="G105" s="9">
        <f t="shared" si="2"/>
        <v>1.0152706172655739</v>
      </c>
      <c r="H105" s="9">
        <f t="shared" si="3"/>
        <v>0.93618645593559879</v>
      </c>
    </row>
    <row r="106" spans="1:8">
      <c r="A106" s="15" t="s">
        <v>125</v>
      </c>
      <c r="B106" s="7">
        <v>589595561428017.5</v>
      </c>
      <c r="C106" s="19">
        <v>21388.943751274808</v>
      </c>
      <c r="D106" s="4" t="str">
        <f>OrigMoRates!A106</f>
        <v>Great Valley 02</v>
      </c>
      <c r="E106" s="7">
        <f>SummaryData!B106</f>
        <v>683243693999621.75</v>
      </c>
      <c r="F106" s="19">
        <f>SummaryData!D106</f>
        <v>18218.375403580543</v>
      </c>
      <c r="G106" s="9">
        <f t="shared" si="2"/>
        <v>1.1588345277647372</v>
      </c>
      <c r="H106" s="9">
        <f t="shared" si="3"/>
        <v>0.85176601591159473</v>
      </c>
    </row>
    <row r="107" spans="1:8">
      <c r="A107" s="15" t="s">
        <v>127</v>
      </c>
      <c r="B107" s="7">
        <v>2.5902837713219604E+16</v>
      </c>
      <c r="C107" s="19">
        <v>1297.4111445208621</v>
      </c>
      <c r="D107" s="4" t="str">
        <f>OrigMoRates!A107</f>
        <v>Great Valley 03 Mysterious Ridge</v>
      </c>
      <c r="E107" s="7">
        <f>SummaryData!B107</f>
        <v>2.9264376969785572E+16</v>
      </c>
      <c r="F107" s="19">
        <f>SummaryData!D107</f>
        <v>1170.399713846384</v>
      </c>
      <c r="G107" s="9">
        <f t="shared" si="2"/>
        <v>1.129774941795292</v>
      </c>
      <c r="H107" s="9">
        <f t="shared" si="3"/>
        <v>0.90210394660870297</v>
      </c>
    </row>
    <row r="108" spans="1:8">
      <c r="A108" s="15" t="s">
        <v>129</v>
      </c>
      <c r="B108" s="7">
        <v>2700750033616055</v>
      </c>
      <c r="C108" s="19" t="e">
        <v>#DIV/0!</v>
      </c>
      <c r="D108" s="4" t="str">
        <f>OrigMoRates!A108</f>
        <v>Great Valley 03a Dunnigan Hills</v>
      </c>
      <c r="E108" s="7">
        <f>SummaryData!B108</f>
        <v>2454094311413875</v>
      </c>
      <c r="F108" s="19" t="e">
        <f>SummaryData!D108</f>
        <v>#DIV/0!</v>
      </c>
      <c r="G108" s="9">
        <f t="shared" si="2"/>
        <v>0.90867139900691563</v>
      </c>
      <c r="H108" s="9" t="e">
        <f t="shared" si="3"/>
        <v>#DIV/0!</v>
      </c>
    </row>
    <row r="109" spans="1:8">
      <c r="A109" s="15" t="s">
        <v>130</v>
      </c>
      <c r="B109" s="7">
        <v>8816816958218450</v>
      </c>
      <c r="C109" s="19">
        <v>1766.4322286413051</v>
      </c>
      <c r="D109" s="4" t="str">
        <f>OrigMoRates!A109</f>
        <v>Great Valley 04a Trout Creek</v>
      </c>
      <c r="E109" s="7">
        <f>SummaryData!B109</f>
        <v>9842321296116414</v>
      </c>
      <c r="F109" s="19">
        <f>SummaryData!D109</f>
        <v>1630.7072913773591</v>
      </c>
      <c r="G109" s="9">
        <f t="shared" si="2"/>
        <v>1.1163123089384381</v>
      </c>
      <c r="H109" s="9">
        <f t="shared" si="3"/>
        <v>0.92316436766535781</v>
      </c>
    </row>
    <row r="110" spans="1:8">
      <c r="A110" s="15" t="s">
        <v>132</v>
      </c>
      <c r="B110" s="7">
        <v>1.1498816187231808E+16</v>
      </c>
      <c r="C110" s="19">
        <v>2179.8690977715837</v>
      </c>
      <c r="D110" s="4" t="str">
        <f>OrigMoRates!A110</f>
        <v>Great Valley 04b Gordon Valley</v>
      </c>
      <c r="E110" s="7">
        <f>SummaryData!B110</f>
        <v>1.1388746854087836E+16</v>
      </c>
      <c r="F110" s="19">
        <f>SummaryData!D110</f>
        <v>2205.8129617755585</v>
      </c>
      <c r="G110" s="9">
        <f t="shared" si="2"/>
        <v>0.99042776827181633</v>
      </c>
      <c r="H110" s="9">
        <f t="shared" si="3"/>
        <v>1.0119015696999862</v>
      </c>
    </row>
    <row r="111" spans="1:8">
      <c r="A111" s="15" t="s">
        <v>134</v>
      </c>
      <c r="B111" s="7">
        <v>4794285662152986</v>
      </c>
      <c r="C111" s="19">
        <v>15904.997964766235</v>
      </c>
      <c r="D111" s="4" t="str">
        <f>OrigMoRates!A111</f>
        <v>Great Valley 05 Pittsburg - Kirby Hills alt1</v>
      </c>
      <c r="E111" s="7">
        <f>SummaryData!B111</f>
        <v>4431351884362988</v>
      </c>
      <c r="F111" s="19" t="e">
        <f>SummaryData!D111</f>
        <v>#DIV/0!</v>
      </c>
      <c r="G111" s="9">
        <f t="shared" si="2"/>
        <v>0.92429867484637662</v>
      </c>
      <c r="H111" s="9" t="e">
        <f t="shared" si="3"/>
        <v>#DIV/0!</v>
      </c>
    </row>
    <row r="112" spans="1:8">
      <c r="A112" s="15" t="s">
        <v>412</v>
      </c>
      <c r="B112" s="7">
        <v>5023435503795008</v>
      </c>
      <c r="C112" s="19">
        <v>2661.6643097975721</v>
      </c>
      <c r="D112" s="4" t="str">
        <f>OrigMoRates!A112</f>
        <v>Great Valley 05 Pittsburg Kirby Hills alt2</v>
      </c>
      <c r="E112" s="7">
        <f>SummaryData!B112</f>
        <v>4796662706072150</v>
      </c>
      <c r="F112" s="19">
        <f>SummaryData!D112</f>
        <v>2679.2913076932723</v>
      </c>
      <c r="G112" s="9">
        <f t="shared" si="2"/>
        <v>0.954857030103892</v>
      </c>
      <c r="H112" s="9">
        <f t="shared" si="3"/>
        <v>1.0066225473403296</v>
      </c>
    </row>
    <row r="113" spans="1:8">
      <c r="A113" s="15" t="s">
        <v>136</v>
      </c>
      <c r="B113" s="7">
        <v>6392490130762555</v>
      </c>
      <c r="C113" s="19">
        <v>4125.9113471792843</v>
      </c>
      <c r="D113" s="4" t="str">
        <f>OrigMoRates!A113</f>
        <v>Great Valley 06 (Midland) 2011 CFM alt1</v>
      </c>
      <c r="E113" s="7">
        <f>SummaryData!B113</f>
        <v>5978134739624898</v>
      </c>
      <c r="F113" s="19">
        <f>SummaryData!D113</f>
        <v>4830.153882156671</v>
      </c>
      <c r="G113" s="9">
        <f t="shared" si="2"/>
        <v>0.93518091030854222</v>
      </c>
      <c r="H113" s="9">
        <f t="shared" si="3"/>
        <v>1.170687752527414</v>
      </c>
    </row>
    <row r="114" spans="1:8">
      <c r="A114" s="15" t="s">
        <v>413</v>
      </c>
      <c r="B114" s="7">
        <v>4300571313398468</v>
      </c>
      <c r="C114" s="19">
        <v>5121.207520766794</v>
      </c>
      <c r="D114" s="4" t="str">
        <f>OrigMoRates!A114</f>
        <v>Great Valley 06 Midland alt2</v>
      </c>
      <c r="E114" s="7">
        <f>SummaryData!B114</f>
        <v>3949020525989198.5</v>
      </c>
      <c r="F114" s="19">
        <f>SummaryData!D114</f>
        <v>5568.8530949463056</v>
      </c>
      <c r="G114" s="9">
        <f t="shared" si="2"/>
        <v>0.91825486387959432</v>
      </c>
      <c r="H114" s="9">
        <f t="shared" si="3"/>
        <v>1.0874101610536739</v>
      </c>
    </row>
    <row r="115" spans="1:8">
      <c r="A115" s="15" t="s">
        <v>137</v>
      </c>
      <c r="B115" s="7">
        <v>8570664780039925</v>
      </c>
      <c r="C115" s="19">
        <v>14112.082920887391</v>
      </c>
      <c r="D115" s="4" t="str">
        <f>OrigMoRates!A115</f>
        <v>Great Valley 07 (Orestimba)</v>
      </c>
      <c r="E115" s="7">
        <f>SummaryData!B115</f>
        <v>8068377193273764</v>
      </c>
      <c r="F115" s="19">
        <f>SummaryData!D115</f>
        <v>12402.525802451861</v>
      </c>
      <c r="G115" s="9">
        <f t="shared" si="2"/>
        <v>0.941394559272003</v>
      </c>
      <c r="H115" s="9">
        <f t="shared" si="3"/>
        <v>0.8788586257592631</v>
      </c>
    </row>
    <row r="116" spans="1:8">
      <c r="A116" s="15" t="s">
        <v>139</v>
      </c>
      <c r="B116" s="7">
        <v>2850001865385951</v>
      </c>
      <c r="C116" s="19">
        <v>10177.140431547063</v>
      </c>
      <c r="D116" s="4" t="str">
        <f>OrigMoRates!A116</f>
        <v>Great Valley 08 (Quinto)</v>
      </c>
      <c r="E116" s="7">
        <f>SummaryData!B116</f>
        <v>2683177780162738</v>
      </c>
      <c r="F116" s="19">
        <f>SummaryData!D116</f>
        <v>9813.3603159993108</v>
      </c>
      <c r="G116" s="9">
        <f t="shared" si="2"/>
        <v>0.94146527156724458</v>
      </c>
      <c r="H116" s="9">
        <f t="shared" si="3"/>
        <v>0.96425517383840875</v>
      </c>
    </row>
    <row r="117" spans="1:8">
      <c r="A117" s="15" t="s">
        <v>141</v>
      </c>
      <c r="B117" s="7">
        <v>1.1545644793028356E+16</v>
      </c>
      <c r="C117" s="19">
        <v>3203.8406638497468</v>
      </c>
      <c r="D117" s="4" t="str">
        <f>OrigMoRates!A117</f>
        <v>Great Valley 09 (Laguna Seca)</v>
      </c>
      <c r="E117" s="7">
        <f>SummaryData!B117</f>
        <v>1.1714554721986364E+16</v>
      </c>
      <c r="F117" s="19">
        <f>SummaryData!D117</f>
        <v>2302.0972190313637</v>
      </c>
      <c r="G117" s="9">
        <f t="shared" si="2"/>
        <v>1.0146297527756962</v>
      </c>
      <c r="H117" s="9">
        <f t="shared" si="3"/>
        <v>0.71854298030700292</v>
      </c>
    </row>
    <row r="118" spans="1:8">
      <c r="A118" s="15" t="s">
        <v>143</v>
      </c>
      <c r="B118" s="7">
        <v>6566199728627610</v>
      </c>
      <c r="C118" s="19">
        <v>2113.2447029206669</v>
      </c>
      <c r="D118" s="4" t="str">
        <f>OrigMoRates!A118</f>
        <v>Great Valley 10 (Panoche)</v>
      </c>
      <c r="E118" s="7">
        <f>SummaryData!B118</f>
        <v>6813364647081771</v>
      </c>
      <c r="F118" s="19">
        <f>SummaryData!D118</f>
        <v>2010.4642779331664</v>
      </c>
      <c r="G118" s="9">
        <f t="shared" si="2"/>
        <v>1.0376420043052543</v>
      </c>
      <c r="H118" s="9">
        <f t="shared" si="3"/>
        <v>0.95136368975847896</v>
      </c>
    </row>
    <row r="119" spans="1:8">
      <c r="A119" s="15" t="s">
        <v>145</v>
      </c>
      <c r="B119" s="7">
        <v>1.136856363304974E+16</v>
      </c>
      <c r="C119" s="19">
        <v>1788.3778562915927</v>
      </c>
      <c r="D119" s="4" t="str">
        <f>OrigMoRates!A119</f>
        <v>Great Valley 11</v>
      </c>
      <c r="E119" s="7">
        <f>SummaryData!B119</f>
        <v>1.1242849116425448E+16</v>
      </c>
      <c r="F119" s="19">
        <f>SummaryData!D119</f>
        <v>1872.1910878204785</v>
      </c>
      <c r="G119" s="9">
        <f t="shared" si="2"/>
        <v>0.98894191731848824</v>
      </c>
      <c r="H119" s="9">
        <f t="shared" si="3"/>
        <v>1.0468655050911233</v>
      </c>
    </row>
    <row r="120" spans="1:8">
      <c r="A120" s="15" t="s">
        <v>146</v>
      </c>
      <c r="B120" s="7">
        <v>5600102380636078</v>
      </c>
      <c r="C120" s="19">
        <v>2091.2334114761866</v>
      </c>
      <c r="D120" s="4" t="str">
        <f>OrigMoRates!A120</f>
        <v>Great Valley 12</v>
      </c>
      <c r="E120" s="7">
        <f>SummaryData!B120</f>
        <v>4330330000275509.5</v>
      </c>
      <c r="F120" s="19">
        <f>SummaryData!D120</f>
        <v>2693.8181355554952</v>
      </c>
      <c r="G120" s="9">
        <f t="shared" si="2"/>
        <v>0.77325907741416267</v>
      </c>
      <c r="H120" s="9">
        <f t="shared" si="3"/>
        <v>1.2881479995358092</v>
      </c>
    </row>
    <row r="121" spans="1:8">
      <c r="A121" s="15" t="s">
        <v>147</v>
      </c>
      <c r="B121" s="7">
        <v>2.9919633745533316E+16</v>
      </c>
      <c r="C121" s="19">
        <v>1562.6464560942829</v>
      </c>
      <c r="D121" s="4" t="str">
        <f>OrigMoRates!A121</f>
        <v>Great Valley 13 (Coalinga)</v>
      </c>
      <c r="E121" s="7">
        <f>SummaryData!B121</f>
        <v>2.8690822723796312E+16</v>
      </c>
      <c r="F121" s="19">
        <f>SummaryData!D121</f>
        <v>1778.1911087545116</v>
      </c>
      <c r="G121" s="9">
        <f t="shared" si="2"/>
        <v>0.95892961016207456</v>
      </c>
      <c r="H121" s="9">
        <f t="shared" si="3"/>
        <v>1.137935648732066</v>
      </c>
    </row>
    <row r="122" spans="1:8">
      <c r="A122" s="15" t="s">
        <v>148</v>
      </c>
      <c r="B122" s="7">
        <v>3.077208730314954E+16</v>
      </c>
      <c r="C122" s="19">
        <v>2252.7546697670195</v>
      </c>
      <c r="D122" s="4" t="str">
        <f>OrigMoRates!A122</f>
        <v>Great Valley 14 (Kettleman Hills)</v>
      </c>
      <c r="E122" s="7">
        <f>SummaryData!B122</f>
        <v>2.6319141648195108E+16</v>
      </c>
      <c r="F122" s="19">
        <f>SummaryData!D122</f>
        <v>3400.2202472063796</v>
      </c>
      <c r="G122" s="9">
        <f t="shared" si="2"/>
        <v>0.85529270045653771</v>
      </c>
      <c r="H122" s="9">
        <f t="shared" si="3"/>
        <v>1.5093610914845117</v>
      </c>
    </row>
    <row r="123" spans="1:8">
      <c r="A123" s="15" t="s">
        <v>149</v>
      </c>
      <c r="B123" s="7">
        <v>1.953119864984276E+16</v>
      </c>
      <c r="C123" s="19">
        <v>692.62625148961172</v>
      </c>
      <c r="D123" s="4" t="str">
        <f>OrigMoRates!A123</f>
        <v>Green Valley 2011 CFM</v>
      </c>
      <c r="E123" s="7">
        <f>SummaryData!B123</f>
        <v>2.1851060137012812E+16</v>
      </c>
      <c r="F123" s="19">
        <f>SummaryData!D123</f>
        <v>610.30494109212202</v>
      </c>
      <c r="G123" s="9">
        <f t="shared" si="2"/>
        <v>1.1187772204236286</v>
      </c>
      <c r="H123" s="9">
        <f t="shared" si="3"/>
        <v>0.8811461300803376</v>
      </c>
    </row>
    <row r="124" spans="1:8">
      <c r="A124" s="15" t="s">
        <v>150</v>
      </c>
      <c r="B124" s="7">
        <v>4.3338992053346224E+16</v>
      </c>
      <c r="C124" s="19">
        <v>577.00589864498784</v>
      </c>
      <c r="D124" s="4" t="str">
        <f>OrigMoRates!A124</f>
        <v>Greenville (No) 2011 CFM</v>
      </c>
      <c r="E124" s="7">
        <f>SummaryData!B124</f>
        <v>4.0460658050450112E+16</v>
      </c>
      <c r="F124" s="19">
        <f>SummaryData!D124</f>
        <v>648.11311412075031</v>
      </c>
      <c r="G124" s="9">
        <f t="shared" si="2"/>
        <v>0.93358558040867323</v>
      </c>
      <c r="H124" s="9">
        <f t="shared" si="3"/>
        <v>1.1232348155239784</v>
      </c>
    </row>
    <row r="125" spans="1:8">
      <c r="A125" s="15" t="s">
        <v>152</v>
      </c>
      <c r="B125" s="7">
        <v>1.6089347727937564E+16</v>
      </c>
      <c r="C125" s="19">
        <v>1074.7658559472409</v>
      </c>
      <c r="D125" s="4" t="str">
        <f>OrigMoRates!A125</f>
        <v>Greenville (So) 2011 CFM</v>
      </c>
      <c r="E125" s="7">
        <f>SummaryData!B125</f>
        <v>1.6925409664244746E+16</v>
      </c>
      <c r="F125" s="19">
        <f>SummaryData!D125</f>
        <v>1085.3229114394258</v>
      </c>
      <c r="G125" s="9">
        <f t="shared" si="2"/>
        <v>1.0519636936465389</v>
      </c>
      <c r="H125" s="9">
        <f t="shared" si="3"/>
        <v>1.0098226561941535</v>
      </c>
    </row>
    <row r="126" spans="1:8">
      <c r="A126" s="15" t="s">
        <v>154</v>
      </c>
      <c r="B126" s="7">
        <v>1.1014686151424016E+16</v>
      </c>
      <c r="C126" s="19">
        <v>3055.1004002370551</v>
      </c>
      <c r="D126" s="4" t="str">
        <f>OrigMoRates!A126</f>
        <v>Hartley Springs 2011 CFM</v>
      </c>
      <c r="E126" s="7">
        <f>SummaryData!B126</f>
        <v>8727321528773545</v>
      </c>
      <c r="F126" s="19">
        <f>SummaryData!D126</f>
        <v>3763.2631750598471</v>
      </c>
      <c r="G126" s="9">
        <f t="shared" si="2"/>
        <v>0.79233501606809265</v>
      </c>
      <c r="H126" s="9">
        <f t="shared" si="3"/>
        <v>1.2317968911161949</v>
      </c>
    </row>
    <row r="127" spans="1:8">
      <c r="A127" s="15" t="s">
        <v>156</v>
      </c>
      <c r="B127" s="7">
        <v>2.2786572095950832E+16</v>
      </c>
      <c r="C127" s="19">
        <v>2092.0998540795777</v>
      </c>
      <c r="D127" s="4" t="str">
        <f>OrigMoRates!A127</f>
        <v>Hat Creek-McArthur-Mayfield</v>
      </c>
      <c r="E127" s="7">
        <f>SummaryData!B127</f>
        <v>2.06619415568957E+16</v>
      </c>
      <c r="F127" s="19">
        <f>SummaryData!D127</f>
        <v>2264.3914431697976</v>
      </c>
      <c r="G127" s="9">
        <f t="shared" si="2"/>
        <v>0.90675953670834597</v>
      </c>
      <c r="H127" s="9">
        <f t="shared" si="3"/>
        <v>1.0823534253177509</v>
      </c>
    </row>
    <row r="128" spans="1:8">
      <c r="A128" s="15" t="s">
        <v>157</v>
      </c>
      <c r="B128" s="7">
        <v>1.333428310007857E+17</v>
      </c>
      <c r="C128" s="19">
        <v>259.78506479227752</v>
      </c>
      <c r="D128" s="4" t="str">
        <f>OrigMoRates!A128</f>
        <v>Hayward (No) 2011 CFM</v>
      </c>
      <c r="E128" s="7">
        <f>SummaryData!B128</f>
        <v>1.3014764264488587E+17</v>
      </c>
      <c r="F128" s="19">
        <f>SummaryData!D128</f>
        <v>243.47175732557011</v>
      </c>
      <c r="G128" s="9">
        <f t="shared" si="2"/>
        <v>0.97603779421871584</v>
      </c>
      <c r="H128" s="9">
        <f t="shared" si="3"/>
        <v>0.93720459842542747</v>
      </c>
    </row>
    <row r="129" spans="1:8">
      <c r="A129" s="15" t="s">
        <v>159</v>
      </c>
      <c r="B129" s="7">
        <v>1.6400003766276941E+17</v>
      </c>
      <c r="C129" s="19">
        <v>203.43211013469923</v>
      </c>
      <c r="D129" s="4" t="str">
        <f>OrigMoRates!A129</f>
        <v>Hayward (So) 2011 CFM</v>
      </c>
      <c r="E129" s="7">
        <f>SummaryData!B129</f>
        <v>1.6151601378747318E+17</v>
      </c>
      <c r="F129" s="19">
        <f>SummaryData!D129</f>
        <v>168.11364861017415</v>
      </c>
      <c r="G129" s="9">
        <f t="shared" si="2"/>
        <v>0.98485351643391639</v>
      </c>
      <c r="H129" s="9">
        <f t="shared" si="3"/>
        <v>0.82638698727973903</v>
      </c>
    </row>
    <row r="130" spans="1:8">
      <c r="A130" s="15" t="s">
        <v>161</v>
      </c>
      <c r="B130" s="7">
        <v>2.217579667949824E+16</v>
      </c>
      <c r="C130" s="19">
        <v>343.71650862951503</v>
      </c>
      <c r="D130" s="4" t="str">
        <f>OrigMoRates!A130</f>
        <v>Hayward (So) extension 2011 CFM</v>
      </c>
      <c r="E130" s="7">
        <f>SummaryData!B130</f>
        <v>1.4308915715726252E+16</v>
      </c>
      <c r="F130" s="19">
        <f>SummaryData!D130</f>
        <v>580.45028981924645</v>
      </c>
      <c r="G130" s="9">
        <f t="shared" si="2"/>
        <v>0.64524922926241457</v>
      </c>
      <c r="H130" s="9">
        <f t="shared" si="3"/>
        <v>1.6887471949882451</v>
      </c>
    </row>
    <row r="131" spans="1:8">
      <c r="A131" s="15" t="s">
        <v>162</v>
      </c>
      <c r="B131" s="7">
        <v>1.5240914334496706E+16</v>
      </c>
      <c r="C131" s="19">
        <v>1946.6240611292205</v>
      </c>
      <c r="D131" s="4" t="str">
        <f>OrigMoRates!A131</f>
        <v>Hector Mine</v>
      </c>
      <c r="E131" s="7">
        <f>SummaryData!B131</f>
        <v>1.1298637599218402E+16</v>
      </c>
      <c r="F131" s="19">
        <f>SummaryData!D131</f>
        <v>2163.1962088447913</v>
      </c>
      <c r="G131" s="9">
        <f t="shared" ref="G131:G194" si="4">E131/B131</f>
        <v>0.74133594292599325</v>
      </c>
      <c r="H131" s="9">
        <f t="shared" ref="H131:H194" si="5">F131/C131</f>
        <v>1.1112552505849225</v>
      </c>
    </row>
    <row r="132" spans="1:8">
      <c r="A132" s="15" t="s">
        <v>163</v>
      </c>
      <c r="B132" s="7">
        <v>2.1029304243155336E+16</v>
      </c>
      <c r="C132" s="19">
        <v>2591.7123069615805</v>
      </c>
      <c r="D132" s="4" t="str">
        <f>OrigMoRates!A132</f>
        <v>Helendale-So Lockhart</v>
      </c>
      <c r="E132" s="7">
        <f>SummaryData!B132</f>
        <v>2.0009415120612656E+16</v>
      </c>
      <c r="F132" s="19">
        <f>SummaryData!D132</f>
        <v>3105.106135112605</v>
      </c>
      <c r="G132" s="9">
        <f t="shared" si="4"/>
        <v>0.95150152802251475</v>
      </c>
      <c r="H132" s="9">
        <f t="shared" si="5"/>
        <v>1.1980905931464696</v>
      </c>
    </row>
    <row r="133" spans="1:8">
      <c r="A133" s="15" t="s">
        <v>164</v>
      </c>
      <c r="B133" s="7">
        <v>2.783991166729902E+16</v>
      </c>
      <c r="C133" s="19">
        <v>1029.2405268688087</v>
      </c>
      <c r="D133" s="4" t="str">
        <f>OrigMoRates!A133</f>
        <v>Hilton Creek 2011 CFM</v>
      </c>
      <c r="E133" s="7">
        <f>SummaryData!B133</f>
        <v>2.8084596961324064E+16</v>
      </c>
      <c r="F133" s="19">
        <f>SummaryData!D133</f>
        <v>937.0481259251053</v>
      </c>
      <c r="G133" s="9">
        <f t="shared" si="4"/>
        <v>1.0087890111487836</v>
      </c>
      <c r="H133" s="9">
        <f t="shared" si="5"/>
        <v>0.91042676756600871</v>
      </c>
    </row>
    <row r="134" spans="1:8">
      <c r="A134" s="15" t="s">
        <v>166</v>
      </c>
      <c r="B134" s="7">
        <v>1.6761828639327582E+16</v>
      </c>
      <c r="C134" s="19">
        <v>1252.290186671014</v>
      </c>
      <c r="D134" s="4" t="str">
        <f>OrigMoRates!A134</f>
        <v>Hollywood</v>
      </c>
      <c r="E134" s="7">
        <f>SummaryData!B134</f>
        <v>1.5796107536122208E+16</v>
      </c>
      <c r="F134" s="19">
        <f>SummaryData!D134</f>
        <v>1576.3857286917416</v>
      </c>
      <c r="G134" s="9">
        <f t="shared" si="4"/>
        <v>0.94238569526122329</v>
      </c>
      <c r="H134" s="9">
        <f t="shared" si="5"/>
        <v>1.2588022692106826</v>
      </c>
    </row>
    <row r="135" spans="1:8">
      <c r="A135" s="15" t="s">
        <v>167</v>
      </c>
      <c r="B135" s="7">
        <v>3636665257631730.5</v>
      </c>
      <c r="C135" s="19">
        <v>5748.3862369166818</v>
      </c>
      <c r="D135" s="4" t="str">
        <f>OrigMoRates!A135</f>
        <v>Holser alt 1</v>
      </c>
      <c r="E135" s="7">
        <f>SummaryData!B135</f>
        <v>4074011870897829</v>
      </c>
      <c r="F135" s="19">
        <f>SummaryData!D135</f>
        <v>5752.8353412840997</v>
      </c>
      <c r="G135" s="9">
        <f t="shared" si="4"/>
        <v>1.1202603435519132</v>
      </c>
      <c r="H135" s="9">
        <f t="shared" si="5"/>
        <v>1.0007739745006774</v>
      </c>
    </row>
    <row r="136" spans="1:8">
      <c r="A136" s="15" t="s">
        <v>414</v>
      </c>
      <c r="B136" s="7">
        <v>2687055153670151.5</v>
      </c>
      <c r="C136" s="19">
        <v>5911.0556067190464</v>
      </c>
      <c r="D136" s="4" t="str">
        <f>OrigMoRates!A136</f>
        <v>Holser alt 2</v>
      </c>
      <c r="E136" s="7">
        <f>SummaryData!B136</f>
        <v>3100306494173928</v>
      </c>
      <c r="F136" s="19">
        <f>SummaryData!D136</f>
        <v>5995.8316010017888</v>
      </c>
      <c r="G136" s="9">
        <f t="shared" si="4"/>
        <v>1.1537933971840255</v>
      </c>
      <c r="H136" s="9">
        <f t="shared" si="5"/>
        <v>1.0143419382125891</v>
      </c>
    </row>
    <row r="137" spans="1:8">
      <c r="A137" s="15" t="s">
        <v>169</v>
      </c>
      <c r="B137" s="7">
        <v>1.32966385728945E+16</v>
      </c>
      <c r="C137" s="19">
        <v>2368.3753152207673</v>
      </c>
      <c r="D137" s="4" t="str">
        <f>OrigMoRates!A137</f>
        <v>Homestead Valley 2011</v>
      </c>
      <c r="E137" s="7">
        <f>SummaryData!B137</f>
        <v>1.239390995740835E+16</v>
      </c>
      <c r="F137" s="19">
        <f>SummaryData!D137</f>
        <v>3173.6069339772307</v>
      </c>
      <c r="G137" s="9">
        <f t="shared" si="4"/>
        <v>0.9321085091892034</v>
      </c>
      <c r="H137" s="9">
        <f t="shared" si="5"/>
        <v>1.339993249204003</v>
      </c>
    </row>
    <row r="138" spans="1:8">
      <c r="A138" s="15" t="s">
        <v>170</v>
      </c>
      <c r="B138" s="7">
        <v>3.6820793982256688E+16</v>
      </c>
      <c r="C138" s="19">
        <v>1145.3158566498876</v>
      </c>
      <c r="D138" s="4" t="str">
        <f>OrigMoRates!A138</f>
        <v>Honey Lake 2011 CFM</v>
      </c>
      <c r="E138" s="7">
        <f>SummaryData!B138</f>
        <v>3.4536153841226152E+16</v>
      </c>
      <c r="F138" s="19">
        <f>SummaryData!D138</f>
        <v>1167.2580368394665</v>
      </c>
      <c r="G138" s="9">
        <f t="shared" si="4"/>
        <v>0.93795244768128938</v>
      </c>
      <c r="H138" s="9">
        <f t="shared" si="5"/>
        <v>1.0191581912205083</v>
      </c>
    </row>
    <row r="139" spans="1:8">
      <c r="A139" s="15" t="s">
        <v>172</v>
      </c>
      <c r="B139" s="7">
        <v>9.079975659382576E+16</v>
      </c>
      <c r="C139" s="19">
        <v>936.4551258917578</v>
      </c>
      <c r="D139" s="4" t="str">
        <f>OrigMoRates!A139</f>
        <v>Hosgri</v>
      </c>
      <c r="E139" s="7">
        <f>SummaryData!B139</f>
        <v>8.8443601107808032E+16</v>
      </c>
      <c r="F139" s="19">
        <f>SummaryData!D139</f>
        <v>1116.4756292026227</v>
      </c>
      <c r="G139" s="9">
        <f t="shared" si="4"/>
        <v>0.97405108147417718</v>
      </c>
      <c r="H139" s="9">
        <f t="shared" si="5"/>
        <v>1.1922361235830032</v>
      </c>
    </row>
    <row r="140" spans="1:8">
      <c r="A140" s="15" t="s">
        <v>173</v>
      </c>
      <c r="B140" s="7">
        <v>3155678319530034</v>
      </c>
      <c r="C140" s="19">
        <v>5094.8104015784666</v>
      </c>
      <c r="D140" s="4" t="str">
        <f>OrigMoRates!A140</f>
        <v>Hosgri (Extension)</v>
      </c>
      <c r="E140" s="7">
        <f>SummaryData!B140</f>
        <v>2551022084508635</v>
      </c>
      <c r="F140" s="19">
        <f>SummaryData!D140</f>
        <v>6102.8424591341118</v>
      </c>
      <c r="G140" s="9">
        <f t="shared" si="4"/>
        <v>0.80839104186276856</v>
      </c>
      <c r="H140" s="9">
        <f t="shared" si="5"/>
        <v>1.1978546752678645</v>
      </c>
    </row>
    <row r="141" spans="1:8">
      <c r="A141" s="15" t="s">
        <v>174</v>
      </c>
      <c r="B141" s="7">
        <v>7.2708517743541376E+16</v>
      </c>
      <c r="C141" s="19">
        <v>707.09636050972244</v>
      </c>
      <c r="D141" s="4" t="str">
        <f>OrigMoRates!A141</f>
        <v>Hunter Mountain-Saline Valley</v>
      </c>
      <c r="E141" s="7">
        <f>SummaryData!B141</f>
        <v>7.1811930765681552E+16</v>
      </c>
      <c r="F141" s="19">
        <f>SummaryData!D141</f>
        <v>746.61260370148216</v>
      </c>
      <c r="G141" s="9">
        <f t="shared" si="4"/>
        <v>0.98766874905877911</v>
      </c>
      <c r="H141" s="9">
        <f t="shared" si="5"/>
        <v>1.0558852306399567</v>
      </c>
    </row>
    <row r="142" spans="1:8">
      <c r="A142" s="15" t="s">
        <v>175</v>
      </c>
      <c r="B142" s="7">
        <v>7.1760791515894096E+16</v>
      </c>
      <c r="C142" s="19">
        <v>493.8624735695256</v>
      </c>
      <c r="D142" s="4" t="str">
        <f>OrigMoRates!A142</f>
        <v>Hunting Creek - Bartlett Springs connector 2011</v>
      </c>
      <c r="E142" s="7">
        <f>SummaryData!B142</f>
        <v>7.3283434856696992E+16</v>
      </c>
      <c r="F142" s="19">
        <f>SummaryData!D142</f>
        <v>553.53069845930304</v>
      </c>
      <c r="G142" s="9">
        <f t="shared" si="4"/>
        <v>1.0212183186478043</v>
      </c>
      <c r="H142" s="9">
        <f t="shared" si="5"/>
        <v>1.1208195157216727</v>
      </c>
    </row>
    <row r="143" spans="1:8">
      <c r="A143" s="15" t="s">
        <v>176</v>
      </c>
      <c r="B143" s="7">
        <v>4.1368282635880288E+16</v>
      </c>
      <c r="C143" s="19">
        <v>673.35025395595255</v>
      </c>
      <c r="D143" s="4" t="str">
        <f>OrigMoRates!A143</f>
        <v>Hunting Creek - Berryessa 2011 CFM</v>
      </c>
      <c r="E143" s="7">
        <f>SummaryData!B143</f>
        <v>4.8229470380206264E+16</v>
      </c>
      <c r="F143" s="19">
        <f>SummaryData!D143</f>
        <v>575.71998733912926</v>
      </c>
      <c r="G143" s="9">
        <f t="shared" si="4"/>
        <v>1.1658562383340276</v>
      </c>
      <c r="H143" s="9">
        <f t="shared" si="5"/>
        <v>0.85500819812089979</v>
      </c>
    </row>
    <row r="144" spans="1:8">
      <c r="A144" s="15" t="s">
        <v>178</v>
      </c>
      <c r="B144" s="7">
        <v>2.83987712634056E+17</v>
      </c>
      <c r="C144" s="19">
        <v>203.65046451772835</v>
      </c>
      <c r="D144" s="4" t="str">
        <f>OrigMoRates!A144</f>
        <v>Imperial</v>
      </c>
      <c r="E144" s="7">
        <f>SummaryData!B144</f>
        <v>2.8825794972160166E+17</v>
      </c>
      <c r="F144" s="19">
        <f>SummaryData!D144</f>
        <v>175.91294988018785</v>
      </c>
      <c r="G144" s="9">
        <f t="shared" si="4"/>
        <v>1.0150366966511972</v>
      </c>
      <c r="H144" s="9">
        <f t="shared" si="5"/>
        <v>0.86379842195191325</v>
      </c>
    </row>
    <row r="145" spans="1:8">
      <c r="A145" s="15" t="s">
        <v>179</v>
      </c>
      <c r="B145" s="7">
        <v>2442526925599842</v>
      </c>
      <c r="C145" s="19">
        <v>14204.507683421232</v>
      </c>
      <c r="D145" s="4" t="str">
        <f>OrigMoRates!A145</f>
        <v>Incline Village 2011 CFM</v>
      </c>
      <c r="E145" s="7">
        <f>SummaryData!B145</f>
        <v>2403150658463790</v>
      </c>
      <c r="F145" s="19">
        <f>SummaryData!D145</f>
        <v>14715.924265359858</v>
      </c>
      <c r="G145" s="9">
        <f t="shared" si="4"/>
        <v>0.98387888103776711</v>
      </c>
      <c r="H145" s="9">
        <f t="shared" si="5"/>
        <v>1.0360038231057824</v>
      </c>
    </row>
    <row r="146" spans="1:8">
      <c r="A146" s="15" t="s">
        <v>180</v>
      </c>
      <c r="B146" s="7">
        <v>7202086969147074</v>
      </c>
      <c r="C146" s="19">
        <v>8294.4204549088208</v>
      </c>
      <c r="D146" s="4" t="str">
        <f>OrigMoRates!A146</f>
        <v>Independence rev 2011</v>
      </c>
      <c r="E146" s="7">
        <f>SummaryData!B146</f>
        <v>8808893850567415</v>
      </c>
      <c r="F146" s="19">
        <f>SummaryData!D146</f>
        <v>6362.884956209381</v>
      </c>
      <c r="G146" s="9">
        <f t="shared" si="4"/>
        <v>1.2231029545052317</v>
      </c>
      <c r="H146" s="9">
        <f t="shared" si="5"/>
        <v>0.76712833534302993</v>
      </c>
    </row>
    <row r="147" spans="1:8">
      <c r="A147" s="15" t="s">
        <v>182</v>
      </c>
      <c r="B147" s="7">
        <v>1067213671002371.8</v>
      </c>
      <c r="C147" s="19">
        <v>70400.870051596226</v>
      </c>
      <c r="D147" s="4" t="str">
        <f>OrigMoRates!A147</f>
        <v>Jess Valley</v>
      </c>
      <c r="E147" s="7">
        <f>SummaryData!B147</f>
        <v>1487536317906049</v>
      </c>
      <c r="F147" s="19">
        <f>SummaryData!D147</f>
        <v>49068.06142916363</v>
      </c>
      <c r="G147" s="9">
        <f t="shared" si="4"/>
        <v>1.3938505084074613</v>
      </c>
      <c r="H147" s="9">
        <f t="shared" si="5"/>
        <v>0.69698089516794393</v>
      </c>
    </row>
    <row r="148" spans="1:8">
      <c r="A148" s="15" t="s">
        <v>183</v>
      </c>
      <c r="B148" s="7">
        <v>2.1266435552288632E+16</v>
      </c>
      <c r="C148" s="19">
        <v>2160.0681801637297</v>
      </c>
      <c r="D148" s="4" t="str">
        <f>OrigMoRates!A148</f>
        <v>Johnson Valley (No) 2011 rev</v>
      </c>
      <c r="E148" s="7">
        <f>SummaryData!B148</f>
        <v>2.3516463655360072E+16</v>
      </c>
      <c r="F148" s="19">
        <f>SummaryData!D148</f>
        <v>2157.9523711176553</v>
      </c>
      <c r="G148" s="9">
        <f t="shared" si="4"/>
        <v>1.1058018442977531</v>
      </c>
      <c r="H148" s="9">
        <f t="shared" si="5"/>
        <v>0.9990204896931012</v>
      </c>
    </row>
    <row r="149" spans="1:8">
      <c r="A149" s="15" t="s">
        <v>185</v>
      </c>
      <c r="B149" s="7">
        <v>372666846698789.62</v>
      </c>
      <c r="C149" s="19">
        <v>72215.482958138018</v>
      </c>
      <c r="D149" s="4" t="str">
        <f>OrigMoRates!A149</f>
        <v>Joshua Tree (Seismicity)</v>
      </c>
      <c r="E149" s="7">
        <f>SummaryData!B149</f>
        <v>409953785416368.44</v>
      </c>
      <c r="F149" s="19">
        <f>SummaryData!D149</f>
        <v>39024.869019571255</v>
      </c>
      <c r="G149" s="9">
        <f t="shared" si="4"/>
        <v>1.1000543489389498</v>
      </c>
      <c r="H149" s="9">
        <f t="shared" si="5"/>
        <v>0.54039476606690084</v>
      </c>
    </row>
    <row r="150" spans="1:8">
      <c r="A150" s="15" t="s">
        <v>186</v>
      </c>
      <c r="B150" s="7">
        <v>6050338478672106</v>
      </c>
      <c r="C150" s="19">
        <v>21747.787072989609</v>
      </c>
      <c r="D150" s="4" t="str">
        <f>OrigMoRates!A150</f>
        <v>Keddie Ridge 2011 CFM</v>
      </c>
      <c r="E150" s="7">
        <f>SummaryData!B150</f>
        <v>5420334239973667</v>
      </c>
      <c r="F150" s="19">
        <f>SummaryData!D150</f>
        <v>14760.709543020137</v>
      </c>
      <c r="G150" s="9">
        <f t="shared" si="4"/>
        <v>0.89587289357128519</v>
      </c>
      <c r="H150" s="9">
        <f t="shared" si="5"/>
        <v>0.67872236809568054</v>
      </c>
    </row>
    <row r="151" spans="1:8">
      <c r="A151" s="15" t="s">
        <v>187</v>
      </c>
      <c r="B151" s="7">
        <v>3561547691107278</v>
      </c>
      <c r="C151" s="19">
        <v>8707.9080207770894</v>
      </c>
      <c r="D151" s="4" t="str">
        <f>OrigMoRates!A151</f>
        <v>Kern Canyon (Lake Isabella) 2011</v>
      </c>
      <c r="E151" s="7">
        <f>SummaryData!B151</f>
        <v>3480535133939517.5</v>
      </c>
      <c r="F151" s="19">
        <f>SummaryData!D151</f>
        <v>9054.8791062451492</v>
      </c>
      <c r="G151" s="9">
        <f t="shared" si="4"/>
        <v>0.9772535526142081</v>
      </c>
      <c r="H151" s="9">
        <f t="shared" si="5"/>
        <v>1.0398455156669302</v>
      </c>
    </row>
    <row r="152" spans="1:8">
      <c r="A152" s="15" t="s">
        <v>188</v>
      </c>
      <c r="B152" s="7">
        <v>5075621964844967</v>
      </c>
      <c r="C152" s="19">
        <v>7547.6618322415788</v>
      </c>
      <c r="D152" s="4" t="str">
        <f>OrigMoRates!A152</f>
        <v>Kern Canyon (North Kern) 2011</v>
      </c>
      <c r="E152" s="7">
        <f>SummaryData!B152</f>
        <v>4854953221538204</v>
      </c>
      <c r="F152" s="19">
        <f>SummaryData!D152</f>
        <v>8152.7466777271175</v>
      </c>
      <c r="G152" s="9">
        <f t="shared" si="4"/>
        <v>0.9565238024354118</v>
      </c>
      <c r="H152" s="9">
        <f t="shared" si="5"/>
        <v>1.0801685156190728</v>
      </c>
    </row>
    <row r="153" spans="1:8">
      <c r="A153" s="15" t="s">
        <v>189</v>
      </c>
      <c r="B153" s="7">
        <v>5546010890977459</v>
      </c>
      <c r="C153" s="19">
        <v>6516.1313551339936</v>
      </c>
      <c r="D153" s="4" t="str">
        <f>OrigMoRates!A153</f>
        <v>Kern Canyon (South Kern) 2011</v>
      </c>
      <c r="E153" s="7">
        <f>SummaryData!B153</f>
        <v>5456161838180870</v>
      </c>
      <c r="F153" s="19">
        <f>SummaryData!D153</f>
        <v>7296.1959041606542</v>
      </c>
      <c r="G153" s="9">
        <f t="shared" si="4"/>
        <v>0.983799337115843</v>
      </c>
      <c r="H153" s="9">
        <f t="shared" si="5"/>
        <v>1.119712833660429</v>
      </c>
    </row>
    <row r="154" spans="1:8">
      <c r="A154" s="15" t="s">
        <v>190</v>
      </c>
      <c r="B154" s="7">
        <v>2506249648115377.5</v>
      </c>
      <c r="C154" s="19">
        <v>6125.080757721701</v>
      </c>
      <c r="D154" s="4" t="str">
        <f>OrigMoRates!A154</f>
        <v>Kickapoo</v>
      </c>
      <c r="E154" s="7">
        <f>SummaryData!B154</f>
        <v>2440106012277870</v>
      </c>
      <c r="F154" s="19">
        <f>SummaryData!D154</f>
        <v>7439.7157097916106</v>
      </c>
      <c r="G154" s="9">
        <f t="shared" si="4"/>
        <v>0.97360852064867298</v>
      </c>
      <c r="H154" s="9">
        <f t="shared" si="5"/>
        <v>1.2146314479874554</v>
      </c>
    </row>
    <row r="155" spans="1:8">
      <c r="A155" s="15" t="s">
        <v>191</v>
      </c>
      <c r="B155" s="7">
        <v>4245983076075368.5</v>
      </c>
      <c r="C155" s="19">
        <v>8742.1778863920663</v>
      </c>
      <c r="D155" s="4" t="str">
        <f>OrigMoRates!A155</f>
        <v>King Range 2011 CFM</v>
      </c>
      <c r="E155" s="7">
        <f>SummaryData!B155</f>
        <v>6266149650438469</v>
      </c>
      <c r="F155" s="19">
        <f>SummaryData!D155</f>
        <v>5188.4363862238024</v>
      </c>
      <c r="G155" s="9">
        <f t="shared" si="4"/>
        <v>1.4757830019968834</v>
      </c>
      <c r="H155" s="9">
        <f t="shared" si="5"/>
        <v>0.59349471649393448</v>
      </c>
    </row>
    <row r="156" spans="1:8">
      <c r="A156" s="15" t="s">
        <v>192</v>
      </c>
      <c r="B156" s="7">
        <v>2992721843057610.5</v>
      </c>
      <c r="C156" s="19">
        <v>14741.28701715163</v>
      </c>
      <c r="D156" s="4" t="str">
        <f>OrigMoRates!A156</f>
        <v>La Panza 2011</v>
      </c>
      <c r="E156" s="7">
        <f>SummaryData!B156</f>
        <v>3899449333183222.5</v>
      </c>
      <c r="F156" s="19">
        <f>SummaryData!D156</f>
        <v>10913.224677878239</v>
      </c>
      <c r="G156" s="9">
        <f t="shared" si="4"/>
        <v>1.3029775360610276</v>
      </c>
      <c r="H156" s="9">
        <f t="shared" si="5"/>
        <v>0.74031695232448813</v>
      </c>
    </row>
    <row r="157" spans="1:8">
      <c r="A157" s="15" t="s">
        <v>193</v>
      </c>
      <c r="B157" s="7">
        <v>6.187525402847152E+16</v>
      </c>
      <c r="C157" s="19">
        <v>758.06548208473851</v>
      </c>
      <c r="D157" s="4" t="str">
        <f>OrigMoRates!A157</f>
        <v>Laguna Salada</v>
      </c>
      <c r="E157" s="7">
        <f>SummaryData!B157</f>
        <v>5.3369030234311376E+16</v>
      </c>
      <c r="F157" s="19">
        <f>SummaryData!D157</f>
        <v>979.85770784280089</v>
      </c>
      <c r="G157" s="9">
        <f t="shared" si="4"/>
        <v>0.86252624045396153</v>
      </c>
      <c r="H157" s="9">
        <f t="shared" si="5"/>
        <v>1.2925766058469206</v>
      </c>
    </row>
    <row r="158" spans="1:8">
      <c r="A158" s="15" t="s">
        <v>194</v>
      </c>
      <c r="B158" s="7">
        <v>5238683470455468</v>
      </c>
      <c r="C158" s="19">
        <v>10143.167972130734</v>
      </c>
      <c r="D158" s="4" t="str">
        <f>OrigMoRates!A158</f>
        <v>Lake Isabella (Seismicity)</v>
      </c>
      <c r="E158" s="7">
        <f>SummaryData!B158</f>
        <v>7737693901870482</v>
      </c>
      <c r="F158" s="19">
        <f>SummaryData!D158</f>
        <v>7215.0175993523726</v>
      </c>
      <c r="G158" s="9">
        <f t="shared" si="4"/>
        <v>1.4770302396601453</v>
      </c>
      <c r="H158" s="9">
        <f t="shared" si="5"/>
        <v>0.71131796487806198</v>
      </c>
    </row>
    <row r="159" spans="1:8">
      <c r="A159" s="15" t="s">
        <v>195</v>
      </c>
      <c r="B159" s="7">
        <v>2629556602609389</v>
      </c>
      <c r="C159" s="19" t="e">
        <v>#DIV/0!</v>
      </c>
      <c r="D159" s="4" t="str">
        <f>OrigMoRates!A159</f>
        <v>Las Positas</v>
      </c>
      <c r="E159" s="7">
        <f>SummaryData!B159</f>
        <v>2417226292711056</v>
      </c>
      <c r="F159" s="19" t="e">
        <f>SummaryData!D159</f>
        <v>#DIV/0!</v>
      </c>
      <c r="G159" s="9">
        <f t="shared" si="4"/>
        <v>0.91925242845594912</v>
      </c>
      <c r="H159" s="9" t="e">
        <f t="shared" si="5"/>
        <v>#DIV/0!</v>
      </c>
    </row>
    <row r="160" spans="1:8">
      <c r="A160" s="15" t="s">
        <v>196</v>
      </c>
      <c r="B160" s="7">
        <v>2858499597457152</v>
      </c>
      <c r="C160" s="19">
        <v>8113.9901731528071</v>
      </c>
      <c r="D160" s="4" t="str">
        <f>OrigMoRates!A160</f>
        <v>Last Chance</v>
      </c>
      <c r="E160" s="7">
        <f>SummaryData!B160</f>
        <v>4057342962569416</v>
      </c>
      <c r="F160" s="19">
        <f>SummaryData!D160</f>
        <v>7989.9468870177379</v>
      </c>
      <c r="G160" s="9">
        <f t="shared" si="4"/>
        <v>1.4193960237667076</v>
      </c>
      <c r="H160" s="9">
        <f t="shared" si="5"/>
        <v>0.98471241849102831</v>
      </c>
    </row>
    <row r="161" spans="1:8">
      <c r="A161" s="15" t="s">
        <v>197</v>
      </c>
      <c r="B161" s="7">
        <v>5.0504053587987752E+16</v>
      </c>
      <c r="C161" s="19">
        <v>1262.4312908901311</v>
      </c>
      <c r="D161" s="4" t="str">
        <f>OrigMoRates!A161</f>
        <v>Lenwood-Lockhart-Old Woman Springs</v>
      </c>
      <c r="E161" s="7">
        <f>SummaryData!B161</f>
        <v>5.0792633409593768E+16</v>
      </c>
      <c r="F161" s="19">
        <f>SummaryData!D161</f>
        <v>1484.7430188404842</v>
      </c>
      <c r="G161" s="9">
        <f t="shared" si="4"/>
        <v>1.005713993256071</v>
      </c>
      <c r="H161" s="9">
        <f t="shared" si="5"/>
        <v>1.1760980811823847</v>
      </c>
    </row>
    <row r="162" spans="1:8">
      <c r="A162" s="15" t="s">
        <v>198</v>
      </c>
      <c r="B162" s="7">
        <v>1.321784139970144E+16</v>
      </c>
      <c r="C162" s="19">
        <v>4035.1696731479883</v>
      </c>
      <c r="D162" s="4" t="str">
        <f>OrigMoRates!A162</f>
        <v>Likely 2011 CFM</v>
      </c>
      <c r="E162" s="7">
        <f>SummaryData!B162</f>
        <v>1.1933664433013028E+16</v>
      </c>
      <c r="F162" s="19">
        <f>SummaryData!D162</f>
        <v>4366.952931518701</v>
      </c>
      <c r="G162" s="9">
        <f t="shared" si="4"/>
        <v>0.90284518266973468</v>
      </c>
      <c r="H162" s="9">
        <f t="shared" si="5"/>
        <v>1.0822228766682507</v>
      </c>
    </row>
    <row r="163" spans="1:8">
      <c r="A163" s="15" t="s">
        <v>200</v>
      </c>
      <c r="B163" s="7">
        <v>4808396019828230</v>
      </c>
      <c r="C163" s="19">
        <v>8741.7790499173152</v>
      </c>
      <c r="D163" s="4" t="str">
        <f>OrigMoRates!A163</f>
        <v>Lions Head 2011 CFM</v>
      </c>
      <c r="E163" s="7">
        <f>SummaryData!B163</f>
        <v>606130344204046.38</v>
      </c>
      <c r="F163" s="19">
        <f>SummaryData!D163</f>
        <v>57920.764864254357</v>
      </c>
      <c r="G163" s="9">
        <f t="shared" si="4"/>
        <v>0.12605666041327834</v>
      </c>
      <c r="H163" s="9">
        <f t="shared" si="5"/>
        <v>6.6257411144247813</v>
      </c>
    </row>
    <row r="164" spans="1:8">
      <c r="A164" s="15" t="s">
        <v>202</v>
      </c>
      <c r="B164" s="7">
        <v>1.1837885001276482E+16</v>
      </c>
      <c r="C164" s="19">
        <v>2965.7967019116113</v>
      </c>
      <c r="D164" s="4" t="str">
        <f>OrigMoRates!A164</f>
        <v>Little Lake</v>
      </c>
      <c r="E164" s="7">
        <f>SummaryData!B164</f>
        <v>1.245771137904884E+16</v>
      </c>
      <c r="F164" s="19">
        <f>SummaryData!D164</f>
        <v>2855.5381765235406</v>
      </c>
      <c r="G164" s="9">
        <f t="shared" si="4"/>
        <v>1.0523595538988191</v>
      </c>
      <c r="H164" s="9">
        <f t="shared" si="5"/>
        <v>0.96282330298735475</v>
      </c>
    </row>
    <row r="165" spans="1:8">
      <c r="A165" s="15" t="s">
        <v>203</v>
      </c>
      <c r="B165" s="7">
        <v>6.1094467147381184E+16</v>
      </c>
      <c r="C165" s="19">
        <v>799.96464769433294</v>
      </c>
      <c r="D165" s="4" t="str">
        <f>OrigMoRates!A165</f>
        <v>Little Salmon (Offshore)</v>
      </c>
      <c r="E165" s="7">
        <f>SummaryData!B165</f>
        <v>7.2313506407066672E+16</v>
      </c>
      <c r="F165" s="19">
        <f>SummaryData!D165</f>
        <v>706.42531504188298</v>
      </c>
      <c r="G165" s="9">
        <f t="shared" si="4"/>
        <v>1.1836342926540508</v>
      </c>
      <c r="H165" s="9">
        <f t="shared" si="5"/>
        <v>0.88307066703253689</v>
      </c>
    </row>
    <row r="166" spans="1:8">
      <c r="A166" s="15" t="s">
        <v>204</v>
      </c>
      <c r="B166" s="7">
        <v>1.049659477121968E+17</v>
      </c>
      <c r="C166" s="19">
        <v>1657.0968114859586</v>
      </c>
      <c r="D166" s="4" t="str">
        <f>OrigMoRates!A166</f>
        <v>Little Salmon (Onshore)</v>
      </c>
      <c r="E166" s="7">
        <f>SummaryData!B166</f>
        <v>1.0408301553097018E+17</v>
      </c>
      <c r="F166" s="19">
        <f>SummaryData!D166</f>
        <v>407.31235091817945</v>
      </c>
      <c r="G166" s="9">
        <f t="shared" si="4"/>
        <v>0.99158839413666311</v>
      </c>
      <c r="H166" s="9">
        <f t="shared" si="5"/>
        <v>0.24579876570574816</v>
      </c>
    </row>
    <row r="167" spans="1:8">
      <c r="A167" s="15" t="s">
        <v>205</v>
      </c>
      <c r="B167" s="7">
        <v>9153324864947262</v>
      </c>
      <c r="C167" s="19">
        <v>5221.8101954502608</v>
      </c>
      <c r="D167" s="4" t="str">
        <f>OrigMoRates!A167</f>
        <v>Los Alamos 2011 CFM</v>
      </c>
      <c r="E167" s="7">
        <f>SummaryData!B167</f>
        <v>1.0316245652719594E+16</v>
      </c>
      <c r="F167" s="19">
        <f>SummaryData!D167</f>
        <v>4792.4847382469425</v>
      </c>
      <c r="G167" s="9">
        <f t="shared" si="4"/>
        <v>1.1270490018578656</v>
      </c>
      <c r="H167" s="9">
        <f t="shared" si="5"/>
        <v>0.91778225536091151</v>
      </c>
    </row>
    <row r="168" spans="1:8">
      <c r="A168" s="15" t="s">
        <v>207</v>
      </c>
      <c r="B168" s="7">
        <v>8639520773281947</v>
      </c>
      <c r="C168" s="19">
        <v>5360.0113459320273</v>
      </c>
      <c r="D168" s="4" t="str">
        <f>OrigMoRates!A168</f>
        <v>Los Alamos extension</v>
      </c>
      <c r="E168" s="7">
        <f>SummaryData!B168</f>
        <v>1.0041632009929592E+16</v>
      </c>
      <c r="F168" s="19">
        <f>SummaryData!D168</f>
        <v>5205.6075444296212</v>
      </c>
      <c r="G168" s="9">
        <f t="shared" si="4"/>
        <v>1.1622903947385286</v>
      </c>
      <c r="H168" s="9">
        <f t="shared" si="5"/>
        <v>0.97119338159244928</v>
      </c>
    </row>
    <row r="169" spans="1:8">
      <c r="A169" s="15" t="s">
        <v>208</v>
      </c>
      <c r="B169" s="7">
        <v>1739665601194329</v>
      </c>
      <c r="C169" s="19">
        <v>15328.002023651101</v>
      </c>
      <c r="D169" s="4" t="str">
        <f>OrigMoRates!A169</f>
        <v>Los Medanos - Roe Island</v>
      </c>
      <c r="E169" s="7">
        <f>SummaryData!B169</f>
        <v>2271106824783128.5</v>
      </c>
      <c r="F169" s="19">
        <f>SummaryData!D169</f>
        <v>15024.412569464666</v>
      </c>
      <c r="G169" s="9">
        <f t="shared" si="4"/>
        <v>1.30548469960201</v>
      </c>
      <c r="H169" s="9">
        <f t="shared" si="5"/>
        <v>0.98019380127181632</v>
      </c>
    </row>
    <row r="170" spans="1:8">
      <c r="A170" s="15" t="s">
        <v>209</v>
      </c>
      <c r="B170" s="7">
        <v>8863393178693148</v>
      </c>
      <c r="C170" s="19">
        <v>6032.7548270663319</v>
      </c>
      <c r="D170" s="4" t="str">
        <f>OrigMoRates!A170</f>
        <v>Los Osos 2011</v>
      </c>
      <c r="E170" s="7">
        <f>SummaryData!B170</f>
        <v>8330179645305809</v>
      </c>
      <c r="F170" s="19">
        <f>SummaryData!D170</f>
        <v>7237.6033332397301</v>
      </c>
      <c r="G170" s="9">
        <f t="shared" si="4"/>
        <v>0.93984092518098605</v>
      </c>
      <c r="H170" s="9">
        <f t="shared" si="5"/>
        <v>1.1997177973763777</v>
      </c>
    </row>
    <row r="171" spans="1:8">
      <c r="A171" s="15" t="s">
        <v>211</v>
      </c>
      <c r="B171" s="7">
        <v>1.493019230538811E+16</v>
      </c>
      <c r="C171" s="19">
        <v>3359.817563039474</v>
      </c>
      <c r="D171" s="4" t="str">
        <f>OrigMoRates!A171</f>
        <v>Lost Hills</v>
      </c>
      <c r="E171" s="7">
        <f>SummaryData!B171</f>
        <v>1.2123350656117692E+16</v>
      </c>
      <c r="F171" s="19">
        <f>SummaryData!D171</f>
        <v>3774.6049351761903</v>
      </c>
      <c r="G171" s="9">
        <f t="shared" si="4"/>
        <v>0.81200231103135456</v>
      </c>
      <c r="H171" s="9">
        <f t="shared" si="5"/>
        <v>1.1234553258783126</v>
      </c>
    </row>
    <row r="172" spans="1:8">
      <c r="A172" s="15" t="s">
        <v>212</v>
      </c>
      <c r="B172" s="7">
        <v>1.2858017245146308E+16</v>
      </c>
      <c r="C172" s="19">
        <v>3171.6890189965093</v>
      </c>
      <c r="D172" s="4" t="str">
        <f>OrigMoRates!A172</f>
        <v>Ludlow</v>
      </c>
      <c r="E172" s="7">
        <f>SummaryData!B172</f>
        <v>9932229761149640</v>
      </c>
      <c r="F172" s="19">
        <f>SummaryData!D172</f>
        <v>4283.318648456564</v>
      </c>
      <c r="G172" s="9">
        <f t="shared" si="4"/>
        <v>0.77245422616763837</v>
      </c>
      <c r="H172" s="9">
        <f t="shared" si="5"/>
        <v>1.350485064204612</v>
      </c>
    </row>
    <row r="173" spans="1:8">
      <c r="A173" s="15" t="s">
        <v>213</v>
      </c>
      <c r="B173" s="7">
        <v>5.1360765589490227E+17</v>
      </c>
      <c r="C173" s="19">
        <v>158.75475132524218</v>
      </c>
      <c r="D173" s="4" t="str">
        <f>OrigMoRates!A173</f>
        <v>Maacama 2011 CFM</v>
      </c>
      <c r="E173" s="7">
        <f>SummaryData!B173</f>
        <v>5.0862331778029536E+17</v>
      </c>
      <c r="F173" s="19">
        <f>SummaryData!D173</f>
        <v>185.39648123552689</v>
      </c>
      <c r="G173" s="9">
        <f t="shared" si="4"/>
        <v>0.99029543649242868</v>
      </c>
      <c r="H173" s="9">
        <f t="shared" si="5"/>
        <v>1.1678168980007633</v>
      </c>
    </row>
    <row r="174" spans="1:8">
      <c r="A174" s="15" t="s">
        <v>415</v>
      </c>
      <c r="B174" s="7">
        <v>8.7409961565386848E+16</v>
      </c>
      <c r="C174" s="19">
        <v>389.27975852089804</v>
      </c>
      <c r="D174" s="4" t="str">
        <f>OrigMoRates!A174</f>
        <v>Mad River - Trinidad fault zone (alt2)</v>
      </c>
      <c r="E174" s="7">
        <f>SummaryData!B174</f>
        <v>8.6984449887617424E+16</v>
      </c>
      <c r="F174" s="19">
        <f>SummaryData!D174</f>
        <v>557.73957210575588</v>
      </c>
      <c r="G174" s="9">
        <f t="shared" si="4"/>
        <v>0.99513200017310244</v>
      </c>
      <c r="H174" s="9">
        <f t="shared" si="5"/>
        <v>1.4327474262338618</v>
      </c>
    </row>
    <row r="175" spans="1:8">
      <c r="A175" s="15" t="s">
        <v>215</v>
      </c>
      <c r="B175" s="7">
        <v>1.000135135476506E+16</v>
      </c>
      <c r="C175" s="19">
        <v>1882.7702656533829</v>
      </c>
      <c r="D175" s="4" t="str">
        <f>OrigMoRates!A175</f>
        <v>Mad River (alt1)</v>
      </c>
      <c r="E175" s="7">
        <f>SummaryData!B175</f>
        <v>1.017206317868714E+16</v>
      </c>
      <c r="F175" s="19">
        <f>SummaryData!D175</f>
        <v>2265.8555907058399</v>
      </c>
      <c r="G175" s="9">
        <f t="shared" si="4"/>
        <v>1.0170688757815458</v>
      </c>
      <c r="H175" s="9">
        <f t="shared" si="5"/>
        <v>1.2034689691254041</v>
      </c>
    </row>
    <row r="176" spans="1:8">
      <c r="A176" s="15" t="s">
        <v>217</v>
      </c>
      <c r="B176" s="7">
        <v>1583427627340048.5</v>
      </c>
      <c r="C176" s="19">
        <v>3856.315862761372</v>
      </c>
      <c r="D176" s="4" t="str">
        <f>OrigMoRates!A176</f>
        <v>Malibu Coast (Extension) alt 1</v>
      </c>
      <c r="E176" s="7">
        <f>SummaryData!B176</f>
        <v>1772668620258140</v>
      </c>
      <c r="F176" s="19">
        <f>SummaryData!D176</f>
        <v>4145.4011216869667</v>
      </c>
      <c r="G176" s="9">
        <f t="shared" si="4"/>
        <v>1.119513509585526</v>
      </c>
      <c r="H176" s="9">
        <f t="shared" si="5"/>
        <v>1.0749641028415631</v>
      </c>
    </row>
    <row r="177" spans="1:8">
      <c r="A177" s="15" t="s">
        <v>416</v>
      </c>
      <c r="B177" s="7">
        <v>4004544527998831</v>
      </c>
      <c r="C177" s="19">
        <v>4241.3061026303922</v>
      </c>
      <c r="D177" s="4" t="str">
        <f>OrigMoRates!A177</f>
        <v>Malibu Coast (Extension) alt 2</v>
      </c>
      <c r="E177" s="7">
        <f>SummaryData!B177</f>
        <v>4740687493533465</v>
      </c>
      <c r="F177" s="19">
        <f>SummaryData!D177</f>
        <v>4767.5191610941347</v>
      </c>
      <c r="G177" s="9">
        <f t="shared" si="4"/>
        <v>1.1838268897717821</v>
      </c>
      <c r="H177" s="9">
        <f t="shared" si="5"/>
        <v>1.1240686349276685</v>
      </c>
    </row>
    <row r="178" spans="1:8">
      <c r="A178" s="15" t="s">
        <v>218</v>
      </c>
      <c r="B178" s="7">
        <v>3037612704767786.5</v>
      </c>
      <c r="C178" s="19">
        <v>2819.8157752897009</v>
      </c>
      <c r="D178" s="4" t="str">
        <f>OrigMoRates!A178</f>
        <v>Malibu Coast alt 1</v>
      </c>
      <c r="E178" s="7">
        <f>SummaryData!B178</f>
        <v>3868791355013320</v>
      </c>
      <c r="F178" s="19">
        <f>SummaryData!D178</f>
        <v>3479.2360303496116</v>
      </c>
      <c r="G178" s="9">
        <f t="shared" si="4"/>
        <v>1.2736289089589761</v>
      </c>
      <c r="H178" s="9">
        <f t="shared" si="5"/>
        <v>1.2338522469582835</v>
      </c>
    </row>
    <row r="179" spans="1:8">
      <c r="A179" s="15" t="s">
        <v>417</v>
      </c>
      <c r="B179" s="7">
        <v>6665937921459029</v>
      </c>
      <c r="C179" s="19">
        <v>3218.3134705899261</v>
      </c>
      <c r="D179" s="4" t="str">
        <f>OrigMoRates!A179</f>
        <v>Malibu Coast alt 2</v>
      </c>
      <c r="E179" s="7">
        <f>SummaryData!B179</f>
        <v>8617084734093126</v>
      </c>
      <c r="F179" s="19">
        <f>SummaryData!D179</f>
        <v>3285.8125180950947</v>
      </c>
      <c r="G179" s="9">
        <f t="shared" si="4"/>
        <v>1.292704017892659</v>
      </c>
      <c r="H179" s="9">
        <f t="shared" si="5"/>
        <v>1.020973422297734</v>
      </c>
    </row>
    <row r="180" spans="1:8">
      <c r="A180" s="15" t="s">
        <v>220</v>
      </c>
      <c r="B180" s="7">
        <v>9897686161290674</v>
      </c>
      <c r="C180" s="19">
        <v>3015.336036670561</v>
      </c>
      <c r="D180" s="4" t="str">
        <f>OrigMoRates!A180</f>
        <v>Manix-Afton Hills</v>
      </c>
      <c r="E180" s="7">
        <f>SummaryData!B180</f>
        <v>1.4084304529381716E+16</v>
      </c>
      <c r="F180" s="19">
        <f>SummaryData!D180</f>
        <v>2470.703374109878</v>
      </c>
      <c r="G180" s="9">
        <f t="shared" si="4"/>
        <v>1.4229896058398663</v>
      </c>
      <c r="H180" s="9">
        <f t="shared" si="5"/>
        <v>0.81937911531676277</v>
      </c>
    </row>
    <row r="181" spans="1:8">
      <c r="A181" s="15" t="s">
        <v>221</v>
      </c>
      <c r="B181" s="7">
        <v>1.061619877893158E+16</v>
      </c>
      <c r="C181" s="19">
        <v>2144.3032584069888</v>
      </c>
      <c r="D181" s="4" t="str">
        <f>OrigMoRates!A181</f>
        <v>McKinleyville (alt1)</v>
      </c>
      <c r="E181" s="7">
        <f>SummaryData!B181</f>
        <v>9898006196753944</v>
      </c>
      <c r="F181" s="19">
        <f>SummaryData!D181</f>
        <v>2431.7009935698629</v>
      </c>
      <c r="G181" s="9">
        <f t="shared" si="4"/>
        <v>0.93234936561258364</v>
      </c>
      <c r="H181" s="9">
        <f t="shared" si="5"/>
        <v>1.1340284934213938</v>
      </c>
    </row>
    <row r="182" spans="1:8">
      <c r="A182" s="15" t="s">
        <v>223</v>
      </c>
      <c r="B182" s="7">
        <v>5727770012785604</v>
      </c>
      <c r="C182" s="19">
        <v>6328.9858621836802</v>
      </c>
      <c r="D182" s="4" t="str">
        <f>OrigMoRates!A182</f>
        <v>McLean Lake</v>
      </c>
      <c r="E182" s="7">
        <f>SummaryData!B182</f>
        <v>8159496365481132</v>
      </c>
      <c r="F182" s="19">
        <f>SummaryData!D182</f>
        <v>4147.5058170707753</v>
      </c>
      <c r="G182" s="9">
        <f t="shared" si="4"/>
        <v>1.4245502782526875</v>
      </c>
      <c r="H182" s="9">
        <f t="shared" si="5"/>
        <v>0.65531917867798295</v>
      </c>
    </row>
    <row r="183" spans="1:8">
      <c r="A183" s="15" t="s">
        <v>224</v>
      </c>
      <c r="B183" s="7">
        <v>4.7098062277416301E+17</v>
      </c>
      <c r="C183" s="19">
        <v>138.18543837806297</v>
      </c>
      <c r="D183" s="4" t="str">
        <f>OrigMoRates!A183</f>
        <v>Mendocino</v>
      </c>
      <c r="E183" s="7">
        <f>SummaryData!B183</f>
        <v>4.7327990693259014E+17</v>
      </c>
      <c r="F183" s="19">
        <f>SummaryData!D183</f>
        <v>129.08136265119043</v>
      </c>
      <c r="G183" s="9">
        <f t="shared" si="4"/>
        <v>1.0048819081873983</v>
      </c>
      <c r="H183" s="9">
        <f t="shared" si="5"/>
        <v>0.93411696750590612</v>
      </c>
    </row>
    <row r="184" spans="1:8">
      <c r="A184" s="15" t="s">
        <v>225</v>
      </c>
      <c r="B184" s="7">
        <v>5849934872849050</v>
      </c>
      <c r="C184" s="19">
        <v>1290.3560755275432</v>
      </c>
      <c r="D184" s="4" t="str">
        <f>OrigMoRates!A184</f>
        <v>Mission (connected) 2011 CFM</v>
      </c>
      <c r="E184" s="7">
        <f>SummaryData!B184</f>
        <v>3264098332436614.5</v>
      </c>
      <c r="F184" s="19">
        <f>SummaryData!D184</f>
        <v>2498.9347772990554</v>
      </c>
      <c r="G184" s="9">
        <f t="shared" si="4"/>
        <v>0.55797173872585781</v>
      </c>
      <c r="H184" s="9">
        <f t="shared" si="5"/>
        <v>1.936624180482432</v>
      </c>
    </row>
    <row r="185" spans="1:8">
      <c r="A185" s="15" t="s">
        <v>226</v>
      </c>
      <c r="B185" s="7">
        <v>1.427260021057686E+16</v>
      </c>
      <c r="C185" s="19">
        <v>2004.5026886427797</v>
      </c>
      <c r="D185" s="4" t="str">
        <f>OrigMoRates!A185</f>
        <v>Mission Creek</v>
      </c>
      <c r="E185" s="7">
        <f>SummaryData!B185</f>
        <v>1.3511512721846556E+16</v>
      </c>
      <c r="F185" s="19">
        <f>SummaryData!D185</f>
        <v>2398.3495683755336</v>
      </c>
      <c r="G185" s="9">
        <f t="shared" si="4"/>
        <v>0.9466749241552852</v>
      </c>
      <c r="H185" s="9">
        <f t="shared" si="5"/>
        <v>1.1964810932727767</v>
      </c>
    </row>
    <row r="186" spans="1:8">
      <c r="A186" s="15" t="s">
        <v>227</v>
      </c>
      <c r="B186" s="7">
        <v>6593915787255400</v>
      </c>
      <c r="C186" s="19">
        <v>4825.0139195990305</v>
      </c>
      <c r="D186" s="4" t="str">
        <f>OrigMoRates!A186</f>
        <v>Mission Hills 2011</v>
      </c>
      <c r="E186" s="7">
        <f>SummaryData!B186</f>
        <v>6229545499691882</v>
      </c>
      <c r="F186" s="19">
        <f>SummaryData!D186</f>
        <v>4269.3819852488741</v>
      </c>
      <c r="G186" s="9">
        <f t="shared" si="4"/>
        <v>0.94474144054618259</v>
      </c>
      <c r="H186" s="9">
        <f t="shared" si="5"/>
        <v>0.88484345462855563</v>
      </c>
    </row>
    <row r="187" spans="1:8">
      <c r="A187" s="15" t="s">
        <v>228</v>
      </c>
      <c r="B187" s="7">
        <v>1.786844074236191E+16</v>
      </c>
      <c r="C187" s="19">
        <v>1455.9374392507866</v>
      </c>
      <c r="D187" s="4" t="str">
        <f>OrigMoRates!A187</f>
        <v>Mission Ridge-Arroyo Parida-Santa Ana</v>
      </c>
      <c r="E187" s="7">
        <f>SummaryData!B187</f>
        <v>1.768463474389182E+16</v>
      </c>
      <c r="F187" s="19">
        <f>SummaryData!D187</f>
        <v>1721.1116352035588</v>
      </c>
      <c r="G187" s="9">
        <f t="shared" si="4"/>
        <v>0.98971337224549605</v>
      </c>
      <c r="H187" s="9">
        <f t="shared" si="5"/>
        <v>1.1821329603895814</v>
      </c>
    </row>
    <row r="188" spans="1:8">
      <c r="A188" s="15" t="s">
        <v>229</v>
      </c>
      <c r="B188" s="7">
        <v>2.3129456170083824E+16</v>
      </c>
      <c r="C188" s="19">
        <v>2016.3309047459179</v>
      </c>
      <c r="D188" s="4" t="str">
        <f>OrigMoRates!A188</f>
        <v>Mohawk Valley 2011 CFM</v>
      </c>
      <c r="E188" s="7">
        <f>SummaryData!B188</f>
        <v>1.789174354719333E+16</v>
      </c>
      <c r="F188" s="19">
        <f>SummaryData!D188</f>
        <v>2657.5469330899728</v>
      </c>
      <c r="G188" s="9">
        <f t="shared" si="4"/>
        <v>0.77354795614844274</v>
      </c>
      <c r="H188" s="9">
        <f t="shared" si="5"/>
        <v>1.3180113079826328</v>
      </c>
    </row>
    <row r="189" spans="1:8">
      <c r="A189" s="15" t="s">
        <v>230</v>
      </c>
      <c r="B189" s="7">
        <v>1.1299173838941072E+16</v>
      </c>
      <c r="C189" s="19" t="e">
        <v>#DIV/0!</v>
      </c>
      <c r="D189" s="4" t="str">
        <f>OrigMoRates!A189</f>
        <v>Mono Lake 2011 CFM</v>
      </c>
      <c r="E189" s="7">
        <f>SummaryData!B189</f>
        <v>9235760579588224</v>
      </c>
      <c r="F189" s="19" t="e">
        <f>SummaryData!D189</f>
        <v>#DIV/0!</v>
      </c>
      <c r="G189" s="9">
        <f t="shared" si="4"/>
        <v>0.81738370532528903</v>
      </c>
      <c r="H189" s="9" t="e">
        <f t="shared" si="5"/>
        <v>#DIV/0!</v>
      </c>
    </row>
    <row r="190" spans="1:8">
      <c r="A190" s="15" t="s">
        <v>232</v>
      </c>
      <c r="B190" s="7">
        <v>2.0462728364186164E+16</v>
      </c>
      <c r="C190" s="19">
        <v>2257.4540951683484</v>
      </c>
      <c r="D190" s="4" t="str">
        <f>OrigMoRates!A190</f>
        <v>Monte Vista - Shannon 2011 CFM</v>
      </c>
      <c r="E190" s="7">
        <f>SummaryData!B190</f>
        <v>2.256791816280314E+16</v>
      </c>
      <c r="F190" s="19">
        <f>SummaryData!D190</f>
        <v>1894.618165240179</v>
      </c>
      <c r="G190" s="9">
        <f t="shared" si="4"/>
        <v>1.1028792329717614</v>
      </c>
      <c r="H190" s="9">
        <f t="shared" si="5"/>
        <v>0.83927206727935211</v>
      </c>
    </row>
    <row r="191" spans="1:8">
      <c r="A191" s="15" t="s">
        <v>234</v>
      </c>
      <c r="B191" s="7">
        <v>1.7283267947427652E+16</v>
      </c>
      <c r="C191" s="19">
        <v>3001.7052649289844</v>
      </c>
      <c r="D191" s="4" t="str">
        <f>OrigMoRates!A191</f>
        <v>Monterey Bay-Tularcitos</v>
      </c>
      <c r="E191" s="7">
        <f>SummaryData!B191</f>
        <v>2.0246875974629272E+16</v>
      </c>
      <c r="F191" s="19">
        <f>SummaryData!D191</f>
        <v>2344.3308896966323</v>
      </c>
      <c r="G191" s="9">
        <f t="shared" si="4"/>
        <v>1.1714726657143972</v>
      </c>
      <c r="H191" s="9">
        <f t="shared" si="5"/>
        <v>0.78099969277033443</v>
      </c>
    </row>
    <row r="192" spans="1:8">
      <c r="A192" s="15" t="s">
        <v>235</v>
      </c>
      <c r="B192" s="7">
        <v>652771501656207.5</v>
      </c>
      <c r="C192" s="19">
        <v>35034.732094525622</v>
      </c>
      <c r="D192" s="4" t="str">
        <f>OrigMoRates!A192</f>
        <v>Morales (East)</v>
      </c>
      <c r="E192" s="7">
        <f>SummaryData!B192</f>
        <v>903117561199982.38</v>
      </c>
      <c r="F192" s="19">
        <f>SummaryData!D192</f>
        <v>25113.12385598632</v>
      </c>
      <c r="G192" s="9">
        <f t="shared" si="4"/>
        <v>1.383512544448706</v>
      </c>
      <c r="H192" s="9">
        <f t="shared" si="5"/>
        <v>0.7168065047059512</v>
      </c>
    </row>
    <row r="193" spans="1:8">
      <c r="A193" s="15" t="s">
        <v>236</v>
      </c>
      <c r="B193" s="7">
        <v>585022493298111.38</v>
      </c>
      <c r="C193" s="19">
        <v>45613.818208645316</v>
      </c>
      <c r="D193" s="4" t="str">
        <f>OrigMoRates!A193</f>
        <v>Morales (West)</v>
      </c>
      <c r="E193" s="7">
        <f>SummaryData!B193</f>
        <v>839218602603692.62</v>
      </c>
      <c r="F193" s="19">
        <f>SummaryData!D193</f>
        <v>37785.481871082557</v>
      </c>
      <c r="G193" s="9">
        <f t="shared" si="4"/>
        <v>1.4345065569573747</v>
      </c>
      <c r="H193" s="9">
        <f t="shared" si="5"/>
        <v>0.82837796428804478</v>
      </c>
    </row>
    <row r="194" spans="1:8">
      <c r="A194" s="15" t="s">
        <v>419</v>
      </c>
      <c r="B194" s="7">
        <v>7757613950966648</v>
      </c>
      <c r="C194" s="19">
        <v>1068.0397420443937</v>
      </c>
      <c r="D194" s="4" t="str">
        <f>OrigMoRates!A194</f>
        <v>Mount Diablo Thrust</v>
      </c>
      <c r="E194" s="7">
        <f>SummaryData!B194</f>
        <v>7229025144509937</v>
      </c>
      <c r="F194" s="19">
        <f>SummaryData!D194</f>
        <v>1338.4851455888825</v>
      </c>
      <c r="G194" s="9">
        <f t="shared" si="4"/>
        <v>0.93186193463637801</v>
      </c>
      <c r="H194" s="9">
        <f t="shared" si="5"/>
        <v>1.2532166106729459</v>
      </c>
    </row>
    <row r="195" spans="1:8">
      <c r="A195" s="15" t="s">
        <v>237</v>
      </c>
      <c r="B195" s="7">
        <v>9132517769808324</v>
      </c>
      <c r="C195" s="19">
        <v>987.93666170536164</v>
      </c>
      <c r="D195" s="4" t="str">
        <f>OrigMoRates!A195</f>
        <v>Mount Diablo Thrust North CFM</v>
      </c>
      <c r="E195" s="7">
        <f>SummaryData!B195</f>
        <v>8887985205303145</v>
      </c>
      <c r="F195" s="19">
        <f>SummaryData!D195</f>
        <v>1271.2394391698761</v>
      </c>
      <c r="G195" s="9">
        <f t="shared" ref="G195:G258" si="6">E195/B195</f>
        <v>0.97322397057757803</v>
      </c>
      <c r="H195" s="9">
        <f t="shared" ref="H195:H258" si="7">F195/C195</f>
        <v>1.2867620855121231</v>
      </c>
    </row>
    <row r="196" spans="1:8">
      <c r="A196" s="15" t="s">
        <v>238</v>
      </c>
      <c r="B196" s="7">
        <v>5392366211027324</v>
      </c>
      <c r="C196" s="19">
        <v>1849.7200699173309</v>
      </c>
      <c r="D196" s="4" t="str">
        <f>OrigMoRates!A196</f>
        <v>Mount Diablo Thrust South</v>
      </c>
      <c r="E196" s="7">
        <f>SummaryData!B196</f>
        <v>5125328058362708</v>
      </c>
      <c r="F196" s="19">
        <f>SummaryData!D196</f>
        <v>1864.4314591101377</v>
      </c>
      <c r="G196" s="9">
        <f t="shared" si="6"/>
        <v>0.95047848343116492</v>
      </c>
      <c r="H196" s="9">
        <f t="shared" si="7"/>
        <v>1.0079533057093684</v>
      </c>
    </row>
    <row r="197" spans="1:8">
      <c r="A197" s="15" t="s">
        <v>239</v>
      </c>
      <c r="B197" s="7">
        <v>2125717495325365.5</v>
      </c>
      <c r="C197" s="19">
        <v>15711.833218906742</v>
      </c>
      <c r="D197" s="4" t="str">
        <f>OrigMoRates!A197</f>
        <v>Nelson Lake</v>
      </c>
      <c r="E197" s="7">
        <f>SummaryData!B197</f>
        <v>2768096741813327</v>
      </c>
      <c r="F197" s="19">
        <f>SummaryData!D197</f>
        <v>10330.22261655118</v>
      </c>
      <c r="G197" s="9">
        <f t="shared" si="6"/>
        <v>1.3021940817162245</v>
      </c>
      <c r="H197" s="9">
        <f t="shared" si="7"/>
        <v>0.65748041445096095</v>
      </c>
    </row>
    <row r="198" spans="1:8">
      <c r="A198" s="15" t="s">
        <v>240</v>
      </c>
      <c r="B198" s="7">
        <v>2.2325393057745932E+16</v>
      </c>
      <c r="C198" s="19">
        <v>1493.7504645193681</v>
      </c>
      <c r="D198" s="4" t="str">
        <f>OrigMoRates!A198</f>
        <v>Newport-Inglewood (Offshore)</v>
      </c>
      <c r="E198" s="7">
        <f>SummaryData!B198</f>
        <v>1.9972384937763392E+16</v>
      </c>
      <c r="F198" s="19">
        <f>SummaryData!D198</f>
        <v>2074.622042463227</v>
      </c>
      <c r="G198" s="9">
        <f t="shared" si="6"/>
        <v>0.8946039555094798</v>
      </c>
      <c r="H198" s="9">
        <f t="shared" si="7"/>
        <v>1.3888678810424746</v>
      </c>
    </row>
    <row r="199" spans="1:8">
      <c r="A199" s="15" t="s">
        <v>241</v>
      </c>
      <c r="B199" s="7">
        <v>1.9378581871418304E+16</v>
      </c>
      <c r="C199" s="19">
        <v>1361.8351928898549</v>
      </c>
      <c r="D199" s="4" t="str">
        <f>OrigMoRates!A199</f>
        <v>Newport-Inglewood alt 1</v>
      </c>
      <c r="E199" s="7">
        <f>SummaryData!B199</f>
        <v>1.8821623215652968E+16</v>
      </c>
      <c r="F199" s="19">
        <f>SummaryData!D199</f>
        <v>1913.4935924395788</v>
      </c>
      <c r="G199" s="9">
        <f t="shared" si="6"/>
        <v>0.97125906015925756</v>
      </c>
      <c r="H199" s="9">
        <f t="shared" si="7"/>
        <v>1.4050845523965998</v>
      </c>
    </row>
    <row r="200" spans="1:8">
      <c r="A200" s="15" t="s">
        <v>420</v>
      </c>
      <c r="B200" s="7">
        <v>1.645729547701137E+16</v>
      </c>
      <c r="C200" s="19">
        <v>1541.8448796241719</v>
      </c>
      <c r="D200" s="4" t="str">
        <f>OrigMoRates!A200</f>
        <v>Newport-Inglewood alt 2</v>
      </c>
      <c r="E200" s="7">
        <f>SummaryData!B200</f>
        <v>1.463914428745814E+16</v>
      </c>
      <c r="F200" s="19">
        <f>SummaryData!D200</f>
        <v>2245.7853185332228</v>
      </c>
      <c r="G200" s="9">
        <f t="shared" si="6"/>
        <v>0.88952308767300536</v>
      </c>
      <c r="H200" s="9">
        <f t="shared" si="7"/>
        <v>1.456557237509287</v>
      </c>
    </row>
    <row r="201" spans="1:8">
      <c r="A201" s="15" t="s">
        <v>422</v>
      </c>
      <c r="B201" s="7">
        <v>5696055485272921</v>
      </c>
      <c r="C201" s="19">
        <v>2120.6776762006943</v>
      </c>
      <c r="D201" s="4" t="str">
        <f>OrigMoRates!A201</f>
        <v>North Channel</v>
      </c>
      <c r="E201" s="7">
        <f>SummaryData!B201</f>
        <v>4897534966780192</v>
      </c>
      <c r="F201" s="19">
        <f>SummaryData!D201</f>
        <v>2924.3480221259065</v>
      </c>
      <c r="G201" s="9">
        <f t="shared" si="6"/>
        <v>0.85981166781866969</v>
      </c>
      <c r="H201" s="9">
        <f t="shared" si="7"/>
        <v>1.3789686452327965</v>
      </c>
    </row>
    <row r="202" spans="1:8">
      <c r="A202" s="15" t="s">
        <v>243</v>
      </c>
      <c r="B202" s="7">
        <v>1.3863941196090764E+16</v>
      </c>
      <c r="C202" s="19">
        <v>2355.3475123979688</v>
      </c>
      <c r="D202" s="4" t="str">
        <f>OrigMoRates!A202</f>
        <v>North Frontal  (East)</v>
      </c>
      <c r="E202" s="7">
        <f>SummaryData!B202</f>
        <v>1.44027687476681E+16</v>
      </c>
      <c r="F202" s="19">
        <f>SummaryData!D202</f>
        <v>3368.1518719474211</v>
      </c>
      <c r="G202" s="9">
        <f t="shared" si="6"/>
        <v>1.0388653950529789</v>
      </c>
      <c r="H202" s="9">
        <f t="shared" si="7"/>
        <v>1.4300020927775201</v>
      </c>
    </row>
    <row r="203" spans="1:8">
      <c r="A203" s="15" t="s">
        <v>244</v>
      </c>
      <c r="B203" s="7">
        <v>1.2523157158946808E+16</v>
      </c>
      <c r="C203" s="19">
        <v>3292.5176155007161</v>
      </c>
      <c r="D203" s="4" t="str">
        <f>OrigMoRates!A203</f>
        <v>North Frontal  (West)</v>
      </c>
      <c r="E203" s="7">
        <f>SummaryData!B203</f>
        <v>1.0809024675423364E+16</v>
      </c>
      <c r="F203" s="19">
        <f>SummaryData!D203</f>
        <v>5262.2898031615887</v>
      </c>
      <c r="G203" s="9">
        <f t="shared" si="6"/>
        <v>0.86312297595827647</v>
      </c>
      <c r="H203" s="9">
        <f t="shared" si="7"/>
        <v>1.5982571447415979</v>
      </c>
    </row>
    <row r="204" spans="1:8">
      <c r="A204" s="15" t="s">
        <v>245</v>
      </c>
      <c r="B204" s="7">
        <v>164400804162690.53</v>
      </c>
      <c r="C204" s="19">
        <v>37316.845105741726</v>
      </c>
      <c r="D204" s="4" t="str">
        <f>OrigMoRates!A204</f>
        <v>North Salt Lake</v>
      </c>
      <c r="E204" s="7">
        <f>SummaryData!B204</f>
        <v>216149462019097.88</v>
      </c>
      <c r="F204" s="19">
        <f>SummaryData!D204</f>
        <v>47085.175154180099</v>
      </c>
      <c r="G204" s="9">
        <f t="shared" si="6"/>
        <v>1.3147713183032672</v>
      </c>
      <c r="H204" s="9">
        <f t="shared" si="7"/>
        <v>1.2617673069831774</v>
      </c>
    </row>
    <row r="205" spans="1:8">
      <c r="A205" s="15" t="s">
        <v>246</v>
      </c>
      <c r="B205" s="7">
        <v>8520470964765954</v>
      </c>
      <c r="C205" s="19">
        <v>4520.8484964549079</v>
      </c>
      <c r="D205" s="4" t="str">
        <f>OrigMoRates!A205</f>
        <v>North Tahoe 2011 CFM</v>
      </c>
      <c r="E205" s="7">
        <f>SummaryData!B205</f>
        <v>7094596031437882</v>
      </c>
      <c r="F205" s="19">
        <f>SummaryData!D205</f>
        <v>7504.0227148292097</v>
      </c>
      <c r="G205" s="9">
        <f t="shared" si="6"/>
        <v>0.8326530376989274</v>
      </c>
      <c r="H205" s="9">
        <f t="shared" si="7"/>
        <v>1.6598704249243483</v>
      </c>
    </row>
    <row r="206" spans="1:8">
      <c r="A206" s="15" t="s">
        <v>248</v>
      </c>
      <c r="B206" s="7">
        <v>2.286918979627608E+16</v>
      </c>
      <c r="C206" s="19">
        <v>1385.749022404736</v>
      </c>
      <c r="D206" s="4" t="str">
        <f>OrigMoRates!A206</f>
        <v>Northridge</v>
      </c>
      <c r="E206" s="7">
        <f>SummaryData!B206</f>
        <v>2.2573486266304936E+16</v>
      </c>
      <c r="F206" s="19">
        <f>SummaryData!D206</f>
        <v>1460.4056495572195</v>
      </c>
      <c r="G206" s="9">
        <f t="shared" si="6"/>
        <v>0.98706978547970703</v>
      </c>
      <c r="H206" s="9">
        <f t="shared" si="7"/>
        <v>1.0538745659895392</v>
      </c>
    </row>
    <row r="207" spans="1:8">
      <c r="A207" s="15" t="s">
        <v>249</v>
      </c>
      <c r="B207" s="7">
        <v>2.0672419422122572E+16</v>
      </c>
      <c r="C207" s="19">
        <v>3342.4949026322643</v>
      </c>
      <c r="D207" s="4" t="str">
        <f>OrigMoRates!A207</f>
        <v>Northridge Hills</v>
      </c>
      <c r="E207" s="7">
        <f>SummaryData!B207</f>
        <v>2.1982777964165296E+16</v>
      </c>
      <c r="F207" s="19">
        <f>SummaryData!D207</f>
        <v>3954.1654927071954</v>
      </c>
      <c r="G207" s="9">
        <f t="shared" si="6"/>
        <v>1.063386801287538</v>
      </c>
      <c r="H207" s="9">
        <f t="shared" si="7"/>
        <v>1.1829982117828306</v>
      </c>
    </row>
    <row r="208" spans="1:8">
      <c r="A208" s="15" t="s">
        <v>423</v>
      </c>
      <c r="B208" s="7">
        <v>1.6272557639592824E+16</v>
      </c>
      <c r="C208" s="19">
        <v>839.8673855522535</v>
      </c>
      <c r="D208" s="4" t="str">
        <f>OrigMoRates!A208</f>
        <v>Oak Ridge (Offshore)</v>
      </c>
      <c r="E208" s="7">
        <f>SummaryData!B208</f>
        <v>1.6502096707511936E+16</v>
      </c>
      <c r="F208" s="19">
        <f>SummaryData!D208</f>
        <v>1103.2908129556013</v>
      </c>
      <c r="G208" s="9">
        <f t="shared" si="6"/>
        <v>1.0141058998224484</v>
      </c>
      <c r="H208" s="9">
        <f t="shared" si="7"/>
        <v>1.3136488354410072</v>
      </c>
    </row>
    <row r="209" spans="1:8">
      <c r="A209" s="15" t="s">
        <v>424</v>
      </c>
      <c r="B209" s="7">
        <v>2888520422042934</v>
      </c>
      <c r="C209" s="19">
        <v>1326.2483898714866</v>
      </c>
      <c r="D209" s="4" t="str">
        <f>OrigMoRates!A209</f>
        <v>Oak Ridge (Offshore) west extension</v>
      </c>
      <c r="E209" s="7">
        <f>SummaryData!B209</f>
        <v>2705204230021566.5</v>
      </c>
      <c r="F209" s="19">
        <f>SummaryData!D209</f>
        <v>1609.8861872476355</v>
      </c>
      <c r="G209" s="9">
        <f t="shared" si="6"/>
        <v>0.93653630051480985</v>
      </c>
      <c r="H209" s="9">
        <f t="shared" si="7"/>
        <v>1.2138647628470511</v>
      </c>
    </row>
    <row r="210" spans="1:8">
      <c r="A210" s="15" t="s">
        <v>250</v>
      </c>
      <c r="B210" s="7">
        <v>1.142569003089788E+17</v>
      </c>
      <c r="C210" s="19">
        <v>529.46025762088254</v>
      </c>
      <c r="D210" s="4" t="str">
        <f>OrigMoRates!A210</f>
        <v>Oak Ridge (Onshore)</v>
      </c>
      <c r="E210" s="7">
        <f>SummaryData!B210</f>
        <v>1.2052825981329488E+17</v>
      </c>
      <c r="F210" s="19">
        <f>SummaryData!D210</f>
        <v>715.93604425041633</v>
      </c>
      <c r="G210" s="9">
        <f t="shared" si="6"/>
        <v>1.0548882342104222</v>
      </c>
      <c r="H210" s="9">
        <f t="shared" si="7"/>
        <v>1.3521997807115087</v>
      </c>
    </row>
    <row r="211" spans="1:8">
      <c r="A211" s="15" t="s">
        <v>251</v>
      </c>
      <c r="B211" s="7">
        <v>1.562783550207059E+16</v>
      </c>
      <c r="C211" s="19">
        <v>2880.7365210450644</v>
      </c>
      <c r="D211" s="4" t="str">
        <f>OrigMoRates!A211</f>
        <v>Oceanic - West Huasna</v>
      </c>
      <c r="E211" s="7">
        <f>SummaryData!B211</f>
        <v>1.899548957804074E+16</v>
      </c>
      <c r="F211" s="19">
        <f>SummaryData!D211</f>
        <v>2323.7811847441799</v>
      </c>
      <c r="G211" s="9">
        <f t="shared" si="6"/>
        <v>1.2154907552951884</v>
      </c>
      <c r="H211" s="9">
        <f t="shared" si="7"/>
        <v>0.80666217398499396</v>
      </c>
    </row>
    <row r="212" spans="1:8">
      <c r="A212" s="15" t="s">
        <v>252</v>
      </c>
      <c r="B212" s="7">
        <v>1.344378183849996E+16</v>
      </c>
      <c r="C212" s="19">
        <v>2633.6414646258754</v>
      </c>
      <c r="D212" s="4" t="str">
        <f>OrigMoRates!A212</f>
        <v>Oceanside alt1</v>
      </c>
      <c r="E212" s="7">
        <f>SummaryData!B212</f>
        <v>1.273094405980152E+16</v>
      </c>
      <c r="F212" s="19">
        <f>SummaryData!D212</f>
        <v>3115.7242482289812</v>
      </c>
      <c r="G212" s="9">
        <f t="shared" si="6"/>
        <v>0.94697639494141195</v>
      </c>
      <c r="H212" s="9">
        <f t="shared" si="7"/>
        <v>1.1830479927044999</v>
      </c>
    </row>
    <row r="213" spans="1:8">
      <c r="A213" s="15" t="s">
        <v>425</v>
      </c>
      <c r="B213" s="7">
        <v>2.7699123480151776E+16</v>
      </c>
      <c r="C213" s="19">
        <v>1674.4947797255074</v>
      </c>
      <c r="D213" s="4" t="str">
        <f>OrigMoRates!A213</f>
        <v>Oceanside alt2</v>
      </c>
      <c r="E213" s="7">
        <f>SummaryData!B213</f>
        <v>1.2943037025151184E+16</v>
      </c>
      <c r="F213" s="19">
        <f>SummaryData!D213</f>
        <v>5576.68176497082</v>
      </c>
      <c r="G213" s="9">
        <f t="shared" si="6"/>
        <v>0.46727244038699317</v>
      </c>
      <c r="H213" s="9">
        <f t="shared" si="7"/>
        <v>3.3303667664374452</v>
      </c>
    </row>
    <row r="214" spans="1:8">
      <c r="A214" s="15" t="s">
        <v>253</v>
      </c>
      <c r="B214" s="7">
        <v>2.3202468144011688E+16</v>
      </c>
      <c r="C214" s="19">
        <v>1389.6063327273753</v>
      </c>
      <c r="D214" s="4" t="str">
        <f>OrigMoRates!A214</f>
        <v>Ortigalita (North)</v>
      </c>
      <c r="E214" s="7">
        <f>SummaryData!B214</f>
        <v>2.341949775464812E+16</v>
      </c>
      <c r="F214" s="19">
        <f>SummaryData!D214</f>
        <v>1263.1976776150643</v>
      </c>
      <c r="G214" s="9">
        <f t="shared" si="6"/>
        <v>1.0093537294950428</v>
      </c>
      <c r="H214" s="9">
        <f t="shared" si="7"/>
        <v>0.90903275831781138</v>
      </c>
    </row>
    <row r="215" spans="1:8">
      <c r="A215" s="15" t="s">
        <v>254</v>
      </c>
      <c r="B215" s="7">
        <v>2.8530598069743404E+16</v>
      </c>
      <c r="C215" s="19">
        <v>1247.5234431798242</v>
      </c>
      <c r="D215" s="4" t="str">
        <f>OrigMoRates!A215</f>
        <v>Ortigalita (South)</v>
      </c>
      <c r="E215" s="7">
        <f>SummaryData!B215</f>
        <v>2.4863065200162888E+16</v>
      </c>
      <c r="F215" s="19">
        <f>SummaryData!D215</f>
        <v>1420.361486999298</v>
      </c>
      <c r="G215" s="9">
        <f t="shared" si="6"/>
        <v>0.8714526467123056</v>
      </c>
      <c r="H215" s="9">
        <f t="shared" si="7"/>
        <v>1.1385449265618008</v>
      </c>
    </row>
    <row r="216" spans="1:8">
      <c r="A216" s="15" t="s">
        <v>255</v>
      </c>
      <c r="B216" s="7">
        <v>1.3725559063818762E+17</v>
      </c>
      <c r="C216" s="19">
        <v>562.23182676041347</v>
      </c>
      <c r="D216" s="4" t="str">
        <f>OrigMoRates!A216</f>
        <v>Owens Valley</v>
      </c>
      <c r="E216" s="7">
        <f>SummaryData!B216</f>
        <v>1.4043309955564589E+17</v>
      </c>
      <c r="F216" s="19">
        <f>SummaryData!D216</f>
        <v>749.69694970095725</v>
      </c>
      <c r="G216" s="9">
        <f t="shared" si="6"/>
        <v>1.0231503059560929</v>
      </c>
      <c r="H216" s="9">
        <f t="shared" si="7"/>
        <v>1.3334302933733226</v>
      </c>
    </row>
    <row r="217" spans="1:8">
      <c r="A217" s="15" t="s">
        <v>256</v>
      </c>
      <c r="B217" s="7">
        <v>1.8622386210915808E+16</v>
      </c>
      <c r="C217" s="19">
        <v>1240.1001629969303</v>
      </c>
      <c r="D217" s="4" t="str">
        <f>OrigMoRates!A217</f>
        <v>Owens Valley Keough Hot Springs</v>
      </c>
      <c r="E217" s="7">
        <f>SummaryData!B217</f>
        <v>1.6551869722520858E+16</v>
      </c>
      <c r="F217" s="19">
        <f>SummaryData!D217</f>
        <v>1625.4177659921636</v>
      </c>
      <c r="G217" s="9">
        <f t="shared" si="6"/>
        <v>0.888815726140333</v>
      </c>
      <c r="H217" s="9">
        <f t="shared" si="7"/>
        <v>1.3107149039187629</v>
      </c>
    </row>
    <row r="218" spans="1:8">
      <c r="A218" s="15" t="s">
        <v>257</v>
      </c>
      <c r="B218" s="7">
        <v>1.7158314682743696E+16</v>
      </c>
      <c r="C218" s="19">
        <v>2614.3984804202682</v>
      </c>
      <c r="D218" s="4" t="str">
        <f>OrigMoRates!A218</f>
        <v>Owl Lake</v>
      </c>
      <c r="E218" s="7">
        <f>SummaryData!B218</f>
        <v>1.7037397190627902E+16</v>
      </c>
      <c r="F218" s="19">
        <f>SummaryData!D218</f>
        <v>2984.2930694233514</v>
      </c>
      <c r="G218" s="9">
        <f t="shared" si="6"/>
        <v>0.99295283398448209</v>
      </c>
      <c r="H218" s="9">
        <f t="shared" si="7"/>
        <v>1.141483630660473</v>
      </c>
    </row>
    <row r="219" spans="1:8">
      <c r="A219" s="15" t="s">
        <v>258</v>
      </c>
      <c r="B219" s="7">
        <v>2205801612117349</v>
      </c>
      <c r="C219" s="19">
        <v>29893.029950904693</v>
      </c>
      <c r="D219" s="4" t="str">
        <f>OrigMoRates!A219</f>
        <v>Ozena</v>
      </c>
      <c r="E219" s="7">
        <f>SummaryData!B219</f>
        <v>2823883897438066.5</v>
      </c>
      <c r="F219" s="19">
        <f>SummaryData!D219</f>
        <v>23696.669711017566</v>
      </c>
      <c r="G219" s="9">
        <f t="shared" si="6"/>
        <v>1.2802075589778086</v>
      </c>
      <c r="H219" s="9">
        <f t="shared" si="7"/>
        <v>0.79271555108117775</v>
      </c>
    </row>
    <row r="220" spans="1:8">
      <c r="A220" s="15" t="s">
        <v>259</v>
      </c>
      <c r="B220" s="7">
        <v>1.1953386634171549E+17</v>
      </c>
      <c r="C220" s="19">
        <v>687.62696516271569</v>
      </c>
      <c r="D220" s="4" t="str">
        <f>OrigMoRates!A220</f>
        <v>Palos Verdes</v>
      </c>
      <c r="E220" s="7">
        <f>SummaryData!B220</f>
        <v>1.1483976404230278E+17</v>
      </c>
      <c r="F220" s="19">
        <f>SummaryData!D220</f>
        <v>1004.9181897942633</v>
      </c>
      <c r="G220" s="9">
        <f t="shared" si="6"/>
        <v>0.96072993835911313</v>
      </c>
      <c r="H220" s="9">
        <f t="shared" si="7"/>
        <v>1.4614292933617952</v>
      </c>
    </row>
    <row r="221" spans="1:8">
      <c r="A221" s="15" t="s">
        <v>260</v>
      </c>
      <c r="B221" s="7">
        <v>1.3194104903413091E+17</v>
      </c>
      <c r="C221" s="19">
        <v>724.79398540359944</v>
      </c>
      <c r="D221" s="4" t="str">
        <f>OrigMoRates!A221</f>
        <v>Panamint Valley</v>
      </c>
      <c r="E221" s="7">
        <f>SummaryData!B221</f>
        <v>1.300453759743209E+17</v>
      </c>
      <c r="F221" s="19">
        <f>SummaryData!D221</f>
        <v>875.26485249013706</v>
      </c>
      <c r="G221" s="9">
        <f t="shared" si="6"/>
        <v>0.98563242392199235</v>
      </c>
      <c r="H221" s="9">
        <f t="shared" si="7"/>
        <v>1.2076050162071204</v>
      </c>
    </row>
    <row r="222" spans="1:8">
      <c r="A222" s="15" t="s">
        <v>261</v>
      </c>
      <c r="B222" s="7">
        <v>2.8299615534608544E+16</v>
      </c>
      <c r="C222" s="19">
        <v>1743.0832754059138</v>
      </c>
      <c r="D222" s="4" t="str">
        <f>OrigMoRates!A222</f>
        <v>Paradise</v>
      </c>
      <c r="E222" s="7">
        <f>SummaryData!B222</f>
        <v>1.9549608649036936E+16</v>
      </c>
      <c r="F222" s="19">
        <f>SummaryData!D222</f>
        <v>2939.3099996802544</v>
      </c>
      <c r="G222" s="9">
        <f t="shared" si="6"/>
        <v>0.69080827706401404</v>
      </c>
      <c r="H222" s="9">
        <f t="shared" si="7"/>
        <v>1.6862705535372506</v>
      </c>
    </row>
    <row r="223" spans="1:8">
      <c r="A223" s="15" t="s">
        <v>262</v>
      </c>
      <c r="B223" s="7">
        <v>2002648222879131.5</v>
      </c>
      <c r="C223" s="19">
        <v>32970.191638569857</v>
      </c>
      <c r="D223" s="4" t="str">
        <f>OrigMoRates!A223</f>
        <v>Peralta Hills</v>
      </c>
      <c r="E223" s="7">
        <f>SummaryData!B223</f>
        <v>1887184808459782</v>
      </c>
      <c r="F223" s="19">
        <f>SummaryData!D223</f>
        <v>10999.116662053959</v>
      </c>
      <c r="G223" s="9">
        <f t="shared" si="6"/>
        <v>0.94234463491878162</v>
      </c>
      <c r="H223" s="9">
        <f t="shared" si="7"/>
        <v>0.33360790809558866</v>
      </c>
    </row>
    <row r="224" spans="1:8">
      <c r="A224" s="15" t="s">
        <v>263</v>
      </c>
      <c r="B224" s="7">
        <v>6715201673114621</v>
      </c>
      <c r="C224" s="19">
        <v>5238.2800149591649</v>
      </c>
      <c r="D224" s="4" t="str">
        <f>OrigMoRates!A224</f>
        <v>Pilarcitos 2011 CFM</v>
      </c>
      <c r="E224" s="7">
        <f>SummaryData!B224</f>
        <v>9378592019168390</v>
      </c>
      <c r="F224" s="19">
        <f>SummaryData!D224</f>
        <v>4119.2366924194966</v>
      </c>
      <c r="G224" s="9">
        <f t="shared" si="6"/>
        <v>1.3966210511170611</v>
      </c>
      <c r="H224" s="9">
        <f t="shared" si="7"/>
        <v>0.78637199245859868</v>
      </c>
    </row>
    <row r="225" spans="1:8">
      <c r="A225" s="15" t="s">
        <v>264</v>
      </c>
      <c r="B225" s="7">
        <v>1.520827781067838E+16</v>
      </c>
      <c r="C225" s="19">
        <v>8627.7181183408738</v>
      </c>
      <c r="D225" s="4" t="str">
        <f>OrigMoRates!A225</f>
        <v>Pine Mtn</v>
      </c>
      <c r="E225" s="7">
        <f>SummaryData!B225</f>
        <v>1.6498516640809084E+16</v>
      </c>
      <c r="F225" s="19">
        <f>SummaryData!D225</f>
        <v>3792.2240772046848</v>
      </c>
      <c r="G225" s="9">
        <f t="shared" si="6"/>
        <v>1.084837931433944</v>
      </c>
      <c r="H225" s="9">
        <f t="shared" si="7"/>
        <v>0.43953963553157166</v>
      </c>
    </row>
    <row r="226" spans="1:8">
      <c r="A226" s="15" t="s">
        <v>265</v>
      </c>
      <c r="B226" s="7">
        <v>1.1015595353490947E+17</v>
      </c>
      <c r="C226" s="19">
        <v>602.51029799840489</v>
      </c>
      <c r="D226" s="4" t="str">
        <f>OrigMoRates!A226</f>
        <v>Pinto Mtn</v>
      </c>
      <c r="E226" s="7">
        <f>SummaryData!B226</f>
        <v>1.0076662667087914E+17</v>
      </c>
      <c r="F226" s="19">
        <f>SummaryData!D226</f>
        <v>770.78500394787454</v>
      </c>
      <c r="G226" s="9">
        <f t="shared" si="6"/>
        <v>0.91476332814771766</v>
      </c>
      <c r="H226" s="9">
        <f t="shared" si="7"/>
        <v>1.2792893441132771</v>
      </c>
    </row>
    <row r="227" spans="1:8">
      <c r="A227" s="15" t="s">
        <v>266</v>
      </c>
      <c r="B227" s="7">
        <v>3.5907138091866744E+16</v>
      </c>
      <c r="C227" s="19">
        <v>1578.0353427409923</v>
      </c>
      <c r="D227" s="4" t="str">
        <f>OrigMoRates!A227</f>
        <v>Pisgah-Bullion Mtn-Mesquite Lk</v>
      </c>
      <c r="E227" s="7">
        <f>SummaryData!B227</f>
        <v>3.6062456530347744E+16</v>
      </c>
      <c r="F227" s="19">
        <f>SummaryData!D227</f>
        <v>1548.6193124863516</v>
      </c>
      <c r="G227" s="9">
        <f t="shared" si="6"/>
        <v>1.0043255588368982</v>
      </c>
      <c r="H227" s="9">
        <f t="shared" si="7"/>
        <v>0.98135908020694518</v>
      </c>
    </row>
    <row r="228" spans="1:8">
      <c r="A228" s="15" t="s">
        <v>267</v>
      </c>
      <c r="B228" s="7">
        <v>3.4026820396880564E+16</v>
      </c>
      <c r="C228" s="19">
        <v>1434.4282828063344</v>
      </c>
      <c r="D228" s="4" t="str">
        <f>OrigMoRates!A228</f>
        <v>Pitas Point (Lower West)</v>
      </c>
      <c r="E228" s="7">
        <f>SummaryData!B228</f>
        <v>3.0268216463410632E+16</v>
      </c>
      <c r="F228" s="19">
        <f>SummaryData!D228</f>
        <v>2620.7478598987245</v>
      </c>
      <c r="G228" s="9">
        <f t="shared" si="6"/>
        <v>0.8895399602539853</v>
      </c>
      <c r="H228" s="9">
        <f t="shared" si="7"/>
        <v>1.8270330356087645</v>
      </c>
    </row>
    <row r="229" spans="1:8">
      <c r="A229" s="15" t="s">
        <v>269</v>
      </c>
      <c r="B229" s="7">
        <v>3.6482709234974784E+16</v>
      </c>
      <c r="C229" s="19">
        <v>2612.3795069540101</v>
      </c>
      <c r="D229" s="4" t="str">
        <f>OrigMoRates!A229</f>
        <v>Pitas Point (Lower)-Montalvo</v>
      </c>
      <c r="E229" s="7">
        <f>SummaryData!B229</f>
        <v>3.1403252420209784E+16</v>
      </c>
      <c r="F229" s="19">
        <f>SummaryData!D229</f>
        <v>4154.7130016683832</v>
      </c>
      <c r="G229" s="9">
        <f t="shared" si="6"/>
        <v>0.86077084401682835</v>
      </c>
      <c r="H229" s="9">
        <f t="shared" si="7"/>
        <v>1.5903941179330057</v>
      </c>
    </row>
    <row r="230" spans="1:8">
      <c r="A230" s="15" t="s">
        <v>426</v>
      </c>
      <c r="B230" s="7">
        <v>6341706504103776</v>
      </c>
      <c r="C230" s="19">
        <v>1964.0309043339716</v>
      </c>
      <c r="D230" s="4" t="str">
        <f>OrigMoRates!A230</f>
        <v>Pitas Point (Upper)</v>
      </c>
      <c r="E230" s="7">
        <f>SummaryData!B230</f>
        <v>5339694777735552</v>
      </c>
      <c r="F230" s="19">
        <f>SummaryData!D230</f>
        <v>3080.1014738343401</v>
      </c>
      <c r="G230" s="9">
        <f t="shared" si="6"/>
        <v>0.84199651533545217</v>
      </c>
      <c r="H230" s="9">
        <f t="shared" si="7"/>
        <v>1.5682550957001578</v>
      </c>
    </row>
    <row r="231" spans="1:8">
      <c r="A231" s="15" t="s">
        <v>270</v>
      </c>
      <c r="B231" s="7">
        <v>3901750101649714</v>
      </c>
      <c r="C231" s="19">
        <v>111541.80118313157</v>
      </c>
      <c r="D231" s="4" t="str">
        <f>OrigMoRates!A231</f>
        <v>Pittville 2011 CFM</v>
      </c>
      <c r="E231" s="7">
        <f>SummaryData!B231</f>
        <v>3906099584428237.5</v>
      </c>
      <c r="F231" s="19">
        <f>SummaryData!D231</f>
        <v>101064.8512608951</v>
      </c>
      <c r="G231" s="9">
        <f t="shared" si="6"/>
        <v>1.0011147517563168</v>
      </c>
      <c r="H231" s="9">
        <f t="shared" si="7"/>
        <v>0.90607153720751554</v>
      </c>
    </row>
    <row r="232" spans="1:8">
      <c r="A232" s="15" t="s">
        <v>271</v>
      </c>
      <c r="B232" s="7">
        <v>5.1159828053315712E+16</v>
      </c>
      <c r="C232" s="19">
        <v>1092.2428506379115</v>
      </c>
      <c r="D232" s="4" t="str">
        <f>OrigMoRates!A232</f>
        <v>Pleito</v>
      </c>
      <c r="E232" s="7">
        <f>SummaryData!B232</f>
        <v>4.931171114472488E+16</v>
      </c>
      <c r="F232" s="19">
        <f>SummaryData!D232</f>
        <v>2438.523722579589</v>
      </c>
      <c r="G232" s="9">
        <f t="shared" si="6"/>
        <v>0.96387562314195363</v>
      </c>
      <c r="H232" s="9">
        <f t="shared" si="7"/>
        <v>2.2325838261659467</v>
      </c>
    </row>
    <row r="233" spans="1:8">
      <c r="A233" s="15" t="s">
        <v>272</v>
      </c>
      <c r="B233" s="7">
        <v>2298266648042465.5</v>
      </c>
      <c r="C233" s="19">
        <v>20136.472794036057</v>
      </c>
      <c r="D233" s="4" t="str">
        <f>OrigMoRates!A233</f>
        <v>Point Reyes 2011 CFM</v>
      </c>
      <c r="E233" s="7">
        <f>SummaryData!B233</f>
        <v>2349815810326671</v>
      </c>
      <c r="F233" s="19">
        <f>SummaryData!D233</f>
        <v>21999.788788111418</v>
      </c>
      <c r="G233" s="9">
        <f t="shared" si="6"/>
        <v>1.0224295828893972</v>
      </c>
      <c r="H233" s="9">
        <f t="shared" si="7"/>
        <v>1.0925343784452275</v>
      </c>
    </row>
    <row r="234" spans="1:8">
      <c r="A234" s="15" t="s">
        <v>274</v>
      </c>
      <c r="B234" s="7">
        <v>1202253547232532.8</v>
      </c>
      <c r="C234" s="19">
        <v>21599.757853323401</v>
      </c>
      <c r="D234" s="4" t="str">
        <f>OrigMoRates!A234</f>
        <v>Point Reyes 2011 connector</v>
      </c>
      <c r="E234" s="7">
        <f>SummaryData!B234</f>
        <v>1065391372224024.8</v>
      </c>
      <c r="F234" s="19">
        <f>SummaryData!D234</f>
        <v>20372.129083622538</v>
      </c>
      <c r="G234" s="9">
        <f t="shared" si="6"/>
        <v>0.88616197030688659</v>
      </c>
      <c r="H234" s="9">
        <f t="shared" si="7"/>
        <v>0.94316469758423815</v>
      </c>
    </row>
    <row r="235" spans="1:8">
      <c r="A235" s="15" t="s">
        <v>275</v>
      </c>
      <c r="B235" s="7">
        <v>9997312046975324</v>
      </c>
      <c r="C235" s="19">
        <v>2715.2643158371307</v>
      </c>
      <c r="D235" s="4" t="str">
        <f>OrigMoRates!A235</f>
        <v>Polaris 2011 CFM</v>
      </c>
      <c r="E235" s="7">
        <f>SummaryData!B235</f>
        <v>7221454974667461</v>
      </c>
      <c r="F235" s="19">
        <f>SummaryData!D235</f>
        <v>3610.5589786356459</v>
      </c>
      <c r="G235" s="9">
        <f t="shared" si="6"/>
        <v>0.72233965897386432</v>
      </c>
      <c r="H235" s="9">
        <f t="shared" si="7"/>
        <v>1.3297265233357185</v>
      </c>
    </row>
    <row r="236" spans="1:8">
      <c r="A236" s="15" t="s">
        <v>276</v>
      </c>
      <c r="B236" s="7">
        <v>1.13532103241895E+16</v>
      </c>
      <c r="C236" s="19">
        <v>2116.6942157594426</v>
      </c>
      <c r="D236" s="4" t="str">
        <f>OrigMoRates!A236</f>
        <v>Puente Hills</v>
      </c>
      <c r="E236" s="7">
        <f>SummaryData!B236</f>
        <v>1.2063430478336716E+16</v>
      </c>
      <c r="F236" s="19">
        <f>SummaryData!D236</f>
        <v>2043.2879362943054</v>
      </c>
      <c r="G236" s="9">
        <f t="shared" si="6"/>
        <v>1.062556768866864</v>
      </c>
      <c r="H236" s="9">
        <f t="shared" si="7"/>
        <v>0.96532031933634777</v>
      </c>
    </row>
    <row r="237" spans="1:8">
      <c r="A237" s="15" t="s">
        <v>427</v>
      </c>
      <c r="B237" s="7">
        <v>5316090939671515</v>
      </c>
      <c r="C237" s="19">
        <v>4370.0192863653911</v>
      </c>
      <c r="D237" s="4" t="str">
        <f>OrigMoRates!A237</f>
        <v>Puente Hills (Coyote Hills)</v>
      </c>
      <c r="E237" s="7">
        <f>SummaryData!B237</f>
        <v>6059895621513055</v>
      </c>
      <c r="F237" s="19">
        <f>SummaryData!D237</f>
        <v>2788.5681427673999</v>
      </c>
      <c r="G237" s="9">
        <f t="shared" si="6"/>
        <v>1.1399157182001669</v>
      </c>
      <c r="H237" s="9">
        <f t="shared" si="7"/>
        <v>0.63811346358763843</v>
      </c>
    </row>
    <row r="238" spans="1:8">
      <c r="A238" s="15" t="s">
        <v>428</v>
      </c>
      <c r="B238" s="7">
        <v>6646376194438707</v>
      </c>
      <c r="C238" s="19">
        <v>2242.7675429873188</v>
      </c>
      <c r="D238" s="4" t="str">
        <f>OrigMoRates!A238</f>
        <v>Puente Hills (LA)</v>
      </c>
      <c r="E238" s="7">
        <f>SummaryData!B238</f>
        <v>7205810337359244</v>
      </c>
      <c r="F238" s="19">
        <f>SummaryData!D238</f>
        <v>3094.9245402437773</v>
      </c>
      <c r="G238" s="9">
        <f t="shared" si="6"/>
        <v>1.0841713027602378</v>
      </c>
      <c r="H238" s="9">
        <f t="shared" si="7"/>
        <v>1.3799577891703405</v>
      </c>
    </row>
    <row r="239" spans="1:8">
      <c r="A239" s="15" t="s">
        <v>429</v>
      </c>
      <c r="B239" s="7">
        <v>2917032891840535.5</v>
      </c>
      <c r="C239" s="19">
        <v>3878.8842756727186</v>
      </c>
      <c r="D239" s="4" t="str">
        <f>OrigMoRates!A239</f>
        <v>Puente Hills (Santa Fe Springs)</v>
      </c>
      <c r="E239" s="7">
        <f>SummaryData!B239</f>
        <v>3081543436373094</v>
      </c>
      <c r="F239" s="19">
        <f>SummaryData!D239</f>
        <v>2537.1906897673716</v>
      </c>
      <c r="G239" s="9">
        <f t="shared" si="6"/>
        <v>1.0563965339550074</v>
      </c>
      <c r="H239" s="9">
        <f t="shared" si="7"/>
        <v>0.65410321872192079</v>
      </c>
    </row>
    <row r="240" spans="1:8">
      <c r="A240" s="15" t="s">
        <v>277</v>
      </c>
      <c r="B240" s="7">
        <v>664993785035637.75</v>
      </c>
      <c r="C240" s="19">
        <v>6258.6432725350996</v>
      </c>
      <c r="D240" s="4" t="str">
        <f>OrigMoRates!A240</f>
        <v>Quien Sabe 2011 CFM</v>
      </c>
      <c r="E240" s="7">
        <f>SummaryData!B240</f>
        <v>823907244644852.38</v>
      </c>
      <c r="F240" s="19">
        <f>SummaryData!D240</f>
        <v>11740.760549966193</v>
      </c>
      <c r="G240" s="9">
        <f t="shared" si="6"/>
        <v>1.2389698418019024</v>
      </c>
      <c r="H240" s="9">
        <f t="shared" si="7"/>
        <v>1.8759274236779644</v>
      </c>
    </row>
    <row r="241" spans="1:8">
      <c r="A241" s="15" t="s">
        <v>279</v>
      </c>
      <c r="B241" s="7">
        <v>1.8725459998193016E+16</v>
      </c>
      <c r="C241" s="19">
        <v>1360.381953871783</v>
      </c>
      <c r="D241" s="4" t="str">
        <f>OrigMoRates!A241</f>
        <v>Raymond</v>
      </c>
      <c r="E241" s="7">
        <f>SummaryData!B241</f>
        <v>1.676913571397412E+16</v>
      </c>
      <c r="F241" s="19">
        <f>SummaryData!D241</f>
        <v>1774.4166148333127</v>
      </c>
      <c r="G241" s="9">
        <f t="shared" si="6"/>
        <v>0.89552596922010574</v>
      </c>
      <c r="H241" s="9">
        <f t="shared" si="7"/>
        <v>1.3043517739875523</v>
      </c>
    </row>
    <row r="242" spans="1:8">
      <c r="A242" s="15" t="s">
        <v>280</v>
      </c>
      <c r="B242" s="7">
        <v>1.336968530983113E+17</v>
      </c>
      <c r="C242" s="19">
        <v>670.58621393593933</v>
      </c>
      <c r="D242" s="4" t="str">
        <f>OrigMoRates!A242</f>
        <v>Red Mountain</v>
      </c>
      <c r="E242" s="7">
        <f>SummaryData!B242</f>
        <v>1.5428520414823866E+17</v>
      </c>
      <c r="F242" s="19">
        <f>SummaryData!D242</f>
        <v>677.48015048987065</v>
      </c>
      <c r="G242" s="9">
        <f t="shared" si="6"/>
        <v>1.1539927872108413</v>
      </c>
      <c r="H242" s="9">
        <f t="shared" si="7"/>
        <v>1.0102804626916919</v>
      </c>
    </row>
    <row r="243" spans="1:8">
      <c r="A243" s="15" t="s">
        <v>281</v>
      </c>
      <c r="B243" s="7">
        <v>1023440844296119.2</v>
      </c>
      <c r="C243" s="19" t="e">
        <v>#DIV/0!</v>
      </c>
      <c r="D243" s="4" t="str">
        <f>OrigMoRates!A243</f>
        <v>Red Pass</v>
      </c>
      <c r="E243" s="7">
        <f>SummaryData!B243</f>
        <v>1465757793451877.5</v>
      </c>
      <c r="F243" s="19" t="e">
        <f>SummaryData!D243</f>
        <v>#DIV/0!</v>
      </c>
      <c r="G243" s="9">
        <f t="shared" si="6"/>
        <v>1.4321861411149424</v>
      </c>
      <c r="H243" s="9" t="e">
        <f t="shared" si="7"/>
        <v>#DIV/0!</v>
      </c>
    </row>
    <row r="244" spans="1:8">
      <c r="A244" s="15" t="s">
        <v>282</v>
      </c>
      <c r="B244" s="7">
        <v>938167081161264.5</v>
      </c>
      <c r="C244" s="19">
        <v>8621.8190617434193</v>
      </c>
      <c r="D244" s="4" t="str">
        <f>OrigMoRates!A244</f>
        <v>Redondo Canyon alt 1</v>
      </c>
      <c r="E244" s="7">
        <f>SummaryData!B244</f>
        <v>1133708663360455.5</v>
      </c>
      <c r="F244" s="19">
        <f>SummaryData!D244</f>
        <v>13264.265165067502</v>
      </c>
      <c r="G244" s="9">
        <f t="shared" si="6"/>
        <v>1.2084293790794165</v>
      </c>
      <c r="H244" s="9">
        <f t="shared" si="7"/>
        <v>1.5384532046054482</v>
      </c>
    </row>
    <row r="245" spans="1:8">
      <c r="A245" s="15" t="s">
        <v>430</v>
      </c>
      <c r="B245" s="7">
        <v>1162855735245164</v>
      </c>
      <c r="C245" s="19">
        <v>9206.3743733440133</v>
      </c>
      <c r="D245" s="4" t="str">
        <f>OrigMoRates!A245</f>
        <v>Redondo Canyon alt 2</v>
      </c>
      <c r="E245" s="7">
        <f>SummaryData!B245</f>
        <v>1214348029366325.8</v>
      </c>
      <c r="F245" s="19">
        <f>SummaryData!D245</f>
        <v>9637.3531710271145</v>
      </c>
      <c r="G245" s="9">
        <f t="shared" si="6"/>
        <v>1.0442808962113479</v>
      </c>
      <c r="H245" s="9">
        <f t="shared" si="7"/>
        <v>1.0468130862602059</v>
      </c>
    </row>
    <row r="246" spans="1:8">
      <c r="A246" s="15" t="s">
        <v>283</v>
      </c>
      <c r="B246" s="7">
        <v>1.4871968120130434E+16</v>
      </c>
      <c r="C246" s="19">
        <v>4043.7789818467181</v>
      </c>
      <c r="D246" s="4" t="str">
        <f>OrigMoRates!A246</f>
        <v>Reliz 2011 CFM</v>
      </c>
      <c r="E246" s="7">
        <f>SummaryData!B246</f>
        <v>1.3514351495357356E+16</v>
      </c>
      <c r="F246" s="19">
        <f>SummaryData!D246</f>
        <v>4488.8158070980035</v>
      </c>
      <c r="G246" s="9">
        <f t="shared" si="6"/>
        <v>0.90871304901901773</v>
      </c>
      <c r="H246" s="9">
        <f t="shared" si="7"/>
        <v>1.1100546857899849</v>
      </c>
    </row>
    <row r="247" spans="1:8">
      <c r="A247" s="15" t="s">
        <v>284</v>
      </c>
      <c r="B247" s="7">
        <v>558063273687095.56</v>
      </c>
      <c r="C247" s="19">
        <v>67857.955946321003</v>
      </c>
      <c r="D247" s="4" t="str">
        <f>OrigMoRates!A247</f>
        <v>Richfield</v>
      </c>
      <c r="E247" s="7">
        <f>SummaryData!B247</f>
        <v>825896316147212.88</v>
      </c>
      <c r="F247" s="19">
        <f>SummaryData!D247</f>
        <v>28975.06635199122</v>
      </c>
      <c r="G247" s="9">
        <f t="shared" si="6"/>
        <v>1.4799331098973025</v>
      </c>
      <c r="H247" s="9">
        <f t="shared" si="7"/>
        <v>0.42699586139776935</v>
      </c>
    </row>
    <row r="248" spans="1:8">
      <c r="A248" s="15" t="s">
        <v>285</v>
      </c>
      <c r="B248" s="7">
        <v>1.0326719544426626E+16</v>
      </c>
      <c r="C248" s="19">
        <v>4720.6106869210835</v>
      </c>
      <c r="D248" s="4" t="str">
        <f>OrigMoRates!A248</f>
        <v>Rinconada 2011 CFM</v>
      </c>
      <c r="E248" s="7">
        <f>SummaryData!B248</f>
        <v>1.1074311805398006E+16</v>
      </c>
      <c r="F248" s="19">
        <f>SummaryData!D248</f>
        <v>4125.2675903040126</v>
      </c>
      <c r="G248" s="9">
        <f t="shared" si="6"/>
        <v>1.0723939734932435</v>
      </c>
      <c r="H248" s="9">
        <f t="shared" si="7"/>
        <v>0.87388430520938165</v>
      </c>
    </row>
    <row r="249" spans="1:8">
      <c r="A249" s="15" t="s">
        <v>287</v>
      </c>
      <c r="B249" s="7">
        <v>4435480480108832</v>
      </c>
      <c r="C249" s="19" t="e">
        <v>#DIV/0!</v>
      </c>
      <c r="D249" s="4" t="str">
        <f>OrigMoRates!A249</f>
        <v>Robinson Creek</v>
      </c>
      <c r="E249" s="7">
        <f>SummaryData!B249</f>
        <v>4567908082225269</v>
      </c>
      <c r="F249" s="19" t="e">
        <f>SummaryData!D249</f>
        <v>#DIV/0!</v>
      </c>
      <c r="G249" s="9">
        <f t="shared" si="6"/>
        <v>1.0298564276655744</v>
      </c>
      <c r="H249" s="9" t="e">
        <f t="shared" si="7"/>
        <v>#DIV/0!</v>
      </c>
    </row>
    <row r="250" spans="1:8">
      <c r="A250" s="15" t="s">
        <v>288</v>
      </c>
      <c r="B250" s="7">
        <v>1194573825299263</v>
      </c>
      <c r="C250" s="19" t="e">
        <v>#DIV/0!</v>
      </c>
      <c r="D250" s="4" t="str">
        <f>OrigMoRates!A250</f>
        <v>Rocky Ledge 2011 CFM</v>
      </c>
      <c r="E250" s="7">
        <f>SummaryData!B250</f>
        <v>1563409651533046.8</v>
      </c>
      <c r="F250" s="19" t="e">
        <f>SummaryData!D250</f>
        <v>#DIV/0!</v>
      </c>
      <c r="G250" s="9">
        <f t="shared" si="6"/>
        <v>1.3087593402955933</v>
      </c>
      <c r="H250" s="9" t="e">
        <f t="shared" si="7"/>
        <v>#DIV/0!</v>
      </c>
    </row>
    <row r="251" spans="1:8">
      <c r="A251" s="15" t="s">
        <v>289</v>
      </c>
      <c r="B251" s="7">
        <v>1.5242360164164134E+17</v>
      </c>
      <c r="C251" s="19">
        <v>338.27189450775273</v>
      </c>
      <c r="D251" s="4" t="str">
        <f>OrigMoRates!A251</f>
        <v>Rodgers Creek - Healdsburg 2011 CFM</v>
      </c>
      <c r="E251" s="7">
        <f>SummaryData!B251</f>
        <v>1.662052520738168E+17</v>
      </c>
      <c r="F251" s="19">
        <f>SummaryData!D251</f>
        <v>309.24572337904362</v>
      </c>
      <c r="G251" s="9">
        <f t="shared" si="6"/>
        <v>1.0904167745922779</v>
      </c>
      <c r="H251" s="9">
        <f t="shared" si="7"/>
        <v>0.91419277924065345</v>
      </c>
    </row>
    <row r="252" spans="1:8">
      <c r="A252" s="15" t="s">
        <v>291</v>
      </c>
      <c r="B252" s="7">
        <v>2.5354690215606548E+16</v>
      </c>
      <c r="C252" s="19">
        <v>1461.776638340071</v>
      </c>
      <c r="D252" s="4" t="str">
        <f>OrigMoRates!A252</f>
        <v>Rose Canyon</v>
      </c>
      <c r="E252" s="7">
        <f>SummaryData!B252</f>
        <v>2.4896612935242244E+16</v>
      </c>
      <c r="F252" s="19">
        <f>SummaryData!D252</f>
        <v>1744.6574965573357</v>
      </c>
      <c r="G252" s="9">
        <f t="shared" si="6"/>
        <v>0.9819332330046634</v>
      </c>
      <c r="H252" s="9">
        <f t="shared" si="7"/>
        <v>1.1935185245117146</v>
      </c>
    </row>
    <row r="253" spans="1:8">
      <c r="A253" s="15" t="s">
        <v>292</v>
      </c>
      <c r="B253" s="7">
        <v>2.15052327885005E+16</v>
      </c>
      <c r="C253" s="19">
        <v>1903.5580211348856</v>
      </c>
      <c r="D253" s="4" t="str">
        <f>OrigMoRates!A253</f>
        <v>Round Valley</v>
      </c>
      <c r="E253" s="7">
        <f>SummaryData!B253</f>
        <v>1.749323675739522E+16</v>
      </c>
      <c r="F253" s="19">
        <f>SummaryData!D253</f>
        <v>2567.6587016961334</v>
      </c>
      <c r="G253" s="9">
        <f t="shared" si="6"/>
        <v>0.81344093920942739</v>
      </c>
      <c r="H253" s="9">
        <f t="shared" si="7"/>
        <v>1.3488733588300694</v>
      </c>
    </row>
    <row r="254" spans="1:8">
      <c r="A254" s="15" t="s">
        <v>293</v>
      </c>
      <c r="B254" s="7">
        <v>4.5525127092006168E+16</v>
      </c>
      <c r="C254" s="19">
        <v>1357.6600987163799</v>
      </c>
      <c r="D254" s="4" t="str">
        <f>OrigMoRates!A254</f>
        <v>Russ 2011 CFM</v>
      </c>
      <c r="E254" s="7">
        <f>SummaryData!B254</f>
        <v>6.9716851808108528E+16</v>
      </c>
      <c r="F254" s="19">
        <f>SummaryData!D254</f>
        <v>915.98686749721526</v>
      </c>
      <c r="G254" s="9">
        <f t="shared" si="6"/>
        <v>1.5313927991285108</v>
      </c>
      <c r="H254" s="9">
        <f t="shared" si="7"/>
        <v>0.67468055396431603</v>
      </c>
    </row>
    <row r="255" spans="1:8">
      <c r="A255" s="15" t="s">
        <v>294</v>
      </c>
      <c r="B255" s="7">
        <v>5.5112122236083296E+17</v>
      </c>
      <c r="C255" s="19">
        <v>246.21788051625958</v>
      </c>
      <c r="D255" s="4" t="str">
        <f>OrigMoRates!A255</f>
        <v>San Andreas (Big Bend)</v>
      </c>
      <c r="E255" s="7">
        <f>SummaryData!B255</f>
        <v>5.5043843512844346E+17</v>
      </c>
      <c r="F255" s="19">
        <f>SummaryData!D255</f>
        <v>223.43809933107843</v>
      </c>
      <c r="G255" s="9">
        <f t="shared" si="6"/>
        <v>0.99876109428436699</v>
      </c>
      <c r="H255" s="9">
        <f t="shared" si="7"/>
        <v>0.9074812067368242</v>
      </c>
    </row>
    <row r="256" spans="1:8">
      <c r="A256" s="15" t="s">
        <v>295</v>
      </c>
      <c r="B256" s="7">
        <v>7.9773714092958963E+17</v>
      </c>
      <c r="C256" s="19">
        <v>189.72381346628686</v>
      </c>
      <c r="D256" s="4" t="str">
        <f>OrigMoRates!A256</f>
        <v>San Andreas (Carrizo) rev</v>
      </c>
      <c r="E256" s="7">
        <f>SummaryData!B256</f>
        <v>8.0817268926676749E+17</v>
      </c>
      <c r="F256" s="19">
        <f>SummaryData!D256</f>
        <v>183.67783157197215</v>
      </c>
      <c r="G256" s="9">
        <f t="shared" si="6"/>
        <v>1.013081437232592</v>
      </c>
      <c r="H256" s="9">
        <f t="shared" si="7"/>
        <v>0.9681327199582721</v>
      </c>
    </row>
    <row r="257" spans="1:8">
      <c r="A257" s="15" t="s">
        <v>296</v>
      </c>
      <c r="B257" s="7">
        <v>6.4383248997259904E+17</v>
      </c>
      <c r="C257" s="19">
        <v>197.93149342076984</v>
      </c>
      <c r="D257" s="4" t="str">
        <f>OrigMoRates!A257</f>
        <v>San Andreas (Cholame) rev</v>
      </c>
      <c r="E257" s="7">
        <f>SummaryData!B257</f>
        <v>6.3671916967477056E+17</v>
      </c>
      <c r="F257" s="19">
        <f>SummaryData!D257</f>
        <v>184.44618029706123</v>
      </c>
      <c r="G257" s="9">
        <f t="shared" si="6"/>
        <v>0.98895159780126785</v>
      </c>
      <c r="H257" s="9">
        <f t="shared" si="7"/>
        <v>0.93186878504957749</v>
      </c>
    </row>
    <row r="258" spans="1:8">
      <c r="A258" s="15" t="s">
        <v>297</v>
      </c>
      <c r="B258" s="7">
        <v>4.2948776160820339E+17</v>
      </c>
      <c r="C258" s="19">
        <v>195.14162849692136</v>
      </c>
      <c r="D258" s="4" t="str">
        <f>OrigMoRates!A258</f>
        <v>San Andreas (Coachella) rev</v>
      </c>
      <c r="E258" s="7">
        <f>SummaryData!B258</f>
        <v>4.2276974905147123E+17</v>
      </c>
      <c r="F258" s="19">
        <f>SummaryData!D258</f>
        <v>193.6353832294389</v>
      </c>
      <c r="G258" s="9">
        <f t="shared" si="6"/>
        <v>0.98435808151650983</v>
      </c>
      <c r="H258" s="9">
        <f t="shared" si="7"/>
        <v>0.99228127140741673</v>
      </c>
    </row>
    <row r="259" spans="1:8">
      <c r="A259" s="15" t="s">
        <v>298</v>
      </c>
      <c r="B259" s="7">
        <v>2.1445262321869773E+17</v>
      </c>
      <c r="C259" s="19">
        <v>102.49598745686474</v>
      </c>
      <c r="D259" s="4" t="str">
        <f>OrigMoRates!A259</f>
        <v>San Andreas (Creeping Section) 2011 CFM</v>
      </c>
      <c r="E259" s="7">
        <f>SummaryData!B259</f>
        <v>2.2156895249704771E+17</v>
      </c>
      <c r="F259" s="19">
        <f>SummaryData!D259</f>
        <v>125.67648265985765</v>
      </c>
      <c r="G259" s="9">
        <f t="shared" ref="G259:G322" si="8">E259/B259</f>
        <v>1.0331836895792728</v>
      </c>
      <c r="H259" s="9">
        <f t="shared" ref="H259:H322" si="9">F259/C259</f>
        <v>1.2261600261449102</v>
      </c>
    </row>
    <row r="260" spans="1:8">
      <c r="A260" s="15" t="s">
        <v>300</v>
      </c>
      <c r="B260" s="7">
        <v>4.2025016204549555E+17</v>
      </c>
      <c r="C260" s="19">
        <v>214.38025457564757</v>
      </c>
      <c r="D260" s="4" t="str">
        <f>OrigMoRates!A260</f>
        <v>San Andreas (Mojave N)</v>
      </c>
      <c r="E260" s="7">
        <f>SummaryData!B260</f>
        <v>4.328097884897383E+17</v>
      </c>
      <c r="F260" s="19">
        <f>SummaryData!D260</f>
        <v>203.73778910976108</v>
      </c>
      <c r="G260" s="9">
        <f t="shared" si="8"/>
        <v>1.0298860716272207</v>
      </c>
      <c r="H260" s="9">
        <f t="shared" si="9"/>
        <v>0.95035706302825051</v>
      </c>
    </row>
    <row r="261" spans="1:8">
      <c r="A261" s="15" t="s">
        <v>301</v>
      </c>
      <c r="B261" s="7">
        <v>9.5459809605268198E+17</v>
      </c>
      <c r="C261" s="19">
        <v>197.1607650958334</v>
      </c>
      <c r="D261" s="4" t="str">
        <f>OrigMoRates!A261</f>
        <v>San Andreas (Mojave S)</v>
      </c>
      <c r="E261" s="7">
        <f>SummaryData!B261</f>
        <v>9.8820088344694746E+17</v>
      </c>
      <c r="F261" s="19">
        <f>SummaryData!D261</f>
        <v>183.87281056673035</v>
      </c>
      <c r="G261" s="9">
        <f t="shared" si="8"/>
        <v>1.0352009788550962</v>
      </c>
      <c r="H261" s="9">
        <f t="shared" si="9"/>
        <v>0.93260345422861279</v>
      </c>
    </row>
    <row r="262" spans="1:8">
      <c r="A262" s="15" t="s">
        <v>302</v>
      </c>
      <c r="B262" s="7">
        <v>9.9472114450114016E+16</v>
      </c>
      <c r="C262" s="19">
        <v>1128.0780000958146</v>
      </c>
      <c r="D262" s="4" t="str">
        <f>OrigMoRates!A262</f>
        <v>San Andreas (North Branch Mill Creek)</v>
      </c>
      <c r="E262" s="7">
        <f>SummaryData!B262</f>
        <v>9.8884800057436624E+16</v>
      </c>
      <c r="F262" s="19">
        <f>SummaryData!D262</f>
        <v>1508.6371441816266</v>
      </c>
      <c r="G262" s="9">
        <f t="shared" si="8"/>
        <v>0.99409568806369408</v>
      </c>
      <c r="H262" s="9">
        <f t="shared" si="9"/>
        <v>1.3373518001888955</v>
      </c>
    </row>
    <row r="263" spans="1:8">
      <c r="A263" s="15" t="s">
        <v>303</v>
      </c>
      <c r="B263" s="7">
        <v>1.1568830425771238E+18</v>
      </c>
      <c r="C263" s="19">
        <v>180.03203836128</v>
      </c>
      <c r="D263" s="4" t="str">
        <f>OrigMoRates!A263</f>
        <v>San Andreas (North Coast) 2011 CFM</v>
      </c>
      <c r="E263" s="7">
        <f>SummaryData!B263</f>
        <v>1.1638624379045701E+18</v>
      </c>
      <c r="F263" s="19">
        <f>SummaryData!D263</f>
        <v>159.99509548170604</v>
      </c>
      <c r="G263" s="9">
        <f t="shared" si="8"/>
        <v>1.0060329307895279</v>
      </c>
      <c r="H263" s="9">
        <f t="shared" si="9"/>
        <v>0.88870346043983162</v>
      </c>
    </row>
    <row r="264" spans="1:8">
      <c r="A264" s="15" t="s">
        <v>305</v>
      </c>
      <c r="B264" s="7">
        <v>7.1996089534179738E+17</v>
      </c>
      <c r="C264" s="19">
        <v>190.51020661653956</v>
      </c>
      <c r="D264" s="4" t="str">
        <f>OrigMoRates!A264</f>
        <v>San Andreas (Offshore) 2011 CFM</v>
      </c>
      <c r="E264" s="7">
        <f>SummaryData!B264</f>
        <v>6.8952945060403891E+17</v>
      </c>
      <c r="F264" s="19">
        <f>SummaryData!D264</f>
        <v>178.58867085239888</v>
      </c>
      <c r="G264" s="9">
        <f t="shared" si="8"/>
        <v>0.95773180885982523</v>
      </c>
      <c r="H264" s="9">
        <f t="shared" si="9"/>
        <v>0.93742311251524468</v>
      </c>
    </row>
    <row r="265" spans="1:8">
      <c r="A265" s="15" t="s">
        <v>307</v>
      </c>
      <c r="B265" s="7">
        <v>1.0048330320544976E+17</v>
      </c>
      <c r="C265" s="19">
        <v>280.00918991066499</v>
      </c>
      <c r="D265" s="4" t="str">
        <f>OrigMoRates!A265</f>
        <v>San Andreas (Parkfield)</v>
      </c>
      <c r="E265" s="7">
        <f>SummaryData!B265</f>
        <v>1.003385507535417E+17</v>
      </c>
      <c r="F265" s="19">
        <f>SummaryData!D265</f>
        <v>234.31363809658231</v>
      </c>
      <c r="G265" s="9">
        <f t="shared" si="8"/>
        <v>0.99855943776438061</v>
      </c>
      <c r="H265" s="9">
        <f t="shared" si="9"/>
        <v>0.83680695684073247</v>
      </c>
    </row>
    <row r="266" spans="1:8">
      <c r="A266" s="15" t="s">
        <v>308</v>
      </c>
      <c r="B266" s="7">
        <v>6.1602687389809677E+17</v>
      </c>
      <c r="C266" s="19">
        <v>180.37023440518439</v>
      </c>
      <c r="D266" s="4" t="str">
        <f>OrigMoRates!A266</f>
        <v>San Andreas (Peninsula) 2011 CFM</v>
      </c>
      <c r="E266" s="7">
        <f>SummaryData!B266</f>
        <v>6.0869384440077274E+17</v>
      </c>
      <c r="F266" s="19">
        <f>SummaryData!D266</f>
        <v>209.72752424279912</v>
      </c>
      <c r="G266" s="9">
        <f t="shared" si="8"/>
        <v>0.98809625065393325</v>
      </c>
      <c r="H266" s="9">
        <f t="shared" si="9"/>
        <v>1.1627612778484637</v>
      </c>
    </row>
    <row r="267" spans="1:8">
      <c r="A267" s="15" t="s">
        <v>310</v>
      </c>
      <c r="B267" s="7">
        <v>1.9003644942557258E+17</v>
      </c>
      <c r="C267" s="19">
        <v>183.86659827390471</v>
      </c>
      <c r="D267" s="4" t="str">
        <f>OrigMoRates!A267</f>
        <v>San Andreas (San Bernardino N)</v>
      </c>
      <c r="E267" s="7">
        <f>SummaryData!B267</f>
        <v>2.0672135227758829E+17</v>
      </c>
      <c r="F267" s="19">
        <f>SummaryData!D267</f>
        <v>185.08164526220216</v>
      </c>
      <c r="G267" s="9">
        <f t="shared" si="8"/>
        <v>1.0877984349973362</v>
      </c>
      <c r="H267" s="9">
        <f t="shared" si="9"/>
        <v>1.0066083073255503</v>
      </c>
    </row>
    <row r="268" spans="1:8">
      <c r="A268" s="15" t="s">
        <v>311</v>
      </c>
      <c r="B268" s="7">
        <v>1.7214050881978918E+17</v>
      </c>
      <c r="C268" s="19">
        <v>237.56502319246948</v>
      </c>
      <c r="D268" s="4" t="str">
        <f>OrigMoRates!A268</f>
        <v>San Andreas (San Bernardino S)</v>
      </c>
      <c r="E268" s="7">
        <f>SummaryData!B268</f>
        <v>1.6776690148289466E+17</v>
      </c>
      <c r="F268" s="19">
        <f>SummaryData!D268</f>
        <v>230.09805680544204</v>
      </c>
      <c r="G268" s="9">
        <f t="shared" si="8"/>
        <v>0.9745928058021881</v>
      </c>
      <c r="H268" s="9">
        <f t="shared" si="9"/>
        <v>0.96856874683535432</v>
      </c>
    </row>
    <row r="269" spans="1:8">
      <c r="A269" s="15" t="s">
        <v>312</v>
      </c>
      <c r="B269" s="7">
        <v>2.5327548938541501E+17</v>
      </c>
      <c r="C269" s="19">
        <v>273.64833900175267</v>
      </c>
      <c r="D269" s="4" t="str">
        <f>OrigMoRates!A269</f>
        <v>San Andreas (San Gorgonio Pass-Garnet HIll)</v>
      </c>
      <c r="E269" s="7">
        <f>SummaryData!B269</f>
        <v>2.2972946904240067E+17</v>
      </c>
      <c r="F269" s="19">
        <f>SummaryData!D269</f>
        <v>266.34198107828104</v>
      </c>
      <c r="G269" s="9">
        <f t="shared" si="8"/>
        <v>0.90703395579197232</v>
      </c>
      <c r="H269" s="9">
        <f t="shared" si="9"/>
        <v>0.97330019268479884</v>
      </c>
    </row>
    <row r="270" spans="1:8">
      <c r="A270" s="15" t="s">
        <v>313</v>
      </c>
      <c r="B270" s="7">
        <v>4.6831499718413984E+17</v>
      </c>
      <c r="C270" s="19">
        <v>114.71989343784706</v>
      </c>
      <c r="D270" s="4" t="str">
        <f>OrigMoRates!A270</f>
        <v>San Andreas (Santa Cruz Mts) 2011 CFM</v>
      </c>
      <c r="E270" s="7">
        <f>SummaryData!B270</f>
        <v>4.7700802836694957E+17</v>
      </c>
      <c r="F270" s="19">
        <f>SummaryData!D270</f>
        <v>143.2821257887075</v>
      </c>
      <c r="G270" s="9">
        <f t="shared" si="8"/>
        <v>1.0185623591708117</v>
      </c>
      <c r="H270" s="9">
        <f t="shared" si="9"/>
        <v>1.2489736652896639</v>
      </c>
    </row>
    <row r="271" spans="1:8">
      <c r="A271" s="15" t="s">
        <v>315</v>
      </c>
      <c r="B271" s="7">
        <v>1.6254609663933939E+17</v>
      </c>
      <c r="C271" s="19">
        <v>652.70075024837217</v>
      </c>
      <c r="D271" s="4" t="str">
        <f>OrigMoRates!A271</f>
        <v>San Cayetano</v>
      </c>
      <c r="E271" s="7">
        <f>SummaryData!B271</f>
        <v>1.6550921694000339E+17</v>
      </c>
      <c r="F271" s="19">
        <f>SummaryData!D271</f>
        <v>932.2619147326983</v>
      </c>
      <c r="G271" s="9">
        <f t="shared" si="8"/>
        <v>1.0182294152977331</v>
      </c>
      <c r="H271" s="9">
        <f t="shared" si="9"/>
        <v>1.4283144524928839</v>
      </c>
    </row>
    <row r="272" spans="1:8">
      <c r="A272" s="15" t="s">
        <v>316</v>
      </c>
      <c r="B272" s="7">
        <v>1.1125330807072646E+17</v>
      </c>
      <c r="C272" s="19">
        <v>794.60919956247631</v>
      </c>
      <c r="D272" s="4" t="str">
        <f>OrigMoRates!A272</f>
        <v>San Clemente</v>
      </c>
      <c r="E272" s="7">
        <f>SummaryData!B272</f>
        <v>9.7948048217876128E+16</v>
      </c>
      <c r="F272" s="19">
        <f>SummaryData!D272</f>
        <v>1075.7870614995909</v>
      </c>
      <c r="G272" s="9">
        <f t="shared" si="8"/>
        <v>0.88040571481800922</v>
      </c>
      <c r="H272" s="9">
        <f t="shared" si="9"/>
        <v>1.3538567916051505</v>
      </c>
    </row>
    <row r="273" spans="1:8">
      <c r="A273" s="15" t="s">
        <v>317</v>
      </c>
      <c r="B273" s="7">
        <v>3.1495322092909612E+16</v>
      </c>
      <c r="C273" s="19">
        <v>1010.7229537014362</v>
      </c>
      <c r="D273" s="4" t="str">
        <f>OrigMoRates!A273</f>
        <v>San Diego Trough north alt1</v>
      </c>
      <c r="E273" s="7">
        <f>SummaryData!B273</f>
        <v>2.8182437572611384E+16</v>
      </c>
      <c r="F273" s="19">
        <f>SummaryData!D273</f>
        <v>1296.7647650087767</v>
      </c>
      <c r="G273" s="9">
        <f t="shared" si="8"/>
        <v>0.89481344211926506</v>
      </c>
      <c r="H273" s="9">
        <f t="shared" si="9"/>
        <v>1.2830071388601672</v>
      </c>
    </row>
    <row r="274" spans="1:8">
      <c r="A274" s="15" t="s">
        <v>431</v>
      </c>
      <c r="B274" s="7">
        <v>2.7164982004323096E+16</v>
      </c>
      <c r="C274" s="19">
        <v>1009.2277065710243</v>
      </c>
      <c r="D274" s="4" t="str">
        <f>OrigMoRates!A274</f>
        <v>San Diego Trough north alt2</v>
      </c>
      <c r="E274" s="7">
        <f>SummaryData!B274</f>
        <v>2.5080612994793616E+16</v>
      </c>
      <c r="F274" s="19">
        <f>SummaryData!D274</f>
        <v>1218.8746918212466</v>
      </c>
      <c r="G274" s="9">
        <f t="shared" si="8"/>
        <v>0.92327000219629196</v>
      </c>
      <c r="H274" s="9">
        <f t="shared" si="9"/>
        <v>1.2077301127240392</v>
      </c>
    </row>
    <row r="275" spans="1:8">
      <c r="A275" s="15" t="s">
        <v>318</v>
      </c>
      <c r="B275" s="7">
        <v>8.431412911893736E+16</v>
      </c>
      <c r="C275" s="19">
        <v>880.66207176779176</v>
      </c>
      <c r="D275" s="4" t="str">
        <f>OrigMoRates!A275</f>
        <v>San Diego Trough south</v>
      </c>
      <c r="E275" s="7">
        <f>SummaryData!B275</f>
        <v>8.1660515817328432E+16</v>
      </c>
      <c r="F275" s="19">
        <f>SummaryData!D275</f>
        <v>1077.7285024011248</v>
      </c>
      <c r="G275" s="9">
        <f t="shared" si="8"/>
        <v>0.96852706267219313</v>
      </c>
      <c r="H275" s="9">
        <f t="shared" si="9"/>
        <v>1.2237707708221759</v>
      </c>
    </row>
    <row r="276" spans="1:8">
      <c r="A276" s="15" t="s">
        <v>319</v>
      </c>
      <c r="B276" s="7">
        <v>2.5123287292508528E+16</v>
      </c>
      <c r="C276" s="19">
        <v>2437.8859657825328</v>
      </c>
      <c r="D276" s="4" t="str">
        <f>OrigMoRates!A276</f>
        <v>San Gabriel</v>
      </c>
      <c r="E276" s="7">
        <f>SummaryData!B276</f>
        <v>2.1795178483835568E+16</v>
      </c>
      <c r="F276" s="19">
        <f>SummaryData!D276</f>
        <v>3080.5241508784275</v>
      </c>
      <c r="G276" s="9">
        <f t="shared" si="8"/>
        <v>0.86752892764692602</v>
      </c>
      <c r="H276" s="9">
        <f t="shared" si="9"/>
        <v>1.2636046944425539</v>
      </c>
    </row>
    <row r="277" spans="1:8">
      <c r="A277" s="15" t="s">
        <v>320</v>
      </c>
      <c r="B277" s="7">
        <v>1.270943051308268E+16</v>
      </c>
      <c r="C277" s="19">
        <v>6456.9240301161399</v>
      </c>
      <c r="D277" s="4" t="str">
        <f>OrigMoRates!A277</f>
        <v>San Gabriel (Extension)</v>
      </c>
      <c r="E277" s="7">
        <f>SummaryData!B277</f>
        <v>1.8459657241604712E+16</v>
      </c>
      <c r="F277" s="19">
        <f>SummaryData!D277</f>
        <v>4620.8204506770307</v>
      </c>
      <c r="G277" s="9">
        <f t="shared" si="8"/>
        <v>1.4524377959030448</v>
      </c>
      <c r="H277" s="9">
        <f t="shared" si="9"/>
        <v>0.71563803896790101</v>
      </c>
    </row>
    <row r="278" spans="1:8">
      <c r="A278" s="15" t="s">
        <v>321</v>
      </c>
      <c r="B278" s="7">
        <v>2.8009958698079796E+16</v>
      </c>
      <c r="C278" s="19">
        <v>1998.2304703966267</v>
      </c>
      <c r="D278" s="4" t="str">
        <f>OrigMoRates!A278</f>
        <v>San Gorgonio Pass</v>
      </c>
      <c r="E278" s="7">
        <f>SummaryData!B278</f>
        <v>2.6152597114794904E+16</v>
      </c>
      <c r="F278" s="19">
        <f>SummaryData!D278</f>
        <v>3085.2479407686669</v>
      </c>
      <c r="G278" s="9">
        <f t="shared" si="8"/>
        <v>0.9336892423403601</v>
      </c>
      <c r="H278" s="9">
        <f t="shared" si="9"/>
        <v>1.5439900384244862</v>
      </c>
    </row>
    <row r="279" spans="1:8">
      <c r="A279" s="15" t="s">
        <v>322</v>
      </c>
      <c r="B279" s="7">
        <v>2.12857853858444E+17</v>
      </c>
      <c r="C279" s="19">
        <v>362.9633184876937</v>
      </c>
      <c r="D279" s="4" t="str">
        <f>OrigMoRates!A279</f>
        <v>San Gregorio (North) 2011 CFM</v>
      </c>
      <c r="E279" s="7">
        <f>SummaryData!B279</f>
        <v>2.2330319220822554E+17</v>
      </c>
      <c r="F279" s="19">
        <f>SummaryData!D279</f>
        <v>481.3311348822848</v>
      </c>
      <c r="G279" s="9">
        <f t="shared" si="8"/>
        <v>1.0490718954477853</v>
      </c>
      <c r="H279" s="9">
        <f t="shared" si="9"/>
        <v>1.3261150930837227</v>
      </c>
    </row>
    <row r="280" spans="1:8">
      <c r="A280" s="15" t="s">
        <v>324</v>
      </c>
      <c r="B280" s="7">
        <v>6.4186717384572384E+16</v>
      </c>
      <c r="C280" s="19">
        <v>1058.5249260272521</v>
      </c>
      <c r="D280" s="4" t="str">
        <f>OrigMoRates!A280</f>
        <v>San Gregorio (South) 2011 CFM</v>
      </c>
      <c r="E280" s="7">
        <f>SummaryData!B280</f>
        <v>6.36075938714732E+16</v>
      </c>
      <c r="F280" s="19">
        <f>SummaryData!D280</f>
        <v>1201.927072804478</v>
      </c>
      <c r="G280" s="9">
        <f t="shared" si="8"/>
        <v>0.99097751783084054</v>
      </c>
      <c r="H280" s="9">
        <f t="shared" si="9"/>
        <v>1.1354735663291635</v>
      </c>
    </row>
    <row r="281" spans="1:8">
      <c r="A281" s="15" t="s">
        <v>326</v>
      </c>
      <c r="B281" s="7">
        <v>2.7576161115809901E+17</v>
      </c>
      <c r="C281" s="19">
        <v>310.21732188443917</v>
      </c>
      <c r="D281" s="4" t="str">
        <f>OrigMoRates!A281</f>
        <v>San Jacinto (Anza) rev</v>
      </c>
      <c r="E281" s="7">
        <f>SummaryData!B281</f>
        <v>2.8213715875017517E+17</v>
      </c>
      <c r="F281" s="19">
        <f>SummaryData!D281</f>
        <v>348.74548254329784</v>
      </c>
      <c r="G281" s="9">
        <f t="shared" si="8"/>
        <v>1.0231197793097493</v>
      </c>
      <c r="H281" s="9">
        <f t="shared" si="9"/>
        <v>1.1241973221379655</v>
      </c>
    </row>
    <row r="282" spans="1:8">
      <c r="A282" s="15" t="s">
        <v>327</v>
      </c>
      <c r="B282" s="7">
        <v>6.3502254433839464E+16</v>
      </c>
      <c r="C282" s="19">
        <v>456.18668930992357</v>
      </c>
      <c r="D282" s="4" t="str">
        <f>OrigMoRates!A282</f>
        <v>San Jacinto (Borrego)</v>
      </c>
      <c r="E282" s="7">
        <f>SummaryData!B282</f>
        <v>5.733133086240392E+16</v>
      </c>
      <c r="F282" s="19">
        <f>SummaryData!D282</f>
        <v>629.42333632114389</v>
      </c>
      <c r="G282" s="9">
        <f t="shared" si="8"/>
        <v>0.90282355128250147</v>
      </c>
      <c r="H282" s="9">
        <f t="shared" si="9"/>
        <v>1.3797494558056407</v>
      </c>
    </row>
    <row r="283" spans="1:8">
      <c r="A283" s="15" t="s">
        <v>328</v>
      </c>
      <c r="B283" s="7">
        <v>1.1996503103935693E+17</v>
      </c>
      <c r="C283" s="19">
        <v>425.16649648509247</v>
      </c>
      <c r="D283" s="4" t="str">
        <f>OrigMoRates!A283</f>
        <v>San Jacinto (Clark) rev</v>
      </c>
      <c r="E283" s="7">
        <f>SummaryData!B283</f>
        <v>1.1957952996381368E+17</v>
      </c>
      <c r="F283" s="19">
        <f>SummaryData!D283</f>
        <v>566.46831824966978</v>
      </c>
      <c r="G283" s="9">
        <f t="shared" si="8"/>
        <v>0.99678655461342913</v>
      </c>
      <c r="H283" s="9">
        <f t="shared" si="9"/>
        <v>1.3323446765743259</v>
      </c>
    </row>
    <row r="284" spans="1:8">
      <c r="A284" s="15" t="s">
        <v>329</v>
      </c>
      <c r="B284" s="7">
        <v>1.5671098634490947E+17</v>
      </c>
      <c r="C284" s="19">
        <v>561.13022890639354</v>
      </c>
      <c r="D284" s="4" t="str">
        <f>OrigMoRates!A284</f>
        <v>San Jacinto (Coyote Creek)</v>
      </c>
      <c r="E284" s="7">
        <f>SummaryData!B284</f>
        <v>1.563977507531201E+17</v>
      </c>
      <c r="F284" s="19">
        <f>SummaryData!D284</f>
        <v>732.76699241571225</v>
      </c>
      <c r="G284" s="9">
        <f t="shared" si="8"/>
        <v>0.99800118932887083</v>
      </c>
      <c r="H284" s="9">
        <f t="shared" si="9"/>
        <v>1.3058768796752007</v>
      </c>
    </row>
    <row r="285" spans="1:8">
      <c r="A285" s="15" t="s">
        <v>330</v>
      </c>
      <c r="B285" s="7">
        <v>2.0132474547586E+16</v>
      </c>
      <c r="C285" s="19">
        <v>2324.275442964778</v>
      </c>
      <c r="D285" s="4" t="str">
        <f>OrigMoRates!A285</f>
        <v>San Jacinto (Lytle Creek connector)</v>
      </c>
      <c r="E285" s="7">
        <f>SummaryData!B285</f>
        <v>1.8043212006885464E+16</v>
      </c>
      <c r="F285" s="19">
        <f>SummaryData!D285</f>
        <v>2880.6619650805151</v>
      </c>
      <c r="G285" s="9">
        <f t="shared" si="8"/>
        <v>0.89622425520706539</v>
      </c>
      <c r="H285" s="9">
        <f t="shared" si="9"/>
        <v>1.2393806309832309</v>
      </c>
    </row>
    <row r="286" spans="1:8">
      <c r="A286" s="15" t="s">
        <v>331</v>
      </c>
      <c r="B286" s="7">
        <v>1.6421225172007738E+17</v>
      </c>
      <c r="C286" s="19">
        <v>527.57898551943629</v>
      </c>
      <c r="D286" s="4" t="str">
        <f>OrigMoRates!A286</f>
        <v>San Jacinto (San Bernardino)</v>
      </c>
      <c r="E286" s="7">
        <f>SummaryData!B286</f>
        <v>1.5153476113820915E+17</v>
      </c>
      <c r="F286" s="19">
        <f>SummaryData!D286</f>
        <v>592.80533810500447</v>
      </c>
      <c r="G286" s="9">
        <f t="shared" si="8"/>
        <v>0.9227981441757539</v>
      </c>
      <c r="H286" s="9">
        <f t="shared" si="9"/>
        <v>1.1236333409325403</v>
      </c>
    </row>
    <row r="287" spans="1:8">
      <c r="A287" s="15" t="s">
        <v>332</v>
      </c>
      <c r="B287" s="7">
        <v>1.0119975748811291E+17</v>
      </c>
      <c r="C287" s="19">
        <v>496.55420549269115</v>
      </c>
      <c r="D287" s="4" t="str">
        <f>OrigMoRates!A287</f>
        <v>San Jacinto (San Jacinto Valley) rev</v>
      </c>
      <c r="E287" s="7">
        <f>SummaryData!B287</f>
        <v>9.8275976674577664E+16</v>
      </c>
      <c r="F287" s="19">
        <f>SummaryData!D287</f>
        <v>556.11951126000758</v>
      </c>
      <c r="G287" s="9">
        <f t="shared" si="8"/>
        <v>0.97110881600799603</v>
      </c>
      <c r="H287" s="9">
        <f t="shared" si="9"/>
        <v>1.1199573080006735</v>
      </c>
    </row>
    <row r="288" spans="1:8">
      <c r="A288" s="15" t="s">
        <v>333</v>
      </c>
      <c r="B288" s="7">
        <v>1.4611000475221725E+17</v>
      </c>
      <c r="C288" s="19">
        <v>437.1434574491081</v>
      </c>
      <c r="D288" s="4" t="str">
        <f>OrigMoRates!A288</f>
        <v>San Jacinto (Stepovers Combined)</v>
      </c>
      <c r="E288" s="7">
        <f>SummaryData!B288</f>
        <v>1.4667896562595709E+17</v>
      </c>
      <c r="F288" s="19">
        <f>SummaryData!D288</f>
        <v>505.95991691884529</v>
      </c>
      <c r="G288" s="9">
        <f t="shared" si="8"/>
        <v>1.0038940582796141</v>
      </c>
      <c r="H288" s="9">
        <f t="shared" si="9"/>
        <v>1.1574230571156352</v>
      </c>
    </row>
    <row r="289" spans="1:8">
      <c r="A289" s="15" t="s">
        <v>334</v>
      </c>
      <c r="B289" s="7">
        <v>6.9975151988589024E+16</v>
      </c>
      <c r="C289" s="19">
        <v>566.50416767965896</v>
      </c>
      <c r="D289" s="4" t="str">
        <f>OrigMoRates!A289</f>
        <v>San Jacinto (Superstition Mtn)</v>
      </c>
      <c r="E289" s="7">
        <f>SummaryData!B289</f>
        <v>7.1144769379532456E+16</v>
      </c>
      <c r="F289" s="19">
        <f>SummaryData!D289</f>
        <v>726.03253709275771</v>
      </c>
      <c r="G289" s="9">
        <f t="shared" si="8"/>
        <v>1.0167147531331431</v>
      </c>
      <c r="H289" s="9">
        <f t="shared" si="9"/>
        <v>1.2816014047460764</v>
      </c>
    </row>
    <row r="290" spans="1:8">
      <c r="A290" s="15" t="s">
        <v>335</v>
      </c>
      <c r="B290" s="7">
        <v>1.207658100114251E+16</v>
      </c>
      <c r="C290" s="19">
        <v>5183.8471915181408</v>
      </c>
      <c r="D290" s="4" t="str">
        <f>OrigMoRates!A290</f>
        <v>San Joaquin Hills</v>
      </c>
      <c r="E290" s="7">
        <f>SummaryData!B290</f>
        <v>1.2062740914193584E+16</v>
      </c>
      <c r="F290" s="19">
        <f>SummaryData!D290</f>
        <v>4537.5213551168772</v>
      </c>
      <c r="G290" s="9">
        <f t="shared" si="8"/>
        <v>0.99885397307833923</v>
      </c>
      <c r="H290" s="9">
        <f t="shared" si="9"/>
        <v>0.8753192730181576</v>
      </c>
    </row>
    <row r="291" spans="1:8">
      <c r="A291" s="15" t="s">
        <v>336</v>
      </c>
      <c r="B291" s="7">
        <v>3762268393990698</v>
      </c>
      <c r="C291" s="19">
        <v>7575.6018452864391</v>
      </c>
      <c r="D291" s="4" t="str">
        <f>OrigMoRates!A291</f>
        <v>San Jose</v>
      </c>
      <c r="E291" s="7">
        <f>SummaryData!B291</f>
        <v>3463114096157098</v>
      </c>
      <c r="F291" s="19">
        <f>SummaryData!D291</f>
        <v>6749.4919411044893</v>
      </c>
      <c r="G291" s="9">
        <f t="shared" si="8"/>
        <v>0.92048565745298083</v>
      </c>
      <c r="H291" s="9">
        <f t="shared" si="9"/>
        <v>0.89095125099585881</v>
      </c>
    </row>
    <row r="292" spans="1:8">
      <c r="A292" s="15" t="s">
        <v>337</v>
      </c>
      <c r="B292" s="7">
        <v>9991713421950784</v>
      </c>
      <c r="C292" s="19">
        <v>5780.7818427481234</v>
      </c>
      <c r="D292" s="4" t="str">
        <f>OrigMoRates!A292</f>
        <v>San Juan</v>
      </c>
      <c r="E292" s="7">
        <f>SummaryData!B292</f>
        <v>1.4435856669810328E+16</v>
      </c>
      <c r="F292" s="19">
        <f>SummaryData!D292</f>
        <v>4735.779727637062</v>
      </c>
      <c r="G292" s="9">
        <f t="shared" si="8"/>
        <v>1.4447828976055508</v>
      </c>
      <c r="H292" s="9">
        <f t="shared" si="9"/>
        <v>0.81922823875078488</v>
      </c>
    </row>
    <row r="293" spans="1:8">
      <c r="A293" s="15" t="s">
        <v>432</v>
      </c>
      <c r="B293" s="7">
        <v>246267380639110.53</v>
      </c>
      <c r="C293" s="19">
        <v>19597.251958611443</v>
      </c>
      <c r="D293" s="4" t="str">
        <f>OrigMoRates!A293</f>
        <v>San Luis Bay 2011 CFM</v>
      </c>
      <c r="E293" s="7">
        <f>SummaryData!B293</f>
        <v>268123699098591.56</v>
      </c>
      <c r="F293" s="19">
        <f>SummaryData!D293</f>
        <v>19760.886617810978</v>
      </c>
      <c r="G293" s="9">
        <f t="shared" si="8"/>
        <v>1.0887503590721586</v>
      </c>
      <c r="H293" s="9">
        <f t="shared" si="9"/>
        <v>1.0083498778065989</v>
      </c>
    </row>
    <row r="294" spans="1:8">
      <c r="A294" s="15" t="s">
        <v>338</v>
      </c>
      <c r="B294" s="7">
        <v>450179267476650.31</v>
      </c>
      <c r="C294" s="19">
        <v>27185.540270984864</v>
      </c>
      <c r="D294" s="4" t="str">
        <f>OrigMoRates!A294</f>
        <v>San Luis Range - Oceano 2011 CFM</v>
      </c>
      <c r="E294" s="7">
        <f>SummaryData!B294</f>
        <v>500966268577426.88</v>
      </c>
      <c r="F294" s="19">
        <f>SummaryData!D294</f>
        <v>24564.93992155559</v>
      </c>
      <c r="G294" s="9">
        <f t="shared" si="8"/>
        <v>1.1128150600658453</v>
      </c>
      <c r="H294" s="9">
        <f t="shared" si="9"/>
        <v>0.90360315361375243</v>
      </c>
    </row>
    <row r="295" spans="1:8">
      <c r="A295" s="15" t="s">
        <v>339</v>
      </c>
      <c r="B295" s="7">
        <v>366628382660617.19</v>
      </c>
      <c r="C295" s="19">
        <v>46975.784709296349</v>
      </c>
      <c r="D295" s="4" t="str">
        <f>OrigMoRates!A295</f>
        <v>San Luis Range - Pecho 2011 CFM</v>
      </c>
      <c r="E295" s="7">
        <f>SummaryData!B295</f>
        <v>497246321511836.5</v>
      </c>
      <c r="F295" s="19">
        <f>SummaryData!D295</f>
        <v>38165.172141786476</v>
      </c>
      <c r="G295" s="9">
        <f t="shared" si="8"/>
        <v>1.3562679405869418</v>
      </c>
      <c r="H295" s="9">
        <f t="shared" si="9"/>
        <v>0.81244352548800991</v>
      </c>
    </row>
    <row r="296" spans="1:8">
      <c r="A296" s="15" t="s">
        <v>341</v>
      </c>
      <c r="B296" s="7">
        <v>3616049561834509</v>
      </c>
      <c r="C296" s="19">
        <v>7817.0844170285791</v>
      </c>
      <c r="D296" s="4" t="str">
        <f>OrigMoRates!A296</f>
        <v>San Luis Range (So Margin)</v>
      </c>
      <c r="E296" s="7">
        <f>SummaryData!B296</f>
        <v>4848250464745480</v>
      </c>
      <c r="F296" s="19">
        <f>SummaryData!D296</f>
        <v>6499.4465350931087</v>
      </c>
      <c r="G296" s="9">
        <f t="shared" si="8"/>
        <v>1.3407588535058257</v>
      </c>
      <c r="H296" s="9">
        <f t="shared" si="9"/>
        <v>0.83144126228633852</v>
      </c>
    </row>
    <row r="297" spans="1:8">
      <c r="A297" s="15" t="s">
        <v>340</v>
      </c>
      <c r="B297" s="7">
        <v>1718416603596330.2</v>
      </c>
      <c r="C297" s="19">
        <v>11914.399161374353</v>
      </c>
      <c r="D297" s="4" t="str">
        <f>OrigMoRates!A297</f>
        <v>San Luis Range 2011 CFM</v>
      </c>
      <c r="E297" s="7">
        <f>SummaryData!B297</f>
        <v>2862469802527706</v>
      </c>
      <c r="F297" s="19">
        <f>SummaryData!D297</f>
        <v>7327.0889391376122</v>
      </c>
      <c r="G297" s="9">
        <f t="shared" si="8"/>
        <v>1.6657600936449768</v>
      </c>
      <c r="H297" s="9">
        <f t="shared" si="9"/>
        <v>0.61497762832149527</v>
      </c>
    </row>
    <row r="298" spans="1:8">
      <c r="A298" s="15" t="s">
        <v>342</v>
      </c>
      <c r="B298" s="7">
        <v>2.4395385774423804E+16</v>
      </c>
      <c r="C298" s="19">
        <v>1880.6673188689747</v>
      </c>
      <c r="D298" s="4" t="str">
        <f>OrigMoRates!A298</f>
        <v>San Pedro Basin</v>
      </c>
      <c r="E298" s="7">
        <f>SummaryData!B298</f>
        <v>2.7577418833661048E+16</v>
      </c>
      <c r="F298" s="19">
        <f>SummaryData!D298</f>
        <v>1661.8064625597367</v>
      </c>
      <c r="G298" s="9">
        <f t="shared" si="8"/>
        <v>1.1304358573650144</v>
      </c>
      <c r="H298" s="9">
        <f t="shared" si="9"/>
        <v>0.88362595866191795</v>
      </c>
    </row>
    <row r="299" spans="1:8">
      <c r="A299" s="15" t="s">
        <v>343</v>
      </c>
      <c r="B299" s="7">
        <v>5315421036784668</v>
      </c>
      <c r="C299" s="19">
        <v>22947.309539815695</v>
      </c>
      <c r="D299" s="4" t="str">
        <f>OrigMoRates!A299</f>
        <v>San Pedro Escarpment</v>
      </c>
      <c r="E299" s="7">
        <f>SummaryData!B299</f>
        <v>7442674655235396</v>
      </c>
      <c r="F299" s="19">
        <f>SummaryData!D299</f>
        <v>20129.925687240469</v>
      </c>
      <c r="G299" s="9">
        <f t="shared" si="8"/>
        <v>1.4002041613880352</v>
      </c>
      <c r="H299" s="9">
        <f t="shared" si="9"/>
        <v>0.87722378313297233</v>
      </c>
    </row>
    <row r="300" spans="1:8">
      <c r="A300" s="15" t="s">
        <v>344</v>
      </c>
      <c r="B300" s="7">
        <v>515507364626183.5</v>
      </c>
      <c r="C300" s="19">
        <v>31842.759038721462</v>
      </c>
      <c r="D300" s="4" t="str">
        <f>OrigMoRates!A300</f>
        <v>San Vicente</v>
      </c>
      <c r="E300" s="7">
        <f>SummaryData!B300</f>
        <v>761178843080849.25</v>
      </c>
      <c r="F300" s="19">
        <f>SummaryData!D300</f>
        <v>24484.194235107603</v>
      </c>
      <c r="G300" s="9">
        <f t="shared" si="8"/>
        <v>1.4765625000000004</v>
      </c>
      <c r="H300" s="9">
        <f t="shared" si="9"/>
        <v>0.76890932112177557</v>
      </c>
    </row>
    <row r="301" spans="1:8">
      <c r="A301" s="15" t="s">
        <v>345</v>
      </c>
      <c r="B301" s="7">
        <v>2.3409595271150708E+16</v>
      </c>
      <c r="C301" s="19">
        <v>1288.7737808652369</v>
      </c>
      <c r="D301" s="4" t="str">
        <f>OrigMoRates!A301</f>
        <v>Santa Cruz Catalina Ridge alt1</v>
      </c>
      <c r="E301" s="7">
        <f>SummaryData!B301</f>
        <v>2.057613876337136E+16</v>
      </c>
      <c r="F301" s="19">
        <f>SummaryData!D301</f>
        <v>1792.1207522158591</v>
      </c>
      <c r="G301" s="9">
        <f t="shared" si="8"/>
        <v>0.87896174731088939</v>
      </c>
      <c r="H301" s="9">
        <f t="shared" si="9"/>
        <v>1.3905627029537277</v>
      </c>
    </row>
    <row r="302" spans="1:8">
      <c r="A302" s="15" t="s">
        <v>433</v>
      </c>
      <c r="B302" s="7">
        <v>2.730213188981648E+16</v>
      </c>
      <c r="C302" s="19">
        <v>1291.7571920744072</v>
      </c>
      <c r="D302" s="4" t="str">
        <f>OrigMoRates!A302</f>
        <v>Santa Cruz Catalina Ridge alt2</v>
      </c>
      <c r="E302" s="7">
        <f>SummaryData!B302</f>
        <v>2.3640683483769472E+16</v>
      </c>
      <c r="F302" s="19">
        <f>SummaryData!D302</f>
        <v>1799.0963865291317</v>
      </c>
      <c r="G302" s="9">
        <f t="shared" si="8"/>
        <v>0.86589148346277289</v>
      </c>
      <c r="H302" s="9">
        <f t="shared" si="9"/>
        <v>1.3927512055419631</v>
      </c>
    </row>
    <row r="303" spans="1:8">
      <c r="A303" s="15" t="s">
        <v>346</v>
      </c>
      <c r="B303" s="7">
        <v>2.630940151547034E+16</v>
      </c>
      <c r="C303" s="19">
        <v>1771.7483244401849</v>
      </c>
      <c r="D303" s="4" t="str">
        <f>OrigMoRates!A303</f>
        <v>Santa Cruz Island</v>
      </c>
      <c r="E303" s="7">
        <f>SummaryData!B303</f>
        <v>2.4964983416802972E+16</v>
      </c>
      <c r="F303" s="19">
        <f>SummaryData!D303</f>
        <v>2220.1315588875773</v>
      </c>
      <c r="G303" s="9">
        <f t="shared" si="8"/>
        <v>0.94889970804250989</v>
      </c>
      <c r="H303" s="9">
        <f t="shared" si="9"/>
        <v>1.2530738865459725</v>
      </c>
    </row>
    <row r="304" spans="1:8">
      <c r="A304" s="15" t="s">
        <v>348</v>
      </c>
      <c r="B304" s="7">
        <v>5054132358656168</v>
      </c>
      <c r="C304" s="19">
        <v>2084.8119625859977</v>
      </c>
      <c r="D304" s="4" t="str">
        <f>OrigMoRates!A304</f>
        <v>Santa Monica alt 1</v>
      </c>
      <c r="E304" s="7">
        <f>SummaryData!B304</f>
        <v>4719316499591004</v>
      </c>
      <c r="F304" s="19">
        <f>SummaryData!D304</f>
        <v>2540.1179420203493</v>
      </c>
      <c r="G304" s="9">
        <f t="shared" si="8"/>
        <v>0.93375403821949221</v>
      </c>
      <c r="H304" s="9">
        <f t="shared" si="9"/>
        <v>1.2183918682381267</v>
      </c>
    </row>
    <row r="305" spans="1:8">
      <c r="A305" s="15" t="s">
        <v>434</v>
      </c>
      <c r="B305" s="7">
        <v>5986754678242480</v>
      </c>
      <c r="C305" s="19">
        <v>2012.7045011600389</v>
      </c>
      <c r="D305" s="4" t="str">
        <f>OrigMoRates!A305</f>
        <v>Santa Monica alt 2</v>
      </c>
      <c r="E305" s="7">
        <f>SummaryData!B305</f>
        <v>5343744965560822</v>
      </c>
      <c r="F305" s="19">
        <f>SummaryData!D305</f>
        <v>3269.7673149292427</v>
      </c>
      <c r="G305" s="9">
        <f t="shared" si="8"/>
        <v>0.89259461139796947</v>
      </c>
      <c r="H305" s="9">
        <f t="shared" si="9"/>
        <v>1.6245640197280253</v>
      </c>
    </row>
    <row r="306" spans="1:8">
      <c r="A306" s="15" t="s">
        <v>347</v>
      </c>
      <c r="B306" s="7">
        <v>1285064325702265.8</v>
      </c>
      <c r="C306" s="19">
        <v>37101.558349912309</v>
      </c>
      <c r="D306" s="4" t="str">
        <f>OrigMoRates!A306</f>
        <v>Santa Monica Bay</v>
      </c>
      <c r="E306" s="7">
        <f>SummaryData!B306</f>
        <v>1817127860666208.2</v>
      </c>
      <c r="F306" s="19">
        <f>SummaryData!D306</f>
        <v>37069.071343265299</v>
      </c>
      <c r="G306" s="9">
        <f t="shared" si="8"/>
        <v>1.4140364994360721</v>
      </c>
      <c r="H306" s="9">
        <f t="shared" si="9"/>
        <v>0.99912437622321359</v>
      </c>
    </row>
    <row r="307" spans="1:8">
      <c r="A307" s="15" t="s">
        <v>350</v>
      </c>
      <c r="B307" s="7">
        <v>1.1155166753836516E+16</v>
      </c>
      <c r="C307" s="19">
        <v>5240.588579197346</v>
      </c>
      <c r="D307" s="4" t="str">
        <f>OrigMoRates!A307</f>
        <v>Santa Rosa Island</v>
      </c>
      <c r="E307" s="7">
        <f>SummaryData!B307</f>
        <v>1.2675340560615388E+16</v>
      </c>
      <c r="F307" s="19">
        <f>SummaryData!D307</f>
        <v>4175.1241805696936</v>
      </c>
      <c r="G307" s="9">
        <f t="shared" si="8"/>
        <v>1.136275309937079</v>
      </c>
      <c r="H307" s="9">
        <f t="shared" si="9"/>
        <v>0.79668993615391959</v>
      </c>
    </row>
    <row r="308" spans="1:8">
      <c r="A308" s="15" t="s">
        <v>352</v>
      </c>
      <c r="B308" s="7">
        <v>3.741376438512108E+16</v>
      </c>
      <c r="C308" s="19">
        <v>652.6347286362801</v>
      </c>
      <c r="D308" s="4" t="str">
        <f>OrigMoRates!A308</f>
        <v>Santa Susana alt 1</v>
      </c>
      <c r="E308" s="7">
        <f>SummaryData!B308</f>
        <v>3.604955934520208E+16</v>
      </c>
      <c r="F308" s="19">
        <f>SummaryData!D308</f>
        <v>1107.0560152811388</v>
      </c>
      <c r="G308" s="9">
        <f t="shared" si="8"/>
        <v>0.96353734882498154</v>
      </c>
      <c r="H308" s="9">
        <f t="shared" si="9"/>
        <v>1.6962873207719111</v>
      </c>
    </row>
    <row r="309" spans="1:8">
      <c r="A309" s="15" t="s">
        <v>436</v>
      </c>
      <c r="B309" s="7">
        <v>3.8579896395000808E+16</v>
      </c>
      <c r="C309" s="19">
        <v>468.03563063695628</v>
      </c>
      <c r="D309" s="4" t="str">
        <f>OrigMoRates!A309</f>
        <v>Santa Susana alt 2</v>
      </c>
      <c r="E309" s="7">
        <f>SummaryData!B309</f>
        <v>3.780683751155308E+16</v>
      </c>
      <c r="F309" s="19">
        <f>SummaryData!D309</f>
        <v>598.35060506717468</v>
      </c>
      <c r="G309" s="9">
        <f t="shared" si="8"/>
        <v>0.97996213168815294</v>
      </c>
      <c r="H309" s="9">
        <f t="shared" si="9"/>
        <v>1.2784296021498853</v>
      </c>
    </row>
    <row r="310" spans="1:8">
      <c r="A310" s="15" t="s">
        <v>351</v>
      </c>
      <c r="B310" s="7">
        <v>1.9965226250644596E+16</v>
      </c>
      <c r="C310" s="19">
        <v>946.26184205278912</v>
      </c>
      <c r="D310" s="4" t="str">
        <f>OrigMoRates!A310</f>
        <v>Santa Susana East (connector)</v>
      </c>
      <c r="E310" s="7">
        <f>SummaryData!B310</f>
        <v>1.755969550160144E+16</v>
      </c>
      <c r="F310" s="19">
        <f>SummaryData!D310</f>
        <v>1773.6203954983896</v>
      </c>
      <c r="G310" s="9">
        <f t="shared" si="8"/>
        <v>0.87951397500614392</v>
      </c>
      <c r="H310" s="9">
        <f t="shared" si="9"/>
        <v>1.8743442001748229</v>
      </c>
    </row>
    <row r="311" spans="1:8">
      <c r="A311" s="15" t="s">
        <v>354</v>
      </c>
      <c r="B311" s="7">
        <v>4.9414141829689952E+16</v>
      </c>
      <c r="C311" s="19">
        <v>1177.7810482432242</v>
      </c>
      <c r="D311" s="4" t="str">
        <f>OrigMoRates!A311</f>
        <v>Santa Ynez (East)</v>
      </c>
      <c r="E311" s="7">
        <f>SummaryData!B311</f>
        <v>4.7376143172433168E+16</v>
      </c>
      <c r="F311" s="19">
        <f>SummaryData!D311</f>
        <v>1418.2289013183749</v>
      </c>
      <c r="G311" s="9">
        <f t="shared" si="8"/>
        <v>0.95875677322737041</v>
      </c>
      <c r="H311" s="9">
        <f t="shared" si="9"/>
        <v>1.2041532706217359</v>
      </c>
    </row>
    <row r="312" spans="1:8">
      <c r="A312" s="15" t="s">
        <v>355</v>
      </c>
      <c r="B312" s="7">
        <v>4.1326642662943376E+16</v>
      </c>
      <c r="C312" s="19">
        <v>1029.9884419961475</v>
      </c>
      <c r="D312" s="4" t="str">
        <f>OrigMoRates!A312</f>
        <v>Santa Ynez (West)</v>
      </c>
      <c r="E312" s="7">
        <f>SummaryData!B312</f>
        <v>3.8492227817130816E+16</v>
      </c>
      <c r="F312" s="19">
        <f>SummaryData!D312</f>
        <v>1170.8085761370746</v>
      </c>
      <c r="G312" s="9">
        <f t="shared" si="8"/>
        <v>0.931414345246242</v>
      </c>
      <c r="H312" s="9">
        <f t="shared" si="9"/>
        <v>1.1367201110218419</v>
      </c>
    </row>
    <row r="313" spans="1:8">
      <c r="A313" s="15" t="s">
        <v>356</v>
      </c>
      <c r="B313" s="7">
        <v>1.202852048379825E+16</v>
      </c>
      <c r="C313" s="19">
        <v>3207.3836110394109</v>
      </c>
      <c r="D313" s="4" t="str">
        <f>OrigMoRates!A313</f>
        <v>Santa Ynez River</v>
      </c>
      <c r="E313" s="7">
        <f>SummaryData!B313</f>
        <v>1.295002425141976E+16</v>
      </c>
      <c r="F313" s="19">
        <f>SummaryData!D313</f>
        <v>3982.3900468874372</v>
      </c>
      <c r="G313" s="9">
        <f t="shared" si="8"/>
        <v>1.0766099013476116</v>
      </c>
      <c r="H313" s="9">
        <f t="shared" si="9"/>
        <v>1.2416319747910889</v>
      </c>
    </row>
    <row r="314" spans="1:8">
      <c r="A314" s="15" t="s">
        <v>357</v>
      </c>
      <c r="B314" s="7">
        <v>2.3400403195180084E+16</v>
      </c>
      <c r="C314" s="19">
        <v>3686.0344947758435</v>
      </c>
      <c r="D314" s="4" t="str">
        <f>OrigMoRates!A314</f>
        <v>Sargent 2011 CFM</v>
      </c>
      <c r="E314" s="7">
        <f>SummaryData!B314</f>
        <v>1.9855420812035628E+16</v>
      </c>
      <c r="F314" s="19">
        <f>SummaryData!D314</f>
        <v>1708.1590562581152</v>
      </c>
      <c r="G314" s="9">
        <f t="shared" si="8"/>
        <v>0.84850763666009665</v>
      </c>
      <c r="H314" s="9">
        <f t="shared" si="9"/>
        <v>0.4634137468542579</v>
      </c>
    </row>
    <row r="315" spans="1:8">
      <c r="A315" s="15" t="s">
        <v>358</v>
      </c>
      <c r="B315" s="7">
        <v>825659278048366.62</v>
      </c>
      <c r="C315" s="19">
        <v>9358.7632317780735</v>
      </c>
      <c r="D315" s="4" t="str">
        <f>OrigMoRates!A315</f>
        <v>Scodie Lineament</v>
      </c>
      <c r="E315" s="7">
        <f>SummaryData!B315</f>
        <v>455283407715583.88</v>
      </c>
      <c r="F315" s="19">
        <f>SummaryData!D315</f>
        <v>16881.742961104548</v>
      </c>
      <c r="G315" s="9">
        <f t="shared" si="8"/>
        <v>0.55141802414156804</v>
      </c>
      <c r="H315" s="9">
        <f t="shared" si="9"/>
        <v>1.8038433650914345</v>
      </c>
    </row>
    <row r="316" spans="1:8">
      <c r="A316" s="15" t="s">
        <v>359</v>
      </c>
      <c r="B316" s="7">
        <v>2484123704656116.5</v>
      </c>
      <c r="C316" s="19">
        <v>7953.9695598073195</v>
      </c>
      <c r="D316" s="4" t="str">
        <f>OrigMoRates!A316</f>
        <v>Sheephole</v>
      </c>
      <c r="E316" s="7">
        <f>SummaryData!B316</f>
        <v>1366916217670301.2</v>
      </c>
      <c r="F316" s="19">
        <f>SummaryData!D316</f>
        <v>14285.550450432573</v>
      </c>
      <c r="G316" s="9">
        <f t="shared" si="8"/>
        <v>0.55026092907862123</v>
      </c>
      <c r="H316" s="9">
        <f t="shared" si="9"/>
        <v>1.796027800083589</v>
      </c>
    </row>
    <row r="317" spans="1:8">
      <c r="A317" s="15" t="s">
        <v>360</v>
      </c>
      <c r="B317" s="7">
        <v>1075346269252238.5</v>
      </c>
      <c r="C317" s="19">
        <v>23942.880948115373</v>
      </c>
      <c r="D317" s="4" t="str">
        <f>OrigMoRates!A317</f>
        <v>Shoreline</v>
      </c>
      <c r="E317" s="7">
        <f>SummaryData!B317</f>
        <v>1286411821522093</v>
      </c>
      <c r="F317" s="19">
        <f>SummaryData!D317</f>
        <v>21781.686215625159</v>
      </c>
      <c r="G317" s="9">
        <f t="shared" si="8"/>
        <v>1.1962768257117986</v>
      </c>
      <c r="H317" s="9">
        <f t="shared" si="9"/>
        <v>0.90973539328147024</v>
      </c>
    </row>
    <row r="318" spans="1:8">
      <c r="A318" s="15" t="s">
        <v>361</v>
      </c>
      <c r="B318" s="7">
        <v>5.1503271964790352E+16</v>
      </c>
      <c r="C318" s="19">
        <v>1216.4582994244108</v>
      </c>
      <c r="D318" s="4" t="str">
        <f>OrigMoRates!A318</f>
        <v>Sierra Madre</v>
      </c>
      <c r="E318" s="7">
        <f>SummaryData!B318</f>
        <v>4.6954874144741872E+16</v>
      </c>
      <c r="F318" s="19">
        <f>SummaryData!D318</f>
        <v>1620.9464859808932</v>
      </c>
      <c r="G318" s="9">
        <f t="shared" si="8"/>
        <v>0.91168720653014157</v>
      </c>
      <c r="H318" s="9">
        <f t="shared" si="9"/>
        <v>1.3325129901681572</v>
      </c>
    </row>
    <row r="319" spans="1:8">
      <c r="A319" s="15" t="s">
        <v>362</v>
      </c>
      <c r="B319" s="7">
        <v>1.745567891036821E+16</v>
      </c>
      <c r="C319" s="19">
        <v>1568.9763002977918</v>
      </c>
      <c r="D319" s="4" t="str">
        <f>OrigMoRates!A319</f>
        <v>Sierra Madre (San Fernando)</v>
      </c>
      <c r="E319" s="7">
        <f>SummaryData!B319</f>
        <v>1.703940145198084E+16</v>
      </c>
      <c r="F319" s="19">
        <f>SummaryData!D319</f>
        <v>1810.1832880628899</v>
      </c>
      <c r="G319" s="9">
        <f t="shared" si="8"/>
        <v>0.97615231922373913</v>
      </c>
      <c r="H319" s="9">
        <f t="shared" si="9"/>
        <v>1.1537352652932469</v>
      </c>
    </row>
    <row r="320" spans="1:8">
      <c r="A320" s="15" t="s">
        <v>363</v>
      </c>
      <c r="B320" s="7">
        <v>7899704481295499</v>
      </c>
      <c r="C320" s="19">
        <v>7507.9382366172986</v>
      </c>
      <c r="D320" s="4" t="str">
        <f>OrigMoRates!A320</f>
        <v>Sierra Nevada  (No Extension)</v>
      </c>
      <c r="E320" s="7">
        <f>SummaryData!B320</f>
        <v>7328807641497120</v>
      </c>
      <c r="F320" s="19">
        <f>SummaryData!D320</f>
        <v>7357.0216788793005</v>
      </c>
      <c r="G320" s="9">
        <f t="shared" si="8"/>
        <v>0.92773187387577372</v>
      </c>
      <c r="H320" s="9">
        <f t="shared" si="9"/>
        <v>0.97989906776244429</v>
      </c>
    </row>
    <row r="321" spans="1:8">
      <c r="A321" s="15" t="s">
        <v>364</v>
      </c>
      <c r="B321" s="7">
        <v>4228637480677902</v>
      </c>
      <c r="C321" s="19">
        <v>6374.1751173638795</v>
      </c>
      <c r="D321" s="4" t="str">
        <f>OrigMoRates!A321</f>
        <v>Silver Creek 2011 CFM</v>
      </c>
      <c r="E321" s="7">
        <f>SummaryData!B321</f>
        <v>1789014366644609.2</v>
      </c>
      <c r="F321" s="19">
        <f>SummaryData!D321</f>
        <v>14153.768065464721</v>
      </c>
      <c r="G321" s="9">
        <f t="shared" si="8"/>
        <v>0.42307111328867297</v>
      </c>
      <c r="H321" s="9">
        <f t="shared" si="9"/>
        <v>2.2204862283918847</v>
      </c>
    </row>
    <row r="322" spans="1:8">
      <c r="A322" s="15" t="s">
        <v>365</v>
      </c>
      <c r="B322" s="7">
        <v>1.4694119625830846E+16</v>
      </c>
      <c r="C322" s="19">
        <v>1636.4536838806084</v>
      </c>
      <c r="D322" s="4" t="str">
        <f>OrigMoRates!A322</f>
        <v>Simi-Santa Rosa</v>
      </c>
      <c r="E322" s="7">
        <f>SummaryData!B322</f>
        <v>1.8317348812948504E+16</v>
      </c>
      <c r="F322" s="19">
        <f>SummaryData!D322</f>
        <v>1640.6525571293325</v>
      </c>
      <c r="G322" s="9">
        <f t="shared" si="8"/>
        <v>1.2465768129958852</v>
      </c>
      <c r="H322" s="9">
        <f t="shared" si="9"/>
        <v>1.0025658369009058</v>
      </c>
    </row>
    <row r="323" spans="1:8">
      <c r="A323" s="15" t="s">
        <v>366</v>
      </c>
      <c r="B323" s="7">
        <v>1.4597435287762712E+16</v>
      </c>
      <c r="C323" s="19">
        <v>4996.4891542971191</v>
      </c>
      <c r="D323" s="4" t="str">
        <f>OrigMoRates!A323</f>
        <v>Sisar</v>
      </c>
      <c r="E323" s="7">
        <f>SummaryData!B323</f>
        <v>1.8256880841014656E+16</v>
      </c>
      <c r="F323" s="19">
        <f>SummaryData!D323</f>
        <v>4773.634670127456</v>
      </c>
      <c r="G323" s="9">
        <f t="shared" ref="G323:G351" si="10">E323/B323</f>
        <v>1.2506909933911283</v>
      </c>
      <c r="H323" s="9">
        <f t="shared" ref="H323:H351" si="11">F323/C323</f>
        <v>0.95539778486699967</v>
      </c>
    </row>
    <row r="324" spans="1:8">
      <c r="A324" s="15" t="s">
        <v>367</v>
      </c>
      <c r="B324" s="7">
        <v>360824774594880.06</v>
      </c>
      <c r="C324" s="19" t="e">
        <v>#DIV/0!</v>
      </c>
      <c r="D324" s="4" t="str">
        <f>OrigMoRates!A324</f>
        <v>Skinner Flat 2011 CFM</v>
      </c>
      <c r="E324" s="7">
        <f>SummaryData!B324</f>
        <v>465772220470590</v>
      </c>
      <c r="F324" s="19" t="e">
        <f>SummaryData!D324</f>
        <v>#DIV/0!</v>
      </c>
      <c r="G324" s="9">
        <f t="shared" si="10"/>
        <v>1.2908543239403139</v>
      </c>
      <c r="H324" s="9" t="e">
        <f t="shared" si="11"/>
        <v>#DIV/0!</v>
      </c>
    </row>
    <row r="325" spans="1:8">
      <c r="A325" s="15" t="s">
        <v>368</v>
      </c>
      <c r="B325" s="7">
        <v>4.6897781703557256E+16</v>
      </c>
      <c r="C325" s="19">
        <v>2031.1541801606963</v>
      </c>
      <c r="D325" s="4" t="str">
        <f>OrigMoRates!A325</f>
        <v>So Sierra Nevada</v>
      </c>
      <c r="E325" s="7">
        <f>SummaryData!B325</f>
        <v>3.3575333250545448E+16</v>
      </c>
      <c r="F325" s="19">
        <f>SummaryData!D325</f>
        <v>3281.6672366307535</v>
      </c>
      <c r="G325" s="9">
        <f t="shared" si="10"/>
        <v>0.71592582913146008</v>
      </c>
      <c r="H325" s="9">
        <f t="shared" si="11"/>
        <v>1.6156662397588752</v>
      </c>
    </row>
    <row r="326" spans="1:8">
      <c r="A326" s="15" t="s">
        <v>369</v>
      </c>
      <c r="B326" s="7">
        <v>4465075656533648</v>
      </c>
      <c r="C326" s="19">
        <v>12901.254011896515</v>
      </c>
      <c r="D326" s="4" t="str">
        <f>OrigMoRates!A326</f>
        <v>South Cuyama</v>
      </c>
      <c r="E326" s="7">
        <f>SummaryData!B326</f>
        <v>5116102561696355</v>
      </c>
      <c r="F326" s="19">
        <f>SummaryData!D326</f>
        <v>11076.586191501508</v>
      </c>
      <c r="G326" s="9">
        <f t="shared" si="10"/>
        <v>1.1458042271266049</v>
      </c>
      <c r="H326" s="9">
        <f t="shared" si="11"/>
        <v>0.85856663090948815</v>
      </c>
    </row>
    <row r="327" spans="1:8">
      <c r="A327" s="15" t="s">
        <v>370</v>
      </c>
      <c r="B327" s="7">
        <v>7361955549862812</v>
      </c>
      <c r="C327" s="19">
        <v>6395.4188471457046</v>
      </c>
      <c r="D327" s="4" t="str">
        <f>OrigMoRates!A327</f>
        <v>South Klamath Lake East</v>
      </c>
      <c r="E327" s="7">
        <f>SummaryData!B327</f>
        <v>7320742378464986</v>
      </c>
      <c r="F327" s="19">
        <f>SummaryData!D327</f>
        <v>6083.2580915673625</v>
      </c>
      <c r="G327" s="9">
        <f t="shared" si="10"/>
        <v>0.99440187174200012</v>
      </c>
      <c r="H327" s="9">
        <f t="shared" si="11"/>
        <v>0.95118994345184127</v>
      </c>
    </row>
    <row r="328" spans="1:8">
      <c r="A328" s="15" t="s">
        <v>371</v>
      </c>
      <c r="B328" s="7">
        <v>6798535438453260</v>
      </c>
      <c r="C328" s="19">
        <v>6697.642031665514</v>
      </c>
      <c r="D328" s="4" t="str">
        <f>OrigMoRates!A328</f>
        <v>South Klamath Lake West</v>
      </c>
      <c r="E328" s="7">
        <f>SummaryData!B328</f>
        <v>6508862988443164</v>
      </c>
      <c r="F328" s="19">
        <f>SummaryData!D328</f>
        <v>6539.251033348678</v>
      </c>
      <c r="G328" s="9">
        <f t="shared" si="10"/>
        <v>0.95739193350796159</v>
      </c>
      <c r="H328" s="9">
        <f t="shared" si="11"/>
        <v>0.97635122964649568</v>
      </c>
    </row>
    <row r="329" spans="1:8">
      <c r="A329" s="15" t="s">
        <v>372</v>
      </c>
      <c r="B329" s="7">
        <v>4.2443912027566352E+16</v>
      </c>
      <c r="C329" s="19">
        <v>688.69522735643295</v>
      </c>
      <c r="D329" s="4" t="str">
        <f>OrigMoRates!A329</f>
        <v>Superstition Hills</v>
      </c>
      <c r="E329" s="7">
        <f>SummaryData!B329</f>
        <v>3.7597117333799192E+16</v>
      </c>
      <c r="F329" s="19">
        <f>SummaryData!D329</f>
        <v>941.14754644085735</v>
      </c>
      <c r="G329" s="9">
        <f t="shared" si="10"/>
        <v>0.88580706955995769</v>
      </c>
      <c r="H329" s="9">
        <f t="shared" si="11"/>
        <v>1.3665660934713697</v>
      </c>
    </row>
    <row r="330" spans="1:8">
      <c r="A330" s="15" t="s">
        <v>373</v>
      </c>
      <c r="B330" s="7">
        <v>1.9681296082366756E+16</v>
      </c>
      <c r="C330" s="19">
        <v>2398.0180424504561</v>
      </c>
      <c r="D330" s="4" t="str">
        <f>OrigMoRates!A330</f>
        <v>Surprise Valley 2011 CFM</v>
      </c>
      <c r="E330" s="7">
        <f>SummaryData!B330</f>
        <v>1.9902355619078412E+16</v>
      </c>
      <c r="F330" s="19">
        <f>SummaryData!D330</f>
        <v>2258.9019576869655</v>
      </c>
      <c r="G330" s="9">
        <f t="shared" si="10"/>
        <v>1.0112319603234723</v>
      </c>
      <c r="H330" s="9">
        <f t="shared" si="11"/>
        <v>0.94198705668564009</v>
      </c>
    </row>
    <row r="331" spans="1:8">
      <c r="A331" s="15" t="s">
        <v>375</v>
      </c>
      <c r="B331" s="7">
        <v>3317638062197723.5</v>
      </c>
      <c r="C331" s="19">
        <v>17181.823597202314</v>
      </c>
      <c r="D331" s="4" t="str">
        <f>OrigMoRates!A331</f>
        <v>Swain Ravine - Spenceville</v>
      </c>
      <c r="E331" s="7">
        <f>SummaryData!B331</f>
        <v>4599891655503479</v>
      </c>
      <c r="F331" s="19">
        <f>SummaryData!D331</f>
        <v>12184.936360718859</v>
      </c>
      <c r="G331" s="9">
        <f t="shared" si="10"/>
        <v>1.3864959254947613</v>
      </c>
      <c r="H331" s="9">
        <f t="shared" si="11"/>
        <v>0.70917596678753647</v>
      </c>
    </row>
    <row r="332" spans="1:8">
      <c r="A332" s="15" t="s">
        <v>376</v>
      </c>
      <c r="B332" s="7">
        <v>2.0465753557178852E+16</v>
      </c>
      <c r="C332" s="19">
        <v>2228.5958529637614</v>
      </c>
      <c r="D332" s="4" t="str">
        <f>OrigMoRates!A332</f>
        <v>Table Bluff</v>
      </c>
      <c r="E332" s="7">
        <f>SummaryData!B332</f>
        <v>2.1658705497576692E+16</v>
      </c>
      <c r="F332" s="19">
        <f>SummaryData!D332</f>
        <v>1733.9865104491557</v>
      </c>
      <c r="G332" s="9">
        <f t="shared" si="10"/>
        <v>1.0582901546754619</v>
      </c>
      <c r="H332" s="9">
        <f t="shared" si="11"/>
        <v>0.7780623427720933</v>
      </c>
    </row>
    <row r="333" spans="1:8">
      <c r="A333" s="15" t="s">
        <v>377</v>
      </c>
      <c r="B333" s="7">
        <v>1.1039773713416736E+16</v>
      </c>
      <c r="C333" s="19">
        <v>4437.0157386163646</v>
      </c>
      <c r="D333" s="4" t="str">
        <f>OrigMoRates!A333</f>
        <v>Tank Canyon</v>
      </c>
      <c r="E333" s="7">
        <f>SummaryData!B333</f>
        <v>1.113466664624965E+16</v>
      </c>
      <c r="F333" s="19">
        <f>SummaryData!D333</f>
        <v>4368.0218301192908</v>
      </c>
      <c r="G333" s="9">
        <f t="shared" si="10"/>
        <v>1.0085955505335757</v>
      </c>
      <c r="H333" s="9">
        <f t="shared" si="11"/>
        <v>0.98445038003886176</v>
      </c>
    </row>
    <row r="334" spans="1:8">
      <c r="A334" s="15" t="s">
        <v>378</v>
      </c>
      <c r="B334" s="7">
        <v>1.5709718986281324E+16</v>
      </c>
      <c r="C334" s="19">
        <v>3167.0433198492556</v>
      </c>
      <c r="D334" s="4" t="str">
        <f>OrigMoRates!A334</f>
        <v>Thirty Mile Bank</v>
      </c>
      <c r="E334" s="7">
        <f>SummaryData!B334</f>
        <v>1.466547386213554E+16</v>
      </c>
      <c r="F334" s="19">
        <f>SummaryData!D334</f>
        <v>4323.8192181869499</v>
      </c>
      <c r="G334" s="9">
        <f t="shared" si="10"/>
        <v>0.93352872033817524</v>
      </c>
      <c r="H334" s="9">
        <f t="shared" si="11"/>
        <v>1.3652542076351373</v>
      </c>
    </row>
    <row r="335" spans="1:8">
      <c r="A335" s="15" t="s">
        <v>379</v>
      </c>
      <c r="B335" s="7">
        <v>2234954835063980.5</v>
      </c>
      <c r="C335" s="19">
        <v>16656.731457152538</v>
      </c>
      <c r="D335" s="4" t="str">
        <f>OrigMoRates!A335</f>
        <v>Tin Mountain</v>
      </c>
      <c r="E335" s="7">
        <f>SummaryData!B335</f>
        <v>3111450495129135</v>
      </c>
      <c r="F335" s="19">
        <f>SummaryData!D335</f>
        <v>11748.03629892044</v>
      </c>
      <c r="G335" s="9">
        <f t="shared" si="10"/>
        <v>1.392176005668617</v>
      </c>
      <c r="H335" s="9">
        <f t="shared" si="11"/>
        <v>0.70530261769188429</v>
      </c>
    </row>
    <row r="336" spans="1:8">
      <c r="A336" s="15" t="s">
        <v>380</v>
      </c>
      <c r="B336" s="7">
        <v>1558128047615623.8</v>
      </c>
      <c r="C336" s="19">
        <v>31178.866444247946</v>
      </c>
      <c r="D336" s="4" t="str">
        <f>OrigMoRates!A336</f>
        <v>Towne Pass</v>
      </c>
      <c r="E336" s="7">
        <f>SummaryData!B336</f>
        <v>2130110371830521</v>
      </c>
      <c r="F336" s="19">
        <f>SummaryData!D336</f>
        <v>22045.640035036009</v>
      </c>
      <c r="G336" s="9">
        <f t="shared" si="10"/>
        <v>1.3670958398381903</v>
      </c>
      <c r="H336" s="9">
        <f t="shared" si="11"/>
        <v>0.70706996594814031</v>
      </c>
    </row>
    <row r="337" spans="1:8">
      <c r="A337" s="15" t="s">
        <v>381</v>
      </c>
      <c r="B337" s="7">
        <v>4.3900645926528256E+16</v>
      </c>
      <c r="C337" s="19">
        <v>766.5436048379828</v>
      </c>
      <c r="D337" s="4" t="str">
        <f>OrigMoRates!A337</f>
        <v>Trinidad (alt1)</v>
      </c>
      <c r="E337" s="7">
        <f>SummaryData!B337</f>
        <v>4.481647337883624E+16</v>
      </c>
      <c r="F337" s="19">
        <f>SummaryData!D337</f>
        <v>873.75065354912113</v>
      </c>
      <c r="G337" s="9">
        <f t="shared" si="10"/>
        <v>1.0208613662277477</v>
      </c>
      <c r="H337" s="9">
        <f t="shared" si="11"/>
        <v>1.1398577302511026</v>
      </c>
    </row>
    <row r="338" spans="1:8">
      <c r="A338" s="15" t="s">
        <v>383</v>
      </c>
      <c r="B338" s="7">
        <v>4.5414195141321784E+16</v>
      </c>
      <c r="C338" s="19">
        <v>1184.8460666752651</v>
      </c>
      <c r="D338" s="4" t="str">
        <f>OrigMoRates!A338</f>
        <v>Ventura-Pitas Point</v>
      </c>
      <c r="E338" s="7">
        <f>SummaryData!B338</f>
        <v>4.4646450747088624E+16</v>
      </c>
      <c r="F338" s="19">
        <f>SummaryData!D338</f>
        <v>1473.7449687720793</v>
      </c>
      <c r="G338" s="9">
        <f t="shared" si="10"/>
        <v>0.98309461630126749</v>
      </c>
      <c r="H338" s="9">
        <f t="shared" si="11"/>
        <v>1.2438282155145086</v>
      </c>
    </row>
    <row r="339" spans="1:8">
      <c r="A339" s="15" t="s">
        <v>384</v>
      </c>
      <c r="B339" s="7">
        <v>7894810418055906</v>
      </c>
      <c r="C339" s="19">
        <v>4383.4799273240906</v>
      </c>
      <c r="D339" s="4" t="str">
        <f>OrigMoRates!A339</f>
        <v>Verdugo</v>
      </c>
      <c r="E339" s="7">
        <f>SummaryData!B339</f>
        <v>9164653324177232</v>
      </c>
      <c r="F339" s="19">
        <f>SummaryData!D339</f>
        <v>4337.1012498325908</v>
      </c>
      <c r="G339" s="9">
        <f t="shared" si="10"/>
        <v>1.1608452690918478</v>
      </c>
      <c r="H339" s="9">
        <f t="shared" si="11"/>
        <v>0.98941966696313544</v>
      </c>
    </row>
    <row r="340" spans="1:8">
      <c r="A340" s="15" t="s">
        <v>385</v>
      </c>
      <c r="B340" s="7">
        <v>2230806278014207.5</v>
      </c>
      <c r="C340" s="19">
        <v>49797.287042835182</v>
      </c>
      <c r="D340" s="4" t="str">
        <f>OrigMoRates!A340</f>
        <v>Walker Spring 2011 CFM</v>
      </c>
      <c r="E340" s="7">
        <f>SummaryData!B340</f>
        <v>2079932449019411</v>
      </c>
      <c r="F340" s="19">
        <f>SummaryData!D340</f>
        <v>34289.960969571293</v>
      </c>
      <c r="G340" s="9">
        <f t="shared" si="10"/>
        <v>0.93236802743396452</v>
      </c>
      <c r="H340" s="9">
        <f t="shared" si="11"/>
        <v>0.68859094552832512</v>
      </c>
    </row>
    <row r="341" spans="1:8">
      <c r="A341" s="15" t="s">
        <v>386</v>
      </c>
      <c r="B341" s="7">
        <v>3.121638182312962E+16</v>
      </c>
      <c r="C341" s="19">
        <v>1265.1372461012684</v>
      </c>
      <c r="D341" s="4" t="str">
        <f>OrigMoRates!A341</f>
        <v>West Napa 2011 CFM</v>
      </c>
      <c r="E341" s="7">
        <f>SummaryData!B341</f>
        <v>2.6013517476707364E+16</v>
      </c>
      <c r="F341" s="19">
        <f>SummaryData!D341</f>
        <v>1508.0096808686503</v>
      </c>
      <c r="G341" s="9">
        <f t="shared" si="10"/>
        <v>0.83332903935179248</v>
      </c>
      <c r="H341" s="9">
        <f t="shared" si="11"/>
        <v>1.1919731914587401</v>
      </c>
    </row>
    <row r="342" spans="1:8">
      <c r="A342" s="15" t="s">
        <v>388</v>
      </c>
      <c r="B342" s="7">
        <v>2.8480602472861492E+16</v>
      </c>
      <c r="C342" s="19">
        <v>1563.5213561794226</v>
      </c>
      <c r="D342" s="4" t="str">
        <f>OrigMoRates!A342</f>
        <v>West Tahoe</v>
      </c>
      <c r="E342" s="7">
        <f>SummaryData!B342</f>
        <v>2.3615243803213352E+16</v>
      </c>
      <c r="F342" s="19">
        <f>SummaryData!D342</f>
        <v>1940.1470610454051</v>
      </c>
      <c r="G342" s="9">
        <f t="shared" si="10"/>
        <v>0.82916939084121455</v>
      </c>
      <c r="H342" s="9">
        <f t="shared" si="11"/>
        <v>1.2408829936204355</v>
      </c>
    </row>
    <row r="343" spans="1:8">
      <c r="A343" s="15" t="s">
        <v>389</v>
      </c>
      <c r="B343" s="7">
        <v>2.3417801953610352E+16</v>
      </c>
      <c r="C343" s="19">
        <v>2304.5778763304311</v>
      </c>
      <c r="D343" s="4" t="str">
        <f>OrigMoRates!A343</f>
        <v>White Mountains</v>
      </c>
      <c r="E343" s="7">
        <f>SummaryData!B343</f>
        <v>2.544881226297196E+16</v>
      </c>
      <c r="F343" s="19">
        <f>SummaryData!D343</f>
        <v>2217.0082911764739</v>
      </c>
      <c r="G343" s="9">
        <f t="shared" si="10"/>
        <v>1.0867293315309845</v>
      </c>
      <c r="H343" s="9">
        <f t="shared" si="11"/>
        <v>0.96200189802507619</v>
      </c>
    </row>
    <row r="344" spans="1:8">
      <c r="A344" s="15" t="s">
        <v>390</v>
      </c>
      <c r="B344" s="7">
        <v>1.8867784936961952E+16</v>
      </c>
      <c r="C344" s="19">
        <v>2098.5935111683661</v>
      </c>
      <c r="D344" s="4" t="str">
        <f>OrigMoRates!A344</f>
        <v>White Wolf</v>
      </c>
      <c r="E344" s="7">
        <f>SummaryData!B344</f>
        <v>1.9818233174954552E+16</v>
      </c>
      <c r="F344" s="19">
        <f>SummaryData!D344</f>
        <v>2428.4749594162708</v>
      </c>
      <c r="G344" s="9">
        <f t="shared" si="10"/>
        <v>1.0503741292985949</v>
      </c>
      <c r="H344" s="9">
        <f t="shared" si="11"/>
        <v>1.1571916840933369</v>
      </c>
    </row>
    <row r="345" spans="1:8">
      <c r="A345" s="15" t="s">
        <v>391</v>
      </c>
      <c r="B345" s="7">
        <v>9209182819163464</v>
      </c>
      <c r="C345" s="19">
        <v>4077.7447248932131</v>
      </c>
      <c r="D345" s="4" t="str">
        <f>OrigMoRates!A345</f>
        <v>White Wolf (Extension)</v>
      </c>
      <c r="E345" s="7">
        <f>SummaryData!B345</f>
        <v>7792451798854804</v>
      </c>
      <c r="F345" s="19">
        <f>SummaryData!D345</f>
        <v>5123.2822542914118</v>
      </c>
      <c r="G345" s="9">
        <f t="shared" si="10"/>
        <v>0.84616104945157866</v>
      </c>
      <c r="H345" s="9">
        <f t="shared" si="11"/>
        <v>1.2564009274576595</v>
      </c>
    </row>
    <row r="346" spans="1:8">
      <c r="A346" s="15" t="s">
        <v>392</v>
      </c>
      <c r="B346" s="7">
        <v>2.802994876716552E+16</v>
      </c>
      <c r="C346" s="19">
        <v>1217.0138646337507</v>
      </c>
      <c r="D346" s="4" t="str">
        <f>OrigMoRates!A346</f>
        <v>Whittier alt 1</v>
      </c>
      <c r="E346" s="7">
        <f>SummaryData!B346</f>
        <v>2.8371663269633476E+16</v>
      </c>
      <c r="F346" s="19">
        <f>SummaryData!D346</f>
        <v>1567.0789812903188</v>
      </c>
      <c r="G346" s="9">
        <f t="shared" si="10"/>
        <v>1.0121910498412414</v>
      </c>
      <c r="H346" s="9">
        <f t="shared" si="11"/>
        <v>1.2876426693478278</v>
      </c>
    </row>
    <row r="347" spans="1:8">
      <c r="A347" s="15" t="s">
        <v>437</v>
      </c>
      <c r="B347" s="7">
        <v>3.092974229399692E+16</v>
      </c>
      <c r="C347" s="19">
        <v>1246.5297019538555</v>
      </c>
      <c r="D347" s="4" t="str">
        <f>OrigMoRates!A347</f>
        <v>Whittier alt 2</v>
      </c>
      <c r="E347" s="7">
        <f>SummaryData!B347</f>
        <v>3.3435671518797924E+16</v>
      </c>
      <c r="F347" s="19">
        <f>SummaryData!D347</f>
        <v>1402.5572112299524</v>
      </c>
      <c r="G347" s="9">
        <f t="shared" si="10"/>
        <v>1.0810200486309054</v>
      </c>
      <c r="H347" s="9">
        <f t="shared" si="11"/>
        <v>1.1251695078196162</v>
      </c>
    </row>
    <row r="348" spans="1:8">
      <c r="A348" s="15" t="s">
        <v>394</v>
      </c>
      <c r="B348" s="7">
        <v>294651019556902.25</v>
      </c>
      <c r="C348" s="19" t="e">
        <v>#DIV/0!</v>
      </c>
      <c r="D348" s="4" t="str">
        <f>OrigMoRates!A348</f>
        <v>Wight Way 2011 CFM</v>
      </c>
      <c r="E348" s="7">
        <f>SummaryData!B348</f>
        <v>307302236662601.62</v>
      </c>
      <c r="F348" s="19" t="e">
        <f>SummaryData!D348</f>
        <v>#DIV/0!</v>
      </c>
      <c r="G348" s="9">
        <f t="shared" si="10"/>
        <v>1.0429362746639206</v>
      </c>
      <c r="H348" s="9" t="e">
        <f t="shared" si="11"/>
        <v>#DIV/0!</v>
      </c>
    </row>
    <row r="349" spans="1:8">
      <c r="A349" s="15" t="s">
        <v>395</v>
      </c>
      <c r="B349" s="7">
        <v>535525608138236.5</v>
      </c>
      <c r="C349" s="19">
        <v>84219.905588864101</v>
      </c>
      <c r="D349" s="4" t="str">
        <f>OrigMoRates!A349</f>
        <v>Yorba Linda</v>
      </c>
      <c r="E349" s="7">
        <f>SummaryData!B349</f>
        <v>784342930787370</v>
      </c>
      <c r="F349" s="19">
        <f>SummaryData!D349</f>
        <v>19598.546788433672</v>
      </c>
      <c r="G349" s="9">
        <f t="shared" si="10"/>
        <v>1.4646226415094341</v>
      </c>
      <c r="H349" s="9">
        <f t="shared" si="11"/>
        <v>0.23270682449001787</v>
      </c>
    </row>
    <row r="350" spans="1:8">
      <c r="A350" s="15" t="s">
        <v>397</v>
      </c>
      <c r="B350" s="7">
        <v>3350404876967876</v>
      </c>
      <c r="C350" s="19">
        <v>7131.2433772073646</v>
      </c>
      <c r="D350" s="4" t="str">
        <f>OrigMoRates!A350</f>
        <v>Zayante-Vergeles</v>
      </c>
      <c r="E350" s="7">
        <f>SummaryData!B350</f>
        <v>1242179669065254</v>
      </c>
      <c r="F350" s="19">
        <f>SummaryData!D350</f>
        <v>20575.49261844355</v>
      </c>
      <c r="G350" s="9">
        <f t="shared" si="10"/>
        <v>0.37075509219931335</v>
      </c>
      <c r="H350" s="9">
        <f t="shared" si="11"/>
        <v>2.8852601895773509</v>
      </c>
    </row>
    <row r="351" spans="1:8">
      <c r="A351" s="15" t="s">
        <v>396</v>
      </c>
      <c r="B351" s="7">
        <v>1.892109037431408E+16</v>
      </c>
      <c r="C351" s="19">
        <v>3532.2431993660603</v>
      </c>
      <c r="D351" s="4" t="str">
        <f>OrigMoRates!A351</f>
        <v>Zayante-Vergeles 2011 CFM</v>
      </c>
      <c r="E351" s="7">
        <f>SummaryData!B351</f>
        <v>3813801264252470.5</v>
      </c>
      <c r="F351" s="19">
        <f>SummaryData!D351</f>
        <v>18667.614339362692</v>
      </c>
      <c r="G351" s="9">
        <f t="shared" si="10"/>
        <v>0.20156350341362009</v>
      </c>
      <c r="H351" s="9">
        <f t="shared" si="11"/>
        <v>5.2849176247867105</v>
      </c>
    </row>
    <row r="352" spans="1:8">
      <c r="D352" s="5"/>
    </row>
    <row r="355" spans="1:1">
      <c r="A355" s="15" t="s">
        <v>501</v>
      </c>
    </row>
  </sheetData>
  <conditionalFormatting sqref="H1:H1048576">
    <cfRule type="cellIs" dxfId="3" priority="3" operator="lessThan">
      <formula>0.9</formula>
    </cfRule>
    <cfRule type="cellIs" dxfId="2" priority="4" operator="greaterThan">
      <formula>1.1</formula>
    </cfRule>
  </conditionalFormatting>
  <conditionalFormatting sqref="G1:G1048576">
    <cfRule type="cellIs" dxfId="1" priority="1" operator="lessThan">
      <formula>0.9</formula>
    </cfRule>
    <cfRule type="cellIs" dxfId="0" priority="2" operator="greaterThan">
      <formula>1.1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1"/>
  <sheetViews>
    <sheetView workbookViewId="0">
      <selection activeCell="A128" sqref="A128:XFD128"/>
    </sheetView>
  </sheetViews>
  <sheetFormatPr baseColWidth="10" defaultRowHeight="15" x14ac:dyDescent="0"/>
  <cols>
    <col min="1" max="1" width="28" customWidth="1"/>
    <col min="2" max="2" width="25.33203125" style="6" customWidth="1"/>
    <col min="3" max="3" width="23.1640625" style="6" customWidth="1"/>
    <col min="4" max="4" width="21.6640625" style="6" customWidth="1"/>
    <col min="5" max="5" width="22" style="6" customWidth="1"/>
  </cols>
  <sheetData>
    <row r="1" spans="1:20">
      <c r="A1" s="13" t="s">
        <v>491</v>
      </c>
      <c r="B1" s="14" t="s">
        <v>492</v>
      </c>
      <c r="C1" s="14" t="s">
        <v>493</v>
      </c>
      <c r="D1" s="13" t="s">
        <v>494</v>
      </c>
      <c r="E1" s="13" t="s">
        <v>495</v>
      </c>
      <c r="R1" t="s">
        <v>496</v>
      </c>
    </row>
    <row r="2" spans="1:20">
      <c r="A2" t="str">
        <f>OrigMoRates!A2</f>
        <v>Airport Lake</v>
      </c>
      <c r="B2" s="7">
        <f>OrigMoRates!R2</f>
        <v>1.0959184875520914E+16</v>
      </c>
      <c r="C2" s="9" t="str">
        <f>OrigMoRates!T2</f>
        <v>Inf</v>
      </c>
      <c r="D2" s="7">
        <f>1/EventRates!AK2</f>
        <v>3443.1707812549457</v>
      </c>
      <c r="E2" s="9" t="str">
        <f>IF(EventRates!AL2=0," ",EventRates!AL2/EventRates!AK2)</f>
        <v xml:space="preserve"> </v>
      </c>
      <c r="R2" s="32">
        <f>OrigMoRates!B2/EventRates!B2</f>
        <v>1</v>
      </c>
      <c r="S2" t="s">
        <v>497</v>
      </c>
      <c r="T2">
        <f>MIN(R2:R359)</f>
        <v>1</v>
      </c>
    </row>
    <row r="3" spans="1:20">
      <c r="A3" t="str">
        <f>OrigMoRates!A3</f>
        <v>Almanor 2011 CFM</v>
      </c>
      <c r="B3" s="7">
        <f>OrigMoRates!R3</f>
        <v>1.6045839811718892E+16</v>
      </c>
      <c r="C3" s="9" t="str">
        <f>OrigMoRates!T3</f>
        <v>Inf</v>
      </c>
      <c r="D3" s="7">
        <f>1/EventRates!AK3</f>
        <v>25917.232722254088</v>
      </c>
      <c r="E3" s="9" t="str">
        <f>IF(EventRates!AL3=0," ",EventRates!AL3/EventRates!AK3)</f>
        <v xml:space="preserve"> </v>
      </c>
      <c r="R3" s="32">
        <f>OrigMoRates!B3/EventRates!B3</f>
        <v>1</v>
      </c>
      <c r="S3" t="s">
        <v>498</v>
      </c>
      <c r="T3">
        <f>MAX(R2:R359)</f>
        <v>1</v>
      </c>
    </row>
    <row r="4" spans="1:20">
      <c r="A4" t="str">
        <f>OrigMoRates!A4</f>
        <v>Anacapa-Dume alt 1</v>
      </c>
      <c r="B4" s="7">
        <f>OrigMoRates!R4</f>
        <v>1.07120120644377E+16</v>
      </c>
      <c r="C4" s="9">
        <f>OrigMoRates!T4</f>
        <v>0.21317949951672399</v>
      </c>
      <c r="D4" s="7">
        <f>1/EventRates!AK4</f>
        <v>4551.8514682904888</v>
      </c>
      <c r="E4" s="9">
        <f>IF(EventRates!AL4=0," ",EventRates!AL4/EventRates!AK4)</f>
        <v>7.2385010309564155</v>
      </c>
      <c r="R4" s="32">
        <f>OrigMoRates!B4/EventRates!B4</f>
        <v>1</v>
      </c>
    </row>
    <row r="5" spans="1:20">
      <c r="A5" t="str">
        <f>OrigMoRates!A5</f>
        <v>Anacapa-Dume alt 2</v>
      </c>
      <c r="B5" s="7">
        <f>OrigMoRates!R5</f>
        <v>1.0825344026652176E+16</v>
      </c>
      <c r="C5" s="9">
        <f>OrigMoRates!T5</f>
        <v>0.23889647305864967</v>
      </c>
      <c r="D5" s="7">
        <f>1/EventRates!AK5</f>
        <v>2542.4902064575767</v>
      </c>
      <c r="E5" s="9">
        <f>IF(EventRates!AL5=0," ",EventRates!AL5/EventRates!AK5)</f>
        <v>3.5547307320317398</v>
      </c>
      <c r="R5" s="32">
        <f>OrigMoRates!B5/EventRates!B5</f>
        <v>1</v>
      </c>
    </row>
    <row r="6" spans="1:20">
      <c r="A6" t="str">
        <f>OrigMoRates!A6</f>
        <v>Anaheim</v>
      </c>
      <c r="B6" s="7">
        <f>OrigMoRates!R6</f>
        <v>582939573331503.62</v>
      </c>
      <c r="C6" s="9" t="str">
        <f>OrigMoRates!T6</f>
        <v>Inf</v>
      </c>
      <c r="D6" s="7">
        <f>1/EventRates!AK6</f>
        <v>17334.826355701174</v>
      </c>
      <c r="E6" s="9" t="str">
        <f>IF(EventRates!AL6=0," ",EventRates!AL6/EventRates!AK6)</f>
        <v xml:space="preserve"> </v>
      </c>
      <c r="R6" s="32">
        <f>OrigMoRates!B6/EventRates!B6</f>
        <v>1</v>
      </c>
    </row>
    <row r="7" spans="1:20">
      <c r="A7" t="str">
        <f>OrigMoRates!A7</f>
        <v>Antelope Valley 2011</v>
      </c>
      <c r="B7" s="7">
        <f>OrigMoRates!R7</f>
        <v>2.5870974456490232E+16</v>
      </c>
      <c r="C7" s="9" t="str">
        <f>OrigMoRates!T7</f>
        <v>Inf</v>
      </c>
      <c r="D7" s="7">
        <f>1/EventRates!AK7</f>
        <v>1328.4683130523792</v>
      </c>
      <c r="E7" s="9" t="str">
        <f>IF(EventRates!AL7=0," ",EventRates!AL7/EventRates!AK7)</f>
        <v xml:space="preserve"> </v>
      </c>
      <c r="R7" s="32">
        <f>OrigMoRates!B7/EventRates!B7</f>
        <v>1</v>
      </c>
    </row>
    <row r="8" spans="1:20">
      <c r="A8" t="str">
        <f>OrigMoRates!A8</f>
        <v>Ash Hill</v>
      </c>
      <c r="B8" s="7">
        <f>OrigMoRates!R8</f>
        <v>9033305991423332</v>
      </c>
      <c r="C8" s="9" t="str">
        <f>OrigMoRates!T8</f>
        <v>Inf</v>
      </c>
      <c r="D8" s="7">
        <f>1/EventRates!AK8</f>
        <v>5122.7620686126065</v>
      </c>
      <c r="E8" s="9" t="str">
        <f>IF(EventRates!AL8=0," ",EventRates!AL8/EventRates!AK8)</f>
        <v xml:space="preserve"> </v>
      </c>
      <c r="R8" s="32">
        <f>OrigMoRates!B8/EventRates!B8</f>
        <v>1</v>
      </c>
    </row>
    <row r="9" spans="1:20">
      <c r="A9" t="str">
        <f>OrigMoRates!A9</f>
        <v>Baker</v>
      </c>
      <c r="B9" s="7">
        <f>OrigMoRates!R9</f>
        <v>6821426027194682</v>
      </c>
      <c r="C9" s="9" t="str">
        <f>OrigMoRates!T9</f>
        <v>Inf</v>
      </c>
      <c r="D9" s="7">
        <f>1/EventRates!AK9</f>
        <v>10347.517235745841</v>
      </c>
      <c r="E9" s="9" t="str">
        <f>IF(EventRates!AL9=0," ",EventRates!AL9/EventRates!AK9)</f>
        <v xml:space="preserve"> </v>
      </c>
      <c r="R9" s="32">
        <f>OrigMoRates!B9/EventRates!B9</f>
        <v>1</v>
      </c>
    </row>
    <row r="10" spans="1:20">
      <c r="A10" t="str">
        <f>OrigMoRates!A10</f>
        <v>Bartlett Springs 2011 CFM</v>
      </c>
      <c r="B10" s="7">
        <f>OrigMoRates!R10</f>
        <v>3.1407332644324269E+17</v>
      </c>
      <c r="C10" s="9">
        <f>OrigMoRates!T10</f>
        <v>1.3358389807463107</v>
      </c>
      <c r="D10" s="7">
        <f>1/EventRates!AK10</f>
        <v>385.96919095200212</v>
      </c>
      <c r="E10" s="9">
        <f>IF(EventRates!AL10=0," ",EventRates!AL10/EventRates!AK10)</f>
        <v>1.2906704650550631</v>
      </c>
      <c r="R10" s="32">
        <f>OrigMoRates!B10/EventRates!B10</f>
        <v>1</v>
      </c>
    </row>
    <row r="11" spans="1:20">
      <c r="A11" t="str">
        <f>OrigMoRates!A11</f>
        <v>Battle Creek 2011 CFM</v>
      </c>
      <c r="B11" s="7">
        <f>OrigMoRates!R11</f>
        <v>1.5408395114978208E+16</v>
      </c>
      <c r="C11" s="9">
        <f>OrigMoRates!T11</f>
        <v>3.1045990740676412</v>
      </c>
      <c r="D11" s="7">
        <f>1/EventRates!AK11</f>
        <v>4156.5543957559858</v>
      </c>
      <c r="E11" s="9">
        <f>IF(EventRates!AL11=0," ",EventRates!AL11/EventRates!AK11)</f>
        <v>0.28027206083375661</v>
      </c>
      <c r="R11" s="32">
        <f>OrigMoRates!B11/EventRates!B11</f>
        <v>1</v>
      </c>
    </row>
    <row r="12" spans="1:20">
      <c r="A12" t="str">
        <f>OrigMoRates!A12</f>
        <v>Bear River fault zone</v>
      </c>
      <c r="B12" s="7">
        <f>OrigMoRates!R12</f>
        <v>2.0068078646596596E+16</v>
      </c>
      <c r="C12" s="9" t="str">
        <f>OrigMoRates!T12</f>
        <v>Inf</v>
      </c>
      <c r="D12" s="7">
        <f>1/EventRates!AK12</f>
        <v>1736.2550070370837</v>
      </c>
      <c r="E12" s="9" t="str">
        <f>IF(EventRates!AL12=0," ",EventRates!AL12/EventRates!AK12)</f>
        <v xml:space="preserve"> </v>
      </c>
      <c r="R12" s="32">
        <f>OrigMoRates!B12/EventRates!B12</f>
        <v>1</v>
      </c>
    </row>
    <row r="13" spans="1:20">
      <c r="A13" t="str">
        <f>OrigMoRates!A13</f>
        <v>Bennett Valley 2011 CFM</v>
      </c>
      <c r="B13" s="7">
        <f>OrigMoRates!R13</f>
        <v>1.0545460298543196E+16</v>
      </c>
      <c r="C13" s="9" t="str">
        <f>OrigMoRates!T13</f>
        <v>Inf</v>
      </c>
      <c r="D13" s="7">
        <f>1/EventRates!AK13</f>
        <v>11547.794856318822</v>
      </c>
      <c r="E13" s="9" t="str">
        <f>IF(EventRates!AL13=0," ",EventRates!AL13/EventRates!AK13)</f>
        <v xml:space="preserve"> </v>
      </c>
      <c r="R13" s="32">
        <f>OrigMoRates!B13/EventRates!B13</f>
        <v>1</v>
      </c>
    </row>
    <row r="14" spans="1:20">
      <c r="A14" t="str">
        <f>OrigMoRates!A14</f>
        <v>Bicycle Lake</v>
      </c>
      <c r="B14" s="7">
        <f>OrigMoRates!R14</f>
        <v>5002840449287941</v>
      </c>
      <c r="C14" s="9" t="str">
        <f>OrigMoRates!T14</f>
        <v>Inf</v>
      </c>
      <c r="D14" s="7">
        <f>1/EventRates!AK14</f>
        <v>9211.8405132335138</v>
      </c>
      <c r="E14" s="9" t="str">
        <f>IF(EventRates!AL14=0," ",EventRates!AL14/EventRates!AK14)</f>
        <v xml:space="preserve"> </v>
      </c>
      <c r="R14" s="32">
        <f>OrigMoRates!B14/EventRates!B14</f>
        <v>1</v>
      </c>
    </row>
    <row r="15" spans="1:20">
      <c r="A15" t="str">
        <f>OrigMoRates!A15</f>
        <v>Big Lagoon - Bald Mtn 2011 CFM</v>
      </c>
      <c r="B15" s="7">
        <f>OrigMoRates!R15</f>
        <v>1.2536292995466307E+17</v>
      </c>
      <c r="C15" s="9">
        <f>OrigMoRates!T15</f>
        <v>4.0899061338781131</v>
      </c>
      <c r="D15" s="7">
        <f>1/EventRates!AK15</f>
        <v>1289.2129075163696</v>
      </c>
      <c r="E15" s="9">
        <f>IF(EventRates!AL15=0," ",EventRates!AL15/EventRates!AK15)</f>
        <v>0.30264980588625495</v>
      </c>
      <c r="R15" s="32">
        <f>OrigMoRates!B15/EventRates!B15</f>
        <v>1</v>
      </c>
    </row>
    <row r="16" spans="1:20">
      <c r="A16" t="str">
        <f>OrigMoRates!A16</f>
        <v>Big Pine (Central)</v>
      </c>
      <c r="B16" s="7">
        <f>OrigMoRates!R16</f>
        <v>1981534436509239.2</v>
      </c>
      <c r="C16" s="9" t="str">
        <f>OrigMoRates!T16</f>
        <v>Inf</v>
      </c>
      <c r="D16" s="7">
        <f>1/EventRates!AK16</f>
        <v>8809.0815886468954</v>
      </c>
      <c r="E16" s="9" t="str">
        <f>IF(EventRates!AL16=0," ",EventRates!AL16/EventRates!AK16)</f>
        <v xml:space="preserve"> </v>
      </c>
      <c r="R16" s="32">
        <f>OrigMoRates!B16/EventRates!B16</f>
        <v>1</v>
      </c>
    </row>
    <row r="17" spans="1:18">
      <c r="A17" t="str">
        <f>OrigMoRates!A17</f>
        <v>Big Pine (East)</v>
      </c>
      <c r="B17" s="7">
        <f>OrigMoRates!R17</f>
        <v>5474840206717910</v>
      </c>
      <c r="C17" s="9" t="str">
        <f>OrigMoRates!T17</f>
        <v>Inf</v>
      </c>
      <c r="D17" s="7">
        <f>1/EventRates!AK17</f>
        <v>4766.1301307431577</v>
      </c>
      <c r="E17" s="9" t="str">
        <f>IF(EventRates!AL17=0," ",EventRates!AL17/EventRates!AK17)</f>
        <v xml:space="preserve"> </v>
      </c>
      <c r="R17" s="32">
        <f>OrigMoRates!B17/EventRates!B17</f>
        <v>1</v>
      </c>
    </row>
    <row r="18" spans="1:18">
      <c r="A18" t="str">
        <f>OrigMoRates!A18</f>
        <v>Big Pine (West)</v>
      </c>
      <c r="B18" s="7">
        <f>OrigMoRates!R18</f>
        <v>313491786104240.88</v>
      </c>
      <c r="C18" s="9" t="str">
        <f>OrigMoRates!T18</f>
        <v>Inf</v>
      </c>
      <c r="D18" s="7">
        <f>1/EventRates!AK18</f>
        <v>47359.188994858465</v>
      </c>
      <c r="E18" s="9" t="str">
        <f>IF(EventRates!AL18=0," ",EventRates!AL18/EventRates!AK18)</f>
        <v xml:space="preserve"> </v>
      </c>
      <c r="R18" s="32">
        <f>OrigMoRates!B18/EventRates!B18</f>
        <v>1</v>
      </c>
    </row>
    <row r="19" spans="1:18">
      <c r="A19" t="str">
        <f>OrigMoRates!A19</f>
        <v>Blackwater</v>
      </c>
      <c r="B19" s="7">
        <f>OrigMoRates!R19</f>
        <v>9833873651073512</v>
      </c>
      <c r="C19" s="9">
        <f>OrigMoRates!T19</f>
        <v>0.9098563113176561</v>
      </c>
      <c r="D19" s="7">
        <f>1/EventRates!AK19</f>
        <v>6291.8797899067849</v>
      </c>
      <c r="E19" s="9">
        <f>IF(EventRates!AL19=0," ",EventRates!AL19/EventRates!AK19)</f>
        <v>1.768466591022583</v>
      </c>
      <c r="R19" s="32">
        <f>OrigMoRates!B19/EventRates!B19</f>
        <v>1</v>
      </c>
    </row>
    <row r="20" spans="1:18">
      <c r="A20" t="str">
        <f>OrigMoRates!A20</f>
        <v>Blue Cut</v>
      </c>
      <c r="B20" s="7">
        <f>OrigMoRates!R20</f>
        <v>1.9741715450015344E+16</v>
      </c>
      <c r="C20" s="9" t="str">
        <f>OrigMoRates!T20</f>
        <v>Inf</v>
      </c>
      <c r="D20" s="7">
        <f>1/EventRates!AK20</f>
        <v>3031.0305679630146</v>
      </c>
      <c r="E20" s="9" t="str">
        <f>IF(EventRates!AL20=0," ",EventRates!AL20/EventRates!AK20)</f>
        <v xml:space="preserve"> </v>
      </c>
      <c r="R20" s="32">
        <f>OrigMoRates!B20/EventRates!B20</f>
        <v>1</v>
      </c>
    </row>
    <row r="21" spans="1:18">
      <c r="A21" t="str">
        <f>OrigMoRates!A21</f>
        <v>Brawley (Seismic Zone) alt 1</v>
      </c>
      <c r="B21" s="7">
        <f>OrigMoRates!R21</f>
        <v>2.8908606793936652E+16</v>
      </c>
      <c r="C21" s="9" t="str">
        <f>OrigMoRates!T21</f>
        <v>Inf</v>
      </c>
      <c r="D21" s="7">
        <f>1/EventRates!AK21</f>
        <v>157.74611101118333</v>
      </c>
      <c r="E21" s="9" t="str">
        <f>IF(EventRates!AL21=0," ",EventRates!AL21/EventRates!AK21)</f>
        <v xml:space="preserve"> </v>
      </c>
      <c r="R21" s="32">
        <f>OrigMoRates!B21/EventRates!B21</f>
        <v>1</v>
      </c>
    </row>
    <row r="22" spans="1:18">
      <c r="A22" t="str">
        <f>OrigMoRates!A22</f>
        <v>Brawley (Seismic Zone) alt 2</v>
      </c>
      <c r="B22" s="7">
        <f>OrigMoRates!R22</f>
        <v>2.7005350318044056E+16</v>
      </c>
      <c r="C22" s="9" t="str">
        <f>OrigMoRates!T22</f>
        <v>Inf</v>
      </c>
      <c r="D22" s="7">
        <f>1/EventRates!AK22</f>
        <v>204.7945223853593</v>
      </c>
      <c r="E22" s="9" t="str">
        <f>IF(EventRates!AL22=0," ",EventRates!AL22/EventRates!AK22)</f>
        <v xml:space="preserve"> </v>
      </c>
      <c r="R22" s="32">
        <f>OrigMoRates!B22/EventRates!B22</f>
        <v>1</v>
      </c>
    </row>
    <row r="23" spans="1:18">
      <c r="A23" t="str">
        <f>OrigMoRates!A23</f>
        <v>Breckenridge 2011</v>
      </c>
      <c r="B23" s="7">
        <f>OrigMoRates!R23</f>
        <v>546256690318042.38</v>
      </c>
      <c r="C23" s="9" t="str">
        <f>OrigMoRates!T23</f>
        <v>Inf</v>
      </c>
      <c r="D23" s="7">
        <f>1/EventRates!AK23</f>
        <v>20274.400368287592</v>
      </c>
      <c r="E23" s="9" t="str">
        <f>IF(EventRates!AL23=0," ",EventRates!AL23/EventRates!AK23)</f>
        <v xml:space="preserve"> </v>
      </c>
      <c r="R23" s="32">
        <f>OrigMoRates!B23/EventRates!B23</f>
        <v>1</v>
      </c>
    </row>
    <row r="24" spans="1:18">
      <c r="A24" t="str">
        <f>OrigMoRates!A24</f>
        <v>Bullion Mountains</v>
      </c>
      <c r="B24" s="7">
        <f>OrigMoRates!R24</f>
        <v>1.3892203822217746E+16</v>
      </c>
      <c r="C24" s="9" t="str">
        <f>OrigMoRates!T24</f>
        <v>Inf</v>
      </c>
      <c r="D24" s="7">
        <f>1/EventRates!AK24</f>
        <v>2361.0670070102224</v>
      </c>
      <c r="E24" s="9" t="str">
        <f>IF(EventRates!AL24=0," ",EventRates!AL24/EventRates!AK24)</f>
        <v xml:space="preserve"> </v>
      </c>
      <c r="R24" s="32">
        <f>OrigMoRates!B24/EventRates!B24</f>
        <v>1</v>
      </c>
    </row>
    <row r="25" spans="1:18">
      <c r="A25" t="str">
        <f>OrigMoRates!A25</f>
        <v>Burnt Mtn</v>
      </c>
      <c r="B25" s="7">
        <f>OrigMoRates!R25</f>
        <v>8281913052191426</v>
      </c>
      <c r="C25" s="9">
        <f>OrigMoRates!T25</f>
        <v>1.2606405570226984</v>
      </c>
      <c r="D25" s="7">
        <f>1/EventRates!AK25</f>
        <v>5993.3464083896724</v>
      </c>
      <c r="E25" s="9">
        <f>IF(EventRates!AL25=0," ",EventRates!AL25/EventRates!AK25)</f>
        <v>0.76179377767106515</v>
      </c>
      <c r="R25" s="32">
        <f>OrigMoRates!B25/EventRates!B25</f>
        <v>1</v>
      </c>
    </row>
    <row r="26" spans="1:18">
      <c r="A26" t="str">
        <f>OrigMoRates!A26</f>
        <v>Butano 2011 CFM</v>
      </c>
      <c r="B26" s="7">
        <f>OrigMoRates!R26</f>
        <v>1.208730745085441E+16</v>
      </c>
      <c r="C26" s="9" t="str">
        <f>OrigMoRates!T26</f>
        <v>Inf</v>
      </c>
      <c r="D26" s="7">
        <f>1/EventRates!AK26</f>
        <v>2881.3976269142991</v>
      </c>
      <c r="E26" s="9" t="str">
        <f>IF(EventRates!AL26=0," ",EventRates!AL26/EventRates!AK26)</f>
        <v xml:space="preserve"> </v>
      </c>
      <c r="R26" s="32">
        <f>OrigMoRates!B26/EventRates!B26</f>
        <v>1</v>
      </c>
    </row>
    <row r="27" spans="1:18">
      <c r="A27" t="str">
        <f>OrigMoRates!A27</f>
        <v>Cady</v>
      </c>
      <c r="B27" s="7">
        <f>OrigMoRates!R27</f>
        <v>7985603312574908</v>
      </c>
      <c r="C27" s="9" t="str">
        <f>OrigMoRates!T27</f>
        <v>Inf</v>
      </c>
      <c r="D27" s="7">
        <f>1/EventRates!AK27</f>
        <v>6684.2329043895779</v>
      </c>
      <c r="E27" s="9" t="str">
        <f>IF(EventRates!AL27=0," ",EventRates!AL27/EventRates!AK27)</f>
        <v xml:space="preserve"> </v>
      </c>
      <c r="R27" s="32">
        <f>OrigMoRates!B27/EventRates!B27</f>
        <v>1</v>
      </c>
    </row>
    <row r="28" spans="1:18">
      <c r="A28" t="str">
        <f>OrigMoRates!A28</f>
        <v>Calaveras (Central) 2011 CFM</v>
      </c>
      <c r="B28" s="7">
        <f>OrigMoRates!R28</f>
        <v>1.2833614079648869E+17</v>
      </c>
      <c r="C28" s="9">
        <f>OrigMoRates!T28</f>
        <v>1.8327172042069564</v>
      </c>
      <c r="D28" s="7">
        <f>1/EventRates!AK28</f>
        <v>191.44359687995893</v>
      </c>
      <c r="E28" s="9">
        <f>IF(EventRates!AL28=0," ",EventRates!AL28/EventRates!AK28)</f>
        <v>0.36508718474610624</v>
      </c>
      <c r="R28" s="32">
        <f>OrigMoRates!B28/EventRates!B28</f>
        <v>1</v>
      </c>
    </row>
    <row r="29" spans="1:18">
      <c r="A29" t="str">
        <f>OrigMoRates!A29</f>
        <v>Calaveras (No) 2011 CFM</v>
      </c>
      <c r="B29" s="7">
        <f>OrigMoRates!R29</f>
        <v>6.5605042996202544E+16</v>
      </c>
      <c r="C29" s="9">
        <f>OrigMoRates!T29</f>
        <v>0.77461473783106871</v>
      </c>
      <c r="D29" s="7">
        <f>1/EventRates!AK29</f>
        <v>481.83012825230935</v>
      </c>
      <c r="E29" s="9">
        <f>IF(EventRates!AL29=0," ",EventRates!AL29/EventRates!AK29)</f>
        <v>1.2530562613610863</v>
      </c>
      <c r="R29" s="32">
        <f>OrigMoRates!B29/EventRates!B29</f>
        <v>1</v>
      </c>
    </row>
    <row r="30" spans="1:18">
      <c r="A30" t="str">
        <f>OrigMoRates!A30</f>
        <v>Calaveras (So) - Paicines extension 2011 CFM</v>
      </c>
      <c r="B30" s="7">
        <f>OrigMoRates!R30</f>
        <v>1.0306076399529434E+17</v>
      </c>
      <c r="C30" s="9" t="str">
        <f>OrigMoRates!T30</f>
        <v>Inf</v>
      </c>
      <c r="D30" s="7">
        <f>1/EventRates!AK30</f>
        <v>249.76034622342124</v>
      </c>
      <c r="E30" s="9" t="str">
        <f>IF(EventRates!AL30=0," ",EventRates!AL30/EventRates!AK30)</f>
        <v xml:space="preserve"> </v>
      </c>
      <c r="R30" s="32">
        <f>OrigMoRates!B30/EventRates!B30</f>
        <v>1</v>
      </c>
    </row>
    <row r="31" spans="1:18">
      <c r="A31" t="str">
        <f>OrigMoRates!A31</f>
        <v>Calaveras (So) 2011 CFM</v>
      </c>
      <c r="B31" s="7">
        <f>OrigMoRates!R31</f>
        <v>5.4614497004937376E+16</v>
      </c>
      <c r="C31" s="9">
        <f>OrigMoRates!T31</f>
        <v>2.8519410257433013</v>
      </c>
      <c r="D31" s="7">
        <f>1/EventRates!AK31</f>
        <v>242.21154213385421</v>
      </c>
      <c r="E31" s="9">
        <f>IF(EventRates!AL31=0," ",EventRates!AL31/EventRates!AK31)</f>
        <v>0.43506044608011429</v>
      </c>
      <c r="R31" s="32">
        <f>OrigMoRates!B31/EventRates!B31</f>
        <v>1</v>
      </c>
    </row>
    <row r="32" spans="1:18">
      <c r="A32" t="str">
        <f>OrigMoRates!A32</f>
        <v>Calico-Hidalgo</v>
      </c>
      <c r="B32" s="7">
        <f>OrigMoRates!R32</f>
        <v>1.0050157488204811E+17</v>
      </c>
      <c r="C32" s="9">
        <f>OrigMoRates!T32</f>
        <v>1.1449166333035579</v>
      </c>
      <c r="D32" s="7">
        <f>1/EventRates!AK32</f>
        <v>1128.9394159918302</v>
      </c>
      <c r="E32" s="9">
        <f>IF(EventRates!AL32=0," ",EventRates!AL32/EventRates!AK32)</f>
        <v>0.96843819794752728</v>
      </c>
      <c r="R32" s="32">
        <f>OrigMoRates!B32/EventRates!B32</f>
        <v>1</v>
      </c>
    </row>
    <row r="33" spans="1:18">
      <c r="A33" t="str">
        <f>OrigMoRates!A33</f>
        <v>Camp Rock 2011</v>
      </c>
      <c r="B33" s="7">
        <f>OrigMoRates!R33</f>
        <v>1.7389133486755844E+16</v>
      </c>
      <c r="C33" s="9" t="str">
        <f>OrigMoRates!T33</f>
        <v>Inf</v>
      </c>
      <c r="D33" s="7">
        <f>1/EventRates!AK33</f>
        <v>3077.8813145973427</v>
      </c>
      <c r="E33" s="9" t="str">
        <f>IF(EventRates!AL33=0," ",EventRates!AL33/EventRates!AK33)</f>
        <v xml:space="preserve"> </v>
      </c>
      <c r="R33" s="32">
        <f>OrigMoRates!B33/EventRates!B33</f>
        <v>1</v>
      </c>
    </row>
    <row r="34" spans="1:18">
      <c r="A34" t="str">
        <f>OrigMoRates!A34</f>
        <v>Canada David (Detachment)</v>
      </c>
      <c r="B34" s="7">
        <f>OrigMoRates!R34</f>
        <v>8801014823067811</v>
      </c>
      <c r="C34" s="9" t="str">
        <f>OrigMoRates!T34</f>
        <v>Inf</v>
      </c>
      <c r="D34" s="7">
        <f>1/EventRates!AK34</f>
        <v>5920.3949761289041</v>
      </c>
      <c r="E34" s="9" t="str">
        <f>IF(EventRates!AL34=0," ",EventRates!AL34/EventRates!AK34)</f>
        <v xml:space="preserve"> </v>
      </c>
      <c r="R34" s="32">
        <f>OrigMoRates!B34/EventRates!B34</f>
        <v>1</v>
      </c>
    </row>
    <row r="35" spans="1:18">
      <c r="A35" t="str">
        <f>OrigMoRates!A35</f>
        <v>Carlsbad</v>
      </c>
      <c r="B35" s="7">
        <f>OrigMoRates!R35</f>
        <v>1768270766892705.5</v>
      </c>
      <c r="C35" s="9" t="str">
        <f>OrigMoRates!T35</f>
        <v>Inf</v>
      </c>
      <c r="D35" s="7">
        <f>1/EventRates!AK35</f>
        <v>7857.1300725647525</v>
      </c>
      <c r="E35" s="9" t="str">
        <f>IF(EventRates!AL35=0," ",EventRates!AL35/EventRates!AK35)</f>
        <v xml:space="preserve"> </v>
      </c>
      <c r="R35" s="32">
        <f>OrigMoRates!B35/EventRates!B35</f>
        <v>1</v>
      </c>
    </row>
    <row r="36" spans="1:18">
      <c r="A36" t="str">
        <f>OrigMoRates!A36</f>
        <v>Carson Range (Genoa)</v>
      </c>
      <c r="B36" s="7">
        <f>OrigMoRates!R36</f>
        <v>4.2884737615267552E+16</v>
      </c>
      <c r="C36" s="9" t="str">
        <f>OrigMoRates!T36</f>
        <v>Inf</v>
      </c>
      <c r="D36" s="7">
        <f>1/EventRates!AK36</f>
        <v>893.75505548803187</v>
      </c>
      <c r="E36" s="9" t="str">
        <f>IF(EventRates!AL36=0," ",EventRates!AL36/EventRates!AK36)</f>
        <v xml:space="preserve"> </v>
      </c>
      <c r="R36" s="32">
        <f>OrigMoRates!B36/EventRates!B36</f>
        <v>1</v>
      </c>
    </row>
    <row r="37" spans="1:18">
      <c r="A37" t="str">
        <f>OrigMoRates!A37</f>
        <v>Casmalia 2011 CFM</v>
      </c>
      <c r="B37" s="7">
        <f>OrigMoRates!R37</f>
        <v>4491978156697831</v>
      </c>
      <c r="C37" s="9">
        <f>OrigMoRates!T37</f>
        <v>1.9902325108926593</v>
      </c>
      <c r="D37" s="7">
        <f>1/EventRates!AK37</f>
        <v>6898.4377856223537</v>
      </c>
      <c r="E37" s="9">
        <f>IF(EventRates!AL37=0," ",EventRates!AL37/EventRates!AK37)</f>
        <v>0.21153343757488907</v>
      </c>
      <c r="R37" s="32">
        <f>OrigMoRates!B37/EventRates!B37</f>
        <v>1</v>
      </c>
    </row>
    <row r="38" spans="1:18">
      <c r="A38" t="str">
        <f>OrigMoRates!A38</f>
        <v>Cedar Mtn-Mahogany Mtn</v>
      </c>
      <c r="B38" s="7">
        <f>OrigMoRates!R38</f>
        <v>9546969982113926</v>
      </c>
      <c r="C38" s="9">
        <f>OrigMoRates!T38</f>
        <v>0.37281146951177402</v>
      </c>
      <c r="D38" s="7">
        <f>1/EventRates!AK38</f>
        <v>6262.3570118569851</v>
      </c>
      <c r="E38" s="9">
        <f>IF(EventRates!AL38=0," ",EventRates!AL38/EventRates!AK38)</f>
        <v>3.7076339120073643</v>
      </c>
      <c r="R38" s="32">
        <f>OrigMoRates!B38/EventRates!B38</f>
        <v>1</v>
      </c>
    </row>
    <row r="39" spans="1:18">
      <c r="A39" t="str">
        <f>OrigMoRates!A39</f>
        <v>Cerro Prieto</v>
      </c>
      <c r="B39" s="7">
        <f>OrigMoRates!R39</f>
        <v>5.5753404168754726E+17</v>
      </c>
      <c r="C39" s="9" t="str">
        <f>OrigMoRates!T39</f>
        <v>Inf</v>
      </c>
      <c r="D39" s="7">
        <f>1/EventRates!AK39</f>
        <v>105.63911838932063</v>
      </c>
      <c r="E39" s="9" t="str">
        <f>IF(EventRates!AL39=0," ",EventRates!AL39/EventRates!AK39)</f>
        <v xml:space="preserve"> </v>
      </c>
      <c r="R39" s="32">
        <f>OrigMoRates!B39/EventRates!B39</f>
        <v>1</v>
      </c>
    </row>
    <row r="40" spans="1:18">
      <c r="A40" t="str">
        <f>OrigMoRates!A40</f>
        <v>Channel Islands Thrust</v>
      </c>
      <c r="B40" s="7">
        <f>OrigMoRates!R40</f>
        <v>4.4226667994702424E+16</v>
      </c>
      <c r="C40" s="9">
        <f>OrigMoRates!T40</f>
        <v>0.77754794091430668</v>
      </c>
      <c r="D40" s="7">
        <f>1/EventRates!AK40</f>
        <v>1717.7435849064361</v>
      </c>
      <c r="E40" s="9">
        <f>IF(EventRates!AL40=0," ",EventRates!AL40/EventRates!AK40)</f>
        <v>1.3896363677239063</v>
      </c>
      <c r="R40" s="32">
        <f>OrigMoRates!B40/EventRates!B40</f>
        <v>1</v>
      </c>
    </row>
    <row r="41" spans="1:18">
      <c r="A41" t="str">
        <f>OrigMoRates!A41</f>
        <v>Channel Islands Western Deep Ramp</v>
      </c>
      <c r="B41" s="7">
        <f>OrigMoRates!R41</f>
        <v>2.126005049355688E+16</v>
      </c>
      <c r="C41" s="9" t="str">
        <f>OrigMoRates!T41</f>
        <v>Inf</v>
      </c>
      <c r="D41" s="7">
        <f>1/EventRates!AK41</f>
        <v>4036.8672407081563</v>
      </c>
      <c r="E41" s="9" t="str">
        <f>IF(EventRates!AL41=0," ",EventRates!AL41/EventRates!AK41)</f>
        <v xml:space="preserve"> </v>
      </c>
      <c r="R41" s="32">
        <f>OrigMoRates!B41/EventRates!B41</f>
        <v>1</v>
      </c>
    </row>
    <row r="42" spans="1:18">
      <c r="A42" t="str">
        <f>OrigMoRates!A42</f>
        <v>Chino alt 1</v>
      </c>
      <c r="B42" s="7">
        <f>OrigMoRates!R42</f>
        <v>4157373136754739.5</v>
      </c>
      <c r="C42" s="9">
        <f>OrigMoRates!T42</f>
        <v>0.96873812253095004</v>
      </c>
      <c r="D42" s="7">
        <f>1/EventRates!AK42</f>
        <v>2248.4225807917678</v>
      </c>
      <c r="E42" s="9">
        <f>IF(EventRates!AL42=0," ",EventRates!AL42/EventRates!AK42)</f>
        <v>0.2134489562896085</v>
      </c>
      <c r="R42" s="32">
        <f>OrigMoRates!B42/EventRates!B42</f>
        <v>1</v>
      </c>
    </row>
    <row r="43" spans="1:18">
      <c r="A43" t="str">
        <f>OrigMoRates!A43</f>
        <v>Chino alt 2</v>
      </c>
      <c r="B43" s="7">
        <f>OrigMoRates!R43</f>
        <v>5746968397588878</v>
      </c>
      <c r="C43" s="9">
        <f>OrigMoRates!T43</f>
        <v>0.90285591002983856</v>
      </c>
      <c r="D43" s="7">
        <f>1/EventRates!AK43</f>
        <v>2462.2237611285045</v>
      </c>
      <c r="E43" s="9">
        <f>IF(EventRates!AL43=0," ",EventRates!AL43/EventRates!AK43)</f>
        <v>0.71544370777398369</v>
      </c>
      <c r="R43" s="32">
        <f>OrigMoRates!B43/EventRates!B43</f>
        <v>1</v>
      </c>
    </row>
    <row r="44" spans="1:18">
      <c r="A44" t="str">
        <f>OrigMoRates!A44</f>
        <v>Clamshell-Sawpit</v>
      </c>
      <c r="B44" s="7">
        <f>OrigMoRates!R44</f>
        <v>2429507939627668.5</v>
      </c>
      <c r="C44" s="9">
        <f>OrigMoRates!T44</f>
        <v>0.5518798408708856</v>
      </c>
      <c r="D44" s="7">
        <f>1/EventRates!AK44</f>
        <v>7805.9689311014872</v>
      </c>
      <c r="E44" s="9">
        <f>IF(EventRates!AL44=0," ",EventRates!AL44/EventRates!AK44)</f>
        <v>0.38007919501013754</v>
      </c>
      <c r="R44" s="32">
        <f>OrigMoRates!B44/EventRates!B44</f>
        <v>1</v>
      </c>
    </row>
    <row r="45" spans="1:18">
      <c r="A45" t="str">
        <f>OrigMoRates!A45</f>
        <v>Clayton</v>
      </c>
      <c r="B45" s="7">
        <f>OrigMoRates!R45</f>
        <v>5289330862302842</v>
      </c>
      <c r="C45" s="9" t="str">
        <f>OrigMoRates!T45</f>
        <v>Inf</v>
      </c>
      <c r="D45" s="7">
        <f>1/EventRates!AK45</f>
        <v>3129.5694143285714</v>
      </c>
      <c r="E45" s="9" t="str">
        <f>IF(EventRates!AL45=0," ",EventRates!AL45/EventRates!AK45)</f>
        <v xml:space="preserve"> </v>
      </c>
      <c r="R45" s="32">
        <f>OrigMoRates!B45/EventRates!B45</f>
        <v>1</v>
      </c>
    </row>
    <row r="46" spans="1:18">
      <c r="A46" t="str">
        <f>OrigMoRates!A46</f>
        <v>Cleghorn</v>
      </c>
      <c r="B46" s="7">
        <f>OrigMoRates!R46</f>
        <v>5919192404393021</v>
      </c>
      <c r="C46" s="9">
        <f>OrigMoRates!T46</f>
        <v>0.16771046363356806</v>
      </c>
      <c r="D46" s="7">
        <f>1/EventRates!AK46</f>
        <v>5346.9533577536458</v>
      </c>
      <c r="E46" s="9">
        <f>IF(EventRates!AL46=0," ",EventRates!AL46/EventRates!AK46)</f>
        <v>4.3073115359247645</v>
      </c>
      <c r="R46" s="32">
        <f>OrigMoRates!B46/EventRates!B46</f>
        <v>1</v>
      </c>
    </row>
    <row r="47" spans="1:18">
      <c r="A47" t="str">
        <f>OrigMoRates!A47</f>
        <v>Cleghorn Lake</v>
      </c>
      <c r="B47" s="7">
        <f>OrigMoRates!R47</f>
        <v>8160555248766566</v>
      </c>
      <c r="C47" s="9" t="str">
        <f>OrigMoRates!T47</f>
        <v>Inf</v>
      </c>
      <c r="D47" s="7">
        <f>1/EventRates!AK47</f>
        <v>4526.3855843621022</v>
      </c>
      <c r="E47" s="9" t="str">
        <f>IF(EventRates!AL47=0," ",EventRates!AL47/EventRates!AK47)</f>
        <v xml:space="preserve"> </v>
      </c>
      <c r="R47" s="32">
        <f>OrigMoRates!B47/EventRates!B47</f>
        <v>1</v>
      </c>
    </row>
    <row r="48" spans="1:18">
      <c r="A48" t="str">
        <f>OrigMoRates!A48</f>
        <v>Cleghorn Pass</v>
      </c>
      <c r="B48" s="7">
        <f>OrigMoRates!R48</f>
        <v>1562789213338126.8</v>
      </c>
      <c r="C48" s="9" t="str">
        <f>OrigMoRates!T48</f>
        <v>Inf</v>
      </c>
      <c r="D48" s="7" t="e">
        <f>1/EventRates!AK48</f>
        <v>#DIV/0!</v>
      </c>
      <c r="E48" s="9" t="str">
        <f>IF(EventRates!AL48=0," ",EventRates!AL48/EventRates!AK48)</f>
        <v xml:space="preserve"> </v>
      </c>
      <c r="R48" s="32">
        <f>OrigMoRates!B48/EventRates!B48</f>
        <v>1</v>
      </c>
    </row>
    <row r="49" spans="1:18">
      <c r="A49" t="str">
        <f>OrigMoRates!A49</f>
        <v>Collayami 2011 CFM</v>
      </c>
      <c r="B49" s="7">
        <f>OrigMoRates!R49</f>
        <v>5571143846638641</v>
      </c>
      <c r="C49" s="9">
        <f>OrigMoRates!T49</f>
        <v>1.0856716611880173</v>
      </c>
      <c r="D49" s="7" t="e">
        <f>1/EventRates!AK49</f>
        <v>#DIV/0!</v>
      </c>
      <c r="E49" s="9" t="e">
        <f>IF(EventRates!AL49=0," ",EventRates!AL49/EventRates!AK49)</f>
        <v>#DIV/0!</v>
      </c>
      <c r="R49" s="32">
        <f>OrigMoRates!B49/EventRates!B49</f>
        <v>1</v>
      </c>
    </row>
    <row r="50" spans="1:18">
      <c r="A50" t="str">
        <f>OrigMoRates!A50</f>
        <v>Compton</v>
      </c>
      <c r="B50" s="7">
        <f>OrigMoRates!R50</f>
        <v>5.2744458289643456E+16</v>
      </c>
      <c r="C50" s="9" t="str">
        <f>OrigMoRates!T50</f>
        <v>Inf</v>
      </c>
      <c r="D50" s="7">
        <f>1/EventRates!AK50</f>
        <v>1906.4902389981266</v>
      </c>
      <c r="E50" s="9" t="str">
        <f>IF(EventRates!AL50=0," ",EventRates!AL50/EventRates!AK50)</f>
        <v xml:space="preserve"> </v>
      </c>
      <c r="R50" s="32">
        <f>OrigMoRates!B50/EventRates!B50</f>
        <v>1</v>
      </c>
    </row>
    <row r="51" spans="1:18">
      <c r="A51" t="str">
        <f>OrigMoRates!A51</f>
        <v>Concord 2011 CFM</v>
      </c>
      <c r="B51" s="7">
        <f>OrigMoRates!R51</f>
        <v>1.7190123813442262E+16</v>
      </c>
      <c r="C51" s="9">
        <f>OrigMoRates!T51</f>
        <v>1.0413508573636348</v>
      </c>
      <c r="D51" s="7">
        <f>1/EventRates!AK51</f>
        <v>1217.1451557352143</v>
      </c>
      <c r="E51" s="9">
        <f>IF(EventRates!AL51=0," ",EventRates!AL51/EventRates!AK51)</f>
        <v>1.6033298165532959</v>
      </c>
      <c r="R51" s="32">
        <f>OrigMoRates!B51/EventRates!B51</f>
        <v>1</v>
      </c>
    </row>
    <row r="52" spans="1:18">
      <c r="A52" t="str">
        <f>OrigMoRates!A52</f>
        <v>Contra Costa (Briones) 2011 CFM</v>
      </c>
      <c r="B52" s="7">
        <f>OrigMoRates!R52</f>
        <v>696197165982092.5</v>
      </c>
      <c r="C52" s="9" t="str">
        <f>OrigMoRates!T52</f>
        <v>Inf</v>
      </c>
      <c r="D52" s="7">
        <f>1/EventRates!AK52</f>
        <v>6648.6035770042772</v>
      </c>
      <c r="E52" s="9" t="str">
        <f>IF(EventRates!AL52=0," ",EventRates!AL52/EventRates!AK52)</f>
        <v xml:space="preserve"> </v>
      </c>
      <c r="R52" s="32">
        <f>OrigMoRates!B52/EventRates!B52</f>
        <v>1</v>
      </c>
    </row>
    <row r="53" spans="1:18">
      <c r="A53" t="str">
        <f>OrigMoRates!A53</f>
        <v>Contra Costa (Dillon Point) 2011 CFM</v>
      </c>
      <c r="B53" s="7">
        <f>OrigMoRates!R53</f>
        <v>1242671532952727</v>
      </c>
      <c r="C53" s="9" t="str">
        <f>OrigMoRates!T53</f>
        <v>Inf</v>
      </c>
      <c r="D53" s="7">
        <f>1/EventRates!AK53</f>
        <v>5366.4464140778509</v>
      </c>
      <c r="E53" s="9" t="str">
        <f>IF(EventRates!AL53=0," ",EventRates!AL53/EventRates!AK53)</f>
        <v xml:space="preserve"> </v>
      </c>
      <c r="R53" s="32">
        <f>OrigMoRates!B53/EventRates!B53</f>
        <v>1</v>
      </c>
    </row>
    <row r="54" spans="1:18">
      <c r="A54" t="str">
        <f>OrigMoRates!A54</f>
        <v>Contra Costa (Lafayette) 2011 CFM</v>
      </c>
      <c r="B54" s="7">
        <f>OrigMoRates!R54</f>
        <v>2864881055530634</v>
      </c>
      <c r="C54" s="9" t="str">
        <f>OrigMoRates!T54</f>
        <v>Inf</v>
      </c>
      <c r="D54" s="7">
        <f>1/EventRates!AK54</f>
        <v>3567.6650175969207</v>
      </c>
      <c r="E54" s="9" t="str">
        <f>IF(EventRates!AL54=0," ",EventRates!AL54/EventRates!AK54)</f>
        <v xml:space="preserve"> </v>
      </c>
      <c r="R54" s="32">
        <f>OrigMoRates!B54/EventRates!B54</f>
        <v>1</v>
      </c>
    </row>
    <row r="55" spans="1:18">
      <c r="A55" t="str">
        <f>OrigMoRates!A55</f>
        <v>Contra Costa (Lake Chabot) 2011 CFM</v>
      </c>
      <c r="B55" s="7">
        <f>OrigMoRates!R55</f>
        <v>648160405241225.75</v>
      </c>
      <c r="C55" s="9" t="str">
        <f>OrigMoRates!T55</f>
        <v>Inf</v>
      </c>
      <c r="D55" s="7">
        <f>1/EventRates!AK55</f>
        <v>4604.9040914280804</v>
      </c>
      <c r="E55" s="9" t="str">
        <f>IF(EventRates!AL55=0," ",EventRates!AL55/EventRates!AK55)</f>
        <v xml:space="preserve"> </v>
      </c>
      <c r="R55" s="32">
        <f>OrigMoRates!B55/EventRates!B55</f>
        <v>1</v>
      </c>
    </row>
    <row r="56" spans="1:18">
      <c r="A56" t="str">
        <f>OrigMoRates!A56</f>
        <v>Contra Costa (Larkey) 2011 CFM</v>
      </c>
      <c r="B56" s="7">
        <f>OrigMoRates!R56</f>
        <v>1549383524428300</v>
      </c>
      <c r="C56" s="9" t="str">
        <f>OrigMoRates!T56</f>
        <v>Inf</v>
      </c>
      <c r="D56" s="7">
        <f>1/EventRates!AK56</f>
        <v>5818.3382927757521</v>
      </c>
      <c r="E56" s="9" t="str">
        <f>IF(EventRates!AL56=0," ",EventRates!AL56/EventRates!AK56)</f>
        <v xml:space="preserve"> </v>
      </c>
      <c r="R56" s="32">
        <f>OrigMoRates!B56/EventRates!B56</f>
        <v>1</v>
      </c>
    </row>
    <row r="57" spans="1:18">
      <c r="A57" t="str">
        <f>OrigMoRates!A57</f>
        <v>Contra Costa (Ozal - Columbus) 2011 CFM</v>
      </c>
      <c r="B57" s="7">
        <f>OrigMoRates!R57</f>
        <v>636444616102037.75</v>
      </c>
      <c r="C57" s="9" t="str">
        <f>OrigMoRates!T57</f>
        <v>Inf</v>
      </c>
      <c r="D57" s="7">
        <f>1/EventRates!AK57</f>
        <v>10924.712686354687</v>
      </c>
      <c r="E57" s="9" t="str">
        <f>IF(EventRates!AL57=0," ",EventRates!AL57/EventRates!AK57)</f>
        <v xml:space="preserve"> </v>
      </c>
      <c r="R57" s="32">
        <f>OrigMoRates!B57/EventRates!B57</f>
        <v>1</v>
      </c>
    </row>
    <row r="58" spans="1:18">
      <c r="A58" t="str">
        <f>OrigMoRates!A58</f>
        <v>Contra Costa (Reliez Valley) 2011 CFM</v>
      </c>
      <c r="B58" s="7">
        <f>OrigMoRates!R58</f>
        <v>245399777914647.75</v>
      </c>
      <c r="C58" s="9" t="str">
        <f>OrigMoRates!T58</f>
        <v>Inf</v>
      </c>
      <c r="D58" s="7">
        <f>1/EventRates!AK58</f>
        <v>15008.535920585644</v>
      </c>
      <c r="E58" s="9" t="str">
        <f>IF(EventRates!AL58=0," ",EventRates!AL58/EventRates!AK58)</f>
        <v xml:space="preserve"> </v>
      </c>
      <c r="R58" s="32">
        <f>OrigMoRates!B58/EventRates!B58</f>
        <v>1</v>
      </c>
    </row>
    <row r="59" spans="1:18">
      <c r="A59" t="str">
        <f>OrigMoRates!A59</f>
        <v>Contra Costa (Southampton) 2011 CFM</v>
      </c>
      <c r="B59" s="7">
        <f>OrigMoRates!R59</f>
        <v>130779681847038.39</v>
      </c>
      <c r="C59" s="9" t="str">
        <f>OrigMoRates!T59</f>
        <v>Inf</v>
      </c>
      <c r="D59" s="7">
        <f>1/EventRates!AK59</f>
        <v>49994.385745081454</v>
      </c>
      <c r="E59" s="9" t="str">
        <f>IF(EventRates!AL59=0," ",EventRates!AL59/EventRates!AK59)</f>
        <v xml:space="preserve"> </v>
      </c>
      <c r="R59" s="32">
        <f>OrigMoRates!B59/EventRates!B59</f>
        <v>1</v>
      </c>
    </row>
    <row r="60" spans="1:18">
      <c r="A60" t="str">
        <f>OrigMoRates!A60</f>
        <v>Contra Costa (Vallejo) 2011 CFM</v>
      </c>
      <c r="B60" s="7">
        <f>OrigMoRates!R60</f>
        <v>582228937266170.62</v>
      </c>
      <c r="C60" s="9" t="str">
        <f>OrigMoRates!T60</f>
        <v>Inf</v>
      </c>
      <c r="D60" s="7">
        <f>1/EventRates!AK60</f>
        <v>5183.6403205615416</v>
      </c>
      <c r="E60" s="9" t="str">
        <f>IF(EventRates!AL60=0," ",EventRates!AL60/EventRates!AK60)</f>
        <v xml:space="preserve"> </v>
      </c>
      <c r="R60" s="32">
        <f>OrigMoRates!B60/EventRates!B60</f>
        <v>1</v>
      </c>
    </row>
    <row r="61" spans="1:18">
      <c r="A61" t="str">
        <f>OrigMoRates!A61</f>
        <v>Contra Costa Shear Zone (connector) 2011 CFM</v>
      </c>
      <c r="B61" s="7">
        <f>OrigMoRates!R61</f>
        <v>5110782715282531</v>
      </c>
      <c r="C61" s="9" t="str">
        <f>OrigMoRates!T61</f>
        <v>Inf</v>
      </c>
      <c r="D61" s="7">
        <f>1/EventRates!AK61</f>
        <v>2653.4320165247132</v>
      </c>
      <c r="E61" s="9" t="str">
        <f>IF(EventRates!AL61=0," ",EventRates!AL61/EventRates!AK61)</f>
        <v xml:space="preserve"> </v>
      </c>
      <c r="R61" s="32">
        <f>OrigMoRates!B61/EventRates!B61</f>
        <v>1</v>
      </c>
    </row>
    <row r="62" spans="1:18">
      <c r="A62" t="str">
        <f>OrigMoRates!A62</f>
        <v>Coronado Bank alt1</v>
      </c>
      <c r="B62" s="7">
        <f>OrigMoRates!R62</f>
        <v>2.9161681895343856E+16</v>
      </c>
      <c r="C62" s="9">
        <f>OrigMoRates!T62</f>
        <v>0.20207451421940556</v>
      </c>
      <c r="D62" s="7">
        <f>1/EventRates!AK62</f>
        <v>1109.3776405955821</v>
      </c>
      <c r="E62" s="9">
        <f>IF(EventRates!AL62=0," ",EventRates!AL62/EventRates!AK62)</f>
        <v>1.5615409414303845</v>
      </c>
      <c r="R62" s="32">
        <f>OrigMoRates!B62/EventRates!B62</f>
        <v>1</v>
      </c>
    </row>
    <row r="63" spans="1:18">
      <c r="A63" t="str">
        <f>OrigMoRates!A63</f>
        <v>Coronado Bank alt2</v>
      </c>
      <c r="B63" s="7">
        <f>OrigMoRates!R63</f>
        <v>3.8305474414779E+16</v>
      </c>
      <c r="C63" s="9" t="str">
        <f>OrigMoRates!T63</f>
        <v>Inf</v>
      </c>
      <c r="D63" s="7">
        <f>1/EventRates!AK63</f>
        <v>1098.2866662533868</v>
      </c>
      <c r="E63" s="9">
        <f>IF(EventRates!AL63=0," ",EventRates!AL63/EventRates!AK63)</f>
        <v>1.5459294761529754</v>
      </c>
      <c r="R63" s="32">
        <f>OrigMoRates!B63/EventRates!B63</f>
        <v>1</v>
      </c>
    </row>
    <row r="64" spans="1:18">
      <c r="A64" t="str">
        <f>OrigMoRates!A64</f>
        <v>Coyote Canyon</v>
      </c>
      <c r="B64" s="7">
        <f>OrigMoRates!R64</f>
        <v>1.2830687253239946E+16</v>
      </c>
      <c r="C64" s="9" t="str">
        <f>OrigMoRates!T64</f>
        <v>Inf</v>
      </c>
      <c r="D64" s="7">
        <f>1/EventRates!AK64</f>
        <v>3795.4431396600639</v>
      </c>
      <c r="E64" s="9" t="str">
        <f>IF(EventRates!AL64=0," ",EventRates!AL64/EventRates!AK64)</f>
        <v xml:space="preserve"> </v>
      </c>
      <c r="R64" s="32">
        <f>OrigMoRates!B64/EventRates!B64</f>
        <v>1</v>
      </c>
    </row>
    <row r="65" spans="1:18">
      <c r="A65" t="str">
        <f>OrigMoRates!A65</f>
        <v>Coyote Lake</v>
      </c>
      <c r="B65" s="7">
        <f>OrigMoRates!R65</f>
        <v>1.7252041789861764E+16</v>
      </c>
      <c r="C65" s="9" t="str">
        <f>OrigMoRates!T65</f>
        <v>Inf</v>
      </c>
      <c r="D65" s="7">
        <f>1/EventRates!AK65</f>
        <v>2536.192426304563</v>
      </c>
      <c r="E65" s="9" t="str">
        <f>IF(EventRates!AL65=0," ",EventRates!AL65/EventRates!AK65)</f>
        <v xml:space="preserve"> </v>
      </c>
      <c r="R65" s="32">
        <f>OrigMoRates!B65/EventRates!B65</f>
        <v>1</v>
      </c>
    </row>
    <row r="66" spans="1:18">
      <c r="A66" t="str">
        <f>OrigMoRates!A66</f>
        <v>Cucamonga</v>
      </c>
      <c r="B66" s="7">
        <f>OrigMoRates!R66</f>
        <v>2.8800192940100032E+16</v>
      </c>
      <c r="C66" s="9">
        <f>OrigMoRates!T66</f>
        <v>0.62119823062212254</v>
      </c>
      <c r="D66" s="7">
        <f>1/EventRates!AK66</f>
        <v>1723.7202317707245</v>
      </c>
      <c r="E66" s="9">
        <f>IF(EventRates!AL66=0," ",EventRates!AL66/EventRates!AK66)</f>
        <v>1.0857414596893722</v>
      </c>
      <c r="R66" s="32">
        <f>OrigMoRates!B66/EventRates!B66</f>
        <v>1</v>
      </c>
    </row>
    <row r="67" spans="1:18">
      <c r="A67" t="str">
        <f>OrigMoRates!A67</f>
        <v>Davis Creek</v>
      </c>
      <c r="B67" s="7">
        <f>OrigMoRates!R67</f>
        <v>3795761338226919</v>
      </c>
      <c r="C67" s="9" t="str">
        <f>OrigMoRates!T67</f>
        <v>Inf</v>
      </c>
      <c r="D67" s="7">
        <f>1/EventRates!AK67</f>
        <v>127813.15175956972</v>
      </c>
      <c r="E67" s="9" t="str">
        <f>IF(EventRates!AL67=0," ",EventRates!AL67/EventRates!AK67)</f>
        <v xml:space="preserve"> </v>
      </c>
      <c r="R67" s="32">
        <f>OrigMoRates!B67/EventRates!B67</f>
        <v>1</v>
      </c>
    </row>
    <row r="68" spans="1:18">
      <c r="A68" t="str">
        <f>OrigMoRates!A68</f>
        <v>Death Valley (Black Mtns Frontal)</v>
      </c>
      <c r="B68" s="7">
        <f>OrigMoRates!R68</f>
        <v>9.8868190264591824E+16</v>
      </c>
      <c r="C68" s="9">
        <f>OrigMoRates!T68</f>
        <v>0.72125008500618382</v>
      </c>
      <c r="D68" s="7">
        <f>1/EventRates!AK68</f>
        <v>1386.8715506980125</v>
      </c>
      <c r="E68" s="9">
        <f>IF(EventRates!AL68=0," ",EventRates!AL68/EventRates!AK68)</f>
        <v>2.4655426691163864</v>
      </c>
      <c r="R68" s="32">
        <f>OrigMoRates!B68/EventRates!B68</f>
        <v>1</v>
      </c>
    </row>
    <row r="69" spans="1:18">
      <c r="A69" t="str">
        <f>OrigMoRates!A69</f>
        <v>Death Valley (Fish Lake Valley)</v>
      </c>
      <c r="B69" s="7">
        <f>OrigMoRates!R69</f>
        <v>7.938141260692816E+16</v>
      </c>
      <c r="C69" s="9">
        <f>OrigMoRates!T69</f>
        <v>0.52968814631338501</v>
      </c>
      <c r="D69" s="7">
        <f>1/EventRates!AK69</f>
        <v>1145.2822331644682</v>
      </c>
      <c r="E69" s="9">
        <f>IF(EventRates!AL69=0," ",EventRates!AL69/EventRates!AK69)</f>
        <v>2.1709645323427171</v>
      </c>
      <c r="R69" s="32">
        <f>OrigMoRates!B69/EventRates!B69</f>
        <v>1</v>
      </c>
    </row>
    <row r="70" spans="1:18">
      <c r="A70" t="str">
        <f>OrigMoRates!A70</f>
        <v>Death Valley (No)</v>
      </c>
      <c r="B70" s="7">
        <f>OrigMoRates!R70</f>
        <v>1.5449206378011376E+17</v>
      </c>
      <c r="C70" s="9">
        <f>OrigMoRates!T70</f>
        <v>0.74307630725012375</v>
      </c>
      <c r="D70" s="7">
        <f>1/EventRates!AK70</f>
        <v>1203.4662735214174</v>
      </c>
      <c r="E70" s="9">
        <f>IF(EventRates!AL70=0," ",EventRates!AL70/EventRates!AK70)</f>
        <v>2.5168174601137747</v>
      </c>
      <c r="R70" s="32">
        <f>OrigMoRates!B70/EventRates!B70</f>
        <v>1</v>
      </c>
    </row>
    <row r="71" spans="1:18">
      <c r="A71" t="str">
        <f>OrigMoRates!A71</f>
        <v>Death Valley (So)</v>
      </c>
      <c r="B71" s="7">
        <f>OrigMoRates!R71</f>
        <v>2.7121560740430972E+16</v>
      </c>
      <c r="C71" s="9">
        <f>OrigMoRates!T71</f>
        <v>0.414709750970851</v>
      </c>
      <c r="D71" s="7">
        <f>1/EventRates!AK71</f>
        <v>1068.6975532871622</v>
      </c>
      <c r="E71" s="9">
        <f>IF(EventRates!AL71=0," ",EventRates!AL71/EventRates!AK71)</f>
        <v>1.3652569292073453</v>
      </c>
      <c r="R71" s="32">
        <f>OrigMoRates!B71/EventRates!B71</f>
        <v>1</v>
      </c>
    </row>
    <row r="72" spans="1:18">
      <c r="A72" t="str">
        <f>OrigMoRates!A72</f>
        <v>Deep Springs</v>
      </c>
      <c r="B72" s="7">
        <f>OrigMoRates!R72</f>
        <v>1.4338411960965558E+16</v>
      </c>
      <c r="C72" s="9">
        <f>OrigMoRates!T72</f>
        <v>1.3887626579745438</v>
      </c>
      <c r="D72" s="7">
        <f>1/EventRates!AK72</f>
        <v>3711.5598066365937</v>
      </c>
      <c r="E72" s="9">
        <f>IF(EventRates!AL72=0," ",EventRates!AL72/EventRates!AK72)</f>
        <v>0.87463545382295405</v>
      </c>
      <c r="R72" s="32">
        <f>OrigMoRates!B72/EventRates!B72</f>
        <v>1</v>
      </c>
    </row>
    <row r="73" spans="1:18">
      <c r="A73" t="str">
        <f>OrigMoRates!A73</f>
        <v>Del Valle</v>
      </c>
      <c r="B73" s="7">
        <f>OrigMoRates!R73</f>
        <v>8406373500031194</v>
      </c>
      <c r="C73" s="9" t="str">
        <f>OrigMoRates!T73</f>
        <v>Inf</v>
      </c>
      <c r="D73" s="7">
        <f>1/EventRates!AK73</f>
        <v>3447.0281512399183</v>
      </c>
      <c r="E73" s="9" t="str">
        <f>IF(EventRates!AL73=0," ",EventRates!AL73/EventRates!AK73)</f>
        <v xml:space="preserve"> </v>
      </c>
      <c r="R73" s="32">
        <f>OrigMoRates!B73/EventRates!B73</f>
        <v>1</v>
      </c>
    </row>
    <row r="74" spans="1:18">
      <c r="A74" t="str">
        <f>OrigMoRates!A74</f>
        <v>Dog Valley</v>
      </c>
      <c r="B74" s="7">
        <f>OrigMoRates!R74</f>
        <v>4290871651961511.5</v>
      </c>
      <c r="C74" s="9" t="str">
        <f>OrigMoRates!T74</f>
        <v>Inf</v>
      </c>
      <c r="D74" s="7">
        <f>1/EventRates!AK74</f>
        <v>8113.2785195404203</v>
      </c>
      <c r="E74" s="9" t="str">
        <f>IF(EventRates!AL74=0," ",EventRates!AL74/EventRates!AK74)</f>
        <v xml:space="preserve"> </v>
      </c>
      <c r="R74" s="32">
        <f>OrigMoRates!B74/EventRates!B74</f>
        <v>1</v>
      </c>
    </row>
    <row r="75" spans="1:18">
      <c r="A75" t="str">
        <f>OrigMoRates!A75</f>
        <v>Dry Mountain</v>
      </c>
      <c r="B75" s="7">
        <f>OrigMoRates!R75</f>
        <v>3520325219828901</v>
      </c>
      <c r="C75" s="9" t="str">
        <f>OrigMoRates!T75</f>
        <v>Inf</v>
      </c>
      <c r="D75" s="7">
        <f>1/EventRates!AK75</f>
        <v>12000.913945028189</v>
      </c>
      <c r="E75" s="9" t="str">
        <f>IF(EventRates!AL75=0," ",EventRates!AL75/EventRates!AK75)</f>
        <v xml:space="preserve"> </v>
      </c>
      <c r="R75" s="32">
        <f>OrigMoRates!B75/EventRates!B75</f>
        <v>1</v>
      </c>
    </row>
    <row r="76" spans="1:18">
      <c r="A76" t="str">
        <f>OrigMoRates!A76</f>
        <v>Earthquake Valley</v>
      </c>
      <c r="B76" s="7">
        <f>OrigMoRates!R76</f>
        <v>1.7423624704652318E+16</v>
      </c>
      <c r="C76" s="9">
        <f>OrigMoRates!T76</f>
        <v>0.75806204861168136</v>
      </c>
      <c r="D76" s="7">
        <f>1/EventRates!AK76</f>
        <v>1436.8327128286235</v>
      </c>
      <c r="E76" s="9">
        <f>IF(EventRates!AL76=0," ",EventRates!AL76/EventRates!AK76)</f>
        <v>0.75376774869811991</v>
      </c>
      <c r="R76" s="32">
        <f>OrigMoRates!B76/EventRates!B76</f>
        <v>1</v>
      </c>
    </row>
    <row r="77" spans="1:18">
      <c r="A77" t="str">
        <f>OrigMoRates!A77</f>
        <v>Earthquake Valley (No  Extension)</v>
      </c>
      <c r="B77" s="7">
        <f>OrigMoRates!R77</f>
        <v>2.7950441969361128E+16</v>
      </c>
      <c r="C77" s="9" t="str">
        <f>OrigMoRates!T77</f>
        <v>Inf</v>
      </c>
      <c r="D77" s="7">
        <f>1/EventRates!AK77</f>
        <v>1476.3087862833804</v>
      </c>
      <c r="E77" s="9" t="str">
        <f>IF(EventRates!AL77=0," ",EventRates!AL77/EventRates!AK77)</f>
        <v xml:space="preserve"> </v>
      </c>
      <c r="R77" s="32">
        <f>OrigMoRates!B77/EventRates!B77</f>
        <v>1</v>
      </c>
    </row>
    <row r="78" spans="1:18">
      <c r="A78" t="str">
        <f>OrigMoRates!A78</f>
        <v>Earthquake Valley (So Extension)</v>
      </c>
      <c r="B78" s="7">
        <f>OrigMoRates!R78</f>
        <v>8398185330589705</v>
      </c>
      <c r="C78" s="9" t="str">
        <f>OrigMoRates!T78</f>
        <v>Inf</v>
      </c>
      <c r="D78" s="7">
        <f>1/EventRates!AK78</f>
        <v>1808.403380559974</v>
      </c>
      <c r="E78" s="9" t="str">
        <f>IF(EventRates!AL78=0," ",EventRates!AL78/EventRates!AK78)</f>
        <v xml:space="preserve"> </v>
      </c>
      <c r="R78" s="32">
        <f>OrigMoRates!B78/EventRates!B78</f>
        <v>1</v>
      </c>
    </row>
    <row r="79" spans="1:18">
      <c r="A79" t="str">
        <f>OrigMoRates!A79</f>
        <v>East Huasna 2011 CFM</v>
      </c>
      <c r="B79" s="7">
        <f>OrigMoRates!R79</f>
        <v>3845480486500324.5</v>
      </c>
      <c r="C79" s="9" t="str">
        <f>OrigMoRates!T79</f>
        <v>Inf</v>
      </c>
      <c r="D79" s="7">
        <f>1/EventRates!AK79</f>
        <v>14156.29456813149</v>
      </c>
      <c r="E79" s="9" t="str">
        <f>IF(EventRates!AL79=0," ",EventRates!AL79/EventRates!AK79)</f>
        <v xml:space="preserve"> </v>
      </c>
      <c r="R79" s="32">
        <f>OrigMoRates!B79/EventRates!B79</f>
        <v>1</v>
      </c>
    </row>
    <row r="80" spans="1:18">
      <c r="A80" t="str">
        <f>OrigMoRates!A80</f>
        <v>Eaton Roughs 2011 CFM</v>
      </c>
      <c r="B80" s="7">
        <f>OrigMoRates!R80</f>
        <v>1.1541369642505672E+17</v>
      </c>
      <c r="C80" s="9" t="str">
        <f>OrigMoRates!T80</f>
        <v>Inf</v>
      </c>
      <c r="D80" s="7">
        <f>1/EventRates!AK80</f>
        <v>695.63979290211591</v>
      </c>
      <c r="E80" s="9" t="str">
        <f>IF(EventRates!AL80=0," ",EventRates!AL80/EventRates!AK80)</f>
        <v xml:space="preserve"> </v>
      </c>
      <c r="R80" s="32">
        <f>OrigMoRates!B80/EventRates!B80</f>
        <v>1</v>
      </c>
    </row>
    <row r="81" spans="1:18">
      <c r="A81" t="str">
        <f>OrigMoRates!A81</f>
        <v>Elmore Ranch</v>
      </c>
      <c r="B81" s="7">
        <f>OrigMoRates!R81</f>
        <v>1.8586408991404216E+16</v>
      </c>
      <c r="C81" s="9">
        <f>OrigMoRates!T81</f>
        <v>1.8729494999999956</v>
      </c>
      <c r="D81" s="7" t="e">
        <f>1/EventRates!AK81</f>
        <v>#DIV/0!</v>
      </c>
      <c r="E81" s="9" t="e">
        <f>IF(EventRates!AL81=0," ",EventRates!AL81/EventRates!AK81)</f>
        <v>#DIV/0!</v>
      </c>
      <c r="R81" s="32">
        <f>OrigMoRates!B81/EventRates!B81</f>
        <v>1</v>
      </c>
    </row>
    <row r="82" spans="1:18">
      <c r="A82" t="str">
        <f>OrigMoRates!A82</f>
        <v>Elsinore (Coyote Mountains)</v>
      </c>
      <c r="B82" s="7">
        <f>OrigMoRates!R82</f>
        <v>2.6037285109895736E+16</v>
      </c>
      <c r="C82" s="9">
        <f>OrigMoRates!T82</f>
        <v>0.41913882973871014</v>
      </c>
      <c r="D82" s="7">
        <f>1/EventRates!AK82</f>
        <v>1783.5306395813818</v>
      </c>
      <c r="E82" s="9">
        <f>IF(EventRates!AL82=0," ",EventRates!AL82/EventRates!AK82)</f>
        <v>2.2914703156071967</v>
      </c>
      <c r="R82" s="32">
        <f>OrigMoRates!B82/EventRates!B82</f>
        <v>1</v>
      </c>
    </row>
    <row r="83" spans="1:18">
      <c r="A83" t="str">
        <f>OrigMoRates!A83</f>
        <v>Elsinore (Glen Ivy) rev</v>
      </c>
      <c r="B83" s="7">
        <f>OrigMoRates!R83</f>
        <v>3.9901148329251768E+16</v>
      </c>
      <c r="C83" s="9">
        <f>OrigMoRates!T83</f>
        <v>0.77971359190598266</v>
      </c>
      <c r="D83" s="7">
        <f>1/EventRates!AK83</f>
        <v>806.78412592258996</v>
      </c>
      <c r="E83" s="9">
        <f>IF(EventRates!AL83=0," ",EventRates!AL83/EventRates!AK83)</f>
        <v>1.7527595111099006</v>
      </c>
      <c r="R83" s="32">
        <f>OrigMoRates!B83/EventRates!B83</f>
        <v>1</v>
      </c>
    </row>
    <row r="84" spans="1:18">
      <c r="A84" t="str">
        <f>OrigMoRates!A84</f>
        <v>Elsinore (Julian)</v>
      </c>
      <c r="B84" s="7">
        <f>OrigMoRates!R84</f>
        <v>9.919330152923224E+16</v>
      </c>
      <c r="C84" s="9">
        <f>OrigMoRates!T84</f>
        <v>0.46336099553113946</v>
      </c>
      <c r="D84" s="7">
        <f>1/EventRates!AK84</f>
        <v>1708.4164097124619</v>
      </c>
      <c r="E84" s="9">
        <f>IF(EventRates!AL84=0," ",EventRates!AL84/EventRates!AK84)</f>
        <v>1.5618608041356676</v>
      </c>
      <c r="R84" s="32">
        <f>OrigMoRates!B84/EventRates!B84</f>
        <v>1</v>
      </c>
    </row>
    <row r="85" spans="1:18">
      <c r="A85" t="str">
        <f>OrigMoRates!A85</f>
        <v>Elsinore (Stepovers Combined)</v>
      </c>
      <c r="B85" s="7">
        <f>OrigMoRates!R85</f>
        <v>1.6448688898401838E+16</v>
      </c>
      <c r="C85" s="9">
        <f>OrigMoRates!T85</f>
        <v>0.67868190000000039</v>
      </c>
      <c r="D85" s="7">
        <f>1/EventRates!AK85</f>
        <v>1041.9701468755411</v>
      </c>
      <c r="E85" s="9">
        <f>IF(EventRates!AL85=0," ",EventRates!AL85/EventRates!AK85)</f>
        <v>2.9595189086058253</v>
      </c>
      <c r="R85" s="32">
        <f>OrigMoRates!B85/EventRates!B85</f>
        <v>1</v>
      </c>
    </row>
    <row r="86" spans="1:18">
      <c r="A86" t="str">
        <f>OrigMoRates!A86</f>
        <v>Elsinore (Temecula) rev</v>
      </c>
      <c r="B86" s="7">
        <f>OrigMoRates!R86</f>
        <v>6.8505630518351976E+16</v>
      </c>
      <c r="C86" s="9">
        <f>OrigMoRates!T86</f>
        <v>0.80397922905937214</v>
      </c>
      <c r="D86" s="7">
        <f>1/EventRates!AK86</f>
        <v>1163.0665903097629</v>
      </c>
      <c r="E86" s="9">
        <f>IF(EventRates!AL86=0," ",EventRates!AL86/EventRates!AK86)</f>
        <v>1.8947313706102209</v>
      </c>
      <c r="R86" s="32">
        <f>OrigMoRates!B86/EventRates!B86</f>
        <v>1</v>
      </c>
    </row>
    <row r="87" spans="1:18">
      <c r="A87" t="str">
        <f>OrigMoRates!A87</f>
        <v>Elysian Park (Lower CFM)</v>
      </c>
      <c r="B87" s="7">
        <f>OrigMoRates!R87</f>
        <v>726005159433515</v>
      </c>
      <c r="C87" s="9" t="str">
        <f>OrigMoRates!T87</f>
        <v>Inf</v>
      </c>
      <c r="D87" s="7">
        <f>1/EventRates!AK87</f>
        <v>28795.363730907298</v>
      </c>
      <c r="E87" s="9" t="str">
        <f>IF(EventRates!AL87=0," ",EventRates!AL87/EventRates!AK87)</f>
        <v xml:space="preserve"> </v>
      </c>
      <c r="R87" s="32">
        <f>OrigMoRates!B87/EventRates!B87</f>
        <v>1</v>
      </c>
    </row>
    <row r="88" spans="1:18">
      <c r="A88" t="str">
        <f>OrigMoRates!A88</f>
        <v>Elysian Park (Upper)</v>
      </c>
      <c r="B88" s="7">
        <f>OrigMoRates!R88</f>
        <v>1.5739678456869722E+16</v>
      </c>
      <c r="C88" s="9">
        <f>OrigMoRates!T88</f>
        <v>1.2772855081590648</v>
      </c>
      <c r="D88" s="7">
        <f>1/EventRates!AK88</f>
        <v>1609.6795541313386</v>
      </c>
      <c r="E88" s="9">
        <f>IF(EventRates!AL88=0," ",EventRates!AL88/EventRates!AK88)</f>
        <v>0.26948944167584932</v>
      </c>
      <c r="R88" s="32">
        <f>OrigMoRates!B88/EventRates!B88</f>
        <v>1</v>
      </c>
    </row>
    <row r="89" spans="1:18">
      <c r="A89" t="str">
        <f>OrigMoRates!A89</f>
        <v>Emerson-Copper Mtn 2011</v>
      </c>
      <c r="B89" s="7">
        <f>OrigMoRates!R89</f>
        <v>4.0380486189597208E+16</v>
      </c>
      <c r="C89" s="9">
        <f>OrigMoRates!T89</f>
        <v>2.9424249249395937</v>
      </c>
      <c r="D89" s="7">
        <f>1/EventRates!AK89</f>
        <v>1415.6157237330922</v>
      </c>
      <c r="E89" s="9">
        <f>IF(EventRates!AL89=0," ",EventRates!AL89/EventRates!AK89)</f>
        <v>0.50521491322908174</v>
      </c>
      <c r="R89" s="32">
        <f>OrigMoRates!B89/EventRates!B89</f>
        <v>1</v>
      </c>
    </row>
    <row r="90" spans="1:18">
      <c r="A90" t="str">
        <f>OrigMoRates!A90</f>
        <v>Eureka Peak</v>
      </c>
      <c r="B90" s="7">
        <f>OrigMoRates!R90</f>
        <v>1.6439788593145018E+16</v>
      </c>
      <c r="C90" s="9">
        <f>OrigMoRates!T90</f>
        <v>3.2277708865406511</v>
      </c>
      <c r="D90" s="7">
        <f>1/EventRates!AK90</f>
        <v>228294.66707593089</v>
      </c>
      <c r="E90" s="9">
        <f>IF(EventRates!AL90=0," ",EventRates!AL90/EventRates!AK90)</f>
        <v>12.860645934339045</v>
      </c>
      <c r="R90" s="32">
        <f>OrigMoRates!B90/EventRates!B90</f>
        <v>1</v>
      </c>
    </row>
    <row r="91" spans="1:18">
      <c r="A91" t="str">
        <f>OrigMoRates!A91</f>
        <v>Fickle Hill (alt1)</v>
      </c>
      <c r="B91" s="7">
        <f>OrigMoRates!R91</f>
        <v>6080102013318205</v>
      </c>
      <c r="C91" s="9">
        <f>OrigMoRates!T91</f>
        <v>0.46363942001151337</v>
      </c>
      <c r="D91" s="7">
        <f>1/EventRates!AK91</f>
        <v>3570.7499177730924</v>
      </c>
      <c r="E91" s="9">
        <f>IF(EventRates!AL91=0," ",EventRates!AL91/EventRates!AK91)</f>
        <v>1.2177400175561808</v>
      </c>
      <c r="R91" s="32">
        <f>OrigMoRates!B91/EventRates!B91</f>
        <v>1</v>
      </c>
    </row>
    <row r="92" spans="1:18">
      <c r="A92" t="str">
        <f>OrigMoRates!A92</f>
        <v>Fish Slough 2011 CFM</v>
      </c>
      <c r="B92" s="7">
        <f>OrigMoRates!R92</f>
        <v>5507203785920328</v>
      </c>
      <c r="C92" s="9">
        <f>OrigMoRates!T92</f>
        <v>2.0811680632577936</v>
      </c>
      <c r="D92" s="7">
        <f>1/EventRates!AK92</f>
        <v>7310.1392024928427</v>
      </c>
      <c r="E92" s="9">
        <f>IF(EventRates!AL92=0," ",EventRates!AL92/EventRates!AK92)</f>
        <v>0.44151679907861935</v>
      </c>
      <c r="R92" s="32">
        <f>OrigMoRates!B92/EventRates!B92</f>
        <v>1</v>
      </c>
    </row>
    <row r="93" spans="1:18">
      <c r="A93" t="str">
        <f>OrigMoRates!A93</f>
        <v>Fitzhugh Creek</v>
      </c>
      <c r="B93" s="7">
        <f>OrigMoRates!R93</f>
        <v>1222856137567598.5</v>
      </c>
      <c r="C93" s="9" t="str">
        <f>OrigMoRates!T93</f>
        <v>Inf</v>
      </c>
      <c r="D93" s="7">
        <f>1/EventRates!AK93</f>
        <v>108242.37951363569</v>
      </c>
      <c r="E93" s="9" t="str">
        <f>IF(EventRates!AL93=0," ",EventRates!AL93/EventRates!AK93)</f>
        <v xml:space="preserve"> </v>
      </c>
      <c r="R93" s="32">
        <f>OrigMoRates!B93/EventRates!B93</f>
        <v>1</v>
      </c>
    </row>
    <row r="94" spans="1:18">
      <c r="A94" t="str">
        <f>OrigMoRates!A94</f>
        <v>Fontana (Seismicity)</v>
      </c>
      <c r="B94" s="7">
        <f>OrigMoRates!R94</f>
        <v>3445758924559352.5</v>
      </c>
      <c r="C94" s="9" t="str">
        <f>OrigMoRates!T94</f>
        <v>Inf</v>
      </c>
      <c r="D94" s="7">
        <f>1/EventRates!AK94</f>
        <v>15209.039548950186</v>
      </c>
      <c r="E94" s="9" t="str">
        <f>IF(EventRates!AL94=0," ",EventRates!AL94/EventRates!AK94)</f>
        <v xml:space="preserve"> </v>
      </c>
      <c r="R94" s="32">
        <f>OrigMoRates!B94/EventRates!B94</f>
        <v>1</v>
      </c>
    </row>
    <row r="95" spans="1:18">
      <c r="A95" t="str">
        <f>OrigMoRates!A95</f>
        <v>Franklin 2011 CFM</v>
      </c>
      <c r="B95" s="7">
        <f>OrigMoRates!R95</f>
        <v>1.7455517080349924E+16</v>
      </c>
      <c r="C95" s="9" t="str">
        <f>OrigMoRates!T95</f>
        <v>Inf</v>
      </c>
      <c r="D95" s="7">
        <f>1/EventRates!AK95</f>
        <v>1750.3141793800794</v>
      </c>
      <c r="E95" s="9" t="str">
        <f>IF(EventRates!AL95=0," ",EventRates!AL95/EventRates!AK95)</f>
        <v xml:space="preserve"> </v>
      </c>
      <c r="R95" s="32">
        <f>OrigMoRates!B95/EventRates!B95</f>
        <v>1</v>
      </c>
    </row>
    <row r="96" spans="1:18">
      <c r="A96" t="str">
        <f>OrigMoRates!A96</f>
        <v>Garberville - Briceland 2011 CFM</v>
      </c>
      <c r="B96" s="7">
        <f>OrigMoRates!R96</f>
        <v>9.0298328227729248E+16</v>
      </c>
      <c r="C96" s="9" t="str">
        <f>OrigMoRates!T96</f>
        <v>Inf</v>
      </c>
      <c r="D96" s="7">
        <f>1/EventRates!AK96</f>
        <v>449.91564262798136</v>
      </c>
      <c r="E96" s="9" t="str">
        <f>IF(EventRates!AL96=0," ",EventRates!AL96/EventRates!AK96)</f>
        <v xml:space="preserve"> </v>
      </c>
      <c r="R96" s="32">
        <f>OrigMoRates!B96/EventRates!B96</f>
        <v>1</v>
      </c>
    </row>
    <row r="97" spans="1:18">
      <c r="A97" t="str">
        <f>OrigMoRates!A97</f>
        <v>Garlic Springs</v>
      </c>
      <c r="B97" s="7">
        <f>OrigMoRates!R97</f>
        <v>3061847858586449.5</v>
      </c>
      <c r="C97" s="9" t="str">
        <f>OrigMoRates!T97</f>
        <v>Inf</v>
      </c>
      <c r="D97" s="7">
        <f>1/EventRates!AK97</f>
        <v>17422.058659924296</v>
      </c>
      <c r="E97" s="9" t="str">
        <f>IF(EventRates!AL97=0," ",EventRates!AL97/EventRates!AK97)</f>
        <v xml:space="preserve"> </v>
      </c>
      <c r="R97" s="32">
        <f>OrigMoRates!B97/EventRates!B97</f>
        <v>1</v>
      </c>
    </row>
    <row r="98" spans="1:18">
      <c r="A98" t="str">
        <f>OrigMoRates!A98</f>
        <v>Garlock (Central)</v>
      </c>
      <c r="B98" s="7">
        <f>OrigMoRates!R98</f>
        <v>2.4008768206440512E+17</v>
      </c>
      <c r="C98" s="9">
        <f>OrigMoRates!T98</f>
        <v>0.89520192093804418</v>
      </c>
      <c r="D98" s="7">
        <f>1/EventRates!AK98</f>
        <v>624.61423163755455</v>
      </c>
      <c r="E98" s="9">
        <f>IF(EventRates!AL98=0," ",EventRates!AL98/EventRates!AK98)</f>
        <v>0.84709296820603552</v>
      </c>
      <c r="R98" s="32">
        <f>OrigMoRates!B98/EventRates!B98</f>
        <v>1</v>
      </c>
    </row>
    <row r="99" spans="1:18">
      <c r="A99" t="str">
        <f>OrigMoRates!A99</f>
        <v>Garlock (East)</v>
      </c>
      <c r="B99" s="7">
        <f>OrigMoRates!R99</f>
        <v>4.4252349159630808E+16</v>
      </c>
      <c r="C99" s="9">
        <f>OrigMoRates!T99</f>
        <v>0.94619993680173831</v>
      </c>
      <c r="D99" s="7">
        <f>1/EventRates!AK99</f>
        <v>907.18339014323533</v>
      </c>
      <c r="E99" s="9">
        <f>IF(EventRates!AL99=0," ",EventRates!AL99/EventRates!AK99)</f>
        <v>0.9248824025547977</v>
      </c>
      <c r="R99" s="32">
        <f>OrigMoRates!B99/EventRates!B99</f>
        <v>1</v>
      </c>
    </row>
    <row r="100" spans="1:18">
      <c r="A100" t="str">
        <f>OrigMoRates!A100</f>
        <v>Garlock (West)</v>
      </c>
      <c r="B100" s="7">
        <f>OrigMoRates!R100</f>
        <v>1.8236035964866803E+17</v>
      </c>
      <c r="C100" s="9">
        <f>OrigMoRates!T100</f>
        <v>0.78419115732483968</v>
      </c>
      <c r="D100" s="7">
        <f>1/EventRates!AK100</f>
        <v>1118.7195674769052</v>
      </c>
      <c r="E100" s="9">
        <f>IF(EventRates!AL100=0," ",EventRates!AL100/EventRates!AK100)</f>
        <v>1.4834102570566841</v>
      </c>
      <c r="R100" s="32">
        <f>OrigMoRates!B100/EventRates!B100</f>
        <v>1</v>
      </c>
    </row>
    <row r="101" spans="1:18">
      <c r="A101" t="str">
        <f>OrigMoRates!A101</f>
        <v>Gillem - Big Crack 2011 CFM</v>
      </c>
      <c r="B101" s="7">
        <f>OrigMoRates!R101</f>
        <v>3847510974290138.5</v>
      </c>
      <c r="C101" s="9">
        <f>OrigMoRates!T101</f>
        <v>0.31046302017794436</v>
      </c>
      <c r="D101" s="7">
        <f>1/EventRates!AK101</f>
        <v>95567.883869855214</v>
      </c>
      <c r="E101" s="9">
        <f>IF(EventRates!AL101=0," ",EventRates!AL101/EventRates!AK101)</f>
        <v>27.032085348846405</v>
      </c>
      <c r="R101" s="32">
        <f>OrigMoRates!B101/EventRates!B101</f>
        <v>1</v>
      </c>
    </row>
    <row r="102" spans="1:18">
      <c r="A102" t="str">
        <f>OrigMoRates!A102</f>
        <v>Goldstone Lake</v>
      </c>
      <c r="B102" s="7">
        <f>OrigMoRates!R102</f>
        <v>1.1625198893067078E+16</v>
      </c>
      <c r="C102" s="9" t="str">
        <f>OrigMoRates!T102</f>
        <v>Inf</v>
      </c>
      <c r="D102" s="7">
        <f>1/EventRates!AK102</f>
        <v>3418.0155581031522</v>
      </c>
      <c r="E102" s="9" t="str">
        <f>IF(EventRates!AL102=0," ",EventRates!AL102/EventRates!AK102)</f>
        <v xml:space="preserve"> </v>
      </c>
      <c r="R102" s="32">
        <f>OrigMoRates!B102/EventRates!B102</f>
        <v>1</v>
      </c>
    </row>
    <row r="103" spans="1:18">
      <c r="A103" t="str">
        <f>OrigMoRates!A103</f>
        <v>Goose Lake 2011 CFM</v>
      </c>
      <c r="B103" s="7">
        <f>OrigMoRates!R103</f>
        <v>1047898009395222.5</v>
      </c>
      <c r="C103" s="9" t="str">
        <f>OrigMoRates!T103</f>
        <v>Inf</v>
      </c>
      <c r="D103" s="7">
        <f>1/EventRates!AK103</f>
        <v>26541.035920489492</v>
      </c>
      <c r="E103" s="9" t="str">
        <f>IF(EventRates!AL103=0," ",EventRates!AL103/EventRates!AK103)</f>
        <v xml:space="preserve"> </v>
      </c>
      <c r="R103" s="32">
        <f>OrigMoRates!B103/EventRates!B103</f>
        <v>1</v>
      </c>
    </row>
    <row r="104" spans="1:18">
      <c r="A104" t="str">
        <f>OrigMoRates!A104</f>
        <v>Gravel Hills-Harper Lk</v>
      </c>
      <c r="B104" s="7">
        <f>OrigMoRates!R104</f>
        <v>2.0274243462212792E+16</v>
      </c>
      <c r="C104" s="9">
        <f>OrigMoRates!T104</f>
        <v>1.3002216726041789</v>
      </c>
      <c r="D104" s="7">
        <f>1/EventRates!AK104</f>
        <v>2270.5024426946693</v>
      </c>
      <c r="E104" s="9">
        <f>IF(EventRates!AL104=0," ",EventRates!AL104/EventRates!AK104)</f>
        <v>0.92069092238680617</v>
      </c>
      <c r="R104" s="32">
        <f>OrigMoRates!B104/EventRates!B104</f>
        <v>1</v>
      </c>
    </row>
    <row r="105" spans="1:18">
      <c r="A105" t="str">
        <f>OrigMoRates!A105</f>
        <v>Great Valley 01</v>
      </c>
      <c r="B105" s="7">
        <f>OrigMoRates!R105</f>
        <v>840987060767612.25</v>
      </c>
      <c r="C105" s="9">
        <f>OrigMoRates!T105</f>
        <v>0.63839789048706796</v>
      </c>
      <c r="D105" s="7">
        <f>1/EventRates!AK105</f>
        <v>42796.613384586242</v>
      </c>
      <c r="E105" s="9">
        <f>IF(EventRates!AL105=0," ",EventRates!AL105/EventRates!AK105)</f>
        <v>1.2867816678773869</v>
      </c>
      <c r="R105" s="32">
        <f>OrigMoRates!B105/EventRates!B105</f>
        <v>1</v>
      </c>
    </row>
    <row r="106" spans="1:18">
      <c r="A106" t="str">
        <f>OrigMoRates!A106</f>
        <v>Great Valley 02</v>
      </c>
      <c r="B106" s="7">
        <f>OrigMoRates!R106</f>
        <v>683243693999621.75</v>
      </c>
      <c r="C106" s="9">
        <f>OrigMoRates!T106</f>
        <v>1.0352978845727574</v>
      </c>
      <c r="D106" s="7">
        <f>1/EventRates!AK106</f>
        <v>18218.375403580543</v>
      </c>
      <c r="E106" s="9">
        <f>IF(EventRates!AL106=0," ",EventRates!AL106/EventRates!AK106)</f>
        <v>3.0366043337594479E-2</v>
      </c>
      <c r="R106" s="32">
        <f>OrigMoRates!B106/EventRates!B106</f>
        <v>1</v>
      </c>
    </row>
    <row r="107" spans="1:18">
      <c r="A107" t="str">
        <f>OrigMoRates!A107</f>
        <v>Great Valley 03 Mysterious Ridge</v>
      </c>
      <c r="B107" s="7">
        <f>OrigMoRates!R107</f>
        <v>2.9264376969785572E+16</v>
      </c>
      <c r="C107" s="9">
        <f>OrigMoRates!T107</f>
        <v>1.0376784000000017</v>
      </c>
      <c r="D107" s="7">
        <f>1/EventRates!AK107</f>
        <v>1170.399713846384</v>
      </c>
      <c r="E107" s="9">
        <f>IF(EventRates!AL107=0," ",EventRates!AL107/EventRates!AK107)</f>
        <v>0.85837160738048701</v>
      </c>
      <c r="R107" s="32">
        <f>OrigMoRates!B107/EventRates!B107</f>
        <v>1</v>
      </c>
    </row>
    <row r="108" spans="1:18">
      <c r="A108" t="str">
        <f>OrigMoRates!A108</f>
        <v>Great Valley 03a Dunnigan Hills</v>
      </c>
      <c r="B108" s="7">
        <f>OrigMoRates!R108</f>
        <v>2454094311413875</v>
      </c>
      <c r="C108" s="9" t="str">
        <f>OrigMoRates!T108</f>
        <v>Inf</v>
      </c>
      <c r="D108" s="7" t="e">
        <f>1/EventRates!AK108</f>
        <v>#DIV/0!</v>
      </c>
      <c r="E108" s="9" t="str">
        <f>IF(EventRates!AL108=0," ",EventRates!AL108/EventRates!AK108)</f>
        <v xml:space="preserve"> </v>
      </c>
      <c r="R108" s="32">
        <f>OrigMoRates!B108/EventRates!B108</f>
        <v>1</v>
      </c>
    </row>
    <row r="109" spans="1:18">
      <c r="A109" t="str">
        <f>OrigMoRates!A109</f>
        <v>Great Valley 04a Trout Creek</v>
      </c>
      <c r="B109" s="7">
        <f>OrigMoRates!R109</f>
        <v>9842321296116414</v>
      </c>
      <c r="C109" s="9">
        <f>OrigMoRates!T109</f>
        <v>0.93573504000000496</v>
      </c>
      <c r="D109" s="7">
        <f>1/EventRates!AK109</f>
        <v>1630.7072913773591</v>
      </c>
      <c r="E109" s="9">
        <f>IF(EventRates!AL109=0," ",EventRates!AL109/EventRates!AK109)</f>
        <v>0.10295214178911535</v>
      </c>
      <c r="R109" s="32">
        <f>OrigMoRates!B109/EventRates!B109</f>
        <v>1</v>
      </c>
    </row>
    <row r="110" spans="1:18">
      <c r="A110" t="str">
        <f>OrigMoRates!A110</f>
        <v>Great Valley 04b Gordon Valley</v>
      </c>
      <c r="B110" s="7">
        <f>OrigMoRates!R110</f>
        <v>1.1388746854087836E+16</v>
      </c>
      <c r="C110" s="9">
        <f>OrigMoRates!T110</f>
        <v>0.72933120000000196</v>
      </c>
      <c r="D110" s="7">
        <f>1/EventRates!AK110</f>
        <v>2205.8129617755585</v>
      </c>
      <c r="E110" s="9">
        <f>IF(EventRates!AL110=0," ",EventRates!AL110/EventRates!AK110)</f>
        <v>0.78617172920146172</v>
      </c>
      <c r="R110" s="32">
        <f>OrigMoRates!B110/EventRates!B110</f>
        <v>1</v>
      </c>
    </row>
    <row r="111" spans="1:18">
      <c r="A111" t="str">
        <f>OrigMoRates!A111</f>
        <v>Great Valley 05 Pittsburg - Kirby Hills alt1</v>
      </c>
      <c r="B111" s="7">
        <f>OrigMoRates!R111</f>
        <v>4431351884362988</v>
      </c>
      <c r="C111" s="9">
        <f>OrigMoRates!T111</f>
        <v>0.46270973557448325</v>
      </c>
      <c r="D111" s="7" t="e">
        <f>1/EventRates!AK111</f>
        <v>#DIV/0!</v>
      </c>
      <c r="E111" s="9" t="e">
        <f>IF(EventRates!AL111=0," ",EventRates!AL111/EventRates!AK111)</f>
        <v>#DIV/0!</v>
      </c>
      <c r="R111" s="32">
        <f>OrigMoRates!B111/EventRates!B111</f>
        <v>1</v>
      </c>
    </row>
    <row r="112" spans="1:18">
      <c r="A112" t="str">
        <f>OrigMoRates!A112</f>
        <v>Great Valley 05 Pittsburg Kirby Hills alt2</v>
      </c>
      <c r="B112" s="7">
        <f>OrigMoRates!R112</f>
        <v>4796662706072150</v>
      </c>
      <c r="C112" s="9" t="str">
        <f>OrigMoRates!T112</f>
        <v>Inf</v>
      </c>
      <c r="D112" s="7">
        <f>1/EventRates!AK112</f>
        <v>2679.2913076932723</v>
      </c>
      <c r="E112" s="9">
        <f>IF(EventRates!AL112=0," ",EventRates!AL112/EventRates!AK112)</f>
        <v>0.34861172619446579</v>
      </c>
      <c r="R112" s="32">
        <f>OrigMoRates!B112/EventRates!B112</f>
        <v>1</v>
      </c>
    </row>
    <row r="113" spans="1:18">
      <c r="A113" t="str">
        <f>OrigMoRates!A113</f>
        <v>Great Valley 06 (Midland) 2011 CFM alt1</v>
      </c>
      <c r="B113" s="7">
        <f>OrigMoRates!R113</f>
        <v>5978134739624898</v>
      </c>
      <c r="C113" s="9" t="str">
        <f>OrigMoRates!T113</f>
        <v>Inf</v>
      </c>
      <c r="D113" s="7">
        <f>1/EventRates!AK113</f>
        <v>4830.153882156671</v>
      </c>
      <c r="E113" s="9" t="str">
        <f>IF(EventRates!AL113=0," ",EventRates!AL113/EventRates!AK113)</f>
        <v xml:space="preserve"> </v>
      </c>
      <c r="R113" s="32">
        <f>OrigMoRates!B113/EventRates!B113</f>
        <v>1</v>
      </c>
    </row>
    <row r="114" spans="1:18">
      <c r="A114" t="str">
        <f>OrigMoRates!A114</f>
        <v>Great Valley 06 Midland alt2</v>
      </c>
      <c r="B114" s="7">
        <f>OrigMoRates!R114</f>
        <v>3949020525989198.5</v>
      </c>
      <c r="C114" s="9" t="str">
        <f>OrigMoRates!T114</f>
        <v>Inf</v>
      </c>
      <c r="D114" s="7">
        <f>1/EventRates!AK114</f>
        <v>5568.8530949463056</v>
      </c>
      <c r="E114" s="9" t="str">
        <f>IF(EventRates!AL114=0," ",EventRates!AL114/EventRates!AK114)</f>
        <v xml:space="preserve"> </v>
      </c>
      <c r="R114" s="32">
        <f>OrigMoRates!B114/EventRates!B114</f>
        <v>1</v>
      </c>
    </row>
    <row r="115" spans="1:18">
      <c r="A115" t="str">
        <f>OrigMoRates!A115</f>
        <v>Great Valley 07 (Orestimba)</v>
      </c>
      <c r="B115" s="7">
        <f>OrigMoRates!R115</f>
        <v>8068377193273764</v>
      </c>
      <c r="C115" s="9">
        <f>OrigMoRates!T115</f>
        <v>0.40006241657640523</v>
      </c>
      <c r="D115" s="7">
        <f>1/EventRates!AK115</f>
        <v>12402.525802451861</v>
      </c>
      <c r="E115" s="9">
        <f>IF(EventRates!AL115=0," ",EventRates!AL115/EventRates!AK115)</f>
        <v>5.4589010898547548</v>
      </c>
      <c r="R115" s="32">
        <f>OrigMoRates!B115/EventRates!B115</f>
        <v>1</v>
      </c>
    </row>
    <row r="116" spans="1:18">
      <c r="A116" t="str">
        <f>OrigMoRates!A116</f>
        <v>Great Valley 08 (Quinto)</v>
      </c>
      <c r="B116" s="7">
        <f>OrigMoRates!R116</f>
        <v>2683177780162738</v>
      </c>
      <c r="C116" s="9">
        <f>OrigMoRates!T116</f>
        <v>0.14541637819695272</v>
      </c>
      <c r="D116" s="7">
        <f>1/EventRates!AK116</f>
        <v>9813.3603159993108</v>
      </c>
      <c r="E116" s="9">
        <f>IF(EventRates!AL116=0," ",EventRates!AL116/EventRates!AK116)</f>
        <v>4.1328673022044224</v>
      </c>
      <c r="R116" s="32">
        <f>OrigMoRates!B116/EventRates!B116</f>
        <v>1</v>
      </c>
    </row>
    <row r="117" spans="1:18">
      <c r="A117" t="str">
        <f>OrigMoRates!A117</f>
        <v>Great Valley 09 (Laguna Seca)</v>
      </c>
      <c r="B117" s="7">
        <f>OrigMoRates!R117</f>
        <v>1.1714554721986364E+16</v>
      </c>
      <c r="C117" s="9">
        <f>OrigMoRates!T117</f>
        <v>0.66437129337289458</v>
      </c>
      <c r="D117" s="7">
        <f>1/EventRates!AK117</f>
        <v>2302.0972190313637</v>
      </c>
      <c r="E117" s="9">
        <f>IF(EventRates!AL117=0," ",EventRates!AL117/EventRates!AK117)</f>
        <v>0.9264802756020617</v>
      </c>
      <c r="R117" s="32">
        <f>OrigMoRates!B117/EventRates!B117</f>
        <v>1</v>
      </c>
    </row>
    <row r="118" spans="1:18">
      <c r="A118" t="str">
        <f>OrigMoRates!A118</f>
        <v>Great Valley 10 (Panoche)</v>
      </c>
      <c r="B118" s="7">
        <f>OrigMoRates!R118</f>
        <v>6813364647081771</v>
      </c>
      <c r="C118" s="9">
        <f>OrigMoRates!T118</f>
        <v>0.69846899999995926</v>
      </c>
      <c r="D118" s="7">
        <f>1/EventRates!AK118</f>
        <v>2010.4642779331664</v>
      </c>
      <c r="E118" s="9">
        <f>IF(EventRates!AL118=0," ",EventRates!AL118/EventRates!AK118)</f>
        <v>4.9531230043245812E-2</v>
      </c>
      <c r="R118" s="32">
        <f>OrigMoRates!B118/EventRates!B118</f>
        <v>1</v>
      </c>
    </row>
    <row r="119" spans="1:18">
      <c r="A119" t="str">
        <f>OrigMoRates!A119</f>
        <v>Great Valley 11</v>
      </c>
      <c r="B119" s="7">
        <f>OrigMoRates!R119</f>
        <v>1.1242849116425448E+16</v>
      </c>
      <c r="C119" s="9">
        <f>OrigMoRates!T119</f>
        <v>1.015764000000003</v>
      </c>
      <c r="D119" s="7">
        <f>1/EventRates!AK119</f>
        <v>1872.1910878204785</v>
      </c>
      <c r="E119" s="9">
        <f>IF(EventRates!AL119=0," ",EventRates!AL119/EventRates!AK119)</f>
        <v>0.12437940254862263</v>
      </c>
      <c r="R119" s="32">
        <f>OrigMoRates!B119/EventRates!B119</f>
        <v>1</v>
      </c>
    </row>
    <row r="120" spans="1:18">
      <c r="A120" t="str">
        <f>OrigMoRates!A120</f>
        <v>Great Valley 12</v>
      </c>
      <c r="B120" s="7">
        <f>OrigMoRates!R120</f>
        <v>4330330000275509.5</v>
      </c>
      <c r="C120" s="9">
        <f>OrigMoRates!T120</f>
        <v>0.54882959999998027</v>
      </c>
      <c r="D120" s="7">
        <f>1/EventRates!AK120</f>
        <v>2693.8181355554952</v>
      </c>
      <c r="E120" s="9" t="str">
        <f>IF(EventRates!AL120=0," ",EventRates!AL120/EventRates!AK120)</f>
        <v xml:space="preserve"> </v>
      </c>
      <c r="R120" s="32">
        <f>OrigMoRates!B120/EventRates!B120</f>
        <v>1</v>
      </c>
    </row>
    <row r="121" spans="1:18">
      <c r="A121" t="str">
        <f>OrigMoRates!A121</f>
        <v>Great Valley 13 (Coalinga)</v>
      </c>
      <c r="B121" s="7">
        <f>OrigMoRates!R121</f>
        <v>2.8690822723796312E+16</v>
      </c>
      <c r="C121" s="9">
        <f>OrigMoRates!T121</f>
        <v>0.85660561338406194</v>
      </c>
      <c r="D121" s="7">
        <f>1/EventRates!AK121</f>
        <v>1778.1911087545116</v>
      </c>
      <c r="E121" s="9">
        <f>IF(EventRates!AL121=0," ",EventRates!AL121/EventRates!AK121)</f>
        <v>1.5488349907040786</v>
      </c>
      <c r="R121" s="32">
        <f>OrigMoRates!B121/EventRates!B121</f>
        <v>1</v>
      </c>
    </row>
    <row r="122" spans="1:18">
      <c r="A122" t="str">
        <f>OrigMoRates!A122</f>
        <v>Great Valley 14 (Kettleman Hills)</v>
      </c>
      <c r="B122" s="7">
        <f>OrigMoRates!R122</f>
        <v>2.6319141648195108E+16</v>
      </c>
      <c r="C122" s="9">
        <f>OrigMoRates!T122</f>
        <v>0.63368849999999954</v>
      </c>
      <c r="D122" s="7">
        <f>1/EventRates!AK122</f>
        <v>3400.2202472063796</v>
      </c>
      <c r="E122" s="9">
        <f>IF(EventRates!AL122=0," ",EventRates!AL122/EventRates!AK122)</f>
        <v>2.9537538802268464</v>
      </c>
      <c r="R122" s="32">
        <f>OrigMoRates!B122/EventRates!B122</f>
        <v>1</v>
      </c>
    </row>
    <row r="123" spans="1:18">
      <c r="A123" t="str">
        <f>OrigMoRates!A123</f>
        <v>Green Valley 2011 CFM</v>
      </c>
      <c r="B123" s="7">
        <f>OrigMoRates!R123</f>
        <v>2.1851060137012812E+16</v>
      </c>
      <c r="C123" s="9" t="str">
        <f>OrigMoRates!T123</f>
        <v>Inf</v>
      </c>
      <c r="D123" s="7">
        <f>1/EventRates!AK123</f>
        <v>610.30494109212202</v>
      </c>
      <c r="E123" s="9" t="str">
        <f>IF(EventRates!AL123=0," ",EventRates!AL123/EventRates!AK123)</f>
        <v xml:space="preserve"> </v>
      </c>
      <c r="R123" s="32">
        <f>OrigMoRates!B123/EventRates!B123</f>
        <v>1</v>
      </c>
    </row>
    <row r="124" spans="1:18">
      <c r="A124" t="str">
        <f>OrigMoRates!A124</f>
        <v>Greenville (No) 2011 CFM</v>
      </c>
      <c r="B124" s="7">
        <f>OrigMoRates!R124</f>
        <v>4.0460658050450112E+16</v>
      </c>
      <c r="C124" s="9">
        <f>OrigMoRates!T124</f>
        <v>1.8815419464986527</v>
      </c>
      <c r="D124" s="7">
        <f>1/EventRates!AK124</f>
        <v>648.11311412075031</v>
      </c>
      <c r="E124" s="9">
        <f>IF(EventRates!AL124=0," ",EventRates!AL124/EventRates!AK124)</f>
        <v>0.78328667989224199</v>
      </c>
      <c r="R124" s="32">
        <f>OrigMoRates!B124/EventRates!B124</f>
        <v>1</v>
      </c>
    </row>
    <row r="125" spans="1:18">
      <c r="A125" t="str">
        <f>OrigMoRates!A125</f>
        <v>Greenville (So) 2011 CFM</v>
      </c>
      <c r="B125" s="7">
        <f>OrigMoRates!R125</f>
        <v>1.6925409664244746E+16</v>
      </c>
      <c r="C125" s="9">
        <f>OrigMoRates!T125</f>
        <v>0.88573495657400492</v>
      </c>
      <c r="D125" s="7">
        <f>1/EventRates!AK125</f>
        <v>1085.3229114394258</v>
      </c>
      <c r="E125" s="9">
        <f>IF(EventRates!AL125=0," ",EventRates!AL125/EventRates!AK125)</f>
        <v>1.311683040182988</v>
      </c>
      <c r="R125" s="32">
        <f>OrigMoRates!B125/EventRates!B125</f>
        <v>1</v>
      </c>
    </row>
    <row r="126" spans="1:18">
      <c r="A126" t="str">
        <f>OrigMoRates!A126</f>
        <v>Hartley Springs 2011 CFM</v>
      </c>
      <c r="B126" s="7">
        <f>OrigMoRates!R126</f>
        <v>8727321528773545</v>
      </c>
      <c r="C126" s="9">
        <f>OrigMoRates!T126</f>
        <v>1.3890197721790307</v>
      </c>
      <c r="D126" s="7">
        <f>1/EventRates!AK126</f>
        <v>3763.2631750598471</v>
      </c>
      <c r="E126" s="9">
        <f>IF(EventRates!AL126=0," ",EventRates!AL126/EventRates!AK126)</f>
        <v>0.53967801985959585</v>
      </c>
      <c r="R126" s="32">
        <f>OrigMoRates!B126/EventRates!B126</f>
        <v>1</v>
      </c>
    </row>
    <row r="127" spans="1:18">
      <c r="A127" t="str">
        <f>OrigMoRates!A127</f>
        <v>Hat Creek-McArthur-Mayfield</v>
      </c>
      <c r="B127" s="7">
        <f>OrigMoRates!R127</f>
        <v>2.06619415568957E+16</v>
      </c>
      <c r="C127" s="9">
        <f>OrigMoRates!T127</f>
        <v>0.42818349707971576</v>
      </c>
      <c r="D127" s="7">
        <f>1/EventRates!AK127</f>
        <v>2264.3914431697976</v>
      </c>
      <c r="E127" s="9">
        <f>IF(EventRates!AL127=0," ",EventRates!AL127/EventRates!AK127)</f>
        <v>1.9846486122114335</v>
      </c>
      <c r="R127" s="32">
        <f>OrigMoRates!B127/EventRates!B127</f>
        <v>1</v>
      </c>
    </row>
    <row r="128" spans="1:18">
      <c r="A128" t="str">
        <f>OrigMoRates!A128</f>
        <v>Hayward (No) 2011 CFM</v>
      </c>
      <c r="B128" s="7">
        <f>OrigMoRates!R128</f>
        <v>1.3014764264488587E+17</v>
      </c>
      <c r="C128" s="9">
        <f>OrigMoRates!T128</f>
        <v>1.9215366050598834</v>
      </c>
      <c r="D128" s="7">
        <f>1/EventRates!AK128</f>
        <v>243.47175732557011</v>
      </c>
      <c r="E128" s="9">
        <f>IF(EventRates!AL128=0," ",EventRates!AL128/EventRates!AK128)</f>
        <v>0.96101359474911607</v>
      </c>
      <c r="R128" s="32">
        <f>OrigMoRates!B128/EventRates!B128</f>
        <v>1</v>
      </c>
    </row>
    <row r="129" spans="1:18">
      <c r="A129" t="str">
        <f>OrigMoRates!A129</f>
        <v>Hayward (So) 2011 CFM</v>
      </c>
      <c r="B129" s="7">
        <f>OrigMoRates!R129</f>
        <v>1.6151601378747318E+17</v>
      </c>
      <c r="C129" s="9">
        <f>OrigMoRates!T129</f>
        <v>1.5827895540485781</v>
      </c>
      <c r="D129" s="7">
        <f>1/EventRates!AK129</f>
        <v>168.11364861017415</v>
      </c>
      <c r="E129" s="9">
        <f>IF(EventRates!AL129=0," ",EventRates!AL129/EventRates!AK129)</f>
        <v>0.73480909464099842</v>
      </c>
      <c r="R129" s="32">
        <f>OrigMoRates!B129/EventRates!B129</f>
        <v>1</v>
      </c>
    </row>
    <row r="130" spans="1:18">
      <c r="A130" t="str">
        <f>OrigMoRates!A130</f>
        <v>Hayward (So) extension 2011 CFM</v>
      </c>
      <c r="B130" s="7">
        <f>OrigMoRates!R130</f>
        <v>1.4308915715726252E+16</v>
      </c>
      <c r="C130" s="9" t="str">
        <f>OrigMoRates!T130</f>
        <v>Inf</v>
      </c>
      <c r="D130" s="7">
        <f>1/EventRates!AK130</f>
        <v>580.45028981924645</v>
      </c>
      <c r="E130" s="9" t="str">
        <f>IF(EventRates!AL130=0," ",EventRates!AL130/EventRates!AK130)</f>
        <v xml:space="preserve"> </v>
      </c>
      <c r="R130" s="32">
        <f>OrigMoRates!B130/EventRates!B130</f>
        <v>1</v>
      </c>
    </row>
    <row r="131" spans="1:18">
      <c r="A131" t="str">
        <f>OrigMoRates!A131</f>
        <v>Hector Mine</v>
      </c>
      <c r="B131" s="7">
        <f>OrigMoRates!R131</f>
        <v>1.1298637599218402E+16</v>
      </c>
      <c r="C131" s="9" t="str">
        <f>OrigMoRates!T131</f>
        <v>Inf</v>
      </c>
      <c r="D131" s="7">
        <f>1/EventRates!AK131</f>
        <v>2163.1962088447913</v>
      </c>
      <c r="E131" s="9" t="str">
        <f>IF(EventRates!AL131=0," ",EventRates!AL131/EventRates!AK131)</f>
        <v xml:space="preserve"> </v>
      </c>
      <c r="R131" s="32">
        <f>OrigMoRates!B131/EventRates!B131</f>
        <v>1</v>
      </c>
    </row>
    <row r="132" spans="1:18">
      <c r="A132" t="str">
        <f>OrigMoRates!A132</f>
        <v>Helendale-So Lockhart</v>
      </c>
      <c r="B132" s="7">
        <f>OrigMoRates!R132</f>
        <v>2.0009415120612656E+16</v>
      </c>
      <c r="C132" s="9">
        <f>OrigMoRates!T132</f>
        <v>0.76123101754662781</v>
      </c>
      <c r="D132" s="7">
        <f>1/EventRates!AK132</f>
        <v>3105.106135112605</v>
      </c>
      <c r="E132" s="9">
        <f>IF(EventRates!AL132=0," ",EventRates!AL132/EventRates!AK132)</f>
        <v>0.90838545902807599</v>
      </c>
      <c r="R132" s="32">
        <f>OrigMoRates!B132/EventRates!B132</f>
        <v>1</v>
      </c>
    </row>
    <row r="133" spans="1:18">
      <c r="A133" t="str">
        <f>OrigMoRates!A133</f>
        <v>Hilton Creek 2011 CFM</v>
      </c>
      <c r="B133" s="7">
        <f>OrigMoRates!R133</f>
        <v>2.8084596961324064E+16</v>
      </c>
      <c r="C133" s="9">
        <f>OrigMoRates!T133</f>
        <v>0.75230374682022871</v>
      </c>
      <c r="D133" s="7">
        <f>1/EventRates!AK133</f>
        <v>937.0481259251053</v>
      </c>
      <c r="E133" s="9">
        <f>IF(EventRates!AL133=0," ",EventRates!AL133/EventRates!AK133)</f>
        <v>0.94038063466901844</v>
      </c>
      <c r="R133" s="32">
        <f>OrigMoRates!B133/EventRates!B133</f>
        <v>1</v>
      </c>
    </row>
    <row r="134" spans="1:18">
      <c r="A134" t="str">
        <f>OrigMoRates!A134</f>
        <v>Hollywood</v>
      </c>
      <c r="B134" s="7">
        <f>OrigMoRates!R134</f>
        <v>1.5796107536122208E+16</v>
      </c>
      <c r="C134" s="9">
        <f>OrigMoRates!T134</f>
        <v>1.6979321061503065</v>
      </c>
      <c r="D134" s="7">
        <f>1/EventRates!AK134</f>
        <v>1576.3857286917416</v>
      </c>
      <c r="E134" s="9">
        <f>IF(EventRates!AL134=0," ",EventRates!AL134/EventRates!AK134)</f>
        <v>0.19924466950245706</v>
      </c>
      <c r="R134" s="32">
        <f>OrigMoRates!B134/EventRates!B134</f>
        <v>1</v>
      </c>
    </row>
    <row r="135" spans="1:18">
      <c r="A135" t="str">
        <f>OrigMoRates!A135</f>
        <v>Holser alt 1</v>
      </c>
      <c r="B135" s="7">
        <f>OrigMoRates!R135</f>
        <v>4074011870897829</v>
      </c>
      <c r="C135" s="9">
        <f>OrigMoRates!T135</f>
        <v>1.5776786146619717</v>
      </c>
      <c r="D135" s="7">
        <f>1/EventRates!AK135</f>
        <v>5752.8353412840997</v>
      </c>
      <c r="E135" s="9">
        <f>IF(EventRates!AL135=0," ",EventRates!AL135/EventRates!AK135)</f>
        <v>0.67813050612986647</v>
      </c>
      <c r="R135" s="32">
        <f>OrigMoRates!B135/EventRates!B135</f>
        <v>1</v>
      </c>
    </row>
    <row r="136" spans="1:18">
      <c r="A136" t="str">
        <f>OrigMoRates!A136</f>
        <v>Holser alt 2</v>
      </c>
      <c r="B136" s="7">
        <f>OrigMoRates!R136</f>
        <v>3100306494173928</v>
      </c>
      <c r="C136" s="9" t="str">
        <f>OrigMoRates!T136</f>
        <v>Inf</v>
      </c>
      <c r="D136" s="7">
        <f>1/EventRates!AK136</f>
        <v>5995.8316010017888</v>
      </c>
      <c r="E136" s="9" t="str">
        <f>IF(EventRates!AL136=0," ",EventRates!AL136/EventRates!AK136)</f>
        <v xml:space="preserve"> </v>
      </c>
      <c r="R136" s="32">
        <f>OrigMoRates!B136/EventRates!B136</f>
        <v>1</v>
      </c>
    </row>
    <row r="137" spans="1:18">
      <c r="A137" t="str">
        <f>OrigMoRates!A137</f>
        <v>Homestead Valley 2011</v>
      </c>
      <c r="B137" s="7">
        <f>OrigMoRates!R137</f>
        <v>1.239390995740835E+16</v>
      </c>
      <c r="C137" s="9" t="str">
        <f>OrigMoRates!T137</f>
        <v>Inf</v>
      </c>
      <c r="D137" s="7">
        <f>1/EventRates!AK137</f>
        <v>3173.6069339772307</v>
      </c>
      <c r="E137" s="9" t="str">
        <f>IF(EventRates!AL137=0," ",EventRates!AL137/EventRates!AK137)</f>
        <v xml:space="preserve"> </v>
      </c>
      <c r="R137" s="32">
        <f>OrigMoRates!B137/EventRates!B137</f>
        <v>1</v>
      </c>
    </row>
    <row r="138" spans="1:18">
      <c r="A138" t="str">
        <f>OrigMoRates!A138</f>
        <v>Honey Lake 2011 CFM</v>
      </c>
      <c r="B138" s="7">
        <f>OrigMoRates!R138</f>
        <v>3.4536153841226152E+16</v>
      </c>
      <c r="C138" s="9">
        <f>OrigMoRates!T138</f>
        <v>0.72831602513374882</v>
      </c>
      <c r="D138" s="7">
        <f>1/EventRates!AK138</f>
        <v>1167.2580368394665</v>
      </c>
      <c r="E138" s="9">
        <f>IF(EventRates!AL138=0," ",EventRates!AL138/EventRates!AK138)</f>
        <v>1.6471272581492631</v>
      </c>
      <c r="R138" s="32">
        <f>OrigMoRates!B138/EventRates!B138</f>
        <v>1</v>
      </c>
    </row>
    <row r="139" spans="1:18">
      <c r="A139" t="str">
        <f>OrigMoRates!A139</f>
        <v>Hosgri</v>
      </c>
      <c r="B139" s="7">
        <f>OrigMoRates!R139</f>
        <v>8.8443601107808032E+16</v>
      </c>
      <c r="C139" s="9">
        <f>OrigMoRates!T139</f>
        <v>0.99671620035024699</v>
      </c>
      <c r="D139" s="7">
        <f>1/EventRates!AK139</f>
        <v>1116.4756292026227</v>
      </c>
      <c r="E139" s="9">
        <f>IF(EventRates!AL139=0," ",EventRates!AL139/EventRates!AK139)</f>
        <v>1.4090614652974753</v>
      </c>
      <c r="R139" s="32">
        <f>OrigMoRates!B139/EventRates!B139</f>
        <v>1</v>
      </c>
    </row>
    <row r="140" spans="1:18">
      <c r="A140" t="str">
        <f>OrigMoRates!A140</f>
        <v>Hosgri (Extension)</v>
      </c>
      <c r="B140" s="7">
        <f>OrigMoRates!R140</f>
        <v>2551022084508635</v>
      </c>
      <c r="C140" s="9" t="str">
        <f>OrigMoRates!T140</f>
        <v>Inf</v>
      </c>
      <c r="D140" s="7">
        <f>1/EventRates!AK140</f>
        <v>6102.8424591341118</v>
      </c>
      <c r="E140" s="9" t="str">
        <f>IF(EventRates!AL140=0," ",EventRates!AL140/EventRates!AK140)</f>
        <v xml:space="preserve"> </v>
      </c>
      <c r="R140" s="32">
        <f>OrigMoRates!B140/EventRates!B140</f>
        <v>1</v>
      </c>
    </row>
    <row r="141" spans="1:18">
      <c r="A141" t="str">
        <f>OrigMoRates!A141</f>
        <v>Hunter Mountain-Saline Valley</v>
      </c>
      <c r="B141" s="7">
        <f>OrigMoRates!R141</f>
        <v>7.1811930765681552E+16</v>
      </c>
      <c r="C141" s="9">
        <f>OrigMoRates!T141</f>
        <v>1.0664008306086163</v>
      </c>
      <c r="D141" s="7">
        <f>1/EventRates!AK141</f>
        <v>746.61260370148216</v>
      </c>
      <c r="E141" s="9">
        <f>IF(EventRates!AL141=0," ",EventRates!AL141/EventRates!AK141)</f>
        <v>0.8445875138788892</v>
      </c>
      <c r="R141" s="32">
        <f>OrigMoRates!B141/EventRates!B141</f>
        <v>1</v>
      </c>
    </row>
    <row r="142" spans="1:18">
      <c r="A142" t="str">
        <f>OrigMoRates!A142</f>
        <v>Hunting Creek - Bartlett Springs connector 2011</v>
      </c>
      <c r="B142" s="7">
        <f>OrigMoRates!R142</f>
        <v>7.3283434856696992E+16</v>
      </c>
      <c r="C142" s="9" t="str">
        <f>OrigMoRates!T142</f>
        <v>Inf</v>
      </c>
      <c r="D142" s="7">
        <f>1/EventRates!AK142</f>
        <v>553.53069845930304</v>
      </c>
      <c r="E142" s="9" t="str">
        <f>IF(EventRates!AL142=0," ",EventRates!AL142/EventRates!AK142)</f>
        <v xml:space="preserve"> </v>
      </c>
      <c r="R142" s="32">
        <f>OrigMoRates!B142/EventRates!B142</f>
        <v>1</v>
      </c>
    </row>
    <row r="143" spans="1:18">
      <c r="A143" t="str">
        <f>OrigMoRates!A143</f>
        <v>Hunting Creek - Berryessa 2011 CFM</v>
      </c>
      <c r="B143" s="7">
        <f>OrigMoRates!R143</f>
        <v>4.8229470380206264E+16</v>
      </c>
      <c r="C143" s="9">
        <f>OrigMoRates!T143</f>
        <v>0.37404115613341077</v>
      </c>
      <c r="D143" s="7">
        <f>1/EventRates!AK143</f>
        <v>575.71998733912926</v>
      </c>
      <c r="E143" s="9">
        <f>IF(EventRates!AL143=0," ",EventRates!AL143/EventRates!AK143)</f>
        <v>1.9304965971355244</v>
      </c>
      <c r="R143" s="32">
        <f>OrigMoRates!B143/EventRates!B143</f>
        <v>1</v>
      </c>
    </row>
    <row r="144" spans="1:18">
      <c r="A144" t="str">
        <f>OrigMoRates!A144</f>
        <v>Imperial</v>
      </c>
      <c r="B144" s="7">
        <f>OrigMoRates!R144</f>
        <v>2.8825794972160166E+17</v>
      </c>
      <c r="C144" s="9">
        <f>OrigMoRates!T144</f>
        <v>0.79063272946106011</v>
      </c>
      <c r="D144" s="7">
        <f>1/EventRates!AK144</f>
        <v>175.91294988018785</v>
      </c>
      <c r="E144" s="9">
        <f>IF(EventRates!AL144=0," ",EventRates!AL144/EventRates!AK144)</f>
        <v>1.9085805475263069</v>
      </c>
      <c r="R144" s="32">
        <f>OrigMoRates!B144/EventRates!B144</f>
        <v>1</v>
      </c>
    </row>
    <row r="145" spans="1:18">
      <c r="A145" t="str">
        <f>OrigMoRates!A145</f>
        <v>Incline Village 2011 CFM</v>
      </c>
      <c r="B145" s="7">
        <f>OrigMoRates!R145</f>
        <v>2403150658463790</v>
      </c>
      <c r="C145" s="9" t="str">
        <f>OrigMoRates!T145</f>
        <v>Inf</v>
      </c>
      <c r="D145" s="7">
        <f>1/EventRates!AK145</f>
        <v>14715.924265359858</v>
      </c>
      <c r="E145" s="9" t="str">
        <f>IF(EventRates!AL145=0," ",EventRates!AL145/EventRates!AK145)</f>
        <v xml:space="preserve"> </v>
      </c>
      <c r="R145" s="32">
        <f>OrigMoRates!B145/EventRates!B145</f>
        <v>1</v>
      </c>
    </row>
    <row r="146" spans="1:18">
      <c r="A146" t="str">
        <f>OrigMoRates!A146</f>
        <v>Independence rev 2011</v>
      </c>
      <c r="B146" s="7">
        <f>OrigMoRates!R146</f>
        <v>8808893850567415</v>
      </c>
      <c r="C146" s="9">
        <f>OrigMoRates!T146</f>
        <v>1.5883017206275938</v>
      </c>
      <c r="D146" s="7">
        <f>1/EventRates!AK146</f>
        <v>6362.884956209381</v>
      </c>
      <c r="E146" s="9">
        <f>IF(EventRates!AL146=0," ",EventRates!AL146/EventRates!AK146)</f>
        <v>0.73809761448823608</v>
      </c>
      <c r="R146" s="32">
        <f>OrigMoRates!B146/EventRates!B146</f>
        <v>1</v>
      </c>
    </row>
    <row r="147" spans="1:18">
      <c r="A147" t="str">
        <f>OrigMoRates!A147</f>
        <v>Jess Valley</v>
      </c>
      <c r="B147" s="7">
        <f>OrigMoRates!R147</f>
        <v>1487536317906049</v>
      </c>
      <c r="C147" s="9" t="str">
        <f>OrigMoRates!T147</f>
        <v>Inf</v>
      </c>
      <c r="D147" s="7">
        <f>1/EventRates!AK147</f>
        <v>49068.06142916363</v>
      </c>
      <c r="E147" s="9" t="str">
        <f>IF(EventRates!AL147=0," ",EventRates!AL147/EventRates!AK147)</f>
        <v xml:space="preserve"> </v>
      </c>
      <c r="R147" s="32">
        <f>OrigMoRates!B147/EventRates!B147</f>
        <v>1</v>
      </c>
    </row>
    <row r="148" spans="1:18">
      <c r="A148" t="str">
        <f>OrigMoRates!A148</f>
        <v>Johnson Valley (No) 2011 rev</v>
      </c>
      <c r="B148" s="7">
        <f>OrigMoRates!R148</f>
        <v>2.3516463655360072E+16</v>
      </c>
      <c r="C148" s="9">
        <f>OrigMoRates!T148</f>
        <v>2.3321456369196238</v>
      </c>
      <c r="D148" s="7">
        <f>1/EventRates!AK148</f>
        <v>2157.9523711176553</v>
      </c>
      <c r="E148" s="9">
        <f>IF(EventRates!AL148=0," ",EventRates!AL148/EventRates!AK148)</f>
        <v>0.58495843980421758</v>
      </c>
      <c r="R148" s="32">
        <f>OrigMoRates!B148/EventRates!B148</f>
        <v>1</v>
      </c>
    </row>
    <row r="149" spans="1:18">
      <c r="A149" t="str">
        <f>OrigMoRates!A149</f>
        <v>Joshua Tree (Seismicity)</v>
      </c>
      <c r="B149" s="7">
        <f>OrigMoRates!R149</f>
        <v>409953785416368.44</v>
      </c>
      <c r="C149" s="9" t="str">
        <f>OrigMoRates!T149</f>
        <v>Inf</v>
      </c>
      <c r="D149" s="7">
        <f>1/EventRates!AK149</f>
        <v>39024.869019571255</v>
      </c>
      <c r="E149" s="9" t="str">
        <f>IF(EventRates!AL149=0," ",EventRates!AL149/EventRates!AK149)</f>
        <v xml:space="preserve"> </v>
      </c>
      <c r="R149" s="32">
        <f>OrigMoRates!B149/EventRates!B149</f>
        <v>1</v>
      </c>
    </row>
    <row r="150" spans="1:18">
      <c r="A150" t="str">
        <f>OrigMoRates!A150</f>
        <v>Keddie Ridge 2011 CFM</v>
      </c>
      <c r="B150" s="7">
        <f>OrigMoRates!R150</f>
        <v>5420334239973667</v>
      </c>
      <c r="C150" s="9" t="str">
        <f>OrigMoRates!T150</f>
        <v>Inf</v>
      </c>
      <c r="D150" s="7">
        <f>1/EventRates!AK150</f>
        <v>14760.709543020137</v>
      </c>
      <c r="E150" s="9" t="str">
        <f>IF(EventRates!AL150=0," ",EventRates!AL150/EventRates!AK150)</f>
        <v xml:space="preserve"> </v>
      </c>
      <c r="R150" s="32">
        <f>OrigMoRates!B150/EventRates!B150</f>
        <v>1</v>
      </c>
    </row>
    <row r="151" spans="1:18">
      <c r="A151" t="str">
        <f>OrigMoRates!A151</f>
        <v>Kern Canyon (Lake Isabella) 2011</v>
      </c>
      <c r="B151" s="7">
        <f>OrigMoRates!R151</f>
        <v>3480535133939517.5</v>
      </c>
      <c r="C151" s="9" t="str">
        <f>OrigMoRates!T151</f>
        <v>Inf</v>
      </c>
      <c r="D151" s="7">
        <f>1/EventRates!AK151</f>
        <v>9054.8791062451492</v>
      </c>
      <c r="E151" s="9" t="str">
        <f>IF(EventRates!AL151=0," ",EventRates!AL151/EventRates!AK151)</f>
        <v xml:space="preserve"> </v>
      </c>
      <c r="R151" s="32">
        <f>OrigMoRates!B151/EventRates!B151</f>
        <v>1</v>
      </c>
    </row>
    <row r="152" spans="1:18">
      <c r="A152" t="str">
        <f>OrigMoRates!A152</f>
        <v>Kern Canyon (North Kern) 2011</v>
      </c>
      <c r="B152" s="7">
        <f>OrigMoRates!R152</f>
        <v>4854953221538204</v>
      </c>
      <c r="C152" s="9" t="str">
        <f>OrigMoRates!T152</f>
        <v>Inf</v>
      </c>
      <c r="D152" s="7">
        <f>1/EventRates!AK152</f>
        <v>8152.7466777271175</v>
      </c>
      <c r="E152" s="9" t="str">
        <f>IF(EventRates!AL152=0," ",EventRates!AL152/EventRates!AK152)</f>
        <v xml:space="preserve"> </v>
      </c>
      <c r="R152" s="32">
        <f>OrigMoRates!B152/EventRates!B152</f>
        <v>1</v>
      </c>
    </row>
    <row r="153" spans="1:18">
      <c r="A153" t="str">
        <f>OrigMoRates!A153</f>
        <v>Kern Canyon (South Kern) 2011</v>
      </c>
      <c r="B153" s="7">
        <f>OrigMoRates!R153</f>
        <v>5456161838180870</v>
      </c>
      <c r="C153" s="9" t="str">
        <f>OrigMoRates!T153</f>
        <v>Inf</v>
      </c>
      <c r="D153" s="7">
        <f>1/EventRates!AK153</f>
        <v>7296.1959041606542</v>
      </c>
      <c r="E153" s="9" t="str">
        <f>IF(EventRates!AL153=0," ",EventRates!AL153/EventRates!AK153)</f>
        <v xml:space="preserve"> </v>
      </c>
      <c r="R153" s="32">
        <f>OrigMoRates!B153/EventRates!B153</f>
        <v>1</v>
      </c>
    </row>
    <row r="154" spans="1:18">
      <c r="A154" t="str">
        <f>OrigMoRates!A154</f>
        <v>Kickapoo</v>
      </c>
      <c r="B154" s="7">
        <f>OrigMoRates!R154</f>
        <v>2440106012277870</v>
      </c>
      <c r="C154" s="9" t="str">
        <f>OrigMoRates!T154</f>
        <v>Inf</v>
      </c>
      <c r="D154" s="7">
        <f>1/EventRates!AK154</f>
        <v>7439.7157097916106</v>
      </c>
      <c r="E154" s="9">
        <f>IF(EventRates!AL154=0," ",EventRates!AL154/EventRates!AK154)</f>
        <v>2.1286674563251911</v>
      </c>
      <c r="R154" s="32">
        <f>OrigMoRates!B154/EventRates!B154</f>
        <v>1</v>
      </c>
    </row>
    <row r="155" spans="1:18">
      <c r="A155" t="str">
        <f>OrigMoRates!A155</f>
        <v>King Range 2011 CFM</v>
      </c>
      <c r="B155" s="7">
        <f>OrigMoRates!R155</f>
        <v>6266149650438469</v>
      </c>
      <c r="C155" s="9" t="str">
        <f>OrigMoRates!T155</f>
        <v>Inf</v>
      </c>
      <c r="D155" s="7">
        <f>1/EventRates!AK155</f>
        <v>5188.4363862238024</v>
      </c>
      <c r="E155" s="9" t="str">
        <f>IF(EventRates!AL155=0," ",EventRates!AL155/EventRates!AK155)</f>
        <v xml:space="preserve"> </v>
      </c>
      <c r="R155" s="32">
        <f>OrigMoRates!B155/EventRates!B155</f>
        <v>1</v>
      </c>
    </row>
    <row r="156" spans="1:18">
      <c r="A156" t="str">
        <f>OrigMoRates!A156</f>
        <v>La Panza 2011</v>
      </c>
      <c r="B156" s="7">
        <f>OrigMoRates!R156</f>
        <v>3899449333183222.5</v>
      </c>
      <c r="C156" s="9" t="str">
        <f>OrigMoRates!T156</f>
        <v>Inf</v>
      </c>
      <c r="D156" s="7">
        <f>1/EventRates!AK156</f>
        <v>10913.224677878239</v>
      </c>
      <c r="E156" s="9" t="str">
        <f>IF(EventRates!AL156=0," ",EventRates!AL156/EventRates!AK156)</f>
        <v xml:space="preserve"> </v>
      </c>
      <c r="R156" s="32">
        <f>OrigMoRates!B156/EventRates!B156</f>
        <v>1</v>
      </c>
    </row>
    <row r="157" spans="1:18">
      <c r="A157" t="str">
        <f>OrigMoRates!A157</f>
        <v>Laguna Salada</v>
      </c>
      <c r="B157" s="7">
        <f>OrigMoRates!R157</f>
        <v>5.3369030234311376E+16</v>
      </c>
      <c r="C157" s="9">
        <f>OrigMoRates!T157</f>
        <v>0.38392266305662459</v>
      </c>
      <c r="D157" s="7">
        <f>1/EventRates!AK157</f>
        <v>979.85770784280089</v>
      </c>
      <c r="E157" s="9">
        <f>IF(EventRates!AL157=0," ",EventRates!AL157/EventRates!AK157)</f>
        <v>1.9372887911818801</v>
      </c>
      <c r="R157" s="32">
        <f>OrigMoRates!B157/EventRates!B157</f>
        <v>1</v>
      </c>
    </row>
    <row r="158" spans="1:18">
      <c r="A158" t="str">
        <f>OrigMoRates!A158</f>
        <v>Lake Isabella (Seismicity)</v>
      </c>
      <c r="B158" s="7">
        <f>OrigMoRates!R158</f>
        <v>7737693901870482</v>
      </c>
      <c r="C158" s="9" t="str">
        <f>OrigMoRates!T158</f>
        <v>Inf</v>
      </c>
      <c r="D158" s="7">
        <f>1/EventRates!AK158</f>
        <v>7215.0175993523726</v>
      </c>
      <c r="E158" s="9" t="str">
        <f>IF(EventRates!AL158=0," ",EventRates!AL158/EventRates!AK158)</f>
        <v xml:space="preserve"> </v>
      </c>
      <c r="R158" s="32">
        <f>OrigMoRates!B158/EventRates!B158</f>
        <v>1</v>
      </c>
    </row>
    <row r="159" spans="1:18">
      <c r="A159" t="str">
        <f>OrigMoRates!A159</f>
        <v>Las Positas</v>
      </c>
      <c r="B159" s="7">
        <f>OrigMoRates!R159</f>
        <v>2417226292711056</v>
      </c>
      <c r="C159" s="9" t="str">
        <f>OrigMoRates!T159</f>
        <v>Inf</v>
      </c>
      <c r="D159" s="7" t="e">
        <f>1/EventRates!AK159</f>
        <v>#DIV/0!</v>
      </c>
      <c r="E159" s="9" t="str">
        <f>IF(EventRates!AL159=0," ",EventRates!AL159/EventRates!AK159)</f>
        <v xml:space="preserve"> </v>
      </c>
      <c r="R159" s="32">
        <f>OrigMoRates!B159/EventRates!B159</f>
        <v>1</v>
      </c>
    </row>
    <row r="160" spans="1:18">
      <c r="A160" t="str">
        <f>OrigMoRates!A160</f>
        <v>Last Chance</v>
      </c>
      <c r="B160" s="7">
        <f>OrigMoRates!R160</f>
        <v>4057342962569416</v>
      </c>
      <c r="C160" s="9" t="str">
        <f>OrigMoRates!T160</f>
        <v>Inf</v>
      </c>
      <c r="D160" s="7">
        <f>1/EventRates!AK160</f>
        <v>7989.9468870177379</v>
      </c>
      <c r="E160" s="9" t="str">
        <f>IF(EventRates!AL160=0," ",EventRates!AL160/EventRates!AK160)</f>
        <v xml:space="preserve"> </v>
      </c>
      <c r="R160" s="32">
        <f>OrigMoRates!B160/EventRates!B160</f>
        <v>1</v>
      </c>
    </row>
    <row r="161" spans="1:18">
      <c r="A161" t="str">
        <f>OrigMoRates!A161</f>
        <v>Lenwood-Lockhart-Old Woman Springs</v>
      </c>
      <c r="B161" s="7">
        <f>OrigMoRates!R161</f>
        <v>5.0792633409593768E+16</v>
      </c>
      <c r="C161" s="9">
        <f>OrigMoRates!T161</f>
        <v>0.98118042108668357</v>
      </c>
      <c r="D161" s="7">
        <f>1/EventRates!AK161</f>
        <v>1484.7430188404842</v>
      </c>
      <c r="E161" s="9">
        <f>IF(EventRates!AL161=0," ",EventRates!AL161/EventRates!AK161)</f>
        <v>0.66988566296446961</v>
      </c>
      <c r="R161" s="32">
        <f>OrigMoRates!B161/EventRates!B161</f>
        <v>1</v>
      </c>
    </row>
    <row r="162" spans="1:18">
      <c r="A162" t="str">
        <f>OrigMoRates!A162</f>
        <v>Likely 2011 CFM</v>
      </c>
      <c r="B162" s="7">
        <f>OrigMoRates!R162</f>
        <v>1.1933664433013028E+16</v>
      </c>
      <c r="C162" s="9">
        <f>OrigMoRates!T162</f>
        <v>1.8827088141084187</v>
      </c>
      <c r="D162" s="7">
        <f>1/EventRates!AK162</f>
        <v>4366.952931518701</v>
      </c>
      <c r="E162" s="9">
        <f>IF(EventRates!AL162=0," ",EventRates!AL162/EventRates!AK162)</f>
        <v>0.79602643547111673</v>
      </c>
      <c r="R162" s="32">
        <f>OrigMoRates!B162/EventRates!B162</f>
        <v>1</v>
      </c>
    </row>
    <row r="163" spans="1:18">
      <c r="A163" t="str">
        <f>OrigMoRates!A163</f>
        <v>Lions Head 2011 CFM</v>
      </c>
      <c r="B163" s="7">
        <f>OrigMoRates!R163</f>
        <v>606130344204046.38</v>
      </c>
      <c r="C163" s="9">
        <f>OrigMoRates!T163</f>
        <v>2.3573644383869206</v>
      </c>
      <c r="D163" s="7">
        <f>1/EventRates!AK163</f>
        <v>57920.764864254357</v>
      </c>
      <c r="E163" s="9">
        <f>IF(EventRates!AL163=0," ",EventRates!AL163/EventRates!AK163)</f>
        <v>0.33991566366662096</v>
      </c>
      <c r="R163" s="32">
        <f>OrigMoRates!B163/EventRates!B163</f>
        <v>1</v>
      </c>
    </row>
    <row r="164" spans="1:18">
      <c r="A164" t="str">
        <f>OrigMoRates!A164</f>
        <v>Little Lake</v>
      </c>
      <c r="B164" s="7">
        <f>OrigMoRates!R164</f>
        <v>1.245771137904884E+16</v>
      </c>
      <c r="C164" s="9">
        <f>OrigMoRates!T164</f>
        <v>1.1484523824791701</v>
      </c>
      <c r="D164" s="7">
        <f>1/EventRates!AK164</f>
        <v>2855.5381765235406</v>
      </c>
      <c r="E164" s="9">
        <f>IF(EventRates!AL164=0," ",EventRates!AL164/EventRates!AK164)</f>
        <v>0.83268367893977646</v>
      </c>
      <c r="R164" s="32">
        <f>OrigMoRates!B164/EventRates!B164</f>
        <v>1</v>
      </c>
    </row>
    <row r="165" spans="1:18">
      <c r="A165" t="str">
        <f>OrigMoRates!A165</f>
        <v>Little Salmon (Offshore)</v>
      </c>
      <c r="B165" s="7">
        <f>OrigMoRates!R165</f>
        <v>7.2313506407066672E+16</v>
      </c>
      <c r="C165" s="9">
        <f>OrigMoRates!T165</f>
        <v>2.0355726919966233</v>
      </c>
      <c r="D165" s="7">
        <f>1/EventRates!AK165</f>
        <v>706.42531504188298</v>
      </c>
      <c r="E165" s="9">
        <f>IF(EventRates!AL165=0," ",EventRates!AL165/EventRates!AK165)</f>
        <v>0.61101151643831553</v>
      </c>
      <c r="R165" s="32">
        <f>OrigMoRates!B165/EventRates!B165</f>
        <v>1</v>
      </c>
    </row>
    <row r="166" spans="1:18">
      <c r="A166" t="str">
        <f>OrigMoRates!A166</f>
        <v>Little Salmon (Onshore)</v>
      </c>
      <c r="B166" s="7">
        <f>OrigMoRates!R166</f>
        <v>1.0408301553097018E+17</v>
      </c>
      <c r="C166" s="9">
        <f>OrigMoRates!T166</f>
        <v>0.77844441374995499</v>
      </c>
      <c r="D166" s="7">
        <f>1/EventRates!AK166</f>
        <v>407.31235091817945</v>
      </c>
      <c r="E166" s="9">
        <f>IF(EventRates!AL166=0," ",EventRates!AL166/EventRates!AK166)</f>
        <v>0.85747682524665159</v>
      </c>
      <c r="R166" s="32">
        <f>OrigMoRates!B166/EventRates!B166</f>
        <v>1</v>
      </c>
    </row>
    <row r="167" spans="1:18">
      <c r="A167" t="str">
        <f>OrigMoRates!A167</f>
        <v>Los Alamos 2011 CFM</v>
      </c>
      <c r="B167" s="7">
        <f>OrigMoRates!R167</f>
        <v>1.0316245652719594E+16</v>
      </c>
      <c r="C167" s="9">
        <f>OrigMoRates!T167</f>
        <v>0.88375741323382062</v>
      </c>
      <c r="D167" s="7">
        <f>1/EventRates!AK167</f>
        <v>4792.4847382469425</v>
      </c>
      <c r="E167" s="9">
        <f>IF(EventRates!AL167=0," ",EventRates!AL167/EventRates!AK167)</f>
        <v>1.5038902839881265</v>
      </c>
      <c r="R167" s="32">
        <f>OrigMoRates!B167/EventRates!B167</f>
        <v>1</v>
      </c>
    </row>
    <row r="168" spans="1:18">
      <c r="A168" t="str">
        <f>OrigMoRates!A168</f>
        <v>Los Alamos extension</v>
      </c>
      <c r="B168" s="7">
        <f>OrigMoRates!R168</f>
        <v>1.0041632009929592E+16</v>
      </c>
      <c r="C168" s="9" t="str">
        <f>OrigMoRates!T168</f>
        <v>Inf</v>
      </c>
      <c r="D168" s="7">
        <f>1/EventRates!AK168</f>
        <v>5205.6075444296212</v>
      </c>
      <c r="E168" s="9" t="str">
        <f>IF(EventRates!AL168=0," ",EventRates!AL168/EventRates!AK168)</f>
        <v xml:space="preserve"> </v>
      </c>
      <c r="R168" s="32">
        <f>OrigMoRates!B168/EventRates!B168</f>
        <v>1</v>
      </c>
    </row>
    <row r="169" spans="1:18">
      <c r="A169" t="str">
        <f>OrigMoRates!A169</f>
        <v>Los Medanos - Roe Island</v>
      </c>
      <c r="B169" s="7">
        <f>OrigMoRates!R169</f>
        <v>2271106824783128.5</v>
      </c>
      <c r="C169" s="9" t="str">
        <f>OrigMoRates!T169</f>
        <v>Inf</v>
      </c>
      <c r="D169" s="7">
        <f>1/EventRates!AK169</f>
        <v>15024.412569464666</v>
      </c>
      <c r="E169" s="9" t="str">
        <f>IF(EventRates!AL169=0," ",EventRates!AL169/EventRates!AK169)</f>
        <v xml:space="preserve"> </v>
      </c>
      <c r="R169" s="32">
        <f>OrigMoRates!B169/EventRates!B169</f>
        <v>1</v>
      </c>
    </row>
    <row r="170" spans="1:18">
      <c r="A170" t="str">
        <f>OrigMoRates!A170</f>
        <v>Los Osos 2011</v>
      </c>
      <c r="B170" s="7">
        <f>OrigMoRates!R170</f>
        <v>8330179645305809</v>
      </c>
      <c r="C170" s="9">
        <f>OrigMoRates!T170</f>
        <v>0.88376917304150371</v>
      </c>
      <c r="D170" s="7">
        <f>1/EventRates!AK170</f>
        <v>7237.6033332397301</v>
      </c>
      <c r="E170" s="9">
        <f>IF(EventRates!AL170=0," ",EventRates!AL170/EventRates!AK170)</f>
        <v>2.0300955210187999</v>
      </c>
      <c r="R170" s="32">
        <f>OrigMoRates!B170/EventRates!B170</f>
        <v>1</v>
      </c>
    </row>
    <row r="171" spans="1:18">
      <c r="A171" t="str">
        <f>OrigMoRates!A171</f>
        <v>Lost Hills</v>
      </c>
      <c r="B171" s="7">
        <f>OrigMoRates!R171</f>
        <v>1.2123350656117692E+16</v>
      </c>
      <c r="C171" s="9" t="str">
        <f>OrigMoRates!T171</f>
        <v>Inf</v>
      </c>
      <c r="D171" s="7">
        <f>1/EventRates!AK171</f>
        <v>3774.6049351761903</v>
      </c>
      <c r="E171" s="9" t="str">
        <f>IF(EventRates!AL171=0," ",EventRates!AL171/EventRates!AK171)</f>
        <v xml:space="preserve"> </v>
      </c>
      <c r="R171" s="32">
        <f>OrigMoRates!B171/EventRates!B171</f>
        <v>1</v>
      </c>
    </row>
    <row r="172" spans="1:18">
      <c r="A172" t="str">
        <f>OrigMoRates!A172</f>
        <v>Ludlow</v>
      </c>
      <c r="B172" s="7">
        <f>OrigMoRates!R172</f>
        <v>9932229761149640</v>
      </c>
      <c r="C172" s="9" t="str">
        <f>OrigMoRates!T172</f>
        <v>Inf</v>
      </c>
      <c r="D172" s="7">
        <f>1/EventRates!AK172</f>
        <v>4283.318648456564</v>
      </c>
      <c r="E172" s="9" t="str">
        <f>IF(EventRates!AL172=0," ",EventRates!AL172/EventRates!AK172)</f>
        <v xml:space="preserve"> </v>
      </c>
      <c r="R172" s="32">
        <f>OrigMoRates!B172/EventRates!B172</f>
        <v>1</v>
      </c>
    </row>
    <row r="173" spans="1:18">
      <c r="A173" t="str">
        <f>OrigMoRates!A173</f>
        <v>Maacama 2011 CFM</v>
      </c>
      <c r="B173" s="7">
        <f>OrigMoRates!R173</f>
        <v>5.0862331778029536E+17</v>
      </c>
      <c r="C173" s="9">
        <f>OrigMoRates!T173</f>
        <v>1.1834553562490868</v>
      </c>
      <c r="D173" s="7">
        <f>1/EventRates!AK173</f>
        <v>185.39648123552689</v>
      </c>
      <c r="E173" s="9">
        <f>IF(EventRates!AL173=0," ",EventRates!AL173/EventRates!AK173)</f>
        <v>0.88679182326992512</v>
      </c>
      <c r="R173" s="32">
        <f>OrigMoRates!B173/EventRates!B173</f>
        <v>1</v>
      </c>
    </row>
    <row r="174" spans="1:18">
      <c r="A174" t="str">
        <f>OrigMoRates!A174</f>
        <v>Mad River - Trinidad fault zone (alt2)</v>
      </c>
      <c r="B174" s="7">
        <f>OrigMoRates!R174</f>
        <v>8.6984449887617424E+16</v>
      </c>
      <c r="C174" s="9" t="str">
        <f>OrigMoRates!T174</f>
        <v>Inf</v>
      </c>
      <c r="D174" s="7">
        <f>1/EventRates!AK174</f>
        <v>557.73957210575588</v>
      </c>
      <c r="E174" s="9" t="str">
        <f>IF(EventRates!AL174=0," ",EventRates!AL174/EventRates!AK174)</f>
        <v xml:space="preserve"> </v>
      </c>
      <c r="R174" s="32">
        <f>OrigMoRates!B174/EventRates!B174</f>
        <v>1</v>
      </c>
    </row>
    <row r="175" spans="1:18">
      <c r="A175" t="str">
        <f>OrigMoRates!A175</f>
        <v>Mad River (alt1)</v>
      </c>
      <c r="B175" s="7">
        <f>OrigMoRates!R175</f>
        <v>1.017206317868714E+16</v>
      </c>
      <c r="C175" s="9">
        <f>OrigMoRates!T175</f>
        <v>0.51318249394365867</v>
      </c>
      <c r="D175" s="7">
        <f>1/EventRates!AK175</f>
        <v>2265.8555907058399</v>
      </c>
      <c r="E175" s="9">
        <f>IF(EventRates!AL175=0," ",EventRates!AL175/EventRates!AK175)</f>
        <v>0.93937890628369414</v>
      </c>
      <c r="R175" s="32">
        <f>OrigMoRates!B175/EventRates!B175</f>
        <v>1</v>
      </c>
    </row>
    <row r="176" spans="1:18">
      <c r="A176" t="str">
        <f>OrigMoRates!A176</f>
        <v>Malibu Coast (Extension) alt 1</v>
      </c>
      <c r="B176" s="7">
        <f>OrigMoRates!R176</f>
        <v>1772668620258140</v>
      </c>
      <c r="C176" s="9" t="str">
        <f>OrigMoRates!T176</f>
        <v>Inf</v>
      </c>
      <c r="D176" s="7">
        <f>1/EventRates!AK176</f>
        <v>4145.4011216869667</v>
      </c>
      <c r="E176" s="9" t="str">
        <f>IF(EventRates!AL176=0," ",EventRates!AL176/EventRates!AK176)</f>
        <v xml:space="preserve"> </v>
      </c>
      <c r="R176" s="32">
        <f>OrigMoRates!B176/EventRates!B176</f>
        <v>1</v>
      </c>
    </row>
    <row r="177" spans="1:18">
      <c r="A177" t="str">
        <f>OrigMoRates!A177</f>
        <v>Malibu Coast (Extension) alt 2</v>
      </c>
      <c r="B177" s="7">
        <f>OrigMoRates!R177</f>
        <v>4740687493533465</v>
      </c>
      <c r="C177" s="9" t="str">
        <f>OrigMoRates!T177</f>
        <v>Inf</v>
      </c>
      <c r="D177" s="7">
        <f>1/EventRates!AK177</f>
        <v>4767.5191610941347</v>
      </c>
      <c r="E177" s="9" t="str">
        <f>IF(EventRates!AL177=0," ",EventRates!AL177/EventRates!AK177)</f>
        <v xml:space="preserve"> </v>
      </c>
      <c r="R177" s="32">
        <f>OrigMoRates!B177/EventRates!B177</f>
        <v>1</v>
      </c>
    </row>
    <row r="178" spans="1:18">
      <c r="A178" t="str">
        <f>OrigMoRates!A178</f>
        <v>Malibu Coast alt 1</v>
      </c>
      <c r="B178" s="7">
        <f>OrigMoRates!R178</f>
        <v>3868791355013320</v>
      </c>
      <c r="C178" s="9">
        <f>OrigMoRates!T178</f>
        <v>2.8158896594655496</v>
      </c>
      <c r="D178" s="7">
        <f>1/EventRates!AK178</f>
        <v>3479.2360303496116</v>
      </c>
      <c r="E178" s="9">
        <f>IF(EventRates!AL178=0," ",EventRates!AL178/EventRates!AK178)</f>
        <v>0.12988769781136719</v>
      </c>
      <c r="R178" s="32">
        <f>OrigMoRates!B178/EventRates!B178</f>
        <v>1</v>
      </c>
    </row>
    <row r="179" spans="1:18">
      <c r="A179" t="str">
        <f>OrigMoRates!A179</f>
        <v>Malibu Coast alt 2</v>
      </c>
      <c r="B179" s="7">
        <f>OrigMoRates!R179</f>
        <v>8617084734093126</v>
      </c>
      <c r="C179" s="9">
        <f>OrigMoRates!T179</f>
        <v>2.9328176548237685</v>
      </c>
      <c r="D179" s="7">
        <f>1/EventRates!AK179</f>
        <v>3285.8125180950947</v>
      </c>
      <c r="E179" s="9">
        <f>IF(EventRates!AL179=0," ",EventRates!AL179/EventRates!AK179)</f>
        <v>0.57458496026010297</v>
      </c>
      <c r="R179" s="32">
        <f>OrigMoRates!B179/EventRates!B179</f>
        <v>1</v>
      </c>
    </row>
    <row r="180" spans="1:18">
      <c r="A180" t="str">
        <f>OrigMoRates!A180</f>
        <v>Manix-Afton Hills</v>
      </c>
      <c r="B180" s="7">
        <f>OrigMoRates!R180</f>
        <v>1.4084304529381716E+16</v>
      </c>
      <c r="C180" s="9" t="str">
        <f>OrigMoRates!T180</f>
        <v>Inf</v>
      </c>
      <c r="D180" s="7">
        <f>1/EventRates!AK180</f>
        <v>2470.703374109878</v>
      </c>
      <c r="E180" s="9" t="str">
        <f>IF(EventRates!AL180=0," ",EventRates!AL180/EventRates!AK180)</f>
        <v xml:space="preserve"> </v>
      </c>
      <c r="R180" s="32">
        <f>OrigMoRates!B180/EventRates!B180</f>
        <v>1</v>
      </c>
    </row>
    <row r="181" spans="1:18">
      <c r="A181" t="str">
        <f>OrigMoRates!A181</f>
        <v>McKinleyville (alt1)</v>
      </c>
      <c r="B181" s="7">
        <f>OrigMoRates!R181</f>
        <v>9898006196753944</v>
      </c>
      <c r="C181" s="9">
        <f>OrigMoRates!T181</f>
        <v>0.51207369969856198</v>
      </c>
      <c r="D181" s="7">
        <f>1/EventRates!AK181</f>
        <v>2431.7009935698629</v>
      </c>
      <c r="E181" s="9">
        <f>IF(EventRates!AL181=0," ",EventRates!AL181/EventRates!AK181)</f>
        <v>0.85372173536872942</v>
      </c>
      <c r="R181" s="32">
        <f>OrigMoRates!B181/EventRates!B181</f>
        <v>1</v>
      </c>
    </row>
    <row r="182" spans="1:18">
      <c r="A182" t="str">
        <f>OrigMoRates!A182</f>
        <v>McLean Lake</v>
      </c>
      <c r="B182" s="7">
        <f>OrigMoRates!R182</f>
        <v>8159496365481132</v>
      </c>
      <c r="C182" s="9" t="str">
        <f>OrigMoRates!T182</f>
        <v>Inf</v>
      </c>
      <c r="D182" s="7">
        <f>1/EventRates!AK182</f>
        <v>4147.5058170707753</v>
      </c>
      <c r="E182" s="9" t="str">
        <f>IF(EventRates!AL182=0," ",EventRates!AL182/EventRates!AK182)</f>
        <v xml:space="preserve"> </v>
      </c>
      <c r="R182" s="32">
        <f>OrigMoRates!B182/EventRates!B182</f>
        <v>1</v>
      </c>
    </row>
    <row r="183" spans="1:18">
      <c r="A183" t="str">
        <f>OrigMoRates!A183</f>
        <v>Mendocino</v>
      </c>
      <c r="B183" s="7">
        <f>OrigMoRates!R183</f>
        <v>4.7327990693259014E+17</v>
      </c>
      <c r="C183" s="9" t="str">
        <f>OrigMoRates!T183</f>
        <v>Inf</v>
      </c>
      <c r="D183" s="7">
        <f>1/EventRates!AK183</f>
        <v>129.08136265119043</v>
      </c>
      <c r="E183" s="9" t="str">
        <f>IF(EventRates!AL183=0," ",EventRates!AL183/EventRates!AK183)</f>
        <v xml:space="preserve"> </v>
      </c>
      <c r="R183" s="32">
        <f>OrigMoRates!B183/EventRates!B183</f>
        <v>1</v>
      </c>
    </row>
    <row r="184" spans="1:18">
      <c r="A184" t="str">
        <f>OrigMoRates!A184</f>
        <v>Mission (connected) 2011 CFM</v>
      </c>
      <c r="B184" s="7">
        <f>OrigMoRates!R184</f>
        <v>3264098332436614.5</v>
      </c>
      <c r="C184" s="9" t="str">
        <f>OrigMoRates!T184</f>
        <v>Inf</v>
      </c>
      <c r="D184" s="7">
        <f>1/EventRates!AK184</f>
        <v>2498.9347772990554</v>
      </c>
      <c r="E184" s="9" t="str">
        <f>IF(EventRates!AL184=0," ",EventRates!AL184/EventRates!AK184)</f>
        <v xml:space="preserve"> </v>
      </c>
      <c r="R184" s="32">
        <f>OrigMoRates!B184/EventRates!B184</f>
        <v>1</v>
      </c>
    </row>
    <row r="185" spans="1:18">
      <c r="A185" t="str">
        <f>OrigMoRates!A185</f>
        <v>Mission Creek</v>
      </c>
      <c r="B185" s="7">
        <f>OrigMoRates!R185</f>
        <v>1.3511512721846556E+16</v>
      </c>
      <c r="C185" s="9" t="str">
        <f>OrigMoRates!T185</f>
        <v>Inf</v>
      </c>
      <c r="D185" s="7">
        <f>1/EventRates!AK185</f>
        <v>2398.3495683755336</v>
      </c>
      <c r="E185" s="9" t="str">
        <f>IF(EventRates!AL185=0," ",EventRates!AL185/EventRates!AK185)</f>
        <v xml:space="preserve"> </v>
      </c>
      <c r="R185" s="32">
        <f>OrigMoRates!B185/EventRates!B185</f>
        <v>1</v>
      </c>
    </row>
    <row r="186" spans="1:18">
      <c r="A186" t="str">
        <f>OrigMoRates!A186</f>
        <v>Mission Hills 2011</v>
      </c>
      <c r="B186" s="7">
        <f>OrigMoRates!R186</f>
        <v>6229545499691882</v>
      </c>
      <c r="C186" s="9" t="str">
        <f>OrigMoRates!T186</f>
        <v>Inf</v>
      </c>
      <c r="D186" s="7">
        <f>1/EventRates!AK186</f>
        <v>4269.3819852488741</v>
      </c>
      <c r="E186" s="9" t="str">
        <f>IF(EventRates!AL186=0," ",EventRates!AL186/EventRates!AK186)</f>
        <v xml:space="preserve"> </v>
      </c>
      <c r="R186" s="32">
        <f>OrigMoRates!B186/EventRates!B186</f>
        <v>1</v>
      </c>
    </row>
    <row r="187" spans="1:18">
      <c r="A187" t="str">
        <f>OrigMoRates!A187</f>
        <v>Mission Ridge-Arroyo Parida-Santa Ana</v>
      </c>
      <c r="B187" s="7">
        <f>OrigMoRates!R187</f>
        <v>1.768463474389182E+16</v>
      </c>
      <c r="C187" s="9">
        <f>OrigMoRates!T187</f>
        <v>2.645062782794426</v>
      </c>
      <c r="D187" s="7">
        <f>1/EventRates!AK187</f>
        <v>1721.1116352035588</v>
      </c>
      <c r="E187" s="9">
        <f>IF(EventRates!AL187=0," ",EventRates!AL187/EventRates!AK187)</f>
        <v>0.30933991355819063</v>
      </c>
      <c r="R187" s="32">
        <f>OrigMoRates!B187/EventRates!B187</f>
        <v>1</v>
      </c>
    </row>
    <row r="188" spans="1:18">
      <c r="A188" t="str">
        <f>OrigMoRates!A188</f>
        <v>Mohawk Valley 2011 CFM</v>
      </c>
      <c r="B188" s="7">
        <f>OrigMoRates!R188</f>
        <v>1.789174354719333E+16</v>
      </c>
      <c r="C188" s="9" t="str">
        <f>OrigMoRates!T188</f>
        <v>Inf</v>
      </c>
      <c r="D188" s="7">
        <f>1/EventRates!AK188</f>
        <v>2657.5469330899728</v>
      </c>
      <c r="E188" s="9" t="str">
        <f>IF(EventRates!AL188=0," ",EventRates!AL188/EventRates!AK188)</f>
        <v xml:space="preserve"> </v>
      </c>
      <c r="R188" s="32">
        <f>OrigMoRates!B188/EventRates!B188</f>
        <v>1</v>
      </c>
    </row>
    <row r="189" spans="1:18">
      <c r="A189" t="str">
        <f>OrigMoRates!A189</f>
        <v>Mono Lake 2011 CFM</v>
      </c>
      <c r="B189" s="7">
        <f>OrigMoRates!R189</f>
        <v>9235760579588224</v>
      </c>
      <c r="C189" s="9">
        <f>OrigMoRates!T189</f>
        <v>0.28214590321003913</v>
      </c>
      <c r="D189" s="7" t="e">
        <f>1/EventRates!AK189</f>
        <v>#DIV/0!</v>
      </c>
      <c r="E189" s="9" t="e">
        <f>IF(EventRates!AL189=0," ",EventRates!AL189/EventRates!AK189)</f>
        <v>#DIV/0!</v>
      </c>
      <c r="R189" s="32">
        <f>OrigMoRates!B189/EventRates!B189</f>
        <v>1</v>
      </c>
    </row>
    <row r="190" spans="1:18">
      <c r="A190" t="str">
        <f>OrigMoRates!A190</f>
        <v>Monte Vista - Shannon 2011 CFM</v>
      </c>
      <c r="B190" s="7">
        <f>OrigMoRates!R190</f>
        <v>2.256791816280314E+16</v>
      </c>
      <c r="C190" s="9">
        <f>OrigMoRates!T190</f>
        <v>8.418117988491149</v>
      </c>
      <c r="D190" s="7">
        <f>1/EventRates!AK190</f>
        <v>1894.618165240179</v>
      </c>
      <c r="E190" s="9">
        <f>IF(EventRates!AL190=0," ",EventRates!AL190/EventRates!AK190)</f>
        <v>1.2828221258322734E-2</v>
      </c>
      <c r="R190" s="32">
        <f>OrigMoRates!B190/EventRates!B190</f>
        <v>1</v>
      </c>
    </row>
    <row r="191" spans="1:18">
      <c r="A191" t="str">
        <f>OrigMoRates!A191</f>
        <v>Monterey Bay-Tularcitos</v>
      </c>
      <c r="B191" s="7">
        <f>OrigMoRates!R191</f>
        <v>2.0246875974629272E+16</v>
      </c>
      <c r="C191" s="9">
        <f>OrigMoRates!T191</f>
        <v>1.1545591353971272</v>
      </c>
      <c r="D191" s="7">
        <f>1/EventRates!AK191</f>
        <v>2344.3308896966323</v>
      </c>
      <c r="E191" s="9">
        <f>IF(EventRates!AL191=0," ",EventRates!AL191/EventRates!AK191)</f>
        <v>0.58471810460638207</v>
      </c>
      <c r="R191" s="32">
        <f>OrigMoRates!B191/EventRates!B191</f>
        <v>1</v>
      </c>
    </row>
    <row r="192" spans="1:18">
      <c r="A192" t="str">
        <f>OrigMoRates!A192</f>
        <v>Morales (East)</v>
      </c>
      <c r="B192" s="7">
        <f>OrigMoRates!R192</f>
        <v>903117561199982.38</v>
      </c>
      <c r="C192" s="9" t="str">
        <f>OrigMoRates!T192</f>
        <v>Inf</v>
      </c>
      <c r="D192" s="7">
        <f>1/EventRates!AK192</f>
        <v>25113.12385598632</v>
      </c>
      <c r="E192" s="9" t="str">
        <f>IF(EventRates!AL192=0," ",EventRates!AL192/EventRates!AK192)</f>
        <v xml:space="preserve"> </v>
      </c>
      <c r="R192" s="32">
        <f>OrigMoRates!B192/EventRates!B192</f>
        <v>1</v>
      </c>
    </row>
    <row r="193" spans="1:18">
      <c r="A193" t="str">
        <f>OrigMoRates!A193</f>
        <v>Morales (West)</v>
      </c>
      <c r="B193" s="7">
        <f>OrigMoRates!R193</f>
        <v>839218602603692.62</v>
      </c>
      <c r="C193" s="9" t="str">
        <f>OrigMoRates!T193</f>
        <v>Inf</v>
      </c>
      <c r="D193" s="7">
        <f>1/EventRates!AK193</f>
        <v>37785.481871082557</v>
      </c>
      <c r="E193" s="9" t="str">
        <f>IF(EventRates!AL193=0," ",EventRates!AL193/EventRates!AK193)</f>
        <v xml:space="preserve"> </v>
      </c>
      <c r="R193" s="32">
        <f>OrigMoRates!B193/EventRates!B193</f>
        <v>1</v>
      </c>
    </row>
    <row r="194" spans="1:18">
      <c r="A194" t="str">
        <f>OrigMoRates!A194</f>
        <v>Mount Diablo Thrust</v>
      </c>
      <c r="B194" s="7">
        <f>OrigMoRates!R194</f>
        <v>7229025144509937</v>
      </c>
      <c r="C194" s="9">
        <f>OrigMoRates!T194</f>
        <v>0.3703005000000002</v>
      </c>
      <c r="D194" s="7">
        <f>1/EventRates!AK194</f>
        <v>1338.4851455888825</v>
      </c>
      <c r="E194" s="9">
        <f>IF(EventRates!AL194=0," ",EventRates!AL194/EventRates!AK194)</f>
        <v>0.35500416500021081</v>
      </c>
      <c r="R194" s="32">
        <f>OrigMoRates!B194/EventRates!B194</f>
        <v>1</v>
      </c>
    </row>
    <row r="195" spans="1:18">
      <c r="A195" t="str">
        <f>OrigMoRates!A195</f>
        <v>Mount Diablo Thrust North CFM</v>
      </c>
      <c r="B195" s="7">
        <f>OrigMoRates!R195</f>
        <v>8887985205303145</v>
      </c>
      <c r="C195" s="9" t="str">
        <f>OrigMoRates!T195</f>
        <v>Inf</v>
      </c>
      <c r="D195" s="7">
        <f>1/EventRates!AK195</f>
        <v>1271.2394391698761</v>
      </c>
      <c r="E195" s="9" t="str">
        <f>IF(EventRates!AL195=0," ",EventRates!AL195/EventRates!AK195)</f>
        <v xml:space="preserve"> </v>
      </c>
      <c r="R195" s="32">
        <f>OrigMoRates!B195/EventRates!B195</f>
        <v>1</v>
      </c>
    </row>
    <row r="196" spans="1:18">
      <c r="A196" t="str">
        <f>OrigMoRates!A196</f>
        <v>Mount Diablo Thrust South</v>
      </c>
      <c r="B196" s="7">
        <f>OrigMoRates!R196</f>
        <v>5125328058362708</v>
      </c>
      <c r="C196" s="9" t="str">
        <f>OrigMoRates!T196</f>
        <v>Inf</v>
      </c>
      <c r="D196" s="7">
        <f>1/EventRates!AK196</f>
        <v>1864.4314591101377</v>
      </c>
      <c r="E196" s="9" t="str">
        <f>IF(EventRates!AL196=0," ",EventRates!AL196/EventRates!AK196)</f>
        <v xml:space="preserve"> </v>
      </c>
      <c r="R196" s="32">
        <f>OrigMoRates!B196/EventRates!B196</f>
        <v>1</v>
      </c>
    </row>
    <row r="197" spans="1:18">
      <c r="A197" t="str">
        <f>OrigMoRates!A197</f>
        <v>Nelson Lake</v>
      </c>
      <c r="B197" s="7">
        <f>OrigMoRates!R197</f>
        <v>2768096741813327</v>
      </c>
      <c r="C197" s="9" t="str">
        <f>OrigMoRates!T197</f>
        <v>Inf</v>
      </c>
      <c r="D197" s="7">
        <f>1/EventRates!AK197</f>
        <v>10330.22261655118</v>
      </c>
      <c r="E197" s="9" t="str">
        <f>IF(EventRates!AL197=0," ",EventRates!AL197/EventRates!AK197)</f>
        <v xml:space="preserve"> </v>
      </c>
      <c r="R197" s="32">
        <f>OrigMoRates!B197/EventRates!B197</f>
        <v>1</v>
      </c>
    </row>
    <row r="198" spans="1:18">
      <c r="A198" t="str">
        <f>OrigMoRates!A198</f>
        <v>Newport-Inglewood (Offshore)</v>
      </c>
      <c r="B198" s="7">
        <f>OrigMoRates!R198</f>
        <v>1.9972384937763392E+16</v>
      </c>
      <c r="C198" s="9">
        <f>OrigMoRates!T198</f>
        <v>0.65457896143672445</v>
      </c>
      <c r="D198" s="7">
        <f>1/EventRates!AK198</f>
        <v>2074.622042463227</v>
      </c>
      <c r="E198" s="9">
        <f>IF(EventRates!AL198=0," ",EventRates!AL198/EventRates!AK198)</f>
        <v>1.5842054345346439</v>
      </c>
      <c r="R198" s="32">
        <f>OrigMoRates!B198/EventRates!B198</f>
        <v>1</v>
      </c>
    </row>
    <row r="199" spans="1:18">
      <c r="A199" t="str">
        <f>OrigMoRates!A199</f>
        <v>Newport-Inglewood alt 1</v>
      </c>
      <c r="B199" s="7">
        <f>OrigMoRates!R199</f>
        <v>1.8821623215652968E+16</v>
      </c>
      <c r="C199" s="9">
        <f>OrigMoRates!T199</f>
        <v>1.2786861454432454</v>
      </c>
      <c r="D199" s="7">
        <f>1/EventRates!AK199</f>
        <v>1913.4935924395788</v>
      </c>
      <c r="E199" s="9">
        <f>IF(EventRates!AL199=0," ",EventRates!AL199/EventRates!AK199)</f>
        <v>0.97582242100284089</v>
      </c>
      <c r="R199" s="32">
        <f>OrigMoRates!B199/EventRates!B199</f>
        <v>1</v>
      </c>
    </row>
    <row r="200" spans="1:18">
      <c r="A200" t="str">
        <f>OrigMoRates!A200</f>
        <v>Newport-Inglewood alt 2</v>
      </c>
      <c r="B200" s="7">
        <f>OrigMoRates!R200</f>
        <v>1.463914428745814E+16</v>
      </c>
      <c r="C200" s="9">
        <f>OrigMoRates!T200</f>
        <v>0.98316390676361887</v>
      </c>
      <c r="D200" s="7">
        <f>1/EventRates!AK200</f>
        <v>2245.7853185332228</v>
      </c>
      <c r="E200" s="9">
        <f>IF(EventRates!AL200=0," ",EventRates!AL200/EventRates!AK200)</f>
        <v>1.1544336026600959</v>
      </c>
      <c r="R200" s="32">
        <f>OrigMoRates!B200/EventRates!B200</f>
        <v>1</v>
      </c>
    </row>
    <row r="201" spans="1:18">
      <c r="A201" t="str">
        <f>OrigMoRates!A201</f>
        <v>North Channel</v>
      </c>
      <c r="B201" s="7">
        <f>OrigMoRates!R201</f>
        <v>4897534966780192</v>
      </c>
      <c r="C201" s="9">
        <f>OrigMoRates!T201</f>
        <v>0.83061494022629945</v>
      </c>
      <c r="D201" s="7">
        <f>1/EventRates!AK201</f>
        <v>2924.3480221259065</v>
      </c>
      <c r="E201" s="9">
        <f>IF(EventRates!AL201=0," ",EventRates!AL201/EventRates!AK201)</f>
        <v>0.78710822328805641</v>
      </c>
      <c r="R201" s="32">
        <f>OrigMoRates!B201/EventRates!B201</f>
        <v>1</v>
      </c>
    </row>
    <row r="202" spans="1:18">
      <c r="A202" t="str">
        <f>OrigMoRates!A202</f>
        <v>North Frontal  (East)</v>
      </c>
      <c r="B202" s="7">
        <f>OrigMoRates!R202</f>
        <v>1.44027687476681E+16</v>
      </c>
      <c r="C202" s="9">
        <f>OrigMoRates!T202</f>
        <v>1.41518526339823</v>
      </c>
      <c r="D202" s="7">
        <f>1/EventRates!AK202</f>
        <v>3368.1518719474211</v>
      </c>
      <c r="E202" s="9">
        <f>IF(EventRates!AL202=0," ",EventRates!AL202/EventRates!AK202)</f>
        <v>1.0200713103373715</v>
      </c>
      <c r="R202" s="32">
        <f>OrigMoRates!B202/EventRates!B202</f>
        <v>1</v>
      </c>
    </row>
    <row r="203" spans="1:18">
      <c r="A203" t="str">
        <f>OrigMoRates!A203</f>
        <v>North Frontal  (West)</v>
      </c>
      <c r="B203" s="7">
        <f>OrigMoRates!R203</f>
        <v>1.0809024675423364E+16</v>
      </c>
      <c r="C203" s="9">
        <f>OrigMoRates!T203</f>
        <v>0.34517828648271243</v>
      </c>
      <c r="D203" s="7">
        <f>1/EventRates!AK203</f>
        <v>5262.2898031615887</v>
      </c>
      <c r="E203" s="9">
        <f>IF(EventRates!AL203=0," ",EventRates!AL203/EventRates!AK203)</f>
        <v>2.9930137862990271</v>
      </c>
      <c r="R203" s="32">
        <f>OrigMoRates!B203/EventRates!B203</f>
        <v>1</v>
      </c>
    </row>
    <row r="204" spans="1:18">
      <c r="A204" t="str">
        <f>OrigMoRates!A204</f>
        <v>North Salt Lake</v>
      </c>
      <c r="B204" s="7">
        <f>OrigMoRates!R204</f>
        <v>216149462019097.88</v>
      </c>
      <c r="C204" s="9" t="str">
        <f>OrigMoRates!T204</f>
        <v>Inf</v>
      </c>
      <c r="D204" s="7">
        <f>1/EventRates!AK204</f>
        <v>47085.175154180099</v>
      </c>
      <c r="E204" s="9" t="str">
        <f>IF(EventRates!AL204=0," ",EventRates!AL204/EventRates!AK204)</f>
        <v xml:space="preserve"> </v>
      </c>
      <c r="R204" s="32">
        <f>OrigMoRates!B204/EventRates!B204</f>
        <v>1</v>
      </c>
    </row>
    <row r="205" spans="1:18">
      <c r="A205" t="str">
        <f>OrigMoRates!A205</f>
        <v>North Tahoe 2011 CFM</v>
      </c>
      <c r="B205" s="7">
        <f>OrigMoRates!R205</f>
        <v>7094596031437882</v>
      </c>
      <c r="C205" s="9">
        <f>OrigMoRates!T205</f>
        <v>1.6546321389257088</v>
      </c>
      <c r="D205" s="7">
        <f>1/EventRates!AK205</f>
        <v>7504.0227148292097</v>
      </c>
      <c r="E205" s="9">
        <f>IF(EventRates!AL205=0," ",EventRates!AL205/EventRates!AK205)</f>
        <v>0.43713422617805342</v>
      </c>
      <c r="R205" s="32">
        <f>OrigMoRates!B205/EventRates!B205</f>
        <v>1</v>
      </c>
    </row>
    <row r="206" spans="1:18">
      <c r="A206" t="str">
        <f>OrigMoRates!A206</f>
        <v>Northridge</v>
      </c>
      <c r="B206" s="7">
        <f>OrigMoRates!R206</f>
        <v>2.2573486266304936E+16</v>
      </c>
      <c r="C206" s="9">
        <f>OrigMoRates!T206</f>
        <v>0.91735396550693449</v>
      </c>
      <c r="D206" s="7">
        <f>1/EventRates!AK206</f>
        <v>1460.4056495572195</v>
      </c>
      <c r="E206" s="9">
        <f>IF(EventRates!AL206=0," ",EventRates!AL206/EventRates!AK206)</f>
        <v>0.96605534660015535</v>
      </c>
      <c r="R206" s="32">
        <f>OrigMoRates!B206/EventRates!B206</f>
        <v>1</v>
      </c>
    </row>
    <row r="207" spans="1:18">
      <c r="A207" t="str">
        <f>OrigMoRates!A207</f>
        <v>Northridge Hills</v>
      </c>
      <c r="B207" s="7">
        <f>OrigMoRates!R207</f>
        <v>2.1982777964165296E+16</v>
      </c>
      <c r="C207" s="9" t="str">
        <f>OrigMoRates!T207</f>
        <v>Inf</v>
      </c>
      <c r="D207" s="7">
        <f>1/EventRates!AK207</f>
        <v>3954.1654927071954</v>
      </c>
      <c r="E207" s="9" t="str">
        <f>IF(EventRates!AL207=0," ",EventRates!AL207/EventRates!AK207)</f>
        <v xml:space="preserve"> </v>
      </c>
      <c r="R207" s="32">
        <f>OrigMoRates!B207/EventRates!B207</f>
        <v>1</v>
      </c>
    </row>
    <row r="208" spans="1:18">
      <c r="A208" t="str">
        <f>OrigMoRates!A208</f>
        <v>Oak Ridge (Offshore)</v>
      </c>
      <c r="B208" s="7">
        <f>OrigMoRates!R208</f>
        <v>1.6502096707511936E+16</v>
      </c>
      <c r="C208" s="9">
        <f>OrigMoRates!T208</f>
        <v>0.64811689419654062</v>
      </c>
      <c r="D208" s="7">
        <f>1/EventRates!AK208</f>
        <v>1103.2908129556013</v>
      </c>
      <c r="E208" s="9">
        <f>IF(EventRates!AL208=0," ",EventRates!AL208/EventRates!AK208)</f>
        <v>1.6508044517325231</v>
      </c>
      <c r="R208" s="32">
        <f>OrigMoRates!B208/EventRates!B208</f>
        <v>1</v>
      </c>
    </row>
    <row r="209" spans="1:18">
      <c r="A209" t="str">
        <f>OrigMoRates!A209</f>
        <v>Oak Ridge (Offshore) west extension</v>
      </c>
      <c r="B209" s="7">
        <f>OrigMoRates!R209</f>
        <v>2705204230021566.5</v>
      </c>
      <c r="C209" s="9" t="str">
        <f>OrigMoRates!T209</f>
        <v>Inf</v>
      </c>
      <c r="D209" s="7">
        <f>1/EventRates!AK209</f>
        <v>1609.8861872476355</v>
      </c>
      <c r="E209" s="9" t="str">
        <f>IF(EventRates!AL209=0," ",EventRates!AL209/EventRates!AK209)</f>
        <v xml:space="preserve"> </v>
      </c>
      <c r="R209" s="32">
        <f>OrigMoRates!B209/EventRates!B209</f>
        <v>1</v>
      </c>
    </row>
    <row r="210" spans="1:18">
      <c r="A210" t="str">
        <f>OrigMoRates!A210</f>
        <v>Oak Ridge (Onshore)</v>
      </c>
      <c r="B210" s="7">
        <f>OrigMoRates!R210</f>
        <v>1.2052825981329488E+17</v>
      </c>
      <c r="C210" s="9">
        <f>OrigMoRates!T210</f>
        <v>1.0022071834740314</v>
      </c>
      <c r="D210" s="7">
        <f>1/EventRates!AK210</f>
        <v>715.93604425041633</v>
      </c>
      <c r="E210" s="9">
        <f>IF(EventRates!AL210=0," ",EventRates!AL210/EventRates!AK210)</f>
        <v>1.501858081905066</v>
      </c>
      <c r="R210" s="32">
        <f>OrigMoRates!B210/EventRates!B210</f>
        <v>1</v>
      </c>
    </row>
    <row r="211" spans="1:18">
      <c r="A211" t="str">
        <f>OrigMoRates!A211</f>
        <v>Oceanic - West Huasna</v>
      </c>
      <c r="B211" s="7">
        <f>OrigMoRates!R211</f>
        <v>1.899548957804074E+16</v>
      </c>
      <c r="C211" s="9" t="str">
        <f>OrigMoRates!T211</f>
        <v>Inf</v>
      </c>
      <c r="D211" s="7">
        <f>1/EventRates!AK211</f>
        <v>2323.7811847441799</v>
      </c>
      <c r="E211" s="9" t="str">
        <f>IF(EventRates!AL211=0," ",EventRates!AL211/EventRates!AK211)</f>
        <v xml:space="preserve"> </v>
      </c>
      <c r="R211" s="32">
        <f>OrigMoRates!B211/EventRates!B211</f>
        <v>1</v>
      </c>
    </row>
    <row r="212" spans="1:18">
      <c r="A212" t="str">
        <f>OrigMoRates!A212</f>
        <v>Oceanside alt1</v>
      </c>
      <c r="B212" s="7">
        <f>OrigMoRates!R212</f>
        <v>1.273094405980152E+16</v>
      </c>
      <c r="C212" s="9" t="str">
        <f>OrigMoRates!T212</f>
        <v>Inf</v>
      </c>
      <c r="D212" s="7">
        <f>1/EventRates!AK212</f>
        <v>3115.7242482289812</v>
      </c>
      <c r="E212" s="9" t="str">
        <f>IF(EventRates!AL212=0," ",EventRates!AL212/EventRates!AK212)</f>
        <v xml:space="preserve"> </v>
      </c>
      <c r="R212" s="32">
        <f>OrigMoRates!B212/EventRates!B212</f>
        <v>1</v>
      </c>
    </row>
    <row r="213" spans="1:18">
      <c r="A213" t="str">
        <f>OrigMoRates!A213</f>
        <v>Oceanside alt2</v>
      </c>
      <c r="B213" s="7">
        <f>OrigMoRates!R213</f>
        <v>1.2943037025151184E+16</v>
      </c>
      <c r="C213" s="9" t="str">
        <f>OrigMoRates!T213</f>
        <v>Inf</v>
      </c>
      <c r="D213" s="7">
        <f>1/EventRates!AK213</f>
        <v>5576.68176497082</v>
      </c>
      <c r="E213" s="9" t="str">
        <f>IF(EventRates!AL213=0," ",EventRates!AL213/EventRates!AK213)</f>
        <v xml:space="preserve"> </v>
      </c>
      <c r="R213" s="32">
        <f>OrigMoRates!B213/EventRates!B213</f>
        <v>1</v>
      </c>
    </row>
    <row r="214" spans="1:18">
      <c r="A214" t="str">
        <f>OrigMoRates!A214</f>
        <v>Ortigalita (North)</v>
      </c>
      <c r="B214" s="7">
        <f>OrigMoRates!R214</f>
        <v>2.341949775464812E+16</v>
      </c>
      <c r="C214" s="9" t="str">
        <f>OrigMoRates!T214</f>
        <v>Inf</v>
      </c>
      <c r="D214" s="7">
        <f>1/EventRates!AK214</f>
        <v>1263.1976776150643</v>
      </c>
      <c r="E214" s="9" t="str">
        <f>IF(EventRates!AL214=0," ",EventRates!AL214/EventRates!AK214)</f>
        <v xml:space="preserve"> </v>
      </c>
      <c r="R214" s="32">
        <f>OrigMoRates!B214/EventRates!B214</f>
        <v>1</v>
      </c>
    </row>
    <row r="215" spans="1:18">
      <c r="A215" t="str">
        <f>OrigMoRates!A215</f>
        <v>Ortigalita (South)</v>
      </c>
      <c r="B215" s="7">
        <f>OrigMoRates!R215</f>
        <v>2.4863065200162888E+16</v>
      </c>
      <c r="C215" s="9" t="str">
        <f>OrigMoRates!T215</f>
        <v>Inf</v>
      </c>
      <c r="D215" s="7">
        <f>1/EventRates!AK215</f>
        <v>1420.361486999298</v>
      </c>
      <c r="E215" s="9">
        <f>IF(EventRates!AL215=0," ",EventRates!AL215/EventRates!AK215)</f>
        <v>0.85553883437003819</v>
      </c>
      <c r="R215" s="32">
        <f>OrigMoRates!B215/EventRates!B215</f>
        <v>1</v>
      </c>
    </row>
    <row r="216" spans="1:18">
      <c r="A216" t="str">
        <f>OrigMoRates!A216</f>
        <v>Owens Valley</v>
      </c>
      <c r="B216" s="7">
        <f>OrigMoRates!R216</f>
        <v>1.4043309955564589E+17</v>
      </c>
      <c r="C216" s="9">
        <f>OrigMoRates!T216</f>
        <v>2.695330598396299</v>
      </c>
      <c r="D216" s="7">
        <f>1/EventRates!AK216</f>
        <v>749.69694970095725</v>
      </c>
      <c r="E216" s="9">
        <f>IF(EventRates!AL216=0," ",EventRates!AL216/EventRates!AK216)</f>
        <v>0.55555744789395145</v>
      </c>
      <c r="R216" s="32">
        <f>OrigMoRates!B216/EventRates!B216</f>
        <v>1</v>
      </c>
    </row>
    <row r="217" spans="1:18">
      <c r="A217" t="str">
        <f>OrigMoRates!A217</f>
        <v>Owens Valley Keough Hot Springs</v>
      </c>
      <c r="B217" s="7">
        <f>OrigMoRates!R217</f>
        <v>1.6551869722520858E+16</v>
      </c>
      <c r="C217" s="9" t="str">
        <f>OrigMoRates!T217</f>
        <v>Inf</v>
      </c>
      <c r="D217" s="7">
        <f>1/EventRates!AK217</f>
        <v>1625.4177659921636</v>
      </c>
      <c r="E217" s="9" t="str">
        <f>IF(EventRates!AL217=0," ",EventRates!AL217/EventRates!AK217)</f>
        <v xml:space="preserve"> </v>
      </c>
      <c r="R217" s="32">
        <f>OrigMoRates!B217/EventRates!B217</f>
        <v>1</v>
      </c>
    </row>
    <row r="218" spans="1:18">
      <c r="A218" t="str">
        <f>OrigMoRates!A218</f>
        <v>Owl Lake</v>
      </c>
      <c r="B218" s="7">
        <f>OrigMoRates!R218</f>
        <v>1.7037397190627902E+16</v>
      </c>
      <c r="C218" s="9">
        <f>OrigMoRates!T218</f>
        <v>0.93840075000000156</v>
      </c>
      <c r="D218" s="7">
        <f>1/EventRates!AK218</f>
        <v>2984.2930694233514</v>
      </c>
      <c r="E218" s="9">
        <f>IF(EventRates!AL218=0," ",EventRates!AL218/EventRates!AK218)</f>
        <v>0.73612374680024517</v>
      </c>
      <c r="R218" s="32">
        <f>OrigMoRates!B218/EventRates!B218</f>
        <v>1</v>
      </c>
    </row>
    <row r="219" spans="1:18">
      <c r="A219" t="str">
        <f>OrigMoRates!A219</f>
        <v>Ozena</v>
      </c>
      <c r="B219" s="7">
        <f>OrigMoRates!R219</f>
        <v>2823883897438066.5</v>
      </c>
      <c r="C219" s="9" t="str">
        <f>OrigMoRates!T219</f>
        <v>Inf</v>
      </c>
      <c r="D219" s="7">
        <f>1/EventRates!AK219</f>
        <v>23696.669711017566</v>
      </c>
      <c r="E219" s="9" t="str">
        <f>IF(EventRates!AL219=0," ",EventRates!AL219/EventRates!AK219)</f>
        <v xml:space="preserve"> </v>
      </c>
      <c r="R219" s="32">
        <f>OrigMoRates!B219/EventRates!B219</f>
        <v>1</v>
      </c>
    </row>
    <row r="220" spans="1:18">
      <c r="A220" t="str">
        <f>OrigMoRates!A220</f>
        <v>Palos Verdes</v>
      </c>
      <c r="B220" s="7">
        <f>OrigMoRates!R220</f>
        <v>1.1483976404230278E+17</v>
      </c>
      <c r="C220" s="9">
        <f>OrigMoRates!T220</f>
        <v>0.94590285688207532</v>
      </c>
      <c r="D220" s="7">
        <f>1/EventRates!AK220</f>
        <v>1004.9181897942633</v>
      </c>
      <c r="E220" s="9">
        <f>IF(EventRates!AL220=0," ",EventRates!AL220/EventRates!AK220)</f>
        <v>1.3303660691474595</v>
      </c>
      <c r="R220" s="32">
        <f>OrigMoRates!B220/EventRates!B220</f>
        <v>1</v>
      </c>
    </row>
    <row r="221" spans="1:18">
      <c r="A221" t="str">
        <f>OrigMoRates!A221</f>
        <v>Panamint Valley</v>
      </c>
      <c r="B221" s="7">
        <f>OrigMoRates!R221</f>
        <v>1.300453759743209E+17</v>
      </c>
      <c r="C221" s="9">
        <f>OrigMoRates!T221</f>
        <v>1.2163324938611504</v>
      </c>
      <c r="D221" s="7">
        <f>1/EventRates!AK221</f>
        <v>875.26485249013706</v>
      </c>
      <c r="E221" s="9">
        <f>IF(EventRates!AL221=0," ",EventRates!AL221/EventRates!AK221)</f>
        <v>0.95225302478650875</v>
      </c>
      <c r="R221" s="32">
        <f>OrigMoRates!B221/EventRates!B221</f>
        <v>1</v>
      </c>
    </row>
    <row r="222" spans="1:18">
      <c r="A222" t="str">
        <f>OrigMoRates!A222</f>
        <v>Paradise</v>
      </c>
      <c r="B222" s="7">
        <f>OrigMoRates!R222</f>
        <v>1.9549608649036936E+16</v>
      </c>
      <c r="C222" s="9" t="str">
        <f>OrigMoRates!T222</f>
        <v>Inf</v>
      </c>
      <c r="D222" s="7">
        <f>1/EventRates!AK222</f>
        <v>2939.3099996802544</v>
      </c>
      <c r="E222" s="9" t="str">
        <f>IF(EventRates!AL222=0," ",EventRates!AL222/EventRates!AK222)</f>
        <v xml:space="preserve"> </v>
      </c>
      <c r="R222" s="32">
        <f>OrigMoRates!B222/EventRates!B222</f>
        <v>1</v>
      </c>
    </row>
    <row r="223" spans="1:18">
      <c r="A223" t="str">
        <f>OrigMoRates!A223</f>
        <v>Peralta Hills</v>
      </c>
      <c r="B223" s="7">
        <f>OrigMoRates!R223</f>
        <v>1887184808459782</v>
      </c>
      <c r="C223" s="9" t="str">
        <f>OrigMoRates!T223</f>
        <v>Inf</v>
      </c>
      <c r="D223" s="7">
        <f>1/EventRates!AK223</f>
        <v>10999.116662053959</v>
      </c>
      <c r="E223" s="9" t="str">
        <f>IF(EventRates!AL223=0," ",EventRates!AL223/EventRates!AK223)</f>
        <v xml:space="preserve"> </v>
      </c>
      <c r="R223" s="32">
        <f>OrigMoRates!B223/EventRates!B223</f>
        <v>1</v>
      </c>
    </row>
    <row r="224" spans="1:18">
      <c r="A224" t="str">
        <f>OrigMoRates!A224</f>
        <v>Pilarcitos 2011 CFM</v>
      </c>
      <c r="B224" s="7">
        <f>OrigMoRates!R224</f>
        <v>9378592019168390</v>
      </c>
      <c r="C224" s="9" t="str">
        <f>OrigMoRates!T224</f>
        <v>Inf</v>
      </c>
      <c r="D224" s="7">
        <f>1/EventRates!AK224</f>
        <v>4119.2366924194966</v>
      </c>
      <c r="E224" s="9" t="str">
        <f>IF(EventRates!AL224=0," ",EventRates!AL224/EventRates!AK224)</f>
        <v xml:space="preserve"> </v>
      </c>
      <c r="R224" s="32">
        <f>OrigMoRates!B224/EventRates!B224</f>
        <v>1</v>
      </c>
    </row>
    <row r="225" spans="1:18">
      <c r="A225" t="str">
        <f>OrigMoRates!A225</f>
        <v>Pine Mtn</v>
      </c>
      <c r="B225" s="7">
        <f>OrigMoRates!R225</f>
        <v>1.6498516640809084E+16</v>
      </c>
      <c r="C225" s="9" t="str">
        <f>OrigMoRates!T225</f>
        <v>Inf</v>
      </c>
      <c r="D225" s="7">
        <f>1/EventRates!AK225</f>
        <v>3792.2240772046848</v>
      </c>
      <c r="E225" s="9" t="str">
        <f>IF(EventRates!AL225=0," ",EventRates!AL225/EventRates!AK225)</f>
        <v xml:space="preserve"> </v>
      </c>
      <c r="R225" s="32">
        <f>OrigMoRates!B225/EventRates!B225</f>
        <v>1</v>
      </c>
    </row>
    <row r="226" spans="1:18">
      <c r="A226" t="str">
        <f>OrigMoRates!A226</f>
        <v>Pinto Mtn</v>
      </c>
      <c r="B226" s="7">
        <f>OrigMoRates!R226</f>
        <v>1.0076662667087914E+17</v>
      </c>
      <c r="C226" s="9">
        <f>OrigMoRates!T226</f>
        <v>1.1696415925688652</v>
      </c>
      <c r="D226" s="7">
        <f>1/EventRates!AK226</f>
        <v>770.78500394787454</v>
      </c>
      <c r="E226" s="9">
        <f>IF(EventRates!AL226=0," ",EventRates!AL226/EventRates!AK226)</f>
        <v>1.0908193215533279</v>
      </c>
      <c r="R226" s="32">
        <f>OrigMoRates!B226/EventRates!B226</f>
        <v>1</v>
      </c>
    </row>
    <row r="227" spans="1:18">
      <c r="A227" t="str">
        <f>OrigMoRates!A227</f>
        <v>Pisgah-Bullion Mtn-Mesquite Lk</v>
      </c>
      <c r="B227" s="7">
        <f>OrigMoRates!R227</f>
        <v>3.6062456530347744E+16</v>
      </c>
      <c r="C227" s="9">
        <f>OrigMoRates!T227</f>
        <v>1.2956881572923802</v>
      </c>
      <c r="D227" s="7">
        <f>1/EventRates!AK227</f>
        <v>1548.6193124863516</v>
      </c>
      <c r="E227" s="9">
        <f>IF(EventRates!AL227=0," ",EventRates!AL227/EventRates!AK227)</f>
        <v>0.6130350123983862</v>
      </c>
      <c r="R227" s="32">
        <f>OrigMoRates!B227/EventRates!B227</f>
        <v>1</v>
      </c>
    </row>
    <row r="228" spans="1:18">
      <c r="A228" t="str">
        <f>OrigMoRates!A228</f>
        <v>Pitas Point (Lower West)</v>
      </c>
      <c r="B228" s="7">
        <f>OrigMoRates!R228</f>
        <v>3.0268216463410632E+16</v>
      </c>
      <c r="C228" s="9">
        <f>OrigMoRates!T228</f>
        <v>0.71554150471260447</v>
      </c>
      <c r="D228" s="7">
        <f>1/EventRates!AK228</f>
        <v>2620.7478598987245</v>
      </c>
      <c r="E228" s="9">
        <f>IF(EventRates!AL228=0," ",EventRates!AL228/EventRates!AK228)</f>
        <v>3.6421924135262205</v>
      </c>
      <c r="R228" s="32">
        <f>OrigMoRates!B228/EventRates!B228</f>
        <v>1</v>
      </c>
    </row>
    <row r="229" spans="1:18">
      <c r="A229" t="str">
        <f>OrigMoRates!A229</f>
        <v>Pitas Point (Lower)-Montalvo</v>
      </c>
      <c r="B229" s="7">
        <f>OrigMoRates!R229</f>
        <v>3.1403252420209784E+16</v>
      </c>
      <c r="C229" s="9">
        <f>OrigMoRates!T229</f>
        <v>0.62023455952222795</v>
      </c>
      <c r="D229" s="7">
        <f>1/EventRates!AK229</f>
        <v>4154.7130016683832</v>
      </c>
      <c r="E229" s="9">
        <f>IF(EventRates!AL229=0," ",EventRates!AL229/EventRates!AK229)</f>
        <v>5.9837781532970595</v>
      </c>
      <c r="R229" s="32">
        <f>OrigMoRates!B229/EventRates!B229</f>
        <v>1</v>
      </c>
    </row>
    <row r="230" spans="1:18">
      <c r="A230" t="str">
        <f>OrigMoRates!A230</f>
        <v>Pitas Point (Upper)</v>
      </c>
      <c r="B230" s="7">
        <f>OrigMoRates!R230</f>
        <v>5339694777735552</v>
      </c>
      <c r="C230" s="9">
        <f>OrigMoRates!T230</f>
        <v>0.79222708288024546</v>
      </c>
      <c r="D230" s="7">
        <f>1/EventRates!AK230</f>
        <v>3080.1014738343401</v>
      </c>
      <c r="E230" s="9">
        <f>IF(EventRates!AL230=0," ",EventRates!AL230/EventRates!AK230)</f>
        <v>1.2985479748594451</v>
      </c>
      <c r="R230" s="32">
        <f>OrigMoRates!B230/EventRates!B230</f>
        <v>1</v>
      </c>
    </row>
    <row r="231" spans="1:18">
      <c r="A231" t="str">
        <f>OrigMoRates!A231</f>
        <v>Pittville 2011 CFM</v>
      </c>
      <c r="B231" s="7">
        <f>OrigMoRates!R231</f>
        <v>3906099584428237.5</v>
      </c>
      <c r="C231" s="9" t="str">
        <f>OrigMoRates!T231</f>
        <v>Inf</v>
      </c>
      <c r="D231" s="7">
        <f>1/EventRates!AK231</f>
        <v>101064.8512608951</v>
      </c>
      <c r="E231" s="9" t="str">
        <f>IF(EventRates!AL231=0," ",EventRates!AL231/EventRates!AK231)</f>
        <v xml:space="preserve"> </v>
      </c>
      <c r="R231" s="32">
        <f>OrigMoRates!B231/EventRates!B231</f>
        <v>1</v>
      </c>
    </row>
    <row r="232" spans="1:18">
      <c r="A232" t="str">
        <f>OrigMoRates!A232</f>
        <v>Pleito</v>
      </c>
      <c r="B232" s="7">
        <f>OrigMoRates!R232</f>
        <v>4.931171114472488E+16</v>
      </c>
      <c r="C232" s="9">
        <f>OrigMoRates!T232</f>
        <v>0.99686423238322175</v>
      </c>
      <c r="D232" s="7">
        <f>1/EventRates!AK232</f>
        <v>2438.523722579589</v>
      </c>
      <c r="E232" s="9">
        <f>IF(EventRates!AL232=0," ",EventRates!AL232/EventRates!AK232)</f>
        <v>2.7888411318902553</v>
      </c>
      <c r="R232" s="32">
        <f>OrigMoRates!B232/EventRates!B232</f>
        <v>1</v>
      </c>
    </row>
    <row r="233" spans="1:18">
      <c r="A233" t="str">
        <f>OrigMoRates!A233</f>
        <v>Point Reyes 2011 CFM</v>
      </c>
      <c r="B233" s="7">
        <f>OrigMoRates!R233</f>
        <v>2349815810326671</v>
      </c>
      <c r="C233" s="9">
        <f>OrigMoRates!T233</f>
        <v>0.46825966770695865</v>
      </c>
      <c r="D233" s="7">
        <f>1/EventRates!AK233</f>
        <v>21999.788788111418</v>
      </c>
      <c r="E233" s="9">
        <f>IF(EventRates!AL233=0," ",EventRates!AL233/EventRates!AK233)</f>
        <v>2.9677846894801791</v>
      </c>
      <c r="R233" s="32">
        <f>OrigMoRates!B233/EventRates!B233</f>
        <v>1</v>
      </c>
    </row>
    <row r="234" spans="1:18">
      <c r="A234" t="str">
        <f>OrigMoRates!A234</f>
        <v>Point Reyes 2011 connector</v>
      </c>
      <c r="B234" s="7">
        <f>OrigMoRates!R234</f>
        <v>1065391372224024.8</v>
      </c>
      <c r="C234" s="9" t="str">
        <f>OrigMoRates!T234</f>
        <v>Inf</v>
      </c>
      <c r="D234" s="7">
        <f>1/EventRates!AK234</f>
        <v>20372.129083622538</v>
      </c>
      <c r="E234" s="9" t="str">
        <f>IF(EventRates!AL234=0," ",EventRates!AL234/EventRates!AK234)</f>
        <v xml:space="preserve"> </v>
      </c>
      <c r="R234" s="32">
        <f>OrigMoRates!B234/EventRates!B234</f>
        <v>1</v>
      </c>
    </row>
    <row r="235" spans="1:18">
      <c r="A235" t="str">
        <f>OrigMoRates!A235</f>
        <v>Polaris 2011 CFM</v>
      </c>
      <c r="B235" s="7">
        <f>OrigMoRates!R235</f>
        <v>7221454974667461</v>
      </c>
      <c r="C235" s="9" t="str">
        <f>OrigMoRates!T235</f>
        <v>Inf</v>
      </c>
      <c r="D235" s="7">
        <f>1/EventRates!AK235</f>
        <v>3610.5589786356459</v>
      </c>
      <c r="E235" s="9" t="str">
        <f>IF(EventRates!AL235=0," ",EventRates!AL235/EventRates!AK235)</f>
        <v xml:space="preserve"> </v>
      </c>
      <c r="R235" s="32">
        <f>OrigMoRates!B235/EventRates!B235</f>
        <v>1</v>
      </c>
    </row>
    <row r="236" spans="1:18">
      <c r="A236" t="str">
        <f>OrigMoRates!A236</f>
        <v>Puente Hills</v>
      </c>
      <c r="B236" s="7">
        <f>OrigMoRates!R236</f>
        <v>1.2063430478336716E+16</v>
      </c>
      <c r="C236" s="9">
        <f>OrigMoRates!T236</f>
        <v>1.3737533547683094</v>
      </c>
      <c r="D236" s="7">
        <f>1/EventRates!AK236</f>
        <v>2043.2879362943054</v>
      </c>
      <c r="E236" s="9">
        <f>IF(EventRates!AL236=0," ",EventRates!AL236/EventRates!AK236)</f>
        <v>0.82966803316549842</v>
      </c>
      <c r="R236" s="32">
        <f>OrigMoRates!B236/EventRates!B236</f>
        <v>1</v>
      </c>
    </row>
    <row r="237" spans="1:18">
      <c r="A237" t="str">
        <f>OrigMoRates!A237</f>
        <v>Puente Hills (Coyote Hills)</v>
      </c>
      <c r="B237" s="7">
        <f>OrigMoRates!R237</f>
        <v>6059895621513055</v>
      </c>
      <c r="C237" s="9">
        <f>OrigMoRates!T237</f>
        <v>1.2338523234942664</v>
      </c>
      <c r="D237" s="7">
        <f>1/EventRates!AK237</f>
        <v>2788.5681427673999</v>
      </c>
      <c r="E237" s="9">
        <f>IF(EventRates!AL237=0," ",EventRates!AL237/EventRates!AK237)</f>
        <v>0.59779167789568066</v>
      </c>
      <c r="R237" s="32">
        <f>OrigMoRates!B237/EventRates!B237</f>
        <v>1</v>
      </c>
    </row>
    <row r="238" spans="1:18">
      <c r="A238" t="str">
        <f>OrigMoRates!A238</f>
        <v>Puente Hills (LA)</v>
      </c>
      <c r="B238" s="7">
        <f>OrigMoRates!R238</f>
        <v>7205810337359244</v>
      </c>
      <c r="C238" s="9">
        <f>OrigMoRates!T238</f>
        <v>1.1024363934164036</v>
      </c>
      <c r="D238" s="7">
        <f>1/EventRates!AK238</f>
        <v>3094.9245402437773</v>
      </c>
      <c r="E238" s="9">
        <f>IF(EventRates!AL238=0," ",EventRates!AL238/EventRates!AK238)</f>
        <v>1.2039696042294816</v>
      </c>
      <c r="R238" s="32">
        <f>OrigMoRates!B238/EventRates!B238</f>
        <v>1</v>
      </c>
    </row>
    <row r="239" spans="1:18">
      <c r="A239" t="str">
        <f>OrigMoRates!A239</f>
        <v>Puente Hills (Santa Fe Springs)</v>
      </c>
      <c r="B239" s="7">
        <f>OrigMoRates!R239</f>
        <v>3081543436373094</v>
      </c>
      <c r="C239" s="9">
        <f>OrigMoRates!T239</f>
        <v>1.018226506051058</v>
      </c>
      <c r="D239" s="7">
        <f>1/EventRates!AK239</f>
        <v>2537.1906897673716</v>
      </c>
      <c r="E239" s="9">
        <f>IF(EventRates!AL239=0," ",EventRates!AL239/EventRates!AK239)</f>
        <v>0.16985584148893687</v>
      </c>
      <c r="R239" s="32">
        <f>OrigMoRates!B239/EventRates!B239</f>
        <v>1</v>
      </c>
    </row>
    <row r="240" spans="1:18">
      <c r="A240" t="str">
        <f>OrigMoRates!A240</f>
        <v>Quien Sabe 2011 CFM</v>
      </c>
      <c r="B240" s="7">
        <f>OrigMoRates!R240</f>
        <v>823907244644852.38</v>
      </c>
      <c r="C240" s="9">
        <f>OrigMoRates!T240</f>
        <v>0.12012330486807243</v>
      </c>
      <c r="D240" s="7">
        <f>1/EventRates!AK240</f>
        <v>11740.760549966193</v>
      </c>
      <c r="E240" s="9">
        <f>IF(EventRates!AL240=0," ",EventRates!AL240/EventRates!AK240)</f>
        <v>0.48335031688311564</v>
      </c>
      <c r="R240" s="32">
        <f>OrigMoRates!B240/EventRates!B240</f>
        <v>1</v>
      </c>
    </row>
    <row r="241" spans="1:18">
      <c r="A241" t="str">
        <f>OrigMoRates!A241</f>
        <v>Raymond</v>
      </c>
      <c r="B241" s="7">
        <f>OrigMoRates!R241</f>
        <v>1.676913571397412E+16</v>
      </c>
      <c r="C241" s="9">
        <f>OrigMoRates!T241</f>
        <v>1.042337372210564</v>
      </c>
      <c r="D241" s="7">
        <f>1/EventRates!AK241</f>
        <v>1774.4166148333127</v>
      </c>
      <c r="E241" s="9">
        <f>IF(EventRates!AL241=0," ",EventRates!AL241/EventRates!AK241)</f>
        <v>0.5523147158724393</v>
      </c>
      <c r="R241" s="32">
        <f>OrigMoRates!B241/EventRates!B241</f>
        <v>1</v>
      </c>
    </row>
    <row r="242" spans="1:18">
      <c r="A242" t="str">
        <f>OrigMoRates!A242</f>
        <v>Red Mountain</v>
      </c>
      <c r="B242" s="7">
        <f>OrigMoRates!R242</f>
        <v>1.5428520414823866E+17</v>
      </c>
      <c r="C242" s="9">
        <f>OrigMoRates!T242</f>
        <v>1.5029638126599032</v>
      </c>
      <c r="D242" s="7">
        <f>1/EventRates!AK242</f>
        <v>677.48015048987065</v>
      </c>
      <c r="E242" s="9">
        <f>IF(EventRates!AL242=0," ",EventRates!AL242/EventRates!AK242)</f>
        <v>0.67963322646794755</v>
      </c>
      <c r="R242" s="32">
        <f>OrigMoRates!B242/EventRates!B242</f>
        <v>1</v>
      </c>
    </row>
    <row r="243" spans="1:18">
      <c r="A243" t="str">
        <f>OrigMoRates!A243</f>
        <v>Red Pass</v>
      </c>
      <c r="B243" s="7">
        <f>OrigMoRates!R243</f>
        <v>1465757793451877.5</v>
      </c>
      <c r="C243" s="9" t="str">
        <f>OrigMoRates!T243</f>
        <v>Inf</v>
      </c>
      <c r="D243" s="7" t="e">
        <f>1/EventRates!AK243</f>
        <v>#DIV/0!</v>
      </c>
      <c r="E243" s="9" t="str">
        <f>IF(EventRates!AL243=0," ",EventRates!AL243/EventRates!AK243)</f>
        <v xml:space="preserve"> </v>
      </c>
      <c r="R243" s="32">
        <f>OrigMoRates!B243/EventRates!B243</f>
        <v>1</v>
      </c>
    </row>
    <row r="244" spans="1:18">
      <c r="A244" t="str">
        <f>OrigMoRates!A244</f>
        <v>Redondo Canyon alt 1</v>
      </c>
      <c r="B244" s="7">
        <f>OrigMoRates!R244</f>
        <v>1133708663360455.5</v>
      </c>
      <c r="C244" s="9" t="str">
        <f>OrigMoRates!T244</f>
        <v>Inf</v>
      </c>
      <c r="D244" s="7">
        <f>1/EventRates!AK244</f>
        <v>13264.265165067502</v>
      </c>
      <c r="E244" s="9" t="str">
        <f>IF(EventRates!AL244=0," ",EventRates!AL244/EventRates!AK244)</f>
        <v xml:space="preserve"> </v>
      </c>
      <c r="R244" s="32">
        <f>OrigMoRates!B244/EventRates!B244</f>
        <v>1</v>
      </c>
    </row>
    <row r="245" spans="1:18">
      <c r="A245" t="str">
        <f>OrigMoRates!A245</f>
        <v>Redondo Canyon alt 2</v>
      </c>
      <c r="B245" s="7">
        <f>OrigMoRates!R245</f>
        <v>1214348029366325.8</v>
      </c>
      <c r="C245" s="9" t="str">
        <f>OrigMoRates!T245</f>
        <v>Inf</v>
      </c>
      <c r="D245" s="7">
        <f>1/EventRates!AK245</f>
        <v>9637.3531710271145</v>
      </c>
      <c r="E245" s="9" t="str">
        <f>IF(EventRates!AL245=0," ",EventRates!AL245/EventRates!AK245)</f>
        <v xml:space="preserve"> </v>
      </c>
      <c r="R245" s="32">
        <f>OrigMoRates!B245/EventRates!B245</f>
        <v>1</v>
      </c>
    </row>
    <row r="246" spans="1:18">
      <c r="A246" t="str">
        <f>OrigMoRates!A246</f>
        <v>Reliz 2011 CFM</v>
      </c>
      <c r="B246" s="7">
        <f>OrigMoRates!R246</f>
        <v>1.3514351495357356E+16</v>
      </c>
      <c r="C246" s="9" t="str">
        <f>OrigMoRates!T246</f>
        <v>Inf</v>
      </c>
      <c r="D246" s="7">
        <f>1/EventRates!AK246</f>
        <v>4488.8158070980035</v>
      </c>
      <c r="E246" s="9" t="str">
        <f>IF(EventRates!AL246=0," ",EventRates!AL246/EventRates!AK246)</f>
        <v xml:space="preserve"> </v>
      </c>
      <c r="R246" s="32">
        <f>OrigMoRates!B246/EventRates!B246</f>
        <v>1</v>
      </c>
    </row>
    <row r="247" spans="1:18">
      <c r="A247" t="str">
        <f>OrigMoRates!A247</f>
        <v>Richfield</v>
      </c>
      <c r="B247" s="7">
        <f>OrigMoRates!R247</f>
        <v>825896316147212.88</v>
      </c>
      <c r="C247" s="9" t="str">
        <f>OrigMoRates!T247</f>
        <v>Inf</v>
      </c>
      <c r="D247" s="7">
        <f>1/EventRates!AK247</f>
        <v>28975.06635199122</v>
      </c>
      <c r="E247" s="9" t="str">
        <f>IF(EventRates!AL247=0," ",EventRates!AL247/EventRates!AK247)</f>
        <v xml:space="preserve"> </v>
      </c>
      <c r="R247" s="32">
        <f>OrigMoRates!B247/EventRates!B247</f>
        <v>1</v>
      </c>
    </row>
    <row r="248" spans="1:18">
      <c r="A248" t="str">
        <f>OrigMoRates!A248</f>
        <v>Rinconada 2011 CFM</v>
      </c>
      <c r="B248" s="7">
        <f>OrigMoRates!R248</f>
        <v>1.1074311805398006E+16</v>
      </c>
      <c r="C248" s="9">
        <f>OrigMoRates!T248</f>
        <v>0.19335067375269085</v>
      </c>
      <c r="D248" s="7">
        <f>1/EventRates!AK248</f>
        <v>4125.2675903040126</v>
      </c>
      <c r="E248" s="9">
        <f>IF(EventRates!AL248=0," ",EventRates!AL248/EventRates!AK248)</f>
        <v>2.059305203717896</v>
      </c>
      <c r="R248" s="32">
        <f>OrigMoRates!B248/EventRates!B248</f>
        <v>1</v>
      </c>
    </row>
    <row r="249" spans="1:18">
      <c r="A249" t="str">
        <f>OrigMoRates!A249</f>
        <v>Robinson Creek</v>
      </c>
      <c r="B249" s="7">
        <f>OrigMoRates!R249</f>
        <v>4567908082225269</v>
      </c>
      <c r="C249" s="9">
        <f>OrigMoRates!T249</f>
        <v>1.0752042983804491</v>
      </c>
      <c r="D249" s="7" t="e">
        <f>1/EventRates!AK249</f>
        <v>#DIV/0!</v>
      </c>
      <c r="E249" s="9" t="e">
        <f>IF(EventRates!AL249=0," ",EventRates!AL249/EventRates!AK249)</f>
        <v>#DIV/0!</v>
      </c>
      <c r="R249" s="32">
        <f>OrigMoRates!B249/EventRates!B249</f>
        <v>1</v>
      </c>
    </row>
    <row r="250" spans="1:18">
      <c r="A250" t="str">
        <f>OrigMoRates!A250</f>
        <v>Rocky Ledge 2011 CFM</v>
      </c>
      <c r="B250" s="7">
        <f>OrigMoRates!R250</f>
        <v>1563409651533046.8</v>
      </c>
      <c r="C250" s="9" t="str">
        <f>OrigMoRates!T250</f>
        <v>Inf</v>
      </c>
      <c r="D250" s="7" t="e">
        <f>1/EventRates!AK250</f>
        <v>#DIV/0!</v>
      </c>
      <c r="E250" s="9" t="str">
        <f>IF(EventRates!AL250=0," ",EventRates!AL250/EventRates!AK250)</f>
        <v xml:space="preserve"> </v>
      </c>
      <c r="R250" s="32">
        <f>OrigMoRates!B250/EventRates!B250</f>
        <v>1</v>
      </c>
    </row>
    <row r="251" spans="1:18">
      <c r="A251" t="str">
        <f>OrigMoRates!A251</f>
        <v>Rodgers Creek - Healdsburg 2011 CFM</v>
      </c>
      <c r="B251" s="7">
        <f>OrigMoRates!R251</f>
        <v>1.662052520738168E+17</v>
      </c>
      <c r="C251" s="9">
        <f>OrigMoRates!T251</f>
        <v>0.83744022753599978</v>
      </c>
      <c r="D251" s="7">
        <f>1/EventRates!AK251</f>
        <v>309.24572337904362</v>
      </c>
      <c r="E251" s="9">
        <f>IF(EventRates!AL251=0," ",EventRates!AL251/EventRates!AK251)</f>
        <v>1.5878516763909782</v>
      </c>
      <c r="R251" s="32">
        <f>OrigMoRates!B251/EventRates!B251</f>
        <v>1</v>
      </c>
    </row>
    <row r="252" spans="1:18">
      <c r="A252" t="str">
        <f>OrigMoRates!A252</f>
        <v>Rose Canyon</v>
      </c>
      <c r="B252" s="7">
        <f>OrigMoRates!R252</f>
        <v>2.4896612935242244E+16</v>
      </c>
      <c r="C252" s="9">
        <f>OrigMoRates!T252</f>
        <v>1.0274651031504225</v>
      </c>
      <c r="D252" s="7">
        <f>1/EventRates!AK252</f>
        <v>1744.6574965573357</v>
      </c>
      <c r="E252" s="9">
        <f>IF(EventRates!AL252=0," ",EventRates!AL252/EventRates!AK252)</f>
        <v>1.013810723522963</v>
      </c>
      <c r="R252" s="32">
        <f>OrigMoRates!B252/EventRates!B252</f>
        <v>1</v>
      </c>
    </row>
    <row r="253" spans="1:18">
      <c r="A253" t="str">
        <f>OrigMoRates!A253</f>
        <v>Round Valley</v>
      </c>
      <c r="B253" s="7">
        <f>OrigMoRates!R253</f>
        <v>1.749323675739522E+16</v>
      </c>
      <c r="C253" s="9">
        <f>OrigMoRates!T253</f>
        <v>0.79305465784972462</v>
      </c>
      <c r="D253" s="7">
        <f>1/EventRates!AK253</f>
        <v>2567.6587016961334</v>
      </c>
      <c r="E253" s="9">
        <f>IF(EventRates!AL253=0," ",EventRates!AL253/EventRates!AK253)</f>
        <v>1.4728854801233053</v>
      </c>
      <c r="R253" s="32">
        <f>OrigMoRates!B253/EventRates!B253</f>
        <v>1</v>
      </c>
    </row>
    <row r="254" spans="1:18">
      <c r="A254" t="str">
        <f>OrigMoRates!A254</f>
        <v>Russ 2011 CFM</v>
      </c>
      <c r="B254" s="7">
        <f>OrigMoRates!R254</f>
        <v>6.9716851808108528E+16</v>
      </c>
      <c r="C254" s="9" t="str">
        <f>OrigMoRates!T254</f>
        <v>Inf</v>
      </c>
      <c r="D254" s="7">
        <f>1/EventRates!AK254</f>
        <v>915.98686749721526</v>
      </c>
      <c r="E254" s="9" t="str">
        <f>IF(EventRates!AL254=0," ",EventRates!AL254/EventRates!AK254)</f>
        <v xml:space="preserve"> </v>
      </c>
      <c r="R254" s="32">
        <f>OrigMoRates!B254/EventRates!B254</f>
        <v>1</v>
      </c>
    </row>
    <row r="255" spans="1:18">
      <c r="A255" t="str">
        <f>OrigMoRates!A255</f>
        <v>San Andreas (Big Bend)</v>
      </c>
      <c r="B255" s="7">
        <f>OrigMoRates!R255</f>
        <v>5.5043843512844346E+17</v>
      </c>
      <c r="C255" s="9">
        <f>OrigMoRates!T255</f>
        <v>0.718014582006122</v>
      </c>
      <c r="D255" s="7">
        <f>1/EventRates!AK255</f>
        <v>223.43809933107843</v>
      </c>
      <c r="E255" s="9">
        <f>IF(EventRates!AL255=0," ",EventRates!AL255/EventRates!AK255)</f>
        <v>1.2870295287799498</v>
      </c>
      <c r="R255" s="32">
        <f>OrigMoRates!B255/EventRates!B255</f>
        <v>1</v>
      </c>
    </row>
    <row r="256" spans="1:18">
      <c r="A256" t="str">
        <f>OrigMoRates!A256</f>
        <v>San Andreas (Carrizo) rev</v>
      </c>
      <c r="B256" s="7">
        <f>OrigMoRates!R256</f>
        <v>8.0817268926676749E+17</v>
      </c>
      <c r="C256" s="9">
        <f>OrigMoRates!T256</f>
        <v>0.88834975174481068</v>
      </c>
      <c r="D256" s="7">
        <f>1/EventRates!AK256</f>
        <v>183.67783157197215</v>
      </c>
      <c r="E256" s="9">
        <f>IF(EventRates!AL256=0," ",EventRates!AL256/EventRates!AK256)</f>
        <v>1.0866764425126596</v>
      </c>
      <c r="R256" s="32">
        <f>OrigMoRates!B256/EventRates!B256</f>
        <v>1</v>
      </c>
    </row>
    <row r="257" spans="1:18">
      <c r="A257" t="str">
        <f>OrigMoRates!A257</f>
        <v>San Andreas (Cholame) rev</v>
      </c>
      <c r="B257" s="7">
        <f>OrigMoRates!R257</f>
        <v>6.3671916967477056E+17</v>
      </c>
      <c r="C257" s="9">
        <f>OrigMoRates!T257</f>
        <v>0.83149184367659124</v>
      </c>
      <c r="D257" s="7">
        <f>1/EventRates!AK257</f>
        <v>184.44618029706123</v>
      </c>
      <c r="E257" s="9">
        <f>IF(EventRates!AL257=0," ",EventRates!AL257/EventRates!AK257)</f>
        <v>1.5534091304678188</v>
      </c>
      <c r="R257" s="32">
        <f>OrigMoRates!B257/EventRates!B257</f>
        <v>1</v>
      </c>
    </row>
    <row r="258" spans="1:18">
      <c r="A258" t="str">
        <f>OrigMoRates!A258</f>
        <v>San Andreas (Coachella) rev</v>
      </c>
      <c r="B258" s="7">
        <f>OrigMoRates!R258</f>
        <v>4.2276974905147123E+17</v>
      </c>
      <c r="C258" s="9">
        <f>OrigMoRates!T258</f>
        <v>0.9955042227811326</v>
      </c>
      <c r="D258" s="7">
        <f>1/EventRates!AK258</f>
        <v>193.6353832294389</v>
      </c>
      <c r="E258" s="9">
        <f>IF(EventRates!AL258=0," ",EventRates!AL258/EventRates!AK258)</f>
        <v>1.3879022374373851</v>
      </c>
      <c r="R258" s="32">
        <f>OrigMoRates!B258/EventRates!B258</f>
        <v>1</v>
      </c>
    </row>
    <row r="259" spans="1:18">
      <c r="A259" t="str">
        <f>OrigMoRates!A259</f>
        <v>San Andreas (Creeping Section) 2011 CFM</v>
      </c>
      <c r="B259" s="7">
        <f>OrigMoRates!R259</f>
        <v>2.2156895249704771E+17</v>
      </c>
      <c r="C259" s="9" t="str">
        <f>OrigMoRates!T259</f>
        <v>Inf</v>
      </c>
      <c r="D259" s="7">
        <f>1/EventRates!AK259</f>
        <v>125.67648265985765</v>
      </c>
      <c r="E259" s="9" t="str">
        <f>IF(EventRates!AL259=0," ",EventRates!AL259/EventRates!AK259)</f>
        <v xml:space="preserve"> </v>
      </c>
      <c r="R259" s="32">
        <f>OrigMoRates!B259/EventRates!B259</f>
        <v>1</v>
      </c>
    </row>
    <row r="260" spans="1:18">
      <c r="A260" t="str">
        <f>OrigMoRates!A260</f>
        <v>San Andreas (Mojave N)</v>
      </c>
      <c r="B260" s="7">
        <f>OrigMoRates!R260</f>
        <v>4.328097884897383E+17</v>
      </c>
      <c r="C260" s="9">
        <f>OrigMoRates!T260</f>
        <v>0.95951526493288852</v>
      </c>
      <c r="D260" s="7">
        <f>1/EventRates!AK260</f>
        <v>203.73778910976108</v>
      </c>
      <c r="E260" s="9">
        <f>IF(EventRates!AL260=0," ",EventRates!AL260/EventRates!AK260)</f>
        <v>1.1487050441431603</v>
      </c>
      <c r="R260" s="32">
        <f>OrigMoRates!B260/EventRates!B260</f>
        <v>1</v>
      </c>
    </row>
    <row r="261" spans="1:18">
      <c r="A261" t="str">
        <f>OrigMoRates!A261</f>
        <v>San Andreas (Mojave S)</v>
      </c>
      <c r="B261" s="7">
        <f>OrigMoRates!R261</f>
        <v>9.8820088344694746E+17</v>
      </c>
      <c r="C261" s="9">
        <f>OrigMoRates!T261</f>
        <v>0.887420694344497</v>
      </c>
      <c r="D261" s="7">
        <f>1/EventRates!AK261</f>
        <v>183.87281056673035</v>
      </c>
      <c r="E261" s="9">
        <f>IF(EventRates!AL261=0," ",EventRates!AL261/EventRates!AK261)</f>
        <v>1.2730985957319145</v>
      </c>
      <c r="R261" s="32">
        <f>OrigMoRates!B261/EventRates!B261</f>
        <v>1</v>
      </c>
    </row>
    <row r="262" spans="1:18">
      <c r="A262" t="str">
        <f>OrigMoRates!A262</f>
        <v>San Andreas (North Branch Mill Creek)</v>
      </c>
      <c r="B262" s="7">
        <f>OrigMoRates!R262</f>
        <v>9.8884800057436624E+16</v>
      </c>
      <c r="C262" s="9" t="str">
        <f>OrigMoRates!T262</f>
        <v>Inf</v>
      </c>
      <c r="D262" s="7">
        <f>1/EventRates!AK262</f>
        <v>1508.6371441816266</v>
      </c>
      <c r="E262" s="9" t="str">
        <f>IF(EventRates!AL262=0," ",EventRates!AL262/EventRates!AK262)</f>
        <v xml:space="preserve"> </v>
      </c>
      <c r="R262" s="32">
        <f>OrigMoRates!B262/EventRates!B262</f>
        <v>1</v>
      </c>
    </row>
    <row r="263" spans="1:18">
      <c r="A263" t="str">
        <f>OrigMoRates!A263</f>
        <v>San Andreas (North Coast) 2011 CFM</v>
      </c>
      <c r="B263" s="7">
        <f>OrigMoRates!R263</f>
        <v>1.1638624379045701E+18</v>
      </c>
      <c r="C263" s="9">
        <f>OrigMoRates!T263</f>
        <v>0.79008377865650137</v>
      </c>
      <c r="D263" s="7">
        <f>1/EventRates!AK263</f>
        <v>159.99509548170604</v>
      </c>
      <c r="E263" s="9">
        <f>IF(EventRates!AL263=0," ",EventRates!AL263/EventRates!AK263)</f>
        <v>0.7509408206344963</v>
      </c>
      <c r="R263" s="32">
        <f>OrigMoRates!B263/EventRates!B263</f>
        <v>1</v>
      </c>
    </row>
    <row r="264" spans="1:18">
      <c r="A264" t="str">
        <f>OrigMoRates!A264</f>
        <v>San Andreas (Offshore) 2011 CFM</v>
      </c>
      <c r="B264" s="7">
        <f>OrigMoRates!R264</f>
        <v>6.8952945060403891E+17</v>
      </c>
      <c r="C264" s="9">
        <f>OrigMoRates!T264</f>
        <v>0.65104513612843495</v>
      </c>
      <c r="D264" s="7">
        <f>1/EventRates!AK264</f>
        <v>178.58867085239888</v>
      </c>
      <c r="E264" s="9">
        <f>IF(EventRates!AL264=0," ",EventRates!AL264/EventRates!AK264)</f>
        <v>0.86615568124160158</v>
      </c>
      <c r="R264" s="32">
        <f>OrigMoRates!B264/EventRates!B264</f>
        <v>1</v>
      </c>
    </row>
    <row r="265" spans="1:18">
      <c r="A265" t="str">
        <f>OrigMoRates!A265</f>
        <v>San Andreas (Parkfield)</v>
      </c>
      <c r="B265" s="7">
        <f>OrigMoRates!R265</f>
        <v>1.003385507535417E+17</v>
      </c>
      <c r="C265" s="9">
        <f>OrigMoRates!T265</f>
        <v>1.2596534900551599</v>
      </c>
      <c r="D265" s="7">
        <f>1/EventRates!AK265</f>
        <v>234.31363809658231</v>
      </c>
      <c r="E265" s="9">
        <f>IF(EventRates!AL265=0," ",EventRates!AL265/EventRates!AK265)</f>
        <v>1.7452091032959118</v>
      </c>
      <c r="R265" s="32">
        <f>OrigMoRates!B265/EventRates!B265</f>
        <v>1</v>
      </c>
    </row>
    <row r="266" spans="1:18">
      <c r="A266" t="str">
        <f>OrigMoRates!A266</f>
        <v>San Andreas (Peninsula) 2011 CFM</v>
      </c>
      <c r="B266" s="7">
        <f>OrigMoRates!R266</f>
        <v>6.0869384440077274E+17</v>
      </c>
      <c r="C266" s="9">
        <f>OrigMoRates!T266</f>
        <v>1.1058878305434556</v>
      </c>
      <c r="D266" s="7">
        <f>1/EventRates!AK266</f>
        <v>209.72752424279912</v>
      </c>
      <c r="E266" s="9">
        <f>IF(EventRates!AL266=0," ",EventRates!AL266/EventRates!AK266)</f>
        <v>0.93387134805551208</v>
      </c>
      <c r="R266" s="32">
        <f>OrigMoRates!B266/EventRates!B266</f>
        <v>1</v>
      </c>
    </row>
    <row r="267" spans="1:18">
      <c r="A267" t="str">
        <f>OrigMoRates!A267</f>
        <v>San Andreas (San Bernardino N)</v>
      </c>
      <c r="B267" s="7">
        <f>OrigMoRates!R267</f>
        <v>2.0672135227758829E+17</v>
      </c>
      <c r="C267" s="9">
        <f>OrigMoRates!T267</f>
        <v>0.68938085777835589</v>
      </c>
      <c r="D267" s="7">
        <f>1/EventRates!AK267</f>
        <v>185.08164526220216</v>
      </c>
      <c r="E267" s="9">
        <f>IF(EventRates!AL267=0," ",EventRates!AL267/EventRates!AK267)</f>
        <v>1.0384368862105142</v>
      </c>
      <c r="R267" s="32">
        <f>OrigMoRates!B267/EventRates!B267</f>
        <v>1</v>
      </c>
    </row>
    <row r="268" spans="1:18">
      <c r="A268" t="str">
        <f>OrigMoRates!A268</f>
        <v>San Andreas (San Bernardino S)</v>
      </c>
      <c r="B268" s="7">
        <f>OrigMoRates!R268</f>
        <v>1.6776690148289466E+17</v>
      </c>
      <c r="C268" s="9">
        <f>OrigMoRates!T268</f>
        <v>0.67969924969868478</v>
      </c>
      <c r="D268" s="7">
        <f>1/EventRates!AK268</f>
        <v>230.09805680544204</v>
      </c>
      <c r="E268" s="9">
        <f>IF(EventRates!AL268=0," ",EventRates!AL268/EventRates!AK268)</f>
        <v>1.0357929031974173</v>
      </c>
      <c r="R268" s="32">
        <f>OrigMoRates!B268/EventRates!B268</f>
        <v>1</v>
      </c>
    </row>
    <row r="269" spans="1:18">
      <c r="A269" t="str">
        <f>OrigMoRates!A269</f>
        <v>San Andreas (San Gorgonio Pass-Garnet HIll)</v>
      </c>
      <c r="B269" s="7">
        <f>OrigMoRates!R269</f>
        <v>2.2972946904240067E+17</v>
      </c>
      <c r="C269" s="9">
        <f>OrigMoRates!T269</f>
        <v>0.97601708465806047</v>
      </c>
      <c r="D269" s="7">
        <f>1/EventRates!AK269</f>
        <v>266.34198107828104</v>
      </c>
      <c r="E269" s="9">
        <f>IF(EventRates!AL269=0," ",EventRates!AL269/EventRates!AK269)</f>
        <v>0.91420038974251705</v>
      </c>
      <c r="R269" s="32">
        <f>OrigMoRates!B269/EventRates!B269</f>
        <v>1</v>
      </c>
    </row>
    <row r="270" spans="1:18">
      <c r="A270" t="str">
        <f>OrigMoRates!A270</f>
        <v>San Andreas (Santa Cruz Mts) 2011 CFM</v>
      </c>
      <c r="B270" s="7">
        <f>OrigMoRates!R270</f>
        <v>4.7700802836694957E+17</v>
      </c>
      <c r="C270" s="9">
        <f>OrigMoRates!T270</f>
        <v>1.1146560666269572</v>
      </c>
      <c r="D270" s="7">
        <f>1/EventRates!AK270</f>
        <v>143.2821257887075</v>
      </c>
      <c r="E270" s="9">
        <f>IF(EventRates!AL270=0," ",EventRates!AL270/EventRates!AK270)</f>
        <v>0.72448050887789117</v>
      </c>
      <c r="R270" s="32">
        <f>OrigMoRates!B270/EventRates!B270</f>
        <v>1</v>
      </c>
    </row>
    <row r="271" spans="1:18">
      <c r="A271" t="str">
        <f>OrigMoRates!A271</f>
        <v>San Cayetano</v>
      </c>
      <c r="B271" s="7">
        <f>OrigMoRates!R271</f>
        <v>1.6550921694000339E+17</v>
      </c>
      <c r="C271" s="9">
        <f>OrigMoRates!T271</f>
        <v>0.91419781791507071</v>
      </c>
      <c r="D271" s="7">
        <f>1/EventRates!AK271</f>
        <v>932.2619147326983</v>
      </c>
      <c r="E271" s="9">
        <f>IF(EventRates!AL271=0," ",EventRates!AL271/EventRates!AK271)</f>
        <v>3.0655673498395291</v>
      </c>
      <c r="R271" s="32">
        <f>OrigMoRates!B271/EventRates!B271</f>
        <v>1</v>
      </c>
    </row>
    <row r="272" spans="1:18">
      <c r="A272" t="str">
        <f>OrigMoRates!A272</f>
        <v>San Clemente</v>
      </c>
      <c r="B272" s="7">
        <f>OrigMoRates!R272</f>
        <v>9.7948048217876128E+16</v>
      </c>
      <c r="C272" s="9" t="str">
        <f>OrigMoRates!T272</f>
        <v>Inf</v>
      </c>
      <c r="D272" s="7">
        <f>1/EventRates!AK272</f>
        <v>1075.7870614995909</v>
      </c>
      <c r="E272" s="9" t="str">
        <f>IF(EventRates!AL272=0," ",EventRates!AL272/EventRates!AK272)</f>
        <v xml:space="preserve"> </v>
      </c>
      <c r="R272" s="32">
        <f>OrigMoRates!B272/EventRates!B272</f>
        <v>1</v>
      </c>
    </row>
    <row r="273" spans="1:18">
      <c r="A273" t="str">
        <f>OrigMoRates!A273</f>
        <v>San Diego Trough north alt1</v>
      </c>
      <c r="B273" s="7">
        <f>OrigMoRates!R273</f>
        <v>2.8182437572611384E+16</v>
      </c>
      <c r="C273" s="9" t="str">
        <f>OrigMoRates!T273</f>
        <v>Inf</v>
      </c>
      <c r="D273" s="7">
        <f>1/EventRates!AK273</f>
        <v>1296.7647650087767</v>
      </c>
      <c r="E273" s="9" t="str">
        <f>IF(EventRates!AL273=0," ",EventRates!AL273/EventRates!AK273)</f>
        <v xml:space="preserve"> </v>
      </c>
      <c r="R273" s="32">
        <f>OrigMoRates!B273/EventRates!B273</f>
        <v>1</v>
      </c>
    </row>
    <row r="274" spans="1:18">
      <c r="A274" t="str">
        <f>OrigMoRates!A274</f>
        <v>San Diego Trough north alt2</v>
      </c>
      <c r="B274" s="7">
        <f>OrigMoRates!R274</f>
        <v>2.5080612994793616E+16</v>
      </c>
      <c r="C274" s="9" t="str">
        <f>OrigMoRates!T274</f>
        <v>Inf</v>
      </c>
      <c r="D274" s="7">
        <f>1/EventRates!AK274</f>
        <v>1218.8746918212466</v>
      </c>
      <c r="E274" s="9" t="str">
        <f>IF(EventRates!AL274=0," ",EventRates!AL274/EventRates!AK274)</f>
        <v xml:space="preserve"> </v>
      </c>
      <c r="R274" s="32">
        <f>OrigMoRates!B274/EventRates!B274</f>
        <v>1</v>
      </c>
    </row>
    <row r="275" spans="1:18">
      <c r="A275" t="str">
        <f>OrigMoRates!A275</f>
        <v>San Diego Trough south</v>
      </c>
      <c r="B275" s="7">
        <f>OrigMoRates!R275</f>
        <v>8.1660515817328432E+16</v>
      </c>
      <c r="C275" s="9" t="str">
        <f>OrigMoRates!T275</f>
        <v>Inf</v>
      </c>
      <c r="D275" s="7">
        <f>1/EventRates!AK275</f>
        <v>1077.7285024011248</v>
      </c>
      <c r="E275" s="9" t="str">
        <f>IF(EventRates!AL275=0," ",EventRates!AL275/EventRates!AK275)</f>
        <v xml:space="preserve"> </v>
      </c>
      <c r="R275" s="32">
        <f>OrigMoRates!B275/EventRates!B275</f>
        <v>1</v>
      </c>
    </row>
    <row r="276" spans="1:18">
      <c r="A276" t="str">
        <f>OrigMoRates!A276</f>
        <v>San Gabriel</v>
      </c>
      <c r="B276" s="7">
        <f>OrigMoRates!R276</f>
        <v>2.1795178483835568E+16</v>
      </c>
      <c r="C276" s="9">
        <f>OrigMoRates!T276</f>
        <v>0.60563960189916932</v>
      </c>
      <c r="D276" s="7">
        <f>1/EventRates!AK276</f>
        <v>3080.5241508784275</v>
      </c>
      <c r="E276" s="9">
        <f>IF(EventRates!AL276=0," ",EventRates!AL276/EventRates!AK276)</f>
        <v>1.5767272485101058</v>
      </c>
      <c r="R276" s="32">
        <f>OrigMoRates!B276/EventRates!B276</f>
        <v>1</v>
      </c>
    </row>
    <row r="277" spans="1:18">
      <c r="A277" t="str">
        <f>OrigMoRates!A277</f>
        <v>San Gabriel (Extension)</v>
      </c>
      <c r="B277" s="7">
        <f>OrigMoRates!R277</f>
        <v>1.8459657241604712E+16</v>
      </c>
      <c r="C277" s="9" t="str">
        <f>OrigMoRates!T277</f>
        <v>Inf</v>
      </c>
      <c r="D277" s="7">
        <f>1/EventRates!AK277</f>
        <v>4620.8204506770307</v>
      </c>
      <c r="E277" s="9" t="str">
        <f>IF(EventRates!AL277=0," ",EventRates!AL277/EventRates!AK277)</f>
        <v xml:space="preserve"> </v>
      </c>
      <c r="R277" s="32">
        <f>OrigMoRates!B277/EventRates!B277</f>
        <v>1</v>
      </c>
    </row>
    <row r="278" spans="1:18">
      <c r="A278" t="str">
        <f>OrigMoRates!A278</f>
        <v>San Gorgonio Pass</v>
      </c>
      <c r="B278" s="7">
        <f>OrigMoRates!R278</f>
        <v>2.6152597114794904E+16</v>
      </c>
      <c r="C278" s="9" t="str">
        <f>OrigMoRates!T278</f>
        <v>Inf</v>
      </c>
      <c r="D278" s="7">
        <f>1/EventRates!AK278</f>
        <v>3085.2479407686669</v>
      </c>
      <c r="E278" s="9" t="str">
        <f>IF(EventRates!AL278=0," ",EventRates!AL278/EventRates!AK278)</f>
        <v xml:space="preserve"> </v>
      </c>
      <c r="R278" s="32">
        <f>OrigMoRates!B278/EventRates!B278</f>
        <v>1</v>
      </c>
    </row>
    <row r="279" spans="1:18">
      <c r="A279" t="str">
        <f>OrigMoRates!A279</f>
        <v>San Gregorio (North) 2011 CFM</v>
      </c>
      <c r="B279" s="7">
        <f>OrigMoRates!R279</f>
        <v>2.2330319220822554E+17</v>
      </c>
      <c r="C279" s="9">
        <f>OrigMoRates!T279</f>
        <v>0.89754357457388312</v>
      </c>
      <c r="D279" s="7">
        <f>1/EventRates!AK279</f>
        <v>481.3311348822848</v>
      </c>
      <c r="E279" s="9">
        <f>IF(EventRates!AL279=0," ",EventRates!AL279/EventRates!AK279)</f>
        <v>1.2787482782555699</v>
      </c>
      <c r="R279" s="32">
        <f>OrigMoRates!B279/EventRates!B279</f>
        <v>1</v>
      </c>
    </row>
    <row r="280" spans="1:18">
      <c r="A280" t="str">
        <f>OrigMoRates!A280</f>
        <v>San Gregorio (South) 2011 CFM</v>
      </c>
      <c r="B280" s="7">
        <f>OrigMoRates!R280</f>
        <v>6.36075938714732E+16</v>
      </c>
      <c r="C280" s="9">
        <f>OrigMoRates!T280</f>
        <v>0.98683874972580288</v>
      </c>
      <c r="D280" s="7">
        <f>1/EventRates!AK280</f>
        <v>1201.927072804478</v>
      </c>
      <c r="E280" s="9">
        <f>IF(EventRates!AL280=0," ",EventRates!AL280/EventRates!AK280)</f>
        <v>2.8146839313208782</v>
      </c>
      <c r="R280" s="32">
        <f>OrigMoRates!B280/EventRates!B280</f>
        <v>1</v>
      </c>
    </row>
    <row r="281" spans="1:18">
      <c r="A281" t="str">
        <f>OrigMoRates!A281</f>
        <v>San Jacinto (Anza) rev</v>
      </c>
      <c r="B281" s="7">
        <f>OrigMoRates!R281</f>
        <v>2.8213715875017517E+17</v>
      </c>
      <c r="C281" s="9">
        <f>OrigMoRates!T281</f>
        <v>0.68867971985003484</v>
      </c>
      <c r="D281" s="7">
        <f>1/EventRates!AK281</f>
        <v>348.74548254329784</v>
      </c>
      <c r="E281" s="9">
        <f>IF(EventRates!AL281=0," ",EventRates!AL281/EventRates!AK281)</f>
        <v>1.5507903486938648</v>
      </c>
      <c r="R281" s="32">
        <f>OrigMoRates!B281/EventRates!B281</f>
        <v>1</v>
      </c>
    </row>
    <row r="282" spans="1:18">
      <c r="A282" t="str">
        <f>OrigMoRates!A282</f>
        <v>San Jacinto (Borrego)</v>
      </c>
      <c r="B282" s="7">
        <f>OrigMoRates!R282</f>
        <v>5.733133086240392E+16</v>
      </c>
      <c r="C282" s="9">
        <f>OrigMoRates!T282</f>
        <v>1.1827794026672918</v>
      </c>
      <c r="D282" s="7">
        <f>1/EventRates!AK282</f>
        <v>629.42333632114389</v>
      </c>
      <c r="E282" s="9">
        <f>IF(EventRates!AL282=0," ",EventRates!AL282/EventRates!AK282)</f>
        <v>2.2884135375149492</v>
      </c>
      <c r="R282" s="32">
        <f>OrigMoRates!B282/EventRates!B282</f>
        <v>1</v>
      </c>
    </row>
    <row r="283" spans="1:18">
      <c r="A283" t="str">
        <f>OrigMoRates!A283</f>
        <v>San Jacinto (Clark) rev</v>
      </c>
      <c r="B283" s="7">
        <f>OrigMoRates!R283</f>
        <v>1.1957952996381368E+17</v>
      </c>
      <c r="C283" s="9">
        <f>OrigMoRates!T283</f>
        <v>0.37253239698251794</v>
      </c>
      <c r="D283" s="7">
        <f>1/EventRates!AK283</f>
        <v>566.46831824966978</v>
      </c>
      <c r="E283" s="9">
        <f>IF(EventRates!AL283=0," ",EventRates!AL283/EventRates!AK283)</f>
        <v>1.9202889530419018</v>
      </c>
      <c r="R283" s="32">
        <f>OrigMoRates!B283/EventRates!B283</f>
        <v>1</v>
      </c>
    </row>
    <row r="284" spans="1:18">
      <c r="A284" t="str">
        <f>OrigMoRates!A284</f>
        <v>San Jacinto (Coyote Creek)</v>
      </c>
      <c r="B284" s="7">
        <f>OrigMoRates!R284</f>
        <v>1.563977507531201E+17</v>
      </c>
      <c r="C284" s="9">
        <f>OrigMoRates!T284</f>
        <v>1.910882831275768</v>
      </c>
      <c r="D284" s="7">
        <f>1/EventRates!AK284</f>
        <v>732.76699241571225</v>
      </c>
      <c r="E284" s="9">
        <f>IF(EventRates!AL284=0," ",EventRates!AL284/EventRates!AK284)</f>
        <v>1.8091799286341332</v>
      </c>
      <c r="R284" s="32">
        <f>OrigMoRates!B284/EventRates!B284</f>
        <v>1</v>
      </c>
    </row>
    <row r="285" spans="1:18">
      <c r="A285" t="str">
        <f>OrigMoRates!A285</f>
        <v>San Jacinto (Lytle Creek connector)</v>
      </c>
      <c r="B285" s="7">
        <f>OrigMoRates!R285</f>
        <v>1.8043212006885464E+16</v>
      </c>
      <c r="C285" s="9" t="str">
        <f>OrigMoRates!T285</f>
        <v>Inf</v>
      </c>
      <c r="D285" s="7">
        <f>1/EventRates!AK285</f>
        <v>2880.6619650805151</v>
      </c>
      <c r="E285" s="9" t="str">
        <f>IF(EventRates!AL285=0," ",EventRates!AL285/EventRates!AK285)</f>
        <v xml:space="preserve"> </v>
      </c>
      <c r="R285" s="32">
        <f>OrigMoRates!B285/EventRates!B285</f>
        <v>1</v>
      </c>
    </row>
    <row r="286" spans="1:18">
      <c r="A286" t="str">
        <f>OrigMoRates!A286</f>
        <v>San Jacinto (San Bernardino)</v>
      </c>
      <c r="B286" s="7">
        <f>OrigMoRates!R286</f>
        <v>1.5153476113820915E+17</v>
      </c>
      <c r="C286" s="9">
        <f>OrigMoRates!T286</f>
        <v>1.1787741436251131</v>
      </c>
      <c r="D286" s="7">
        <f>1/EventRates!AK286</f>
        <v>592.80533810500447</v>
      </c>
      <c r="E286" s="9">
        <f>IF(EventRates!AL286=0," ",EventRates!AL286/EventRates!AK286)</f>
        <v>2.1579052369883791</v>
      </c>
      <c r="R286" s="32">
        <f>OrigMoRates!B286/EventRates!B286</f>
        <v>1</v>
      </c>
    </row>
    <row r="287" spans="1:18">
      <c r="A287" t="str">
        <f>OrigMoRates!A287</f>
        <v>San Jacinto (San Jacinto Valley) rev</v>
      </c>
      <c r="B287" s="7">
        <f>OrigMoRates!R287</f>
        <v>9.8275976674577664E+16</v>
      </c>
      <c r="C287" s="9">
        <f>OrigMoRates!T287</f>
        <v>0.62573691768662809</v>
      </c>
      <c r="D287" s="7">
        <f>1/EventRates!AK287</f>
        <v>556.11951126000758</v>
      </c>
      <c r="E287" s="9">
        <f>IF(EventRates!AL287=0," ",EventRates!AL287/EventRates!AK287)</f>
        <v>2.3902420213417703</v>
      </c>
      <c r="R287" s="32">
        <f>OrigMoRates!B287/EventRates!B287</f>
        <v>1</v>
      </c>
    </row>
    <row r="288" spans="1:18">
      <c r="A288" t="str">
        <f>OrigMoRates!A288</f>
        <v>San Jacinto (Stepovers Combined)</v>
      </c>
      <c r="B288" s="7">
        <f>OrigMoRates!R288</f>
        <v>1.4667896562595709E+17</v>
      </c>
      <c r="C288" s="9">
        <f>OrigMoRates!T288</f>
        <v>0.68285464772727167</v>
      </c>
      <c r="D288" s="7">
        <f>1/EventRates!AK288</f>
        <v>505.95991691884529</v>
      </c>
      <c r="E288" s="9">
        <f>IF(EventRates!AL288=0," ",EventRates!AL288/EventRates!AK288)</f>
        <v>3.3045486011362173</v>
      </c>
      <c r="R288" s="32">
        <f>OrigMoRates!B288/EventRates!B288</f>
        <v>1</v>
      </c>
    </row>
    <row r="289" spans="1:18">
      <c r="A289" t="str">
        <f>OrigMoRates!A289</f>
        <v>San Jacinto (Superstition Mtn)</v>
      </c>
      <c r="B289" s="7">
        <f>OrigMoRates!R289</f>
        <v>7.1144769379532456E+16</v>
      </c>
      <c r="C289" s="9">
        <f>OrigMoRates!T289</f>
        <v>1.45457828500491</v>
      </c>
      <c r="D289" s="7">
        <f>1/EventRates!AK289</f>
        <v>726.03253709275771</v>
      </c>
      <c r="E289" s="9">
        <f>IF(EventRates!AL289=0," ",EventRates!AL289/EventRates!AK289)</f>
        <v>1.445003274691538</v>
      </c>
      <c r="R289" s="32">
        <f>OrigMoRates!B289/EventRates!B289</f>
        <v>1</v>
      </c>
    </row>
    <row r="290" spans="1:18">
      <c r="A290" t="str">
        <f>OrigMoRates!A290</f>
        <v>San Joaquin Hills</v>
      </c>
      <c r="B290" s="7">
        <f>OrigMoRates!R290</f>
        <v>1.2062740914193584E+16</v>
      </c>
      <c r="C290" s="9">
        <f>OrigMoRates!T290</f>
        <v>1.1006326017973758</v>
      </c>
      <c r="D290" s="7">
        <f>1/EventRates!AK290</f>
        <v>4537.5213551168772</v>
      </c>
      <c r="E290" s="9">
        <f>IF(EventRates!AL290=0," ",EventRates!AL290/EventRates!AK290)</f>
        <v>1.2932632608713617</v>
      </c>
      <c r="R290" s="32">
        <f>OrigMoRates!B290/EventRates!B290</f>
        <v>1</v>
      </c>
    </row>
    <row r="291" spans="1:18">
      <c r="A291" t="str">
        <f>OrigMoRates!A291</f>
        <v>San Jose</v>
      </c>
      <c r="B291" s="7">
        <f>OrigMoRates!R291</f>
        <v>3463114096157098</v>
      </c>
      <c r="C291" s="9">
        <f>OrigMoRates!T291</f>
        <v>0.71473212877344716</v>
      </c>
      <c r="D291" s="7">
        <f>1/EventRates!AK291</f>
        <v>6749.4919411044893</v>
      </c>
      <c r="E291" s="9">
        <f>IF(EventRates!AL291=0," ",EventRates!AL291/EventRates!AK291)</f>
        <v>0.44431301389251493</v>
      </c>
      <c r="R291" s="32">
        <f>OrigMoRates!B291/EventRates!B291</f>
        <v>1</v>
      </c>
    </row>
    <row r="292" spans="1:18">
      <c r="A292" t="str">
        <f>OrigMoRates!A292</f>
        <v>San Juan</v>
      </c>
      <c r="B292" s="7">
        <f>OrigMoRates!R292</f>
        <v>1.4435856669810328E+16</v>
      </c>
      <c r="C292" s="9">
        <f>OrigMoRates!T292</f>
        <v>0.54622560102090256</v>
      </c>
      <c r="D292" s="7">
        <f>1/EventRates!AK292</f>
        <v>4735.779727637062</v>
      </c>
      <c r="E292" s="9">
        <f>IF(EventRates!AL292=0," ",EventRates!AL292/EventRates!AK292)</f>
        <v>2.893641572371171</v>
      </c>
      <c r="R292" s="32">
        <f>OrigMoRates!B292/EventRates!B292</f>
        <v>1</v>
      </c>
    </row>
    <row r="293" spans="1:18">
      <c r="A293" t="str">
        <f>OrigMoRates!A293</f>
        <v>San Luis Bay 2011 CFM</v>
      </c>
      <c r="B293" s="7">
        <f>OrigMoRates!R293</f>
        <v>268123699098591.56</v>
      </c>
      <c r="C293" s="9" t="str">
        <f>OrigMoRates!T293</f>
        <v>Inf</v>
      </c>
      <c r="D293" s="7">
        <f>1/EventRates!AK293</f>
        <v>19760.886617810978</v>
      </c>
      <c r="E293" s="9" t="str">
        <f>IF(EventRates!AL293=0," ",EventRates!AL293/EventRates!AK293)</f>
        <v xml:space="preserve"> </v>
      </c>
      <c r="R293" s="32">
        <f>OrigMoRates!B293/EventRates!B293</f>
        <v>1</v>
      </c>
    </row>
    <row r="294" spans="1:18">
      <c r="A294" t="str">
        <f>OrigMoRates!A294</f>
        <v>San Luis Range - Oceano 2011 CFM</v>
      </c>
      <c r="B294" s="7">
        <f>OrigMoRates!R294</f>
        <v>500966268577426.88</v>
      </c>
      <c r="C294" s="9" t="str">
        <f>OrigMoRates!T294</f>
        <v>Inf</v>
      </c>
      <c r="D294" s="7">
        <f>1/EventRates!AK294</f>
        <v>24564.93992155559</v>
      </c>
      <c r="E294" s="9" t="str">
        <f>IF(EventRates!AL294=0," ",EventRates!AL294/EventRates!AK294)</f>
        <v xml:space="preserve"> </v>
      </c>
      <c r="R294" s="32">
        <f>OrigMoRates!B294/EventRates!B294</f>
        <v>1</v>
      </c>
    </row>
    <row r="295" spans="1:18">
      <c r="A295" t="str">
        <f>OrigMoRates!A295</f>
        <v>San Luis Range - Pecho 2011 CFM</v>
      </c>
      <c r="B295" s="7">
        <f>OrigMoRates!R295</f>
        <v>497246321511836.5</v>
      </c>
      <c r="C295" s="9" t="str">
        <f>OrigMoRates!T295</f>
        <v>Inf</v>
      </c>
      <c r="D295" s="7">
        <f>1/EventRates!AK295</f>
        <v>38165.172141786476</v>
      </c>
      <c r="E295" s="9" t="str">
        <f>IF(EventRates!AL295=0," ",EventRates!AL295/EventRates!AK295)</f>
        <v xml:space="preserve"> </v>
      </c>
      <c r="R295" s="32">
        <f>OrigMoRates!B295/EventRates!B295</f>
        <v>1</v>
      </c>
    </row>
    <row r="296" spans="1:18">
      <c r="A296" t="str">
        <f>OrigMoRates!A296</f>
        <v>San Luis Range (So Margin)</v>
      </c>
      <c r="B296" s="7">
        <f>OrigMoRates!R296</f>
        <v>4848250464745480</v>
      </c>
      <c r="C296" s="9">
        <f>OrigMoRates!T296</f>
        <v>0.89554229497516558</v>
      </c>
      <c r="D296" s="7">
        <f>1/EventRates!AK296</f>
        <v>6499.4465350931087</v>
      </c>
      <c r="E296" s="9">
        <f>IF(EventRates!AL296=0," ",EventRates!AL296/EventRates!AK296)</f>
        <v>0.73594724183838733</v>
      </c>
      <c r="R296" s="32">
        <f>OrigMoRates!B296/EventRates!B296</f>
        <v>1</v>
      </c>
    </row>
    <row r="297" spans="1:18">
      <c r="A297" t="str">
        <f>OrigMoRates!A297</f>
        <v>San Luis Range 2011 CFM</v>
      </c>
      <c r="B297" s="7">
        <f>OrigMoRates!R297</f>
        <v>2862469802527706</v>
      </c>
      <c r="C297" s="9">
        <f>OrigMoRates!T297</f>
        <v>0.52873975775245885</v>
      </c>
      <c r="D297" s="7">
        <f>1/EventRates!AK297</f>
        <v>7327.0889391376122</v>
      </c>
      <c r="E297" s="9">
        <f>IF(EventRates!AL297=0," ",EventRates!AL297/EventRates!AK297)</f>
        <v>0.82966308997965033</v>
      </c>
      <c r="R297" s="32">
        <f>OrigMoRates!B297/EventRates!B297</f>
        <v>1</v>
      </c>
    </row>
    <row r="298" spans="1:18">
      <c r="A298" t="str">
        <f>OrigMoRates!A298</f>
        <v>San Pedro Basin</v>
      </c>
      <c r="B298" s="7">
        <f>OrigMoRates!R298</f>
        <v>2.7577418833661048E+16</v>
      </c>
      <c r="C298" s="9" t="str">
        <f>OrigMoRates!T298</f>
        <v>Inf</v>
      </c>
      <c r="D298" s="7">
        <f>1/EventRates!AK298</f>
        <v>1661.8064625597367</v>
      </c>
      <c r="E298" s="9" t="str">
        <f>IF(EventRates!AL298=0," ",EventRates!AL298/EventRates!AK298)</f>
        <v xml:space="preserve"> </v>
      </c>
      <c r="R298" s="32">
        <f>OrigMoRates!B298/EventRates!B298</f>
        <v>1</v>
      </c>
    </row>
    <row r="299" spans="1:18">
      <c r="A299" t="str">
        <f>OrigMoRates!A299</f>
        <v>San Pedro Escarpment</v>
      </c>
      <c r="B299" s="7">
        <f>OrigMoRates!R299</f>
        <v>7442674655235396</v>
      </c>
      <c r="C299" s="9" t="str">
        <f>OrigMoRates!T299</f>
        <v>Inf</v>
      </c>
      <c r="D299" s="7">
        <f>1/EventRates!AK299</f>
        <v>20129.925687240469</v>
      </c>
      <c r="E299" s="9" t="str">
        <f>IF(EventRates!AL299=0," ",EventRates!AL299/EventRates!AK299)</f>
        <v xml:space="preserve"> </v>
      </c>
      <c r="R299" s="32">
        <f>OrigMoRates!B299/EventRates!B299</f>
        <v>1</v>
      </c>
    </row>
    <row r="300" spans="1:18">
      <c r="A300" t="str">
        <f>OrigMoRates!A300</f>
        <v>San Vicente</v>
      </c>
      <c r="B300" s="7">
        <f>OrigMoRates!R300</f>
        <v>761178843080849.25</v>
      </c>
      <c r="C300" s="9" t="str">
        <f>OrigMoRates!T300</f>
        <v>Inf</v>
      </c>
      <c r="D300" s="7">
        <f>1/EventRates!AK300</f>
        <v>24484.194235107603</v>
      </c>
      <c r="E300" s="9" t="str">
        <f>IF(EventRates!AL300=0," ",EventRates!AL300/EventRates!AK300)</f>
        <v xml:space="preserve"> </v>
      </c>
      <c r="R300" s="32">
        <f>OrigMoRates!B300/EventRates!B300</f>
        <v>1</v>
      </c>
    </row>
    <row r="301" spans="1:18">
      <c r="A301" t="str">
        <f>OrigMoRates!A301</f>
        <v>Santa Cruz Catalina Ridge alt1</v>
      </c>
      <c r="B301" s="7">
        <f>OrigMoRates!R301</f>
        <v>2.057613876337136E+16</v>
      </c>
      <c r="C301" s="9" t="str">
        <f>OrigMoRates!T301</f>
        <v>Inf</v>
      </c>
      <c r="D301" s="7">
        <f>1/EventRates!AK301</f>
        <v>1792.1207522158591</v>
      </c>
      <c r="E301" s="9" t="str">
        <f>IF(EventRates!AL301=0," ",EventRates!AL301/EventRates!AK301)</f>
        <v xml:space="preserve"> </v>
      </c>
      <c r="R301" s="32">
        <f>OrigMoRates!B301/EventRates!B301</f>
        <v>1</v>
      </c>
    </row>
    <row r="302" spans="1:18">
      <c r="A302" t="str">
        <f>OrigMoRates!A302</f>
        <v>Santa Cruz Catalina Ridge alt2</v>
      </c>
      <c r="B302" s="7">
        <f>OrigMoRates!R302</f>
        <v>2.3640683483769472E+16</v>
      </c>
      <c r="C302" s="9" t="str">
        <f>OrigMoRates!T302</f>
        <v>Inf</v>
      </c>
      <c r="D302" s="7">
        <f>1/EventRates!AK302</f>
        <v>1799.0963865291317</v>
      </c>
      <c r="E302" s="9" t="str">
        <f>IF(EventRates!AL302=0," ",EventRates!AL302/EventRates!AK302)</f>
        <v xml:space="preserve"> </v>
      </c>
      <c r="R302" s="32">
        <f>OrigMoRates!B302/EventRates!B302</f>
        <v>1</v>
      </c>
    </row>
    <row r="303" spans="1:18">
      <c r="A303" t="str">
        <f>OrigMoRates!A303</f>
        <v>Santa Cruz Island</v>
      </c>
      <c r="B303" s="7">
        <f>OrigMoRates!R303</f>
        <v>2.4964983416802972E+16</v>
      </c>
      <c r="C303" s="9">
        <f>OrigMoRates!T303</f>
        <v>0.90477815113852356</v>
      </c>
      <c r="D303" s="7">
        <f>1/EventRates!AK303</f>
        <v>2220.1315588875773</v>
      </c>
      <c r="E303" s="9">
        <f>IF(EventRates!AL303=0," ",EventRates!AL303/EventRates!AK303)</f>
        <v>1.2812658414213889</v>
      </c>
      <c r="R303" s="32">
        <f>OrigMoRates!B303/EventRates!B303</f>
        <v>1</v>
      </c>
    </row>
    <row r="304" spans="1:18">
      <c r="A304" t="str">
        <f>OrigMoRates!A304</f>
        <v>Santa Monica alt 1</v>
      </c>
      <c r="B304" s="7">
        <f>OrigMoRates!R304</f>
        <v>4719316499591004</v>
      </c>
      <c r="C304" s="9">
        <f>OrigMoRates!T304</f>
        <v>1.1757247784739742</v>
      </c>
      <c r="D304" s="7">
        <f>1/EventRates!AK304</f>
        <v>2540.1179420203493</v>
      </c>
      <c r="E304" s="9">
        <f>IF(EventRates!AL304=0," ",EventRates!AL304/EventRates!AK304)</f>
        <v>1.4679378375109888</v>
      </c>
      <c r="R304" s="32">
        <f>OrigMoRates!B304/EventRates!B304</f>
        <v>1</v>
      </c>
    </row>
    <row r="305" spans="1:18">
      <c r="A305" t="str">
        <f>OrigMoRates!A305</f>
        <v>Santa Monica alt 2</v>
      </c>
      <c r="B305" s="7">
        <f>OrigMoRates!R305</f>
        <v>5343744965560822</v>
      </c>
      <c r="C305" s="9">
        <f>OrigMoRates!T305</f>
        <v>0.84044415457110799</v>
      </c>
      <c r="D305" s="7">
        <f>1/EventRates!AK305</f>
        <v>3269.7673149292427</v>
      </c>
      <c r="E305" s="9">
        <f>IF(EventRates!AL305=0," ",EventRates!AL305/EventRates!AK305)</f>
        <v>2.1248204904786836</v>
      </c>
      <c r="R305" s="32">
        <f>OrigMoRates!B305/EventRates!B305</f>
        <v>1</v>
      </c>
    </row>
    <row r="306" spans="1:18">
      <c r="A306" t="str">
        <f>OrigMoRates!A306</f>
        <v>Santa Monica Bay</v>
      </c>
      <c r="B306" s="7">
        <f>OrigMoRates!R306</f>
        <v>1817127860666208.2</v>
      </c>
      <c r="C306" s="9" t="str">
        <f>OrigMoRates!T306</f>
        <v>Inf</v>
      </c>
      <c r="D306" s="7">
        <f>1/EventRates!AK306</f>
        <v>37069.071343265299</v>
      </c>
      <c r="E306" s="9" t="str">
        <f>IF(EventRates!AL306=0," ",EventRates!AL306/EventRates!AK306)</f>
        <v xml:space="preserve"> </v>
      </c>
      <c r="R306" s="32">
        <f>OrigMoRates!B306/EventRates!B306</f>
        <v>1</v>
      </c>
    </row>
    <row r="307" spans="1:18">
      <c r="A307" t="str">
        <f>OrigMoRates!A307</f>
        <v>Santa Rosa Island</v>
      </c>
      <c r="B307" s="7">
        <f>OrigMoRates!R307</f>
        <v>1.2675340560615388E+16</v>
      </c>
      <c r="C307" s="9">
        <f>OrigMoRates!T307</f>
        <v>0.84350098208848612</v>
      </c>
      <c r="D307" s="7">
        <f>1/EventRates!AK307</f>
        <v>4175.1241805696936</v>
      </c>
      <c r="E307" s="9">
        <f>IF(EventRates!AL307=0," ",EventRates!AL307/EventRates!AK307)</f>
        <v>1.6865928354556086</v>
      </c>
      <c r="R307" s="32">
        <f>OrigMoRates!B307/EventRates!B307</f>
        <v>1</v>
      </c>
    </row>
    <row r="308" spans="1:18">
      <c r="A308" t="str">
        <f>OrigMoRates!A308</f>
        <v>Santa Susana alt 1</v>
      </c>
      <c r="B308" s="7">
        <f>OrigMoRates!R308</f>
        <v>3.604955934520208E+16</v>
      </c>
      <c r="C308" s="9">
        <f>OrigMoRates!T308</f>
        <v>0.88833043436924131</v>
      </c>
      <c r="D308" s="7">
        <f>1/EventRates!AK308</f>
        <v>1107.0560152811388</v>
      </c>
      <c r="E308" s="9">
        <f>IF(EventRates!AL308=0," ",EventRates!AL308/EventRates!AK308)</f>
        <v>2.4154153421743656</v>
      </c>
      <c r="R308" s="32">
        <f>OrigMoRates!B308/EventRates!B308</f>
        <v>1</v>
      </c>
    </row>
    <row r="309" spans="1:18">
      <c r="A309" t="str">
        <f>OrigMoRates!A309</f>
        <v>Santa Susana alt 2</v>
      </c>
      <c r="B309" s="7">
        <f>OrigMoRates!R309</f>
        <v>3.780683751155308E+16</v>
      </c>
      <c r="C309" s="9" t="str">
        <f>OrigMoRates!T309</f>
        <v>Inf</v>
      </c>
      <c r="D309" s="7">
        <f>1/EventRates!AK309</f>
        <v>598.35060506717468</v>
      </c>
      <c r="E309" s="9" t="str">
        <f>IF(EventRates!AL309=0," ",EventRates!AL309/EventRates!AK309)</f>
        <v xml:space="preserve"> </v>
      </c>
      <c r="R309" s="32">
        <f>OrigMoRates!B309/EventRates!B309</f>
        <v>1</v>
      </c>
    </row>
    <row r="310" spans="1:18">
      <c r="A310" t="str">
        <f>OrigMoRates!A310</f>
        <v>Santa Susana East (connector)</v>
      </c>
      <c r="B310" s="7">
        <f>OrigMoRates!R310</f>
        <v>1.755969550160144E+16</v>
      </c>
      <c r="C310" s="9" t="str">
        <f>OrigMoRates!T310</f>
        <v>Inf</v>
      </c>
      <c r="D310" s="7">
        <f>1/EventRates!AK310</f>
        <v>1773.6203954983896</v>
      </c>
      <c r="E310" s="9" t="str">
        <f>IF(EventRates!AL310=0," ",EventRates!AL310/EventRates!AK310)</f>
        <v xml:space="preserve"> </v>
      </c>
      <c r="R310" s="32">
        <f>OrigMoRates!B310/EventRates!B310</f>
        <v>1</v>
      </c>
    </row>
    <row r="311" spans="1:18">
      <c r="A311" t="str">
        <f>OrigMoRates!A311</f>
        <v>Santa Ynez (East)</v>
      </c>
      <c r="B311" s="7">
        <f>OrigMoRates!R311</f>
        <v>4.7376143172433168E+16</v>
      </c>
      <c r="C311" s="9">
        <f>OrigMoRates!T311</f>
        <v>0.81552815347376617</v>
      </c>
      <c r="D311" s="7">
        <f>1/EventRates!AK311</f>
        <v>1418.2289013183749</v>
      </c>
      <c r="E311" s="9">
        <f>IF(EventRates!AL311=0," ",EventRates!AL311/EventRates!AK311)</f>
        <v>1.4707518905813279</v>
      </c>
      <c r="R311" s="32">
        <f>OrigMoRates!B311/EventRates!B311</f>
        <v>1</v>
      </c>
    </row>
    <row r="312" spans="1:18">
      <c r="A312" t="str">
        <f>OrigMoRates!A312</f>
        <v>Santa Ynez (West)</v>
      </c>
      <c r="B312" s="7">
        <f>OrigMoRates!R312</f>
        <v>3.8492227817130816E+16</v>
      </c>
      <c r="C312" s="9">
        <f>OrigMoRates!T312</f>
        <v>1.0323536785381617</v>
      </c>
      <c r="D312" s="7">
        <f>1/EventRates!AK312</f>
        <v>1170.8085761370746</v>
      </c>
      <c r="E312" s="9">
        <f>IF(EventRates!AL312=0," ",EventRates!AL312/EventRates!AK312)</f>
        <v>1.242013852326622</v>
      </c>
      <c r="R312" s="32">
        <f>OrigMoRates!B312/EventRates!B312</f>
        <v>1</v>
      </c>
    </row>
    <row r="313" spans="1:18">
      <c r="A313" t="str">
        <f>OrigMoRates!A313</f>
        <v>Santa Ynez River</v>
      </c>
      <c r="B313" s="7">
        <f>OrigMoRates!R313</f>
        <v>1.295002425141976E+16</v>
      </c>
      <c r="C313" s="9" t="str">
        <f>OrigMoRates!T313</f>
        <v>Inf</v>
      </c>
      <c r="D313" s="7">
        <f>1/EventRates!AK313</f>
        <v>3982.3900468874372</v>
      </c>
      <c r="E313" s="9" t="str">
        <f>IF(EventRates!AL313=0," ",EventRates!AL313/EventRates!AK313)</f>
        <v xml:space="preserve"> </v>
      </c>
      <c r="R313" s="32">
        <f>OrigMoRates!B313/EventRates!B313</f>
        <v>1</v>
      </c>
    </row>
    <row r="314" spans="1:18">
      <c r="A314" t="str">
        <f>OrigMoRates!A314</f>
        <v>Sargent 2011 CFM</v>
      </c>
      <c r="B314" s="7">
        <f>OrigMoRates!R314</f>
        <v>1.9855420812035628E+16</v>
      </c>
      <c r="C314" s="9" t="str">
        <f>OrigMoRates!T314</f>
        <v>Inf</v>
      </c>
      <c r="D314" s="7">
        <f>1/EventRates!AK314</f>
        <v>1708.1590562581152</v>
      </c>
      <c r="E314" s="9" t="str">
        <f>IF(EventRates!AL314=0," ",EventRates!AL314/EventRates!AK314)</f>
        <v xml:space="preserve"> </v>
      </c>
      <c r="R314" s="32">
        <f>OrigMoRates!B314/EventRates!B314</f>
        <v>1</v>
      </c>
    </row>
    <row r="315" spans="1:18">
      <c r="A315" t="str">
        <f>OrigMoRates!A315</f>
        <v>Scodie Lineament</v>
      </c>
      <c r="B315" s="7">
        <f>OrigMoRates!R315</f>
        <v>455283407715583.88</v>
      </c>
      <c r="C315" s="9" t="str">
        <f>OrigMoRates!T315</f>
        <v>Inf</v>
      </c>
      <c r="D315" s="7">
        <f>1/EventRates!AK315</f>
        <v>16881.742961104548</v>
      </c>
      <c r="E315" s="9" t="str">
        <f>IF(EventRates!AL315=0," ",EventRates!AL315/EventRates!AK315)</f>
        <v xml:space="preserve"> </v>
      </c>
      <c r="R315" s="32">
        <f>OrigMoRates!B315/EventRates!B315</f>
        <v>1</v>
      </c>
    </row>
    <row r="316" spans="1:18">
      <c r="A316" t="str">
        <f>OrigMoRates!A316</f>
        <v>Sheephole</v>
      </c>
      <c r="B316" s="7">
        <f>OrigMoRates!R316</f>
        <v>1366916217670301.2</v>
      </c>
      <c r="C316" s="9" t="str">
        <f>OrigMoRates!T316</f>
        <v>Inf</v>
      </c>
      <c r="D316" s="7">
        <f>1/EventRates!AK316</f>
        <v>14285.550450432573</v>
      </c>
      <c r="E316" s="9" t="str">
        <f>IF(EventRates!AL316=0," ",EventRates!AL316/EventRates!AK316)</f>
        <v xml:space="preserve"> </v>
      </c>
      <c r="R316" s="32">
        <f>OrigMoRates!B316/EventRates!B316</f>
        <v>1</v>
      </c>
    </row>
    <row r="317" spans="1:18">
      <c r="A317" t="str">
        <f>OrigMoRates!A317</f>
        <v>Shoreline</v>
      </c>
      <c r="B317" s="7">
        <f>OrigMoRates!R317</f>
        <v>1286411821522093</v>
      </c>
      <c r="C317" s="9" t="str">
        <f>OrigMoRates!T317</f>
        <v>Inf</v>
      </c>
      <c r="D317" s="7">
        <f>1/EventRates!AK317</f>
        <v>21781.686215625159</v>
      </c>
      <c r="E317" s="9" t="str">
        <f>IF(EventRates!AL317=0," ",EventRates!AL317/EventRates!AK317)</f>
        <v xml:space="preserve"> </v>
      </c>
      <c r="R317" s="32">
        <f>OrigMoRates!B317/EventRates!B317</f>
        <v>1</v>
      </c>
    </row>
    <row r="318" spans="1:18">
      <c r="A318" t="str">
        <f>OrigMoRates!A318</f>
        <v>Sierra Madre</v>
      </c>
      <c r="B318" s="7">
        <f>OrigMoRates!R318</f>
        <v>4.6954874144741872E+16</v>
      </c>
      <c r="C318" s="9">
        <f>OrigMoRates!T318</f>
        <v>0.77274037110152183</v>
      </c>
      <c r="D318" s="7">
        <f>1/EventRates!AK318</f>
        <v>1620.9464859808932</v>
      </c>
      <c r="E318" s="9">
        <f>IF(EventRates!AL318=0," ",EventRates!AL318/EventRates!AK318)</f>
        <v>1.8251167140459021</v>
      </c>
      <c r="R318" s="32">
        <f>OrigMoRates!B318/EventRates!B318</f>
        <v>1</v>
      </c>
    </row>
    <row r="319" spans="1:18">
      <c r="A319" t="str">
        <f>OrigMoRates!A319</f>
        <v>Sierra Madre (San Fernando)</v>
      </c>
      <c r="B319" s="7">
        <f>OrigMoRates!R319</f>
        <v>1.703940145198084E+16</v>
      </c>
      <c r="C319" s="9">
        <f>OrigMoRates!T319</f>
        <v>0.8533064423981912</v>
      </c>
      <c r="D319" s="7">
        <f>1/EventRates!AK319</f>
        <v>1810.1832880628899</v>
      </c>
      <c r="E319" s="9">
        <f>IF(EventRates!AL319=0," ",EventRates!AL319/EventRates!AK319)</f>
        <v>1.0701959429946981</v>
      </c>
      <c r="R319" s="32">
        <f>OrigMoRates!B319/EventRates!B319</f>
        <v>1</v>
      </c>
    </row>
    <row r="320" spans="1:18">
      <c r="A320" t="str">
        <f>OrigMoRates!A320</f>
        <v>Sierra Nevada  (No Extension)</v>
      </c>
      <c r="B320" s="7">
        <f>OrigMoRates!R320</f>
        <v>7328807641497120</v>
      </c>
      <c r="C320" s="9" t="str">
        <f>OrigMoRates!T320</f>
        <v>Inf</v>
      </c>
      <c r="D320" s="7">
        <f>1/EventRates!AK320</f>
        <v>7357.0216788793005</v>
      </c>
      <c r="E320" s="9" t="str">
        <f>IF(EventRates!AL320=0," ",EventRates!AL320/EventRates!AK320)</f>
        <v xml:space="preserve"> </v>
      </c>
      <c r="R320" s="32">
        <f>OrigMoRates!B320/EventRates!B320</f>
        <v>1</v>
      </c>
    </row>
    <row r="321" spans="1:18">
      <c r="A321" t="str">
        <f>OrigMoRates!A321</f>
        <v>Silver Creek 2011 CFM</v>
      </c>
      <c r="B321" s="7">
        <f>OrigMoRates!R321</f>
        <v>1789014366644609.2</v>
      </c>
      <c r="C321" s="9" t="str">
        <f>OrigMoRates!T321</f>
        <v>Inf</v>
      </c>
      <c r="D321" s="7">
        <f>1/EventRates!AK321</f>
        <v>14153.768065464721</v>
      </c>
      <c r="E321" s="9" t="str">
        <f>IF(EventRates!AL321=0," ",EventRates!AL321/EventRates!AK321)</f>
        <v xml:space="preserve"> </v>
      </c>
      <c r="R321" s="32">
        <f>OrigMoRates!B321/EventRates!B321</f>
        <v>1</v>
      </c>
    </row>
    <row r="322" spans="1:18">
      <c r="A322" t="str">
        <f>OrigMoRates!A322</f>
        <v>Simi-Santa Rosa</v>
      </c>
      <c r="B322" s="7">
        <f>OrigMoRates!R322</f>
        <v>1.8317348812948504E+16</v>
      </c>
      <c r="C322" s="9">
        <f>OrigMoRates!T322</f>
        <v>1.2159191242328469</v>
      </c>
      <c r="D322" s="7">
        <f>1/EventRates!AK322</f>
        <v>1640.6525571293325</v>
      </c>
      <c r="E322" s="9">
        <f>IF(EventRates!AL322=0," ",EventRates!AL322/EventRates!AK322)</f>
        <v>0.66441794855247993</v>
      </c>
      <c r="R322" s="32">
        <f>OrigMoRates!B322/EventRates!B322</f>
        <v>1</v>
      </c>
    </row>
    <row r="323" spans="1:18">
      <c r="A323" t="str">
        <f>OrigMoRates!A323</f>
        <v>Sisar</v>
      </c>
      <c r="B323" s="7">
        <f>OrigMoRates!R323</f>
        <v>1.8256880841014656E+16</v>
      </c>
      <c r="C323" s="9" t="str">
        <f>OrigMoRates!T323</f>
        <v>Inf</v>
      </c>
      <c r="D323" s="7">
        <f>1/EventRates!AK323</f>
        <v>4773.634670127456</v>
      </c>
      <c r="E323" s="9" t="str">
        <f>IF(EventRates!AL323=0," ",EventRates!AL323/EventRates!AK323)</f>
        <v xml:space="preserve"> </v>
      </c>
      <c r="R323" s="32">
        <f>OrigMoRates!B323/EventRates!B323</f>
        <v>1</v>
      </c>
    </row>
    <row r="324" spans="1:18">
      <c r="A324" t="str">
        <f>OrigMoRates!A324</f>
        <v>Skinner Flat 2011 CFM</v>
      </c>
      <c r="B324" s="7">
        <f>OrigMoRates!R324</f>
        <v>465772220470590</v>
      </c>
      <c r="C324" s="9" t="str">
        <f>OrigMoRates!T324</f>
        <v>Inf</v>
      </c>
      <c r="D324" s="7" t="e">
        <f>1/EventRates!AK324</f>
        <v>#DIV/0!</v>
      </c>
      <c r="E324" s="9" t="str">
        <f>IF(EventRates!AL324=0," ",EventRates!AL324/EventRates!AK324)</f>
        <v xml:space="preserve"> </v>
      </c>
      <c r="R324" s="32">
        <f>OrigMoRates!B324/EventRates!B324</f>
        <v>1</v>
      </c>
    </row>
    <row r="325" spans="1:18">
      <c r="A325" t="str">
        <f>OrigMoRates!A325</f>
        <v>So Sierra Nevada</v>
      </c>
      <c r="B325" s="7">
        <f>OrigMoRates!R325</f>
        <v>3.3575333250545448E+16</v>
      </c>
      <c r="C325" s="9">
        <f>OrigMoRates!T325</f>
        <v>5.6021489954544199</v>
      </c>
      <c r="D325" s="7">
        <f>1/EventRates!AK325</f>
        <v>3281.6672366307535</v>
      </c>
      <c r="E325" s="9">
        <f>IF(EventRates!AL325=0," ",EventRates!AL325/EventRates!AK325)</f>
        <v>0.15063301873315005</v>
      </c>
      <c r="R325" s="32">
        <f>OrigMoRates!B325/EventRates!B325</f>
        <v>1</v>
      </c>
    </row>
    <row r="326" spans="1:18">
      <c r="A326" t="str">
        <f>OrigMoRates!A326</f>
        <v>South Cuyama</v>
      </c>
      <c r="B326" s="7">
        <f>OrigMoRates!R326</f>
        <v>5116102561696355</v>
      </c>
      <c r="C326" s="9" t="str">
        <f>OrigMoRates!T326</f>
        <v>Inf</v>
      </c>
      <c r="D326" s="7">
        <f>1/EventRates!AK326</f>
        <v>11076.586191501508</v>
      </c>
      <c r="E326" s="9" t="str">
        <f>IF(EventRates!AL326=0," ",EventRates!AL326/EventRates!AK326)</f>
        <v xml:space="preserve"> </v>
      </c>
      <c r="R326" s="32">
        <f>OrigMoRates!B326/EventRates!B326</f>
        <v>1</v>
      </c>
    </row>
    <row r="327" spans="1:18">
      <c r="A327" t="str">
        <f>OrigMoRates!A327</f>
        <v>South Klamath Lake East</v>
      </c>
      <c r="B327" s="7">
        <f>OrigMoRates!R327</f>
        <v>7320742378464986</v>
      </c>
      <c r="C327" s="9" t="str">
        <f>OrigMoRates!T327</f>
        <v>Inf</v>
      </c>
      <c r="D327" s="7">
        <f>1/EventRates!AK327</f>
        <v>6083.2580915673625</v>
      </c>
      <c r="E327" s="9" t="str">
        <f>IF(EventRates!AL327=0," ",EventRates!AL327/EventRates!AK327)</f>
        <v xml:space="preserve"> </v>
      </c>
      <c r="R327" s="32">
        <f>OrigMoRates!B327/EventRates!B327</f>
        <v>1</v>
      </c>
    </row>
    <row r="328" spans="1:18">
      <c r="A328" t="str">
        <f>OrigMoRates!A328</f>
        <v>South Klamath Lake West</v>
      </c>
      <c r="B328" s="7">
        <f>OrigMoRates!R328</f>
        <v>6508862988443164</v>
      </c>
      <c r="C328" s="9" t="str">
        <f>OrigMoRates!T328</f>
        <v>Inf</v>
      </c>
      <c r="D328" s="7">
        <f>1/EventRates!AK328</f>
        <v>6539.251033348678</v>
      </c>
      <c r="E328" s="9" t="str">
        <f>IF(EventRates!AL328=0," ",EventRates!AL328/EventRates!AK328)</f>
        <v xml:space="preserve"> </v>
      </c>
      <c r="R328" s="32">
        <f>OrigMoRates!B328/EventRates!B328</f>
        <v>1</v>
      </c>
    </row>
    <row r="329" spans="1:18">
      <c r="A329" t="str">
        <f>OrigMoRates!A329</f>
        <v>Superstition Hills</v>
      </c>
      <c r="B329" s="7">
        <f>OrigMoRates!R329</f>
        <v>3.7597117333799192E+16</v>
      </c>
      <c r="C329" s="9">
        <f>OrigMoRates!T329</f>
        <v>0.76306812428684589</v>
      </c>
      <c r="D329" s="7">
        <f>1/EventRates!AK329</f>
        <v>941.14754644085735</v>
      </c>
      <c r="E329" s="9">
        <f>IF(EventRates!AL329=0," ",EventRates!AL329/EventRates!AK329)</f>
        <v>1.058391981796061</v>
      </c>
      <c r="R329" s="32">
        <f>OrigMoRates!B329/EventRates!B329</f>
        <v>1</v>
      </c>
    </row>
    <row r="330" spans="1:18">
      <c r="A330" t="str">
        <f>OrigMoRates!A330</f>
        <v>Surprise Valley 2011 CFM</v>
      </c>
      <c r="B330" s="7">
        <f>OrigMoRates!R330</f>
        <v>1.9902355619078412E+16</v>
      </c>
      <c r="C330" s="9">
        <f>OrigMoRates!T330</f>
        <v>0.4661122205438083</v>
      </c>
      <c r="D330" s="7">
        <f>1/EventRates!AK330</f>
        <v>2258.9019576869655</v>
      </c>
      <c r="E330" s="9">
        <f>IF(EventRates!AL330=0," ",EventRates!AL330/EventRates!AK330)</f>
        <v>1.7518716723796683</v>
      </c>
      <c r="R330" s="32">
        <f>OrigMoRates!B330/EventRates!B330</f>
        <v>1</v>
      </c>
    </row>
    <row r="331" spans="1:18">
      <c r="A331" t="str">
        <f>OrigMoRates!A331</f>
        <v>Swain Ravine - Spenceville</v>
      </c>
      <c r="B331" s="7">
        <f>OrigMoRates!R331</f>
        <v>4599891655503479</v>
      </c>
      <c r="C331" s="9" t="str">
        <f>OrigMoRates!T331</f>
        <v>Inf</v>
      </c>
      <c r="D331" s="7">
        <f>1/EventRates!AK331</f>
        <v>12184.936360718859</v>
      </c>
      <c r="E331" s="9" t="str">
        <f>IF(EventRates!AL331=0," ",EventRates!AL331/EventRates!AK331)</f>
        <v xml:space="preserve"> </v>
      </c>
      <c r="R331" s="32">
        <f>OrigMoRates!B331/EventRates!B331</f>
        <v>1</v>
      </c>
    </row>
    <row r="332" spans="1:18">
      <c r="A332" t="str">
        <f>OrigMoRates!A332</f>
        <v>Table Bluff</v>
      </c>
      <c r="B332" s="7">
        <f>OrigMoRates!R332</f>
        <v>2.1658705497576692E+16</v>
      </c>
      <c r="C332" s="9">
        <f>OrigMoRates!T332</f>
        <v>1.3390093971952473</v>
      </c>
      <c r="D332" s="7">
        <f>1/EventRates!AK332</f>
        <v>1733.9865104491557</v>
      </c>
      <c r="E332" s="9">
        <f>IF(EventRates!AL332=0," ",EventRates!AL332/EventRates!AK332)</f>
        <v>0.58663226552300762</v>
      </c>
      <c r="R332" s="32">
        <f>OrigMoRates!B332/EventRates!B332</f>
        <v>1</v>
      </c>
    </row>
    <row r="333" spans="1:18">
      <c r="A333" t="str">
        <f>OrigMoRates!A333</f>
        <v>Tank Canyon</v>
      </c>
      <c r="B333" s="7">
        <f>OrigMoRates!R333</f>
        <v>1.113466664624965E+16</v>
      </c>
      <c r="C333" s="9">
        <f>OrigMoRates!T333</f>
        <v>2.1434347778552647</v>
      </c>
      <c r="D333" s="7">
        <f>1/EventRates!AK333</f>
        <v>4368.0218301192908</v>
      </c>
      <c r="E333" s="9" t="str">
        <f>IF(EventRates!AL333=0," ",EventRates!AL333/EventRates!AK333)</f>
        <v xml:space="preserve"> </v>
      </c>
      <c r="R333" s="32">
        <f>OrigMoRates!B333/EventRates!B333</f>
        <v>1</v>
      </c>
    </row>
    <row r="334" spans="1:18">
      <c r="A334" t="str">
        <f>OrigMoRates!A334</f>
        <v>Thirty Mile Bank</v>
      </c>
      <c r="B334" s="7">
        <f>OrigMoRates!R334</f>
        <v>1.466547386213554E+16</v>
      </c>
      <c r="C334" s="9" t="str">
        <f>OrigMoRates!T334</f>
        <v>Inf</v>
      </c>
      <c r="D334" s="7">
        <f>1/EventRates!AK334</f>
        <v>4323.8192181869499</v>
      </c>
      <c r="E334" s="9" t="str">
        <f>IF(EventRates!AL334=0," ",EventRates!AL334/EventRates!AK334)</f>
        <v xml:space="preserve"> </v>
      </c>
      <c r="R334" s="32">
        <f>OrigMoRates!B334/EventRates!B334</f>
        <v>1</v>
      </c>
    </row>
    <row r="335" spans="1:18">
      <c r="A335" t="str">
        <f>OrigMoRates!A335</f>
        <v>Tin Mountain</v>
      </c>
      <c r="B335" s="7">
        <f>OrigMoRates!R335</f>
        <v>3111450495129135</v>
      </c>
      <c r="C335" s="9" t="str">
        <f>OrigMoRates!T335</f>
        <v>Inf</v>
      </c>
      <c r="D335" s="7">
        <f>1/EventRates!AK335</f>
        <v>11748.03629892044</v>
      </c>
      <c r="E335" s="9" t="str">
        <f>IF(EventRates!AL335=0," ",EventRates!AL335/EventRates!AK335)</f>
        <v xml:space="preserve"> </v>
      </c>
      <c r="R335" s="32">
        <f>OrigMoRates!B335/EventRates!B335</f>
        <v>1</v>
      </c>
    </row>
    <row r="336" spans="1:18">
      <c r="A336" t="str">
        <f>OrigMoRates!A336</f>
        <v>Towne Pass</v>
      </c>
      <c r="B336" s="7">
        <f>OrigMoRates!R336</f>
        <v>2130110371830521</v>
      </c>
      <c r="C336" s="9" t="str">
        <f>OrigMoRates!T336</f>
        <v>Inf</v>
      </c>
      <c r="D336" s="7">
        <f>1/EventRates!AK336</f>
        <v>22045.640035036009</v>
      </c>
      <c r="E336" s="9" t="str">
        <f>IF(EventRates!AL336=0," ",EventRates!AL336/EventRates!AK336)</f>
        <v xml:space="preserve"> </v>
      </c>
      <c r="R336" s="32">
        <f>OrigMoRates!B336/EventRates!B336</f>
        <v>1</v>
      </c>
    </row>
    <row r="337" spans="1:18">
      <c r="A337" t="str">
        <f>OrigMoRates!A337</f>
        <v>Trinidad (alt1)</v>
      </c>
      <c r="B337" s="7">
        <f>OrigMoRates!R337</f>
        <v>4.481647337883624E+16</v>
      </c>
      <c r="C337" s="9">
        <f>OrigMoRates!T337</f>
        <v>1.0644892564472663</v>
      </c>
      <c r="D337" s="7">
        <f>1/EventRates!AK337</f>
        <v>873.75065354912113</v>
      </c>
      <c r="E337" s="9">
        <f>IF(EventRates!AL337=0," ",EventRates!AL337/EventRates!AK337)</f>
        <v>0.28173699067596758</v>
      </c>
      <c r="R337" s="32">
        <f>OrigMoRates!B337/EventRates!B337</f>
        <v>1</v>
      </c>
    </row>
    <row r="338" spans="1:18">
      <c r="A338" t="str">
        <f>OrigMoRates!A338</f>
        <v>Ventura-Pitas Point</v>
      </c>
      <c r="B338" s="7">
        <f>OrigMoRates!R338</f>
        <v>4.4646450747088624E+16</v>
      </c>
      <c r="C338" s="9">
        <f>OrigMoRates!T338</f>
        <v>2.1810455140930696</v>
      </c>
      <c r="D338" s="7">
        <f>1/EventRates!AK338</f>
        <v>1473.7449687720793</v>
      </c>
      <c r="E338" s="9">
        <f>IF(EventRates!AL338=0," ",EventRates!AL338/EventRates!AK338)</f>
        <v>0.87878218570350919</v>
      </c>
      <c r="R338" s="32">
        <f>OrigMoRates!B338/EventRates!B338</f>
        <v>1</v>
      </c>
    </row>
    <row r="339" spans="1:18">
      <c r="A339" t="str">
        <f>OrigMoRates!A339</f>
        <v>Verdugo</v>
      </c>
      <c r="B339" s="7">
        <f>OrigMoRates!R339</f>
        <v>9164653324177232</v>
      </c>
      <c r="C339" s="9">
        <f>OrigMoRates!T339</f>
        <v>1.1889505719454287</v>
      </c>
      <c r="D339" s="7">
        <f>1/EventRates!AK339</f>
        <v>4337.1012498325908</v>
      </c>
      <c r="E339" s="9">
        <f>IF(EventRates!AL339=0," ",EventRates!AL339/EventRates!AK339)</f>
        <v>0.89870800861858491</v>
      </c>
      <c r="R339" s="32">
        <f>OrigMoRates!B339/EventRates!B339</f>
        <v>1</v>
      </c>
    </row>
    <row r="340" spans="1:18">
      <c r="A340" t="str">
        <f>OrigMoRates!A340</f>
        <v>Walker Spring 2011 CFM</v>
      </c>
      <c r="B340" s="7">
        <f>OrigMoRates!R340</f>
        <v>2079932449019411</v>
      </c>
      <c r="C340" s="9" t="str">
        <f>OrigMoRates!T340</f>
        <v>Inf</v>
      </c>
      <c r="D340" s="7">
        <f>1/EventRates!AK340</f>
        <v>34289.960969571293</v>
      </c>
      <c r="E340" s="9" t="str">
        <f>IF(EventRates!AL340=0," ",EventRates!AL340/EventRates!AK340)</f>
        <v xml:space="preserve"> </v>
      </c>
      <c r="R340" s="32">
        <f>OrigMoRates!B340/EventRates!B340</f>
        <v>1</v>
      </c>
    </row>
    <row r="341" spans="1:18">
      <c r="A341" t="str">
        <f>OrigMoRates!A341</f>
        <v>West Napa 2011 CFM</v>
      </c>
      <c r="B341" s="7">
        <f>OrigMoRates!R341</f>
        <v>2.6013517476707364E+16</v>
      </c>
      <c r="C341" s="9">
        <f>OrigMoRates!T341</f>
        <v>2.9304597985471501</v>
      </c>
      <c r="D341" s="7">
        <f>1/EventRates!AK341</f>
        <v>1508.0096808686503</v>
      </c>
      <c r="E341" s="9">
        <f>IF(EventRates!AL341=0," ",EventRates!AL341/EventRates!AK341)</f>
        <v>0.18187034791897491</v>
      </c>
      <c r="R341" s="32">
        <f>OrigMoRates!B341/EventRates!B341</f>
        <v>1</v>
      </c>
    </row>
    <row r="342" spans="1:18">
      <c r="A342" t="str">
        <f>OrigMoRates!A342</f>
        <v>West Tahoe</v>
      </c>
      <c r="B342" s="7">
        <f>OrigMoRates!R342</f>
        <v>2.3615243803213352E+16</v>
      </c>
      <c r="C342" s="9">
        <f>OrigMoRates!T342</f>
        <v>1.5062437344764494</v>
      </c>
      <c r="D342" s="7">
        <f>1/EventRates!AK342</f>
        <v>1940.1470610454051</v>
      </c>
      <c r="E342" s="9">
        <f>IF(EventRates!AL342=0," ",EventRates!AL342/EventRates!AK342)</f>
        <v>0.70325780583747222</v>
      </c>
      <c r="R342" s="32">
        <f>OrigMoRates!B342/EventRates!B342</f>
        <v>1</v>
      </c>
    </row>
    <row r="343" spans="1:18">
      <c r="A343" t="str">
        <f>OrigMoRates!A343</f>
        <v>White Mountains</v>
      </c>
      <c r="B343" s="7">
        <f>OrigMoRates!R343</f>
        <v>2.544881226297196E+16</v>
      </c>
      <c r="C343" s="9">
        <f>OrigMoRates!T343</f>
        <v>0.58932870179845054</v>
      </c>
      <c r="D343" s="7">
        <f>1/EventRates!AK343</f>
        <v>2217.0082911764739</v>
      </c>
      <c r="E343" s="9">
        <f>IF(EventRates!AL343=0," ",EventRates!AL343/EventRates!AK343)</f>
        <v>1.0654990047041057</v>
      </c>
      <c r="R343" s="32">
        <f>OrigMoRates!B343/EventRates!B343</f>
        <v>1</v>
      </c>
    </row>
    <row r="344" spans="1:18">
      <c r="A344" t="str">
        <f>OrigMoRates!A344</f>
        <v>White Wolf</v>
      </c>
      <c r="B344" s="7">
        <f>OrigMoRates!R344</f>
        <v>1.9818233174954552E+16</v>
      </c>
      <c r="C344" s="9">
        <f>OrigMoRates!T344</f>
        <v>0.34465661399710024</v>
      </c>
      <c r="D344" s="7">
        <f>1/EventRates!AK344</f>
        <v>2428.4749594162708</v>
      </c>
      <c r="E344" s="9">
        <f>IF(EventRates!AL344=0," ",EventRates!AL344/EventRates!AK344)</f>
        <v>2.9206754950491156</v>
      </c>
      <c r="R344" s="32">
        <f>OrigMoRates!B344/EventRates!B344</f>
        <v>1</v>
      </c>
    </row>
    <row r="345" spans="1:18">
      <c r="A345" t="str">
        <f>OrigMoRates!A345</f>
        <v>White Wolf (Extension)</v>
      </c>
      <c r="B345" s="7">
        <f>OrigMoRates!R345</f>
        <v>7792451798854804</v>
      </c>
      <c r="C345" s="9" t="str">
        <f>OrigMoRates!T345</f>
        <v>Inf</v>
      </c>
      <c r="D345" s="7">
        <f>1/EventRates!AK345</f>
        <v>5123.2822542914118</v>
      </c>
      <c r="E345" s="9" t="str">
        <f>IF(EventRates!AL345=0," ",EventRates!AL345/EventRates!AK345)</f>
        <v xml:space="preserve"> </v>
      </c>
      <c r="R345" s="32">
        <f>OrigMoRates!B345/EventRates!B345</f>
        <v>1</v>
      </c>
    </row>
    <row r="346" spans="1:18">
      <c r="A346" t="str">
        <f>OrigMoRates!A346</f>
        <v>Whittier alt 1</v>
      </c>
      <c r="B346" s="7">
        <f>OrigMoRates!R346</f>
        <v>2.8371663269633476E+16</v>
      </c>
      <c r="C346" s="9">
        <f>OrigMoRates!T346</f>
        <v>0.56014820233180085</v>
      </c>
      <c r="D346" s="7">
        <f>1/EventRates!AK346</f>
        <v>1567.0789812903188</v>
      </c>
      <c r="E346" s="9">
        <f>IF(EventRates!AL346=0," ",EventRates!AL346/EventRates!AK346)</f>
        <v>1.5744340893146855</v>
      </c>
      <c r="R346" s="32">
        <f>OrigMoRates!B346/EventRates!B346</f>
        <v>1</v>
      </c>
    </row>
    <row r="347" spans="1:18">
      <c r="A347" t="str">
        <f>OrigMoRates!A347</f>
        <v>Whittier alt 2</v>
      </c>
      <c r="B347" s="7">
        <f>OrigMoRates!R347</f>
        <v>3.3435671518797924E+16</v>
      </c>
      <c r="C347" s="9" t="str">
        <f>OrigMoRates!T347</f>
        <v>Inf</v>
      </c>
      <c r="D347" s="7">
        <f>1/EventRates!AK347</f>
        <v>1402.5572112299524</v>
      </c>
      <c r="E347" s="9">
        <f>IF(EventRates!AL347=0," ",EventRates!AL347/EventRates!AK347)</f>
        <v>1.4091401339301579</v>
      </c>
      <c r="R347" s="32">
        <f>OrigMoRates!B347/EventRates!B347</f>
        <v>1</v>
      </c>
    </row>
    <row r="348" spans="1:18">
      <c r="A348" t="str">
        <f>OrigMoRates!A348</f>
        <v>Wight Way 2011 CFM</v>
      </c>
      <c r="B348" s="7">
        <f>OrigMoRates!R348</f>
        <v>307302236662601.62</v>
      </c>
      <c r="C348" s="9" t="str">
        <f>OrigMoRates!T348</f>
        <v>Inf</v>
      </c>
      <c r="D348" s="7" t="e">
        <f>1/EventRates!AK348</f>
        <v>#DIV/0!</v>
      </c>
      <c r="E348" s="9" t="str">
        <f>IF(EventRates!AL348=0," ",EventRates!AL348/EventRates!AK348)</f>
        <v xml:space="preserve"> </v>
      </c>
      <c r="R348" s="32">
        <f>OrigMoRates!B348/EventRates!B348</f>
        <v>1</v>
      </c>
    </row>
    <row r="349" spans="1:18">
      <c r="A349" t="str">
        <f>OrigMoRates!A349</f>
        <v>Yorba Linda</v>
      </c>
      <c r="B349" s="7">
        <f>OrigMoRates!R349</f>
        <v>784342930787370</v>
      </c>
      <c r="C349" s="9" t="str">
        <f>OrigMoRates!T349</f>
        <v>Inf</v>
      </c>
      <c r="D349" s="7">
        <f>1/EventRates!AK349</f>
        <v>19598.546788433672</v>
      </c>
      <c r="E349" s="9" t="str">
        <f>IF(EventRates!AL349=0," ",EventRates!AL349/EventRates!AK349)</f>
        <v xml:space="preserve"> </v>
      </c>
      <c r="R349" s="32">
        <f>OrigMoRates!B349/EventRates!B349</f>
        <v>1</v>
      </c>
    </row>
    <row r="350" spans="1:18">
      <c r="A350" t="str">
        <f>OrigMoRates!A350</f>
        <v>Zayante-Vergeles</v>
      </c>
      <c r="B350" s="7">
        <f>OrigMoRates!R350</f>
        <v>1242179669065254</v>
      </c>
      <c r="C350" s="9">
        <f>OrigMoRates!T350</f>
        <v>0.59581900999341064</v>
      </c>
      <c r="D350" s="7">
        <f>1/EventRates!AK350</f>
        <v>20575.49261844355</v>
      </c>
      <c r="E350" s="9">
        <f>IF(EventRates!AL350=0," ",EventRates!AL350/EventRates!AK350)</f>
        <v>1.2336120898390517</v>
      </c>
      <c r="R350" s="32">
        <f>OrigMoRates!B350/EventRates!B350</f>
        <v>1</v>
      </c>
    </row>
    <row r="351" spans="1:18">
      <c r="A351" t="str">
        <f>OrigMoRates!A351</f>
        <v>Zayante-Vergeles 2011 CFM</v>
      </c>
      <c r="B351" s="7">
        <f>OrigMoRates!R351</f>
        <v>3813801264252470.5</v>
      </c>
      <c r="C351" s="9">
        <f>OrigMoRates!T351</f>
        <v>1.8293129006760089</v>
      </c>
      <c r="D351" s="7">
        <f>1/EventRates!AK351</f>
        <v>18667.614339362692</v>
      </c>
      <c r="E351" s="9">
        <f>IF(EventRates!AL351=0," ",EventRates!AL351/EventRates!AK351)</f>
        <v>1.1192244659478132</v>
      </c>
      <c r="R351" s="32">
        <f>OrigMoRates!B351/EventRates!B351</f>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51"/>
  <sheetViews>
    <sheetView workbookViewId="0">
      <selection activeCell="N40" sqref="N40"/>
    </sheetView>
  </sheetViews>
  <sheetFormatPr baseColWidth="10" defaultRowHeight="15" x14ac:dyDescent="0"/>
  <cols>
    <col min="1" max="1" width="25.1640625" customWidth="1"/>
    <col min="2" max="5" width="10.83203125" style="6"/>
    <col min="6" max="6" width="18.1640625" style="6" customWidth="1"/>
    <col min="7" max="7" width="18.83203125" style="6" customWidth="1"/>
    <col min="8" max="8" width="13.6640625" style="6" customWidth="1"/>
    <col min="9" max="103" width="10.83203125" style="4"/>
  </cols>
  <sheetData>
    <row r="1" spans="1:103" s="10" customFormat="1">
      <c r="A1" s="10" t="s">
        <v>1031</v>
      </c>
      <c r="B1" s="16" t="s">
        <v>1032</v>
      </c>
      <c r="C1" s="16" t="s">
        <v>1033</v>
      </c>
      <c r="D1" s="16" t="s">
        <v>1034</v>
      </c>
      <c r="E1" s="16" t="s">
        <v>1035</v>
      </c>
      <c r="F1" s="16" t="s">
        <v>1036</v>
      </c>
      <c r="G1" s="16" t="s">
        <v>1037</v>
      </c>
      <c r="H1" s="16" t="s">
        <v>1038</v>
      </c>
      <c r="I1" s="15" t="s">
        <v>1039</v>
      </c>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row>
    <row r="2" spans="1:103">
      <c r="A2" t="s">
        <v>14</v>
      </c>
      <c r="B2" s="6">
        <v>861</v>
      </c>
      <c r="C2" s="6" t="b">
        <v>1</v>
      </c>
      <c r="D2" s="6" t="b">
        <v>1</v>
      </c>
      <c r="E2" s="6">
        <v>50</v>
      </c>
      <c r="F2" s="103">
        <v>0</v>
      </c>
      <c r="G2" s="103">
        <v>13</v>
      </c>
      <c r="H2" s="103">
        <v>47.216783417526898</v>
      </c>
      <c r="I2" s="4">
        <v>35.740540000000003</v>
      </c>
      <c r="J2" s="4">
        <v>-117.74952999999999</v>
      </c>
      <c r="K2" s="4">
        <v>35.816650000000003</v>
      </c>
      <c r="L2" s="4">
        <v>-117.76492</v>
      </c>
      <c r="M2" s="4">
        <v>35.91292</v>
      </c>
      <c r="N2" s="4">
        <v>-117.78146</v>
      </c>
      <c r="O2" s="4">
        <v>35.99371</v>
      </c>
      <c r="P2" s="4">
        <v>-117.763869999999</v>
      </c>
      <c r="Q2" s="4">
        <v>36.03181</v>
      </c>
      <c r="R2" s="4">
        <v>-117.76424</v>
      </c>
      <c r="S2" s="4">
        <v>36.043709999999997</v>
      </c>
      <c r="T2" s="4">
        <v>-117.77171</v>
      </c>
      <c r="U2" s="4">
        <v>36.066189999999999</v>
      </c>
      <c r="V2" s="4">
        <v>-117.76181</v>
      </c>
      <c r="W2" s="4">
        <v>36.090060000000001</v>
      </c>
      <c r="X2" s="4">
        <v>-117.76664</v>
      </c>
      <c r="Y2" s="4">
        <v>36.158119999999997</v>
      </c>
      <c r="Z2" s="4">
        <v>-117.75440999999999</v>
      </c>
    </row>
    <row r="3" spans="1:103">
      <c r="A3" t="s">
        <v>15</v>
      </c>
      <c r="B3" s="6">
        <v>667</v>
      </c>
      <c r="C3" s="6" t="b">
        <v>1</v>
      </c>
      <c r="D3" s="6" t="b">
        <v>1</v>
      </c>
      <c r="E3" s="6">
        <v>90</v>
      </c>
      <c r="F3" s="103">
        <v>0</v>
      </c>
      <c r="G3" s="103">
        <v>10</v>
      </c>
      <c r="H3" s="103">
        <v>34.5727239192178</v>
      </c>
      <c r="I3" s="4">
        <v>40.490960000000001</v>
      </c>
      <c r="J3" s="4">
        <v>-121.25483999999901</v>
      </c>
      <c r="K3" s="4">
        <v>40.385039999999996</v>
      </c>
      <c r="L3" s="4">
        <v>-121.23453000000001</v>
      </c>
      <c r="M3" s="4">
        <v>40.288519999999998</v>
      </c>
      <c r="N3" s="4">
        <v>-121.15994000000001</v>
      </c>
      <c r="O3" s="4">
        <v>40.242370000000001</v>
      </c>
      <c r="P3" s="4">
        <v>-121.15367999999999</v>
      </c>
      <c r="Q3" s="4">
        <v>40.201000000000001</v>
      </c>
      <c r="R3" s="4">
        <v>-121.129</v>
      </c>
    </row>
    <row r="4" spans="1:103">
      <c r="A4" t="s">
        <v>16</v>
      </c>
      <c r="B4" s="6">
        <v>219</v>
      </c>
      <c r="C4" s="6" t="b">
        <v>1</v>
      </c>
      <c r="D4" s="6" t="b">
        <v>0</v>
      </c>
      <c r="E4" s="6">
        <v>45</v>
      </c>
      <c r="F4" s="103">
        <v>0</v>
      </c>
      <c r="G4" s="103">
        <v>15.5</v>
      </c>
      <c r="H4" s="103">
        <v>50.940875540032103</v>
      </c>
      <c r="I4" s="4">
        <v>33.983199999999997</v>
      </c>
      <c r="J4" s="4">
        <v>-118.69499999999999</v>
      </c>
      <c r="K4" s="4">
        <v>33.973100000000002</v>
      </c>
      <c r="L4" s="4">
        <v>-118.74299999999999</v>
      </c>
      <c r="M4" s="4">
        <v>33.958100000000002</v>
      </c>
      <c r="N4" s="4">
        <v>-118.819</v>
      </c>
      <c r="O4" s="4">
        <v>33.947400000000002</v>
      </c>
      <c r="P4" s="4">
        <v>-118.935</v>
      </c>
      <c r="Q4" s="4">
        <v>33.969799999999999</v>
      </c>
      <c r="R4" s="4">
        <v>-119.02</v>
      </c>
      <c r="S4" s="4">
        <v>33.974800000000002</v>
      </c>
      <c r="T4" s="4">
        <v>-119.145</v>
      </c>
      <c r="U4" s="4">
        <v>33.938800000000001</v>
      </c>
      <c r="V4" s="4">
        <v>-119.22799999999999</v>
      </c>
    </row>
    <row r="5" spans="1:103">
      <c r="A5" t="s">
        <v>18</v>
      </c>
      <c r="B5" s="6">
        <v>197</v>
      </c>
      <c r="C5" s="6" t="b">
        <v>1</v>
      </c>
      <c r="D5" s="6" t="b">
        <v>1</v>
      </c>
      <c r="E5" s="6">
        <v>71</v>
      </c>
      <c r="F5" s="103">
        <v>3.7999999523162802</v>
      </c>
      <c r="G5" s="103">
        <v>14.199999809265099</v>
      </c>
      <c r="H5" s="103">
        <v>15.7241471363096</v>
      </c>
      <c r="I5" s="4">
        <v>33.777897000000003</v>
      </c>
      <c r="J5" s="4">
        <v>-117.945452</v>
      </c>
      <c r="K5" s="4">
        <v>33.805926999999997</v>
      </c>
      <c r="L5" s="4">
        <v>-117.980239</v>
      </c>
      <c r="M5" s="4">
        <v>33.843285999999999</v>
      </c>
      <c r="N5" s="4">
        <v>-118.02665599999899</v>
      </c>
      <c r="O5" s="4">
        <v>33.878267000000001</v>
      </c>
      <c r="P5" s="4">
        <v>-118.065269</v>
      </c>
    </row>
    <row r="6" spans="1:103">
      <c r="A6" t="s">
        <v>19</v>
      </c>
      <c r="B6" s="6">
        <v>722</v>
      </c>
      <c r="C6" s="6" t="b">
        <v>1</v>
      </c>
      <c r="D6" s="6" t="b">
        <v>1</v>
      </c>
      <c r="E6" s="6">
        <v>50</v>
      </c>
      <c r="F6" s="103">
        <v>0</v>
      </c>
      <c r="G6" s="103">
        <v>13</v>
      </c>
      <c r="H6" s="103">
        <v>44.685177820668102</v>
      </c>
      <c r="I6" s="4">
        <v>38.469819999999999</v>
      </c>
      <c r="J6" s="4">
        <v>-119.47382</v>
      </c>
      <c r="K6" s="4">
        <v>38.501309999999997</v>
      </c>
      <c r="L6" s="4">
        <v>-119.47398</v>
      </c>
      <c r="M6" s="4">
        <v>38.546909999999997</v>
      </c>
      <c r="N6" s="4">
        <v>-119.50297999999999</v>
      </c>
      <c r="O6" s="4">
        <v>38.577710000000003</v>
      </c>
      <c r="P6" s="4">
        <v>-119.51598</v>
      </c>
      <c r="Q6" s="4">
        <v>38.582880000000003</v>
      </c>
      <c r="R6" s="4">
        <v>-119.527339999999</v>
      </c>
      <c r="S6" s="4">
        <v>38.595509999999997</v>
      </c>
      <c r="T6" s="4">
        <v>-119.52199</v>
      </c>
      <c r="U6" s="4">
        <v>38.624319999999997</v>
      </c>
      <c r="V6" s="4">
        <v>-119.52997999999999</v>
      </c>
      <c r="W6" s="4">
        <v>38.64584</v>
      </c>
      <c r="X6" s="4">
        <v>-119.52896999999901</v>
      </c>
      <c r="Y6" s="4">
        <v>38.669409999999999</v>
      </c>
      <c r="Z6" s="4">
        <v>-119.54598</v>
      </c>
      <c r="AA6" s="4">
        <v>38.715179999999997</v>
      </c>
      <c r="AB6" s="4">
        <v>-119.55594000000001</v>
      </c>
      <c r="AC6" s="4">
        <v>38.7361</v>
      </c>
      <c r="AD6" s="4">
        <v>-119.56947</v>
      </c>
      <c r="AE6" s="4">
        <v>38.780940000000001</v>
      </c>
      <c r="AF6" s="4">
        <v>-119.585989999999</v>
      </c>
      <c r="AG6" s="4">
        <v>38.792909999999999</v>
      </c>
      <c r="AH6" s="4">
        <v>-119.59695000000001</v>
      </c>
      <c r="AI6" s="4">
        <v>38.808869999999999</v>
      </c>
      <c r="AJ6" s="4">
        <v>-119.60065</v>
      </c>
      <c r="AK6" s="4">
        <v>38.842109999999998</v>
      </c>
      <c r="AL6" s="4">
        <v>-119.62408000000001</v>
      </c>
    </row>
    <row r="7" spans="1:103">
      <c r="A7" t="s">
        <v>20</v>
      </c>
      <c r="B7" s="6">
        <v>845</v>
      </c>
      <c r="C7" s="6" t="b">
        <v>1</v>
      </c>
      <c r="D7" s="6" t="b">
        <v>1</v>
      </c>
      <c r="E7" s="6">
        <v>90</v>
      </c>
      <c r="F7" s="103">
        <v>0</v>
      </c>
      <c r="G7" s="103">
        <v>13</v>
      </c>
      <c r="H7" s="103">
        <v>49.198088155958096</v>
      </c>
      <c r="I7" s="4">
        <v>36.394399999999997</v>
      </c>
      <c r="J7" s="4">
        <v>-117.45959999999999</v>
      </c>
      <c r="K7" s="4">
        <v>36.335859999999997</v>
      </c>
      <c r="L7" s="4">
        <v>-117.43940000000001</v>
      </c>
      <c r="M7" s="4">
        <v>36.312779999999997</v>
      </c>
      <c r="N7" s="4">
        <v>-117.42684</v>
      </c>
      <c r="O7" s="4">
        <v>36.283149999999999</v>
      </c>
      <c r="P7" s="4">
        <v>-117.41991</v>
      </c>
      <c r="Q7" s="4">
        <v>36.25367</v>
      </c>
      <c r="R7" s="4">
        <v>-117.4191</v>
      </c>
      <c r="S7" s="4">
        <v>36.228999999999999</v>
      </c>
      <c r="T7" s="4">
        <v>-117.40568</v>
      </c>
      <c r="U7" s="4">
        <v>36.164819999999999</v>
      </c>
      <c r="V7" s="4">
        <v>-117.37966</v>
      </c>
      <c r="W7" s="4">
        <v>36.104730000000004</v>
      </c>
      <c r="X7" s="4">
        <v>-117.34282</v>
      </c>
      <c r="Y7" s="4">
        <v>36.050559999999997</v>
      </c>
      <c r="Z7" s="4">
        <v>-117.33018999999901</v>
      </c>
      <c r="AA7" s="4">
        <v>35.976509999999998</v>
      </c>
      <c r="AB7" s="4">
        <v>-117.29209</v>
      </c>
    </row>
    <row r="8" spans="1:103">
      <c r="A8" t="s">
        <v>21</v>
      </c>
      <c r="B8" s="6">
        <v>881</v>
      </c>
      <c r="C8" s="6" t="b">
        <v>1</v>
      </c>
      <c r="D8" s="6" t="b">
        <v>1</v>
      </c>
      <c r="E8" s="6">
        <v>90</v>
      </c>
      <c r="F8" s="103">
        <v>0</v>
      </c>
      <c r="G8" s="103">
        <v>13</v>
      </c>
      <c r="H8" s="103">
        <v>87.669968960922006</v>
      </c>
      <c r="I8" s="4">
        <v>34.921860000000002</v>
      </c>
      <c r="J8" s="4">
        <v>-115.92044</v>
      </c>
      <c r="K8" s="4">
        <v>35.207189999999997</v>
      </c>
      <c r="L8" s="4">
        <v>-116.10782</v>
      </c>
      <c r="M8" s="4">
        <v>35.3277</v>
      </c>
      <c r="N8" s="4">
        <v>-116.19898999999999</v>
      </c>
      <c r="O8" s="4">
        <v>35.518410000000003</v>
      </c>
      <c r="P8" s="4">
        <v>-116.25315000000001</v>
      </c>
      <c r="Q8" s="4">
        <v>35.566380000000002</v>
      </c>
      <c r="R8" s="4">
        <v>-116.315269999999</v>
      </c>
      <c r="S8" s="4">
        <v>35.589640000000003</v>
      </c>
      <c r="T8" s="4">
        <v>-116.37981000000001</v>
      </c>
    </row>
    <row r="9" spans="1:103">
      <c r="A9" t="s">
        <v>22</v>
      </c>
      <c r="B9" s="6">
        <v>668</v>
      </c>
      <c r="C9" s="6" t="b">
        <v>1</v>
      </c>
      <c r="D9" s="6" t="b">
        <v>1</v>
      </c>
      <c r="E9" s="6">
        <v>90</v>
      </c>
      <c r="F9" s="103">
        <v>0</v>
      </c>
      <c r="G9" s="103">
        <v>14.5</v>
      </c>
      <c r="H9" s="103">
        <v>163.94440263648499</v>
      </c>
      <c r="I9" s="4">
        <v>38.997259999999997</v>
      </c>
      <c r="J9" s="4">
        <v>-122.49936</v>
      </c>
      <c r="K9" s="4">
        <v>39.089959999999998</v>
      </c>
      <c r="L9" s="4">
        <v>-122.59732</v>
      </c>
      <c r="M9" s="4">
        <v>39.151789999999998</v>
      </c>
      <c r="N9" s="4">
        <v>-122.65322999999999</v>
      </c>
      <c r="O9" s="4">
        <v>39.215850000000003</v>
      </c>
      <c r="P9" s="4">
        <v>-122.75552</v>
      </c>
      <c r="Q9" s="4">
        <v>39.350090000000002</v>
      </c>
      <c r="R9" s="4">
        <v>-122.86929000000001</v>
      </c>
      <c r="S9" s="4">
        <v>39.397709999999996</v>
      </c>
      <c r="T9" s="4">
        <v>-122.91976</v>
      </c>
      <c r="U9" s="4">
        <v>39.4664</v>
      </c>
      <c r="V9" s="4">
        <v>-122.95553</v>
      </c>
      <c r="W9" s="4">
        <v>39.583480000000002</v>
      </c>
      <c r="X9" s="4">
        <v>-123.04564999999999</v>
      </c>
      <c r="Y9" s="4">
        <v>39.650010000000002</v>
      </c>
      <c r="Z9" s="4">
        <v>-123.12053</v>
      </c>
      <c r="AA9" s="4">
        <v>39.703290000000003</v>
      </c>
      <c r="AB9" s="4">
        <v>-123.2182</v>
      </c>
      <c r="AC9" s="4">
        <v>39.748370000000001</v>
      </c>
      <c r="AD9" s="4">
        <v>-123.27021000000001</v>
      </c>
      <c r="AE9" s="4">
        <v>39.805480000000003</v>
      </c>
      <c r="AF9" s="4">
        <v>-123.287619999999</v>
      </c>
      <c r="AG9" s="4">
        <v>39.90005</v>
      </c>
      <c r="AH9" s="4">
        <v>-123.33891999999901</v>
      </c>
      <c r="AI9" s="4">
        <v>39.962960000000002</v>
      </c>
      <c r="AJ9" s="4">
        <v>-123.39605</v>
      </c>
      <c r="AK9" s="4">
        <v>40.030299999999997</v>
      </c>
      <c r="AL9" s="4">
        <v>-123.43803999999901</v>
      </c>
      <c r="AM9" s="4">
        <v>40.07723</v>
      </c>
      <c r="AN9" s="4">
        <v>-123.42427000000001</v>
      </c>
      <c r="AO9" s="4">
        <v>40.170960000000001</v>
      </c>
      <c r="AP9" s="4">
        <v>-123.44954</v>
      </c>
      <c r="AQ9" s="4">
        <v>40.207320000000003</v>
      </c>
      <c r="AR9" s="4">
        <v>-123.49065</v>
      </c>
    </row>
    <row r="10" spans="1:103">
      <c r="A10" t="s">
        <v>24</v>
      </c>
      <c r="B10" s="6">
        <v>669</v>
      </c>
      <c r="C10" s="6" t="b">
        <v>1</v>
      </c>
      <c r="D10" s="6" t="b">
        <v>1</v>
      </c>
      <c r="E10" s="6">
        <v>74</v>
      </c>
      <c r="F10" s="103">
        <v>0</v>
      </c>
      <c r="G10" s="103">
        <v>19.7000007629394</v>
      </c>
      <c r="H10" s="103">
        <v>69.427140514747904</v>
      </c>
      <c r="I10" s="4">
        <v>40.216140000000003</v>
      </c>
      <c r="J10" s="4">
        <v>-122.59818</v>
      </c>
      <c r="K10" s="4">
        <v>40.260629999999999</v>
      </c>
      <c r="L10" s="4">
        <v>-122.52196000000001</v>
      </c>
      <c r="M10" s="4">
        <v>40.287350000000004</v>
      </c>
      <c r="N10" s="4">
        <v>-122.46720000000001</v>
      </c>
      <c r="O10" s="4">
        <v>40.319569999999999</v>
      </c>
      <c r="P10" s="4">
        <v>-122.39473</v>
      </c>
      <c r="Q10" s="4">
        <v>40.34599</v>
      </c>
      <c r="R10" s="4">
        <v>-122.32905</v>
      </c>
      <c r="S10" s="4">
        <v>40.388869999999997</v>
      </c>
      <c r="T10" s="4">
        <v>-122.20173</v>
      </c>
      <c r="U10" s="4">
        <v>40.465150000000001</v>
      </c>
      <c r="V10" s="4">
        <v>-121.8548</v>
      </c>
    </row>
    <row r="11" spans="1:103">
      <c r="A11" t="s">
        <v>26</v>
      </c>
      <c r="B11" s="6">
        <v>842</v>
      </c>
      <c r="C11" s="6" t="b">
        <v>1</v>
      </c>
      <c r="D11" s="6" t="b">
        <v>1</v>
      </c>
      <c r="E11" s="6">
        <v>60</v>
      </c>
      <c r="F11" s="103">
        <v>0</v>
      </c>
      <c r="G11" s="103">
        <v>10</v>
      </c>
      <c r="H11" s="103">
        <v>59.120464617650697</v>
      </c>
      <c r="I11" s="4">
        <v>40.341009999999997</v>
      </c>
      <c r="J11" s="4">
        <v>-124.12133</v>
      </c>
      <c r="K11" s="4">
        <v>40.436619999999998</v>
      </c>
      <c r="L11" s="4">
        <v>-124.21092</v>
      </c>
      <c r="M11" s="4">
        <v>40.458939999999998</v>
      </c>
      <c r="N11" s="4">
        <v>-124.39597000000001</v>
      </c>
      <c r="O11" s="4">
        <v>40.524009999999997</v>
      </c>
      <c r="P11" s="4">
        <v>-124.55808</v>
      </c>
      <c r="Q11" s="4">
        <v>40.599730000000001</v>
      </c>
      <c r="R11" s="4">
        <v>-124.70077999999999</v>
      </c>
    </row>
    <row r="12" spans="1:103">
      <c r="A12" t="s">
        <v>27</v>
      </c>
      <c r="B12" s="6">
        <v>581</v>
      </c>
      <c r="C12" s="6" t="b">
        <v>1</v>
      </c>
      <c r="D12" s="6" t="b">
        <v>1</v>
      </c>
      <c r="E12" s="6">
        <v>90</v>
      </c>
      <c r="F12" s="103">
        <v>0</v>
      </c>
      <c r="G12" s="103">
        <v>10</v>
      </c>
      <c r="H12" s="103">
        <v>33.145708513292099</v>
      </c>
      <c r="I12" s="4">
        <v>38.225470000000001</v>
      </c>
      <c r="J12" s="4">
        <v>-122.46963</v>
      </c>
      <c r="K12" s="4">
        <v>38.292389999999997</v>
      </c>
      <c r="L12" s="4">
        <v>-122.53673000000001</v>
      </c>
      <c r="M12" s="4">
        <v>38.37576</v>
      </c>
      <c r="N12" s="4">
        <v>-122.59186</v>
      </c>
      <c r="O12" s="4">
        <v>38.434660000000001</v>
      </c>
      <c r="P12" s="4">
        <v>-122.64652</v>
      </c>
      <c r="Q12" s="4">
        <v>38.480289999999997</v>
      </c>
      <c r="R12" s="4">
        <v>-122.65549</v>
      </c>
    </row>
    <row r="13" spans="1:103">
      <c r="A13" t="s">
        <v>28</v>
      </c>
      <c r="B13" s="6">
        <v>158</v>
      </c>
      <c r="C13" s="6" t="b">
        <v>1</v>
      </c>
      <c r="D13" s="6" t="b">
        <v>1</v>
      </c>
      <c r="E13" s="6">
        <v>90</v>
      </c>
      <c r="F13" s="103">
        <v>0</v>
      </c>
      <c r="G13" s="103">
        <v>12.300000190734799</v>
      </c>
      <c r="H13" s="103">
        <v>20.113713517999201</v>
      </c>
      <c r="I13" s="4">
        <v>35.280259999999998</v>
      </c>
      <c r="J13" s="4">
        <v>-116.66601</v>
      </c>
      <c r="K13" s="4">
        <v>35.270586000000002</v>
      </c>
      <c r="L13" s="4">
        <v>-116.61279399999999</v>
      </c>
      <c r="M13" s="4">
        <v>35.228518999999999</v>
      </c>
      <c r="N13" s="4">
        <v>-116.506884</v>
      </c>
      <c r="O13" s="4">
        <v>35.227598</v>
      </c>
      <c r="P13" s="4">
        <v>-116.457684999999</v>
      </c>
    </row>
    <row r="14" spans="1:103">
      <c r="A14" t="s">
        <v>29</v>
      </c>
      <c r="B14" s="6">
        <v>741</v>
      </c>
      <c r="C14" s="6" t="b">
        <v>1</v>
      </c>
      <c r="D14" s="6" t="b">
        <v>1</v>
      </c>
      <c r="E14" s="6">
        <v>35</v>
      </c>
      <c r="F14" s="103">
        <v>0</v>
      </c>
      <c r="G14" s="103">
        <v>13</v>
      </c>
      <c r="H14" s="103">
        <v>196.77267191660599</v>
      </c>
      <c r="I14" s="4">
        <v>40.762430000000002</v>
      </c>
      <c r="J14" s="4">
        <v>-123.82235</v>
      </c>
      <c r="K14" s="4">
        <v>40.850969999999997</v>
      </c>
      <c r="L14" s="4">
        <v>-123.82343</v>
      </c>
      <c r="M14" s="4">
        <v>40.933210000000003</v>
      </c>
      <c r="N14" s="4">
        <v>-123.854</v>
      </c>
      <c r="O14" s="4">
        <v>40.999040000000001</v>
      </c>
      <c r="P14" s="4">
        <v>-123.941109999999</v>
      </c>
      <c r="Q14" s="4">
        <v>41.10284</v>
      </c>
      <c r="R14" s="4">
        <v>-124.01005000000001</v>
      </c>
      <c r="S14" s="4">
        <v>41.143650000000001</v>
      </c>
      <c r="T14" s="4">
        <v>-124.07822</v>
      </c>
      <c r="U14" s="4">
        <v>41.222610000000003</v>
      </c>
      <c r="V14" s="4">
        <v>-124.14108</v>
      </c>
      <c r="W14" s="4">
        <v>41.348509999999997</v>
      </c>
      <c r="X14" s="4">
        <v>-124.215019999999</v>
      </c>
      <c r="Y14" s="4">
        <v>41.403570000000002</v>
      </c>
      <c r="Z14" s="4">
        <v>-124.24503</v>
      </c>
      <c r="AA14" s="4">
        <v>41.467979999999997</v>
      </c>
      <c r="AB14" s="4">
        <v>-124.27341</v>
      </c>
      <c r="AC14" s="4">
        <v>41.559170000000002</v>
      </c>
      <c r="AD14" s="4">
        <v>-124.35793</v>
      </c>
      <c r="AE14" s="4">
        <v>41.655949999999997</v>
      </c>
      <c r="AF14" s="4">
        <v>-124.42645</v>
      </c>
      <c r="AG14" s="4">
        <v>41.898119999999999</v>
      </c>
      <c r="AH14" s="4">
        <v>-124.46381</v>
      </c>
      <c r="AI14" s="4">
        <v>41.946399999999997</v>
      </c>
      <c r="AJ14" s="4">
        <v>-124.51038</v>
      </c>
      <c r="AK14" s="4">
        <v>41.996369999999999</v>
      </c>
      <c r="AL14" s="4">
        <v>-124.59484</v>
      </c>
      <c r="AM14" s="4">
        <v>42.051220000000001</v>
      </c>
      <c r="AN14" s="4">
        <v>-124.64301</v>
      </c>
      <c r="AO14" s="4">
        <v>42.144030000000001</v>
      </c>
      <c r="AP14" s="4">
        <v>-124.67847</v>
      </c>
      <c r="AQ14" s="4">
        <v>42.251950000000001</v>
      </c>
      <c r="AR14" s="4">
        <v>-124.70946000000001</v>
      </c>
      <c r="AS14" s="4">
        <v>42.33455</v>
      </c>
      <c r="AT14" s="4">
        <v>-124.74921000000001</v>
      </c>
    </row>
    <row r="15" spans="1:103">
      <c r="A15" t="s">
        <v>31</v>
      </c>
      <c r="B15" s="6">
        <v>192</v>
      </c>
      <c r="C15" s="6" t="b">
        <v>1</v>
      </c>
      <c r="D15" s="6" t="b">
        <v>1</v>
      </c>
      <c r="E15" s="6">
        <v>76</v>
      </c>
      <c r="F15" s="103">
        <v>0</v>
      </c>
      <c r="G15" s="103">
        <v>6.5999999046325604</v>
      </c>
      <c r="H15" s="103">
        <v>22.851205308941701</v>
      </c>
      <c r="I15" s="4">
        <v>34.667884999999998</v>
      </c>
      <c r="J15" s="4">
        <v>-119.356571</v>
      </c>
      <c r="K15" s="4">
        <v>34.687404999999998</v>
      </c>
      <c r="L15" s="4">
        <v>-119.296537</v>
      </c>
      <c r="M15" s="4">
        <v>34.708930000000002</v>
      </c>
      <c r="N15" s="4">
        <v>-119.259664</v>
      </c>
      <c r="O15" s="4">
        <v>34.723146</v>
      </c>
      <c r="P15" s="4">
        <v>-119.21474600000001</v>
      </c>
      <c r="Q15" s="4">
        <v>34.710146999999999</v>
      </c>
      <c r="R15" s="4">
        <v>-119.124053</v>
      </c>
    </row>
    <row r="16" spans="1:103">
      <c r="A16" t="s">
        <v>32</v>
      </c>
      <c r="B16" s="6">
        <v>191</v>
      </c>
      <c r="C16" s="6" t="b">
        <v>1</v>
      </c>
      <c r="D16" s="6" t="b">
        <v>1</v>
      </c>
      <c r="E16" s="6">
        <v>73</v>
      </c>
      <c r="F16" s="103">
        <v>0</v>
      </c>
      <c r="G16" s="103">
        <v>14.300000190734799</v>
      </c>
      <c r="H16" s="103">
        <v>23.508583761039699</v>
      </c>
      <c r="I16" s="4">
        <v>34.819712000000003</v>
      </c>
      <c r="J16" s="4">
        <v>-119.00559800000001</v>
      </c>
      <c r="K16" s="4">
        <v>34.787832999999999</v>
      </c>
      <c r="L16" s="4">
        <v>-119.04973699999999</v>
      </c>
      <c r="M16" s="4">
        <v>34.734743999999999</v>
      </c>
      <c r="N16" s="4">
        <v>-119.180939</v>
      </c>
      <c r="O16" s="4">
        <v>34.744452000000003</v>
      </c>
      <c r="P16" s="4">
        <v>-119.23191199999999</v>
      </c>
    </row>
    <row r="17" spans="1:34">
      <c r="A17" t="s">
        <v>33</v>
      </c>
      <c r="B17" s="6">
        <v>200</v>
      </c>
      <c r="C17" s="6" t="b">
        <v>1</v>
      </c>
      <c r="D17" s="6" t="b">
        <v>1</v>
      </c>
      <c r="E17" s="6">
        <v>50</v>
      </c>
      <c r="F17" s="103">
        <v>0</v>
      </c>
      <c r="G17" s="103">
        <v>11</v>
      </c>
      <c r="H17" s="103">
        <v>18.089066699209202</v>
      </c>
      <c r="I17" s="4">
        <v>34.665129</v>
      </c>
      <c r="J17" s="4">
        <v>-119.427048</v>
      </c>
      <c r="K17" s="4">
        <v>34.672890000000002</v>
      </c>
      <c r="L17" s="4">
        <v>-119.518614999999</v>
      </c>
      <c r="M17" s="4">
        <v>34.669032000000001</v>
      </c>
      <c r="N17" s="4">
        <v>-119.564294</v>
      </c>
      <c r="O17" s="4">
        <v>34.670116999999998</v>
      </c>
      <c r="P17" s="4">
        <v>-119.624107</v>
      </c>
    </row>
    <row r="18" spans="1:34">
      <c r="A18" t="s">
        <v>34</v>
      </c>
      <c r="B18" s="6">
        <v>87</v>
      </c>
      <c r="C18" s="6" t="b">
        <v>1</v>
      </c>
      <c r="D18" s="6" t="b">
        <v>1</v>
      </c>
      <c r="E18" s="6">
        <v>90</v>
      </c>
      <c r="F18" s="103">
        <v>0</v>
      </c>
      <c r="G18" s="103">
        <v>12.1000003814697</v>
      </c>
      <c r="H18" s="103">
        <v>63.316724520247099</v>
      </c>
      <c r="I18" s="4">
        <v>35.001379999999997</v>
      </c>
      <c r="J18" s="4">
        <v>-116.99329</v>
      </c>
      <c r="K18" s="4">
        <v>35.105800000000002</v>
      </c>
      <c r="L18" s="4">
        <v>-117.128</v>
      </c>
      <c r="M18" s="4">
        <v>35.227400000000003</v>
      </c>
      <c r="N18" s="4">
        <v>-117.214</v>
      </c>
      <c r="O18" s="4">
        <v>35.366300000000003</v>
      </c>
      <c r="P18" s="4">
        <v>-117.313</v>
      </c>
      <c r="Q18" s="4">
        <v>35.449399999999997</v>
      </c>
      <c r="R18" s="4">
        <v>-117.413</v>
      </c>
    </row>
    <row r="19" spans="1:34">
      <c r="A19" t="s">
        <v>35</v>
      </c>
      <c r="B19" s="6">
        <v>169</v>
      </c>
      <c r="C19" s="6" t="b">
        <v>1</v>
      </c>
      <c r="D19" s="6" t="b">
        <v>1</v>
      </c>
      <c r="E19" s="6">
        <v>90</v>
      </c>
      <c r="F19" s="103">
        <v>0</v>
      </c>
      <c r="G19" s="103">
        <v>13.1000003814697</v>
      </c>
      <c r="H19" s="103">
        <v>79.319563688877196</v>
      </c>
      <c r="I19" s="4">
        <v>33.905735</v>
      </c>
      <c r="J19" s="4">
        <v>-116.26580800000001</v>
      </c>
      <c r="K19" s="4">
        <v>33.899763999999998</v>
      </c>
      <c r="L19" s="4">
        <v>-116.109228</v>
      </c>
      <c r="M19" s="4">
        <v>33.912919000000002</v>
      </c>
      <c r="N19" s="4">
        <v>-116.009501</v>
      </c>
      <c r="O19" s="4">
        <v>33.908754000000002</v>
      </c>
      <c r="P19" s="4">
        <v>-115.940647</v>
      </c>
      <c r="Q19" s="4">
        <v>33.911357000000002</v>
      </c>
      <c r="R19" s="4">
        <v>-115.831339</v>
      </c>
      <c r="S19" s="4">
        <v>33.919631000000003</v>
      </c>
      <c r="T19" s="4">
        <v>-115.67349</v>
      </c>
      <c r="U19" s="4">
        <v>33.929766000000001</v>
      </c>
      <c r="V19" s="4">
        <v>-115.56308399999899</v>
      </c>
      <c r="W19" s="4">
        <v>33.940891999999998</v>
      </c>
      <c r="X19" s="4">
        <v>-115.409436</v>
      </c>
    </row>
    <row r="20" spans="1:34">
      <c r="A20" t="s">
        <v>36</v>
      </c>
      <c r="B20" s="6">
        <v>170</v>
      </c>
      <c r="C20" s="6" t="b">
        <v>1</v>
      </c>
      <c r="D20" s="6" t="b">
        <v>0</v>
      </c>
      <c r="E20" s="6">
        <v>90</v>
      </c>
      <c r="F20" s="103">
        <v>0</v>
      </c>
      <c r="G20" s="103">
        <v>13.199999809265099</v>
      </c>
      <c r="H20" s="103">
        <v>59.900660011625298</v>
      </c>
      <c r="I20" s="4">
        <v>33.402014000000001</v>
      </c>
      <c r="J20" s="4">
        <v>-115.77744999999901</v>
      </c>
      <c r="K20" s="4">
        <v>32.897084</v>
      </c>
      <c r="L20" s="4">
        <v>-115.553226</v>
      </c>
    </row>
    <row r="21" spans="1:34">
      <c r="A21" t="s">
        <v>37</v>
      </c>
      <c r="B21" s="6">
        <v>541</v>
      </c>
      <c r="C21" s="6" t="b">
        <v>1</v>
      </c>
      <c r="D21" s="6" t="b">
        <v>1</v>
      </c>
      <c r="E21" s="6">
        <v>60</v>
      </c>
      <c r="F21" s="103">
        <v>0</v>
      </c>
      <c r="G21" s="103">
        <v>14.6000003814697</v>
      </c>
      <c r="H21" s="103">
        <v>10.9307850057557</v>
      </c>
      <c r="I21" s="4">
        <v>35.372</v>
      </c>
      <c r="J21" s="4">
        <v>-118.5609</v>
      </c>
      <c r="K21" s="4">
        <v>35.403700000000001</v>
      </c>
      <c r="L21" s="4">
        <v>-118.5483</v>
      </c>
      <c r="M21" s="4">
        <v>35.439</v>
      </c>
      <c r="N21" s="4">
        <v>-118.5454</v>
      </c>
      <c r="O21" s="4">
        <v>35.468600000000002</v>
      </c>
      <c r="P21" s="4">
        <v>-118.5457</v>
      </c>
    </row>
    <row r="22" spans="1:34">
      <c r="A22" t="s">
        <v>38</v>
      </c>
      <c r="B22" s="6">
        <v>882</v>
      </c>
      <c r="C22" s="6" t="b">
        <v>1</v>
      </c>
      <c r="D22" s="6" t="b">
        <v>1</v>
      </c>
      <c r="E22" s="6">
        <v>90</v>
      </c>
      <c r="F22" s="103">
        <v>0</v>
      </c>
      <c r="G22" s="103">
        <v>13</v>
      </c>
      <c r="H22" s="103">
        <v>37.957940669823898</v>
      </c>
      <c r="I22" s="4">
        <v>34.30545</v>
      </c>
      <c r="J22" s="4">
        <v>-115.99739</v>
      </c>
      <c r="K22" s="4">
        <v>34.347929999999998</v>
      </c>
      <c r="L22" s="4">
        <v>-116.031579999999</v>
      </c>
      <c r="M22" s="4">
        <v>34.38156</v>
      </c>
      <c r="N22" s="4">
        <v>-116.03928999999999</v>
      </c>
      <c r="O22" s="4">
        <v>34.417209999999997</v>
      </c>
      <c r="P22" s="4">
        <v>-116.05971</v>
      </c>
      <c r="Q22" s="4">
        <v>34.439610000000002</v>
      </c>
      <c r="R22" s="4">
        <v>-116.10462</v>
      </c>
      <c r="S22" s="4">
        <v>34.483110000000003</v>
      </c>
      <c r="T22" s="4">
        <v>-116.15165</v>
      </c>
      <c r="U22" s="4">
        <v>34.514159999999997</v>
      </c>
      <c r="V22" s="4">
        <v>-116.20348</v>
      </c>
      <c r="W22" s="4">
        <v>34.560519999999997</v>
      </c>
      <c r="X22" s="4">
        <v>-116.25405000000001</v>
      </c>
    </row>
    <row r="23" spans="1:34">
      <c r="A23" t="s">
        <v>39</v>
      </c>
      <c r="B23" s="6">
        <v>94</v>
      </c>
      <c r="C23" s="6" t="b">
        <v>1</v>
      </c>
      <c r="D23" s="6" t="b">
        <v>1</v>
      </c>
      <c r="E23" s="6">
        <v>67</v>
      </c>
      <c r="F23" s="103">
        <v>0</v>
      </c>
      <c r="G23" s="103">
        <v>15.899999618530201</v>
      </c>
      <c r="H23" s="103">
        <v>21.129821982175901</v>
      </c>
      <c r="I23" s="4">
        <v>34.122115999999998</v>
      </c>
      <c r="J23" s="4">
        <v>-116.41198300000001</v>
      </c>
      <c r="K23" s="4">
        <v>34.093584</v>
      </c>
      <c r="L23" s="4">
        <v>-116.410079</v>
      </c>
      <c r="M23" s="4">
        <v>34.060684000000002</v>
      </c>
      <c r="N23" s="4">
        <v>-116.412727</v>
      </c>
      <c r="O23" s="4">
        <v>34.034956000000001</v>
      </c>
      <c r="P23" s="4">
        <v>-116.39983700000001</v>
      </c>
      <c r="Q23" s="4">
        <v>34.013122000000003</v>
      </c>
      <c r="R23" s="4">
        <v>-116.39545</v>
      </c>
      <c r="S23" s="4">
        <v>33.989176999999998</v>
      </c>
      <c r="T23" s="4">
        <v>-116.395506</v>
      </c>
      <c r="U23" s="4">
        <v>33.934795000000001</v>
      </c>
      <c r="V23" s="4">
        <v>-116.390507</v>
      </c>
    </row>
    <row r="24" spans="1:34">
      <c r="A24" t="s">
        <v>40</v>
      </c>
      <c r="B24" s="6">
        <v>561</v>
      </c>
      <c r="C24" s="6" t="b">
        <v>1</v>
      </c>
      <c r="D24" s="6" t="b">
        <v>1</v>
      </c>
      <c r="E24" s="6">
        <v>70</v>
      </c>
      <c r="F24" s="103">
        <v>0</v>
      </c>
      <c r="G24" s="103">
        <v>12</v>
      </c>
      <c r="H24" s="103">
        <v>46.210090351828697</v>
      </c>
      <c r="I24" s="4">
        <v>37.121110999999999</v>
      </c>
      <c r="J24" s="4">
        <v>-121.92808599999999</v>
      </c>
      <c r="K24" s="4">
        <v>37.144103999999999</v>
      </c>
      <c r="L24" s="4">
        <v>-121.99243</v>
      </c>
      <c r="M24" s="4">
        <v>37.197707999999999</v>
      </c>
      <c r="N24" s="4">
        <v>-122.081102</v>
      </c>
      <c r="O24" s="4">
        <v>37.215361999999999</v>
      </c>
      <c r="P24" s="4">
        <v>-122.17582899999999</v>
      </c>
      <c r="Q24" s="4">
        <v>37.272789000000003</v>
      </c>
      <c r="R24" s="4">
        <v>-122.27272600000001</v>
      </c>
      <c r="S24" s="4">
        <v>37.307124000000002</v>
      </c>
      <c r="T24" s="4">
        <v>-122.386786</v>
      </c>
    </row>
    <row r="25" spans="1:34">
      <c r="A25" t="s">
        <v>41</v>
      </c>
      <c r="B25" s="6">
        <v>165</v>
      </c>
      <c r="C25" s="6" t="b">
        <v>1</v>
      </c>
      <c r="D25" s="6" t="b">
        <v>1</v>
      </c>
      <c r="E25" s="6">
        <v>90</v>
      </c>
      <c r="F25" s="103">
        <v>0</v>
      </c>
      <c r="G25" s="103">
        <v>13.899999618530201</v>
      </c>
      <c r="H25" s="103">
        <v>31.9259904358297</v>
      </c>
      <c r="I25" s="4">
        <v>34.931699999999999</v>
      </c>
      <c r="J25" s="4">
        <v>-116.65687</v>
      </c>
      <c r="K25" s="4">
        <v>34.905512000000002</v>
      </c>
      <c r="L25" s="4">
        <v>-116.575637</v>
      </c>
      <c r="M25" s="4">
        <v>34.893413000000002</v>
      </c>
      <c r="N25" s="4">
        <v>-116.47274</v>
      </c>
      <c r="O25" s="4">
        <v>34.899411999999998</v>
      </c>
      <c r="P25" s="4">
        <v>-116.36984200000001</v>
      </c>
      <c r="Q25" s="4">
        <v>34.897539999999999</v>
      </c>
      <c r="R25" s="4">
        <v>-116.31419</v>
      </c>
    </row>
    <row r="26" spans="1:34">
      <c r="A26" t="s">
        <v>42</v>
      </c>
      <c r="B26" s="6">
        <v>602</v>
      </c>
      <c r="C26" s="6" t="b">
        <v>1</v>
      </c>
      <c r="D26" s="6" t="b">
        <v>1</v>
      </c>
      <c r="E26" s="6">
        <v>77</v>
      </c>
      <c r="F26" s="103">
        <v>0</v>
      </c>
      <c r="G26" s="103">
        <v>11</v>
      </c>
      <c r="H26" s="103">
        <v>52.214494480911704</v>
      </c>
      <c r="I26" s="4">
        <v>37.056885999999999</v>
      </c>
      <c r="J26" s="4">
        <v>-121.517416</v>
      </c>
      <c r="K26" s="4">
        <v>37.132356999999999</v>
      </c>
      <c r="L26" s="4">
        <v>-121.55998200000001</v>
      </c>
      <c r="M26" s="4">
        <v>37.174062999999997</v>
      </c>
      <c r="N26" s="4">
        <v>-121.605023</v>
      </c>
      <c r="O26" s="4">
        <v>37.252051000000002</v>
      </c>
      <c r="P26" s="4">
        <v>-121.67023500000001</v>
      </c>
      <c r="Q26" s="4">
        <v>37.300266000000001</v>
      </c>
      <c r="R26" s="4">
        <v>-121.685507</v>
      </c>
      <c r="S26" s="4">
        <v>37.389695000000003</v>
      </c>
      <c r="T26" s="4">
        <v>-121.770870999999</v>
      </c>
      <c r="U26" s="4">
        <v>37.456685</v>
      </c>
      <c r="V26" s="4">
        <v>-121.816351</v>
      </c>
    </row>
    <row r="27" spans="1:34">
      <c r="A27" t="s">
        <v>44</v>
      </c>
      <c r="B27" s="6">
        <v>601</v>
      </c>
      <c r="C27" s="6" t="b">
        <v>1</v>
      </c>
      <c r="D27" s="6" t="b">
        <v>1</v>
      </c>
      <c r="E27" s="6">
        <v>80</v>
      </c>
      <c r="F27" s="103">
        <v>0</v>
      </c>
      <c r="G27" s="103">
        <v>14</v>
      </c>
      <c r="H27" s="103">
        <v>47.8433791852894</v>
      </c>
      <c r="I27" s="4">
        <v>37.844090000000001</v>
      </c>
      <c r="J27" s="4">
        <v>-122.04275</v>
      </c>
      <c r="K27" s="4">
        <v>37.755476000000002</v>
      </c>
      <c r="L27" s="4">
        <v>-121.96061</v>
      </c>
      <c r="M27" s="4">
        <v>37.692653</v>
      </c>
      <c r="N27" s="4">
        <v>-121.93286500000001</v>
      </c>
      <c r="O27" s="4">
        <v>37.619945999999999</v>
      </c>
      <c r="P27" s="4">
        <v>-121.89004999999899</v>
      </c>
      <c r="Q27" s="4">
        <v>37.510254000000003</v>
      </c>
      <c r="R27" s="4">
        <v>-121.834632</v>
      </c>
      <c r="S27" s="4">
        <v>37.456685</v>
      </c>
      <c r="T27" s="4">
        <v>-121.816351</v>
      </c>
    </row>
    <row r="28" spans="1:34">
      <c r="A28" t="s">
        <v>46</v>
      </c>
      <c r="B28" s="6">
        <v>621</v>
      </c>
      <c r="C28" s="6" t="b">
        <v>1</v>
      </c>
      <c r="D28" s="6" t="b">
        <v>1</v>
      </c>
      <c r="E28" s="6">
        <v>77</v>
      </c>
      <c r="F28" s="103">
        <v>0</v>
      </c>
      <c r="G28" s="103">
        <v>13</v>
      </c>
      <c r="H28" s="103">
        <v>59.629362676707501</v>
      </c>
      <c r="I28" s="4">
        <v>36.839480000000002</v>
      </c>
      <c r="J28" s="4">
        <v>-121.3961</v>
      </c>
      <c r="K28" s="4">
        <v>36.785150000000002</v>
      </c>
      <c r="L28" s="4">
        <v>-121.35454</v>
      </c>
      <c r="M28" s="4">
        <v>36.738709999999998</v>
      </c>
      <c r="N28" s="4">
        <v>-121.29544</v>
      </c>
      <c r="O28" s="4">
        <v>36.682740000000003</v>
      </c>
      <c r="P28" s="4">
        <v>-121.24458</v>
      </c>
      <c r="Q28" s="4">
        <v>36.578000000000003</v>
      </c>
      <c r="R28" s="4">
        <v>-121.12876999999899</v>
      </c>
      <c r="S28" s="4">
        <v>36.522410000000001</v>
      </c>
      <c r="T28" s="4">
        <v>-121.06314999999999</v>
      </c>
      <c r="U28" s="4">
        <v>36.425829999999998</v>
      </c>
      <c r="V28" s="4">
        <v>-120.97386</v>
      </c>
    </row>
    <row r="29" spans="1:34">
      <c r="A29" t="s">
        <v>47</v>
      </c>
      <c r="B29" s="6">
        <v>603</v>
      </c>
      <c r="C29" s="6" t="b">
        <v>1</v>
      </c>
      <c r="D29" s="6" t="b">
        <v>1</v>
      </c>
      <c r="E29" s="6">
        <v>85</v>
      </c>
      <c r="F29" s="103">
        <v>0</v>
      </c>
      <c r="G29" s="103">
        <v>9.5</v>
      </c>
      <c r="H29" s="103">
        <v>26.435065453271498</v>
      </c>
      <c r="I29" s="4">
        <v>36.839483999999999</v>
      </c>
      <c r="J29" s="4">
        <v>-121.39612899999899</v>
      </c>
      <c r="K29" s="4">
        <v>36.893923999999998</v>
      </c>
      <c r="L29" s="4">
        <v>-121.422021</v>
      </c>
      <c r="M29" s="4">
        <v>36.966405999999999</v>
      </c>
      <c r="N29" s="4">
        <v>-121.45737099999999</v>
      </c>
      <c r="O29" s="4">
        <v>37.056086000000001</v>
      </c>
      <c r="P29" s="4">
        <v>-121.517416</v>
      </c>
    </row>
    <row r="30" spans="1:34">
      <c r="A30" t="s">
        <v>49</v>
      </c>
      <c r="B30" s="6">
        <v>88</v>
      </c>
      <c r="C30" s="6" t="b">
        <v>1</v>
      </c>
      <c r="D30" s="6" t="b">
        <v>1</v>
      </c>
      <c r="E30" s="6">
        <v>90</v>
      </c>
      <c r="F30" s="103">
        <v>0</v>
      </c>
      <c r="G30" s="103">
        <v>13.899999618530201</v>
      </c>
      <c r="H30" s="103">
        <v>118.185956182051</v>
      </c>
      <c r="I30" s="4">
        <v>34.172600000000003</v>
      </c>
      <c r="J30" s="4">
        <v>-116.15300000000001</v>
      </c>
      <c r="K30" s="4">
        <v>34.287199999999999</v>
      </c>
      <c r="L30" s="4">
        <v>-116.22199999999999</v>
      </c>
      <c r="M30" s="4">
        <v>34.360999999999997</v>
      </c>
      <c r="N30" s="4">
        <v>-116.264</v>
      </c>
      <c r="O30" s="4">
        <v>34.476799999999997</v>
      </c>
      <c r="P30" s="4">
        <v>-116.342</v>
      </c>
      <c r="Q30" s="4">
        <v>34.584699999999998</v>
      </c>
      <c r="R30" s="4">
        <v>-116.458</v>
      </c>
      <c r="S30" s="4">
        <v>34.635300000000001</v>
      </c>
      <c r="T30" s="4">
        <v>-116.495</v>
      </c>
      <c r="U30" s="4">
        <v>34.674399999999999</v>
      </c>
      <c r="V30" s="4">
        <v>-116.529</v>
      </c>
      <c r="W30" s="4">
        <v>34.719099999999997</v>
      </c>
      <c r="X30" s="4">
        <v>-116.56100000000001</v>
      </c>
      <c r="Y30" s="4">
        <v>34.752400000000002</v>
      </c>
      <c r="Z30" s="4">
        <v>-116.596</v>
      </c>
      <c r="AA30" s="4">
        <v>34.8568</v>
      </c>
      <c r="AB30" s="4">
        <v>-116.688999999999</v>
      </c>
      <c r="AC30" s="4">
        <v>34.924199999999999</v>
      </c>
      <c r="AD30" s="4">
        <v>-116.795</v>
      </c>
      <c r="AE30" s="4">
        <v>34.938800000000001</v>
      </c>
      <c r="AF30" s="4">
        <v>-116.837</v>
      </c>
      <c r="AG30" s="4">
        <v>34.999439000000002</v>
      </c>
      <c r="AH30" s="4">
        <v>-116.9293</v>
      </c>
    </row>
    <row r="31" spans="1:34">
      <c r="A31" t="s">
        <v>50</v>
      </c>
      <c r="B31" s="6">
        <v>724</v>
      </c>
      <c r="C31" s="6" t="b">
        <v>1</v>
      </c>
      <c r="D31" s="6" t="b">
        <v>1</v>
      </c>
      <c r="E31" s="6">
        <v>90</v>
      </c>
      <c r="F31" s="103">
        <v>0</v>
      </c>
      <c r="G31" s="103">
        <v>15.1000003814697</v>
      </c>
      <c r="H31" s="103">
        <v>45.227481349457598</v>
      </c>
      <c r="I31" s="4">
        <v>34.582299999999996</v>
      </c>
      <c r="J31" s="4">
        <v>-116.5782</v>
      </c>
      <c r="K31" s="4">
        <v>34.647500000000001</v>
      </c>
      <c r="L31" s="4">
        <v>-116.67400000000001</v>
      </c>
      <c r="M31" s="4">
        <v>34.699399999999997</v>
      </c>
      <c r="N31" s="4">
        <v>-116.73399999999999</v>
      </c>
      <c r="O31" s="4">
        <v>34.752499999999998</v>
      </c>
      <c r="P31" s="4">
        <v>-116.80800000000001</v>
      </c>
      <c r="Q31" s="4">
        <v>34.783099999999997</v>
      </c>
      <c r="R31" s="4">
        <v>-116.857</v>
      </c>
      <c r="S31" s="4">
        <v>34.831200000000003</v>
      </c>
      <c r="T31" s="4">
        <v>-116.884</v>
      </c>
      <c r="U31" s="4">
        <v>34.871499999999997</v>
      </c>
      <c r="V31" s="4">
        <v>-116.917</v>
      </c>
    </row>
    <row r="32" spans="1:34">
      <c r="A32" t="s">
        <v>51</v>
      </c>
      <c r="B32" s="6">
        <v>173</v>
      </c>
      <c r="C32" s="6" t="b">
        <v>1</v>
      </c>
      <c r="D32" s="6" t="b">
        <v>1</v>
      </c>
      <c r="E32" s="6">
        <v>37</v>
      </c>
      <c r="F32" s="103">
        <v>0</v>
      </c>
      <c r="G32" s="103">
        <v>15.300000190734799</v>
      </c>
      <c r="H32" s="103">
        <v>37.178375278063399</v>
      </c>
      <c r="I32" s="4">
        <v>32.315722000000001</v>
      </c>
      <c r="J32" s="4">
        <v>-115.41869199999999</v>
      </c>
      <c r="K32" s="4">
        <v>32.278401000000002</v>
      </c>
      <c r="L32" s="4">
        <v>-115.468101</v>
      </c>
      <c r="M32" s="4">
        <v>32.241551000000001</v>
      </c>
      <c r="N32" s="4">
        <v>-115.475178999999</v>
      </c>
      <c r="O32" s="4">
        <v>32.204040999999997</v>
      </c>
      <c r="P32" s="4">
        <v>-115.468761</v>
      </c>
      <c r="Q32" s="4">
        <v>32.135308000000002</v>
      </c>
      <c r="R32" s="4">
        <v>-115.360814</v>
      </c>
      <c r="S32" s="4">
        <v>32.091160000000002</v>
      </c>
      <c r="T32" s="4">
        <v>-115.34342799999899</v>
      </c>
      <c r="U32" s="4">
        <v>32.050083000000001</v>
      </c>
      <c r="V32" s="4">
        <v>-115.331862999999</v>
      </c>
    </row>
    <row r="33" spans="1:48">
      <c r="A33" t="s">
        <v>52</v>
      </c>
      <c r="B33" s="6">
        <v>176</v>
      </c>
      <c r="C33" s="6" t="b">
        <v>1</v>
      </c>
      <c r="D33" s="6" t="b">
        <v>1</v>
      </c>
      <c r="E33" s="6">
        <v>37</v>
      </c>
      <c r="F33" s="103">
        <v>1.6000000238418499</v>
      </c>
      <c r="G33" s="103">
        <v>7.3000001907348597</v>
      </c>
      <c r="H33" s="103">
        <v>32.706547123486402</v>
      </c>
      <c r="I33" s="4">
        <v>32.834114999999997</v>
      </c>
      <c r="J33" s="4">
        <v>-117.47315399999999</v>
      </c>
      <c r="K33" s="4">
        <v>32.947119000000001</v>
      </c>
      <c r="L33" s="4">
        <v>-117.443214999999</v>
      </c>
      <c r="M33" s="4">
        <v>33.012177000000001</v>
      </c>
      <c r="N33" s="4">
        <v>-117.44774</v>
      </c>
      <c r="O33" s="4">
        <v>33.049849000000002</v>
      </c>
      <c r="P33" s="4">
        <v>-117.487824</v>
      </c>
      <c r="Q33" s="4">
        <v>33.053418000000001</v>
      </c>
      <c r="R33" s="4">
        <v>-117.56253</v>
      </c>
    </row>
    <row r="34" spans="1:48">
      <c r="A34" t="s">
        <v>53</v>
      </c>
      <c r="B34" s="6">
        <v>721</v>
      </c>
      <c r="C34" s="6" t="b">
        <v>1</v>
      </c>
      <c r="D34" s="6" t="b">
        <v>1</v>
      </c>
      <c r="E34" s="6">
        <v>50</v>
      </c>
      <c r="F34" s="103">
        <v>0</v>
      </c>
      <c r="G34" s="103">
        <v>13</v>
      </c>
      <c r="H34" s="103">
        <v>53.177488299033598</v>
      </c>
      <c r="I34" s="4">
        <v>38.668707407699998</v>
      </c>
      <c r="J34" s="4">
        <v>-119.808992672</v>
      </c>
      <c r="K34" s="4">
        <v>38.7825023065</v>
      </c>
      <c r="L34" s="4">
        <v>-119.818996439</v>
      </c>
      <c r="M34" s="4">
        <v>38.813540000000003</v>
      </c>
      <c r="N34" s="4">
        <v>-119.79866</v>
      </c>
      <c r="O34" s="4">
        <v>38.857204246899997</v>
      </c>
      <c r="P34" s="4">
        <v>-119.801999025</v>
      </c>
      <c r="Q34" s="4">
        <v>38.8855994125</v>
      </c>
      <c r="R34" s="4">
        <v>-119.83699643999999</v>
      </c>
      <c r="S34" s="4">
        <v>38.899828136899998</v>
      </c>
      <c r="T34" s="4">
        <v>-119.84499986</v>
      </c>
      <c r="U34" s="4">
        <v>38.911954936400001</v>
      </c>
      <c r="V34" s="4">
        <v>-119.84049791</v>
      </c>
      <c r="W34" s="4">
        <v>38.931382574300002</v>
      </c>
      <c r="X34" s="4">
        <v>-119.848059355</v>
      </c>
      <c r="Y34" s="4">
        <v>38.954191275200003</v>
      </c>
      <c r="Z34" s="4">
        <v>-119.837821354</v>
      </c>
      <c r="AA34" s="4">
        <v>38.971565929</v>
      </c>
      <c r="AB34" s="4">
        <v>-119.840956748</v>
      </c>
      <c r="AC34" s="4">
        <v>38.981179887700002</v>
      </c>
      <c r="AD34" s="4">
        <v>-119.831625567</v>
      </c>
      <c r="AE34" s="4">
        <v>38.989743664400002</v>
      </c>
      <c r="AF34" s="4">
        <v>-119.834395761</v>
      </c>
      <c r="AG34" s="4">
        <v>38.995648491799997</v>
      </c>
      <c r="AH34" s="4">
        <v>-119.84551213699901</v>
      </c>
      <c r="AI34" s="4">
        <v>39.006848256700003</v>
      </c>
      <c r="AJ34" s="4">
        <v>-119.84877045899999</v>
      </c>
      <c r="AK34" s="4">
        <v>39.0268290088</v>
      </c>
      <c r="AL34" s="4">
        <v>-119.84366656</v>
      </c>
      <c r="AM34" s="4">
        <v>39.0436938064</v>
      </c>
      <c r="AN34" s="4">
        <v>-119.831329514</v>
      </c>
      <c r="AO34" s="4">
        <v>39.061145455800002</v>
      </c>
      <c r="AP34" s="4">
        <v>-119.844414074</v>
      </c>
      <c r="AQ34" s="4">
        <v>39.084766007500001</v>
      </c>
      <c r="AR34" s="4">
        <v>-119.846116405</v>
      </c>
      <c r="AS34" s="4">
        <v>39.097101703699998</v>
      </c>
      <c r="AT34" s="4">
        <v>-119.855088893</v>
      </c>
      <c r="AU34" s="4">
        <v>39.112501479300001</v>
      </c>
      <c r="AV34" s="4">
        <v>-119.85690509699999</v>
      </c>
    </row>
    <row r="35" spans="1:48">
      <c r="A35" t="s">
        <v>54</v>
      </c>
      <c r="B35" s="6">
        <v>670</v>
      </c>
      <c r="C35" s="6" t="b">
        <v>1</v>
      </c>
      <c r="D35" s="6" t="b">
        <v>1</v>
      </c>
      <c r="E35" s="6">
        <v>75</v>
      </c>
      <c r="F35" s="103">
        <v>0</v>
      </c>
      <c r="G35" s="103">
        <v>12</v>
      </c>
      <c r="H35" s="103">
        <v>47.902002329109003</v>
      </c>
      <c r="I35" s="4">
        <v>34.983640000000001</v>
      </c>
      <c r="J35" s="4">
        <v>-120.76132</v>
      </c>
      <c r="K35" s="4">
        <v>34.958570000000002</v>
      </c>
      <c r="L35" s="4">
        <v>-120.69929</v>
      </c>
      <c r="M35" s="4">
        <v>34.930030000000002</v>
      </c>
      <c r="N35" s="4">
        <v>-120.60890000000001</v>
      </c>
      <c r="O35" s="4">
        <v>34.860129999999998</v>
      </c>
      <c r="P35" s="4">
        <v>-120.49401</v>
      </c>
      <c r="Q35" s="4">
        <v>34.84395</v>
      </c>
      <c r="R35" s="4">
        <v>-120.39676999999899</v>
      </c>
      <c r="S35" s="4">
        <v>34.758679999999998</v>
      </c>
      <c r="T35" s="4">
        <v>-120.34314999999999</v>
      </c>
    </row>
    <row r="36" spans="1:48">
      <c r="A36" t="s">
        <v>56</v>
      </c>
      <c r="B36" s="6">
        <v>34</v>
      </c>
      <c r="C36" s="6" t="b">
        <v>1</v>
      </c>
      <c r="D36" s="6" t="b">
        <v>1</v>
      </c>
      <c r="E36" s="6">
        <v>60</v>
      </c>
      <c r="F36" s="103">
        <v>0</v>
      </c>
      <c r="G36" s="103">
        <v>9.5</v>
      </c>
      <c r="H36" s="103">
        <v>77.814774601857707</v>
      </c>
      <c r="I36" s="4">
        <v>41.525668000000003</v>
      </c>
      <c r="J36" s="4">
        <v>-121.901359</v>
      </c>
      <c r="K36" s="4">
        <v>41.819858000000004</v>
      </c>
      <c r="L36" s="4">
        <v>-121.94468000000001</v>
      </c>
      <c r="M36" s="4">
        <v>41.945267999999999</v>
      </c>
      <c r="N36" s="4">
        <v>-121.96301099999999</v>
      </c>
      <c r="O36" s="4">
        <v>42.198573000000003</v>
      </c>
      <c r="P36" s="4">
        <v>-122.116304</v>
      </c>
    </row>
    <row r="37" spans="1:48">
      <c r="A37" t="s">
        <v>57</v>
      </c>
      <c r="B37" s="6">
        <v>172</v>
      </c>
      <c r="C37" s="6" t="b">
        <v>1</v>
      </c>
      <c r="D37" s="6" t="b">
        <v>1</v>
      </c>
      <c r="E37" s="6">
        <v>90</v>
      </c>
      <c r="F37" s="103">
        <v>0</v>
      </c>
      <c r="G37" s="103">
        <v>14.300000190734799</v>
      </c>
      <c r="H37" s="103">
        <v>84.543649318098801</v>
      </c>
      <c r="I37" s="4">
        <v>32.650793</v>
      </c>
      <c r="J37" s="4">
        <v>-115.612139</v>
      </c>
      <c r="K37" s="4">
        <v>32.467295999999997</v>
      </c>
      <c r="L37" s="4">
        <v>-115.37612900000001</v>
      </c>
      <c r="M37" s="4">
        <v>32.439507999999996</v>
      </c>
      <c r="N37" s="4">
        <v>-115.341379</v>
      </c>
      <c r="O37" s="4">
        <v>32.405133999999997</v>
      </c>
      <c r="P37" s="4">
        <v>-115.286507999999</v>
      </c>
      <c r="Q37" s="4">
        <v>32.371518999999999</v>
      </c>
      <c r="R37" s="4">
        <v>-115.236572</v>
      </c>
      <c r="S37" s="4">
        <v>32.314109000000002</v>
      </c>
      <c r="T37" s="4">
        <v>-115.16050199999999</v>
      </c>
      <c r="U37" s="4">
        <v>32.261723000000003</v>
      </c>
      <c r="V37" s="4">
        <v>-115.083805</v>
      </c>
      <c r="W37" s="4">
        <v>32.209411000000003</v>
      </c>
      <c r="X37" s="4">
        <v>-115.007618999999</v>
      </c>
      <c r="Y37" s="4">
        <v>32.152217999999998</v>
      </c>
      <c r="Z37" s="4">
        <v>-114.933083</v>
      </c>
    </row>
    <row r="38" spans="1:48">
      <c r="A38" t="s">
        <v>58</v>
      </c>
      <c r="B38" s="6">
        <v>129</v>
      </c>
      <c r="C38" s="6" t="b">
        <v>1</v>
      </c>
      <c r="D38" s="6" t="b">
        <v>1</v>
      </c>
      <c r="E38" s="6">
        <v>20</v>
      </c>
      <c r="F38" s="103">
        <v>5</v>
      </c>
      <c r="G38" s="103">
        <v>12.300000190734799</v>
      </c>
      <c r="H38" s="103">
        <v>59.2206738767091</v>
      </c>
      <c r="I38" s="4">
        <v>34.025799999999997</v>
      </c>
      <c r="J38" s="4">
        <v>-119.26300000000001</v>
      </c>
      <c r="K38" s="4">
        <v>34.000999999999998</v>
      </c>
      <c r="L38" s="4">
        <v>-119.361</v>
      </c>
      <c r="M38" s="4">
        <v>33.988399999999999</v>
      </c>
      <c r="N38" s="4">
        <v>-119.465999999999</v>
      </c>
      <c r="O38" s="4">
        <v>33.986600000000003</v>
      </c>
      <c r="P38" s="4">
        <v>-119.524999999999</v>
      </c>
      <c r="Q38" s="4">
        <v>33.961199999999998</v>
      </c>
      <c r="R38" s="4">
        <v>-119.633</v>
      </c>
      <c r="S38" s="4">
        <v>33.943100000000001</v>
      </c>
      <c r="T38" s="4">
        <v>-119.68</v>
      </c>
      <c r="U38" s="4">
        <v>33.943100000000001</v>
      </c>
      <c r="V38" s="4">
        <v>-119.75700000000001</v>
      </c>
      <c r="W38" s="4">
        <v>33.945700000000002</v>
      </c>
      <c r="X38" s="4">
        <v>-119.815</v>
      </c>
      <c r="Y38" s="4">
        <v>33.974499999999999</v>
      </c>
      <c r="Z38" s="4">
        <v>-119.88200000000001</v>
      </c>
    </row>
    <row r="39" spans="1:48">
      <c r="A39" t="s">
        <v>59</v>
      </c>
      <c r="B39" s="6">
        <v>214</v>
      </c>
      <c r="C39" s="6" t="b">
        <v>1</v>
      </c>
      <c r="D39" s="6" t="b">
        <v>1</v>
      </c>
      <c r="E39" s="6">
        <v>21</v>
      </c>
      <c r="F39" s="103">
        <v>4.8000001907348597</v>
      </c>
      <c r="G39" s="103">
        <v>12.5</v>
      </c>
      <c r="H39" s="103">
        <v>62.133704912886003</v>
      </c>
      <c r="I39" s="4">
        <v>34.288055999999997</v>
      </c>
      <c r="J39" s="4">
        <v>-120.006731</v>
      </c>
      <c r="K39" s="4">
        <v>34.292796000000003</v>
      </c>
      <c r="L39" s="4">
        <v>-119.95936399999999</v>
      </c>
      <c r="M39" s="4">
        <v>34.271861000000001</v>
      </c>
      <c r="N39" s="4">
        <v>-119.85925899999999</v>
      </c>
      <c r="O39" s="4">
        <v>34.223444000000001</v>
      </c>
      <c r="P39" s="4">
        <v>-119.780974</v>
      </c>
      <c r="Q39" s="4">
        <v>34.192641000000002</v>
      </c>
      <c r="R39" s="4">
        <v>-119.743551</v>
      </c>
      <c r="S39" s="4">
        <v>34.183033999999999</v>
      </c>
      <c r="T39" s="4">
        <v>-119.691446</v>
      </c>
      <c r="U39" s="4">
        <v>34.158420999999997</v>
      </c>
      <c r="V39" s="4">
        <v>-119.584945</v>
      </c>
      <c r="W39" s="4">
        <v>34.132412000000002</v>
      </c>
      <c r="X39" s="4">
        <v>-119.54209400000001</v>
      </c>
      <c r="Y39" s="4">
        <v>34.100104999999999</v>
      </c>
      <c r="Z39" s="4">
        <v>-119.454882</v>
      </c>
      <c r="AA39" s="4">
        <v>34.068775000000002</v>
      </c>
      <c r="AB39" s="4">
        <v>-119.406559</v>
      </c>
    </row>
    <row r="40" spans="1:48">
      <c r="A40" t="s">
        <v>60</v>
      </c>
      <c r="B40" s="6">
        <v>238</v>
      </c>
      <c r="C40" s="6" t="b">
        <v>1</v>
      </c>
      <c r="D40" s="6" t="b">
        <v>0</v>
      </c>
      <c r="E40" s="6">
        <v>50</v>
      </c>
      <c r="F40" s="103">
        <v>0</v>
      </c>
      <c r="G40" s="103">
        <v>9</v>
      </c>
      <c r="H40" s="103">
        <v>24.351897818963199</v>
      </c>
      <c r="I40" s="4">
        <v>34.031399999999998</v>
      </c>
      <c r="J40" s="4">
        <v>-117.745</v>
      </c>
      <c r="K40" s="4">
        <v>33.965499999999999</v>
      </c>
      <c r="L40" s="4">
        <v>-117.708</v>
      </c>
      <c r="M40" s="4">
        <v>33.907299999999999</v>
      </c>
      <c r="N40" s="4">
        <v>-117.648</v>
      </c>
      <c r="O40" s="4">
        <v>33.851900000000001</v>
      </c>
      <c r="P40" s="4">
        <v>-117.59699999999999</v>
      </c>
    </row>
    <row r="41" spans="1:48">
      <c r="A41" t="s">
        <v>62</v>
      </c>
      <c r="B41" s="6">
        <v>124</v>
      </c>
      <c r="C41" s="6" t="b">
        <v>1</v>
      </c>
      <c r="D41" s="6" t="b">
        <v>1</v>
      </c>
      <c r="E41" s="6">
        <v>50</v>
      </c>
      <c r="F41" s="103">
        <v>0</v>
      </c>
      <c r="G41" s="103">
        <v>14</v>
      </c>
      <c r="H41" s="103">
        <v>16.058628974710199</v>
      </c>
      <c r="I41" s="4">
        <v>34.240189999999998</v>
      </c>
      <c r="J41" s="4">
        <v>-117.84576</v>
      </c>
      <c r="K41" s="4">
        <v>34.221800000000002</v>
      </c>
      <c r="L41" s="4">
        <v>-117.88437999999999</v>
      </c>
      <c r="M41" s="4">
        <v>34.218119999999999</v>
      </c>
      <c r="N41" s="4">
        <v>-117.92792</v>
      </c>
      <c r="O41" s="4">
        <v>34.177660000000003</v>
      </c>
      <c r="P41" s="4">
        <v>-117.99902</v>
      </c>
    </row>
    <row r="42" spans="1:48">
      <c r="A42" t="s">
        <v>63</v>
      </c>
      <c r="B42" s="6">
        <v>844</v>
      </c>
      <c r="C42" s="6" t="b">
        <v>1</v>
      </c>
      <c r="D42" s="6" t="b">
        <v>1</v>
      </c>
      <c r="E42" s="6">
        <v>90</v>
      </c>
      <c r="F42" s="103">
        <v>0</v>
      </c>
      <c r="G42" s="103">
        <v>16</v>
      </c>
      <c r="H42" s="103">
        <v>16.447849296199902</v>
      </c>
      <c r="I42" s="4">
        <v>37.976469999999999</v>
      </c>
      <c r="J42" s="4">
        <v>-121.96186</v>
      </c>
      <c r="K42" s="4">
        <v>37.914270000000002</v>
      </c>
      <c r="L42" s="4">
        <v>-121.8848</v>
      </c>
      <c r="M42" s="4">
        <v>37.860979999999998</v>
      </c>
      <c r="N42" s="4">
        <v>-121.84729</v>
      </c>
    </row>
    <row r="43" spans="1:48">
      <c r="A43" t="s">
        <v>64</v>
      </c>
      <c r="B43" s="6">
        <v>81</v>
      </c>
      <c r="C43" s="6" t="b">
        <v>1</v>
      </c>
      <c r="D43" s="6" t="b">
        <v>1</v>
      </c>
      <c r="E43" s="6">
        <v>90</v>
      </c>
      <c r="F43" s="103">
        <v>0</v>
      </c>
      <c r="G43" s="103">
        <v>15.5</v>
      </c>
      <c r="H43" s="103">
        <v>25.866875761548499</v>
      </c>
      <c r="I43" s="4">
        <v>34.307540000000003</v>
      </c>
      <c r="J43" s="4">
        <v>-117.47254</v>
      </c>
      <c r="K43" s="4">
        <v>34.285789999999999</v>
      </c>
      <c r="L43" s="4">
        <v>-117.38795</v>
      </c>
      <c r="M43" s="4">
        <v>34.294280000000001</v>
      </c>
      <c r="N43" s="4">
        <v>-117.3455</v>
      </c>
      <c r="O43" s="4">
        <v>34.277299999999997</v>
      </c>
      <c r="P43" s="4">
        <v>-117.31717999999999</v>
      </c>
      <c r="Q43" s="4">
        <v>34.274470000000001</v>
      </c>
      <c r="R43" s="4">
        <v>-117.25774</v>
      </c>
      <c r="S43" s="4">
        <v>34.282960000000003</v>
      </c>
      <c r="T43" s="4">
        <v>-117.20396</v>
      </c>
    </row>
    <row r="44" spans="1:48">
      <c r="A44" t="s">
        <v>65</v>
      </c>
      <c r="B44" s="6">
        <v>884</v>
      </c>
      <c r="C44" s="6" t="b">
        <v>1</v>
      </c>
      <c r="D44" s="6" t="b">
        <v>1</v>
      </c>
      <c r="E44" s="6">
        <v>90</v>
      </c>
      <c r="F44" s="103">
        <v>0</v>
      </c>
      <c r="G44" s="103">
        <v>13</v>
      </c>
      <c r="H44" s="103">
        <v>28.6499308955805</v>
      </c>
      <c r="I44" s="4">
        <v>34.184069999999998</v>
      </c>
      <c r="J44" s="4">
        <v>-115.7345</v>
      </c>
      <c r="K44" s="4">
        <v>34.221870000000003</v>
      </c>
      <c r="L44" s="4">
        <v>-115.7732</v>
      </c>
      <c r="M44" s="4">
        <v>34.315379999999998</v>
      </c>
      <c r="N44" s="4">
        <v>-115.82039</v>
      </c>
      <c r="O44" s="4">
        <v>34.374130000000001</v>
      </c>
      <c r="P44" s="4">
        <v>-115.845019999999</v>
      </c>
      <c r="Q44" s="4">
        <v>34.41086</v>
      </c>
      <c r="R44" s="4">
        <v>-115.87576</v>
      </c>
    </row>
    <row r="45" spans="1:48">
      <c r="A45" t="s">
        <v>66</v>
      </c>
      <c r="B45" s="6">
        <v>883</v>
      </c>
      <c r="C45" s="6" t="b">
        <v>1</v>
      </c>
      <c r="D45" s="6" t="b">
        <v>1</v>
      </c>
      <c r="E45" s="6">
        <v>90</v>
      </c>
      <c r="F45" s="103">
        <v>0</v>
      </c>
      <c r="G45" s="103">
        <v>13</v>
      </c>
      <c r="H45" s="103">
        <v>20.144670738831699</v>
      </c>
      <c r="I45" s="4">
        <v>34.253399999999999</v>
      </c>
      <c r="J45" s="4">
        <v>-115.85938</v>
      </c>
      <c r="K45" s="4">
        <v>34.326680000000003</v>
      </c>
      <c r="L45" s="4">
        <v>-115.90116999999999</v>
      </c>
      <c r="M45" s="4">
        <v>34.38185</v>
      </c>
      <c r="N45" s="4">
        <v>-115.95714</v>
      </c>
      <c r="O45" s="4">
        <v>34.408790000000003</v>
      </c>
      <c r="P45" s="4">
        <v>-115.967219999999</v>
      </c>
    </row>
    <row r="46" spans="1:48">
      <c r="A46" t="s">
        <v>67</v>
      </c>
      <c r="B46" s="6">
        <v>582</v>
      </c>
      <c r="C46" s="6" t="b">
        <v>1</v>
      </c>
      <c r="D46" s="6" t="b">
        <v>1</v>
      </c>
      <c r="E46" s="6">
        <v>90</v>
      </c>
      <c r="F46" s="103">
        <v>0</v>
      </c>
      <c r="G46" s="103">
        <v>10</v>
      </c>
      <c r="H46" s="103">
        <v>34.834908247145698</v>
      </c>
      <c r="I46" s="4">
        <v>38.940798000000001</v>
      </c>
      <c r="J46" s="4">
        <v>-122.847386999999</v>
      </c>
      <c r="K46" s="4">
        <v>38.889871999999997</v>
      </c>
      <c r="L46" s="4">
        <v>-122.79051699999999</v>
      </c>
      <c r="M46" s="4">
        <v>38.803727000000002</v>
      </c>
      <c r="N46" s="4">
        <v>-122.704037</v>
      </c>
      <c r="O46" s="4">
        <v>38.753655999999999</v>
      </c>
      <c r="P46" s="4">
        <v>-122.610363999999</v>
      </c>
      <c r="Q46" s="4">
        <v>38.725999999999999</v>
      </c>
      <c r="R46" s="4">
        <v>-122.560189999999</v>
      </c>
    </row>
    <row r="47" spans="1:48">
      <c r="A47" t="s">
        <v>69</v>
      </c>
      <c r="B47" s="6">
        <v>184</v>
      </c>
      <c r="C47" s="6" t="b">
        <v>1</v>
      </c>
      <c r="D47" s="6" t="b">
        <v>1</v>
      </c>
      <c r="E47" s="6">
        <v>20</v>
      </c>
      <c r="F47" s="103">
        <v>5.1999998092651296</v>
      </c>
      <c r="G47" s="103">
        <v>15.6000003814697</v>
      </c>
      <c r="H47" s="103">
        <v>64.838325145706904</v>
      </c>
      <c r="I47" s="4">
        <v>33.681271000000002</v>
      </c>
      <c r="J47" s="4">
        <v>-118.06065</v>
      </c>
      <c r="K47" s="4">
        <v>33.725707</v>
      </c>
      <c r="L47" s="4">
        <v>-118.13114</v>
      </c>
      <c r="M47" s="4">
        <v>33.742663999999998</v>
      </c>
      <c r="N47" s="4">
        <v>-118.17863199999999</v>
      </c>
      <c r="O47" s="4">
        <v>33.760373000000001</v>
      </c>
      <c r="P47" s="4">
        <v>-118.228044</v>
      </c>
      <c r="Q47" s="4">
        <v>33.782097</v>
      </c>
      <c r="R47" s="4">
        <v>-118.269024</v>
      </c>
      <c r="S47" s="4">
        <v>33.800598999999998</v>
      </c>
      <c r="T47" s="4">
        <v>-118.314705</v>
      </c>
      <c r="U47" s="4">
        <v>33.818303999999998</v>
      </c>
      <c r="V47" s="4">
        <v>-118.35944699999899</v>
      </c>
      <c r="W47" s="4">
        <v>33.845903</v>
      </c>
      <c r="X47" s="4">
        <v>-118.436549</v>
      </c>
      <c r="Y47" s="4">
        <v>33.872672000000001</v>
      </c>
      <c r="Z47" s="4">
        <v>-118.50280199999899</v>
      </c>
      <c r="AA47" s="4">
        <v>33.900582999999997</v>
      </c>
      <c r="AB47" s="4">
        <v>-118.54685600000001</v>
      </c>
      <c r="AC47" s="4">
        <v>33.934066000000001</v>
      </c>
      <c r="AD47" s="4">
        <v>-118.586304</v>
      </c>
      <c r="AE47" s="4">
        <v>33.966183999999998</v>
      </c>
      <c r="AF47" s="4">
        <v>-118.60775</v>
      </c>
      <c r="AG47" s="4">
        <v>34.000715</v>
      </c>
      <c r="AH47" s="4">
        <v>-118.62546500000001</v>
      </c>
    </row>
    <row r="48" spans="1:48">
      <c r="A48" t="s">
        <v>70</v>
      </c>
      <c r="B48" s="6">
        <v>622</v>
      </c>
      <c r="C48" s="6" t="b">
        <v>1</v>
      </c>
      <c r="D48" s="6" t="b">
        <v>1</v>
      </c>
      <c r="E48" s="6">
        <v>90</v>
      </c>
      <c r="F48" s="103">
        <v>0</v>
      </c>
      <c r="G48" s="103">
        <v>15</v>
      </c>
      <c r="H48" s="103">
        <v>18.226222542905798</v>
      </c>
      <c r="I48" s="4">
        <v>38.04365</v>
      </c>
      <c r="J48" s="4">
        <v>-122.089</v>
      </c>
      <c r="K48" s="4">
        <v>37.998399999999997</v>
      </c>
      <c r="L48" s="4">
        <v>-122.05575</v>
      </c>
      <c r="M48" s="4">
        <v>37.94444</v>
      </c>
      <c r="N48" s="4">
        <v>-122.01334</v>
      </c>
      <c r="O48" s="4">
        <v>37.899920000000002</v>
      </c>
      <c r="P48" s="4">
        <v>-121.99009</v>
      </c>
    </row>
    <row r="49" spans="1:32">
      <c r="A49" t="s">
        <v>72</v>
      </c>
      <c r="B49" s="6">
        <v>626</v>
      </c>
      <c r="C49" s="6" t="b">
        <v>1</v>
      </c>
      <c r="D49" s="6" t="b">
        <v>1</v>
      </c>
      <c r="E49" s="6">
        <v>90</v>
      </c>
      <c r="F49" s="103">
        <v>0</v>
      </c>
      <c r="G49" s="103">
        <v>14.6000003814697</v>
      </c>
      <c r="H49" s="103">
        <v>8.4488931133166201</v>
      </c>
      <c r="I49" s="4">
        <v>37.851230000000001</v>
      </c>
      <c r="J49" s="4">
        <v>-122.093249999999</v>
      </c>
      <c r="K49" s="4">
        <v>37.924950000000003</v>
      </c>
      <c r="L49" s="4">
        <v>-122.116569999999</v>
      </c>
    </row>
    <row r="50" spans="1:32">
      <c r="A50" t="s">
        <v>73</v>
      </c>
      <c r="B50" s="6">
        <v>633</v>
      </c>
      <c r="C50" s="6" t="b">
        <v>1</v>
      </c>
      <c r="D50" s="6" t="b">
        <v>0</v>
      </c>
      <c r="E50" s="6">
        <v>81</v>
      </c>
      <c r="F50" s="103">
        <v>0</v>
      </c>
      <c r="G50" s="103">
        <v>12.899999618530201</v>
      </c>
      <c r="H50" s="103">
        <v>30.006839492655601</v>
      </c>
      <c r="I50" s="4">
        <v>38.154159999999997</v>
      </c>
      <c r="J50" s="4">
        <v>-122.24144</v>
      </c>
      <c r="K50" s="4">
        <v>38.099110000000003</v>
      </c>
      <c r="L50" s="4">
        <v>-122.20071</v>
      </c>
      <c r="M50" s="4">
        <v>37.992220000000003</v>
      </c>
      <c r="N50" s="4">
        <v>-122.14587</v>
      </c>
      <c r="O50" s="4">
        <v>37.947310000000002</v>
      </c>
      <c r="P50" s="4">
        <v>-122.13700999999899</v>
      </c>
      <c r="Q50" s="4">
        <v>37.9086</v>
      </c>
      <c r="R50" s="4">
        <v>-122.10687</v>
      </c>
    </row>
    <row r="51" spans="1:32">
      <c r="A51" t="s">
        <v>74</v>
      </c>
      <c r="B51" s="6">
        <v>776</v>
      </c>
      <c r="C51" s="6" t="b">
        <v>1</v>
      </c>
      <c r="D51" s="6" t="b">
        <v>0</v>
      </c>
      <c r="E51" s="6">
        <v>90</v>
      </c>
      <c r="F51" s="103">
        <v>0</v>
      </c>
      <c r="G51" s="103">
        <v>8.6000003814697195</v>
      </c>
      <c r="H51" s="103">
        <v>129.16100405394201</v>
      </c>
      <c r="I51" s="4">
        <v>32.882489999999997</v>
      </c>
      <c r="J51" s="4">
        <v>-117.53117</v>
      </c>
      <c r="K51" s="4">
        <v>32.865499999999997</v>
      </c>
      <c r="L51" s="4">
        <v>-117.52</v>
      </c>
      <c r="M51" s="4">
        <v>32.808500000000002</v>
      </c>
      <c r="N51" s="4">
        <v>-117.50700000000001</v>
      </c>
      <c r="O51" s="4">
        <v>32.752400000000002</v>
      </c>
      <c r="P51" s="4">
        <v>-117.466999999999</v>
      </c>
      <c r="Q51" s="4">
        <v>32.723500000000001</v>
      </c>
      <c r="R51" s="4">
        <v>-117.43300000000001</v>
      </c>
      <c r="S51" s="4">
        <v>32.678600000000003</v>
      </c>
      <c r="T51" s="4">
        <v>-117.413</v>
      </c>
      <c r="U51" s="4">
        <v>32.623800000000003</v>
      </c>
      <c r="V51" s="4">
        <v>-117.34399999999999</v>
      </c>
      <c r="W51" s="4">
        <v>32.594000000000001</v>
      </c>
      <c r="X51" s="4">
        <v>-117.315</v>
      </c>
      <c r="Y51" s="4">
        <v>32.551900000000003</v>
      </c>
      <c r="Z51" s="4">
        <v>-117.298</v>
      </c>
      <c r="AA51" s="4">
        <v>32.494900000000001</v>
      </c>
      <c r="AB51" s="4">
        <v>-117.26600000000001</v>
      </c>
      <c r="AC51" s="4">
        <v>31.89</v>
      </c>
      <c r="AD51" s="4">
        <v>-116.84</v>
      </c>
    </row>
    <row r="52" spans="1:32">
      <c r="A52" t="s">
        <v>76</v>
      </c>
      <c r="B52" s="6">
        <v>157</v>
      </c>
      <c r="C52" s="6" t="b">
        <v>1</v>
      </c>
      <c r="D52" s="6" t="b">
        <v>1</v>
      </c>
      <c r="E52" s="6">
        <v>90</v>
      </c>
      <c r="F52" s="103">
        <v>0</v>
      </c>
      <c r="G52" s="103">
        <v>12.300000190734799</v>
      </c>
      <c r="H52" s="103">
        <v>37.248448222729699</v>
      </c>
      <c r="I52" s="4">
        <v>35.331214000000003</v>
      </c>
      <c r="J52" s="4">
        <v>-116.806927</v>
      </c>
      <c r="K52" s="4">
        <v>35.311911000000002</v>
      </c>
      <c r="L52" s="4">
        <v>-116.570533</v>
      </c>
      <c r="M52" s="4">
        <v>35.327509999999997</v>
      </c>
      <c r="N52" s="4">
        <v>-116.523034</v>
      </c>
      <c r="O52" s="4">
        <v>35.327210999999998</v>
      </c>
      <c r="P52" s="4">
        <v>-116.437736</v>
      </c>
      <c r="Q52" s="4">
        <v>35.342739999999999</v>
      </c>
      <c r="R52" s="4">
        <v>-116.4066</v>
      </c>
    </row>
    <row r="53" spans="1:32">
      <c r="A53" t="s">
        <v>77</v>
      </c>
      <c r="B53" s="6">
        <v>163</v>
      </c>
      <c r="C53" s="6" t="b">
        <v>1</v>
      </c>
      <c r="D53" s="6" t="b">
        <v>1</v>
      </c>
      <c r="E53" s="6">
        <v>90</v>
      </c>
      <c r="F53" s="103">
        <v>0</v>
      </c>
      <c r="G53" s="103">
        <v>13.399999618530201</v>
      </c>
      <c r="H53" s="103">
        <v>52.291163826970198</v>
      </c>
      <c r="I53" s="4">
        <v>35.048969999999997</v>
      </c>
      <c r="J53" s="4">
        <v>-116.94055</v>
      </c>
      <c r="K53" s="4">
        <v>35.146113</v>
      </c>
      <c r="L53" s="4">
        <v>-116.77382900000001</v>
      </c>
      <c r="M53" s="4">
        <v>35.151311999999997</v>
      </c>
      <c r="N53" s="4">
        <v>-116.668132</v>
      </c>
      <c r="O53" s="4">
        <v>35.146110999999998</v>
      </c>
      <c r="P53" s="4">
        <v>-116.55253500000001</v>
      </c>
      <c r="Q53" s="4">
        <v>35.155112000000003</v>
      </c>
      <c r="R53" s="4">
        <v>-116.47953699999999</v>
      </c>
      <c r="S53" s="4">
        <v>35.163400000000003</v>
      </c>
      <c r="T53" s="4">
        <v>-116.40537</v>
      </c>
    </row>
    <row r="54" spans="1:32">
      <c r="A54" t="s">
        <v>78</v>
      </c>
      <c r="B54" s="6">
        <v>125</v>
      </c>
      <c r="C54" s="6" t="b">
        <v>1</v>
      </c>
      <c r="D54" s="6" t="b">
        <v>1</v>
      </c>
      <c r="E54" s="6">
        <v>45</v>
      </c>
      <c r="F54" s="103">
        <v>0</v>
      </c>
      <c r="G54" s="103">
        <v>13</v>
      </c>
      <c r="H54" s="103">
        <v>29.176534543971801</v>
      </c>
      <c r="I54" s="4">
        <v>34.180379000000002</v>
      </c>
      <c r="J54" s="4">
        <v>-117.441461</v>
      </c>
      <c r="K54" s="4">
        <v>34.173412999999996</v>
      </c>
      <c r="L54" s="4">
        <v>-117.454072</v>
      </c>
      <c r="M54" s="4">
        <v>34.166992</v>
      </c>
      <c r="N54" s="4">
        <v>-117.477215</v>
      </c>
      <c r="O54" s="4">
        <v>34.167409999999997</v>
      </c>
      <c r="P54" s="4">
        <v>-117.495397</v>
      </c>
      <c r="Q54" s="4">
        <v>34.168284</v>
      </c>
      <c r="R54" s="4">
        <v>-117.52047899999999</v>
      </c>
      <c r="S54" s="4">
        <v>34.170949</v>
      </c>
      <c r="T54" s="4">
        <v>-117.558241</v>
      </c>
      <c r="U54" s="4">
        <v>34.171788999999997</v>
      </c>
      <c r="V54" s="4">
        <v>-117.56876800000001</v>
      </c>
      <c r="W54" s="4">
        <v>34.165928999999998</v>
      </c>
      <c r="X54" s="4">
        <v>-117.577327</v>
      </c>
      <c r="Y54" s="4">
        <v>34.162916000000003</v>
      </c>
      <c r="Z54" s="4">
        <v>-117.633099</v>
      </c>
      <c r="AA54" s="4">
        <v>34.148426999999998</v>
      </c>
      <c r="AB54" s="4">
        <v>-117.662657999999</v>
      </c>
      <c r="AC54" s="4">
        <v>34.123289999999997</v>
      </c>
      <c r="AD54" s="4">
        <v>-117.7414</v>
      </c>
    </row>
    <row r="55" spans="1:32">
      <c r="A55" t="s">
        <v>79</v>
      </c>
      <c r="B55" s="6">
        <v>894</v>
      </c>
      <c r="C55" s="6" t="b">
        <v>1</v>
      </c>
      <c r="D55" s="6" t="b">
        <v>1</v>
      </c>
      <c r="E55" s="6">
        <v>50</v>
      </c>
      <c r="F55" s="103">
        <v>0</v>
      </c>
      <c r="G55" s="103">
        <v>8.5</v>
      </c>
      <c r="H55" s="103">
        <v>30.061698672063098</v>
      </c>
      <c r="I55" s="4">
        <v>41.886299999999999</v>
      </c>
      <c r="J55" s="4">
        <v>-120.361409999999</v>
      </c>
      <c r="K55" s="4">
        <v>41.787950000000002</v>
      </c>
      <c r="L55" s="4">
        <v>-120.36530999999999</v>
      </c>
      <c r="M55" s="4">
        <v>41.622990000000001</v>
      </c>
      <c r="N55" s="4">
        <v>-120.30027</v>
      </c>
    </row>
    <row r="56" spans="1:32">
      <c r="A56" t="s">
        <v>80</v>
      </c>
      <c r="B56" s="6">
        <v>245</v>
      </c>
      <c r="C56" s="6" t="b">
        <v>1</v>
      </c>
      <c r="D56" s="6" t="b">
        <v>1</v>
      </c>
      <c r="E56" s="6">
        <v>60</v>
      </c>
      <c r="F56" s="103">
        <v>0</v>
      </c>
      <c r="G56" s="103">
        <v>13</v>
      </c>
      <c r="H56" s="103">
        <v>77.377968561842593</v>
      </c>
      <c r="I56" s="4">
        <v>36.539859999999997</v>
      </c>
      <c r="J56" s="4">
        <v>-116.88108</v>
      </c>
      <c r="K56" s="4">
        <v>36.424349999999997</v>
      </c>
      <c r="L56" s="4">
        <v>-116.84797</v>
      </c>
      <c r="M56" s="4">
        <v>36.358620000000002</v>
      </c>
      <c r="N56" s="4">
        <v>-116.79481</v>
      </c>
      <c r="O56" s="4">
        <v>36.339799999999997</v>
      </c>
      <c r="P56" s="4">
        <v>-116.78998</v>
      </c>
      <c r="Q56" s="4">
        <v>36.300150000000002</v>
      </c>
      <c r="R56" s="4">
        <v>-116.77016999999999</v>
      </c>
      <c r="S56" s="4">
        <v>36.261969999999998</v>
      </c>
      <c r="T56" s="4">
        <v>-116.76096800000001</v>
      </c>
      <c r="U56" s="4">
        <v>36.144407999999999</v>
      </c>
      <c r="V56" s="4">
        <v>-116.761017</v>
      </c>
      <c r="W56" s="4">
        <v>36.094185000000003</v>
      </c>
      <c r="X56" s="4">
        <v>-116.724560999999</v>
      </c>
      <c r="Y56" s="4">
        <v>36.048861000000002</v>
      </c>
      <c r="Z56" s="4">
        <v>-116.761017</v>
      </c>
      <c r="AA56" s="4">
        <v>35.991287999999997</v>
      </c>
      <c r="AB56" s="4">
        <v>-116.72304200000001</v>
      </c>
      <c r="AC56" s="4">
        <v>35.891786000000003</v>
      </c>
      <c r="AD56" s="4">
        <v>-116.690383999999</v>
      </c>
    </row>
    <row r="57" spans="1:32">
      <c r="A57" t="s">
        <v>81</v>
      </c>
      <c r="B57" s="6">
        <v>45</v>
      </c>
      <c r="C57" s="6" t="b">
        <v>1</v>
      </c>
      <c r="D57" s="6" t="b">
        <v>1</v>
      </c>
      <c r="E57" s="6">
        <v>90</v>
      </c>
      <c r="F57" s="103">
        <v>0</v>
      </c>
      <c r="G57" s="103">
        <v>13</v>
      </c>
      <c r="H57" s="103">
        <v>76.853554312724</v>
      </c>
      <c r="I57" s="4">
        <v>37.301938999999997</v>
      </c>
      <c r="J57" s="4">
        <v>-117.66754</v>
      </c>
      <c r="K57" s="4">
        <v>37.320838999999999</v>
      </c>
      <c r="L57" s="4">
        <v>-117.69734</v>
      </c>
      <c r="M57" s="4">
        <v>37.347459000000001</v>
      </c>
      <c r="N57" s="4">
        <v>-117.762520999999</v>
      </c>
      <c r="O57" s="4">
        <v>37.367435</v>
      </c>
      <c r="P57" s="4">
        <v>-117.80731400000001</v>
      </c>
      <c r="Q57" s="4">
        <v>37.523328999999997</v>
      </c>
      <c r="R57" s="4">
        <v>-117.963813</v>
      </c>
      <c r="S57" s="4">
        <v>37.589016000000001</v>
      </c>
      <c r="T57" s="4">
        <v>-118.034014</v>
      </c>
      <c r="U57" s="4">
        <v>37.600118999999999</v>
      </c>
      <c r="V57" s="4">
        <v>-118.057079999999</v>
      </c>
      <c r="W57" s="4">
        <v>37.61347</v>
      </c>
      <c r="X57" s="4">
        <v>-118.074665</v>
      </c>
      <c r="Y57" s="4">
        <v>37.661433000000002</v>
      </c>
      <c r="Z57" s="4">
        <v>-118.093227</v>
      </c>
      <c r="AA57" s="4">
        <v>37.716062000000001</v>
      </c>
      <c r="AB57" s="4">
        <v>-118.123992</v>
      </c>
      <c r="AC57" s="4">
        <v>37.751708000000001</v>
      </c>
      <c r="AD57" s="4">
        <v>-118.15496899999999</v>
      </c>
      <c r="AE57" s="4">
        <v>37.828651000000001</v>
      </c>
      <c r="AF57" s="4">
        <v>-118.192306</v>
      </c>
    </row>
    <row r="58" spans="1:32">
      <c r="A58" t="s">
        <v>83</v>
      </c>
      <c r="B58" s="6">
        <v>46</v>
      </c>
      <c r="C58" s="6" t="b">
        <v>1</v>
      </c>
      <c r="D58" s="6" t="b">
        <v>1</v>
      </c>
      <c r="E58" s="6">
        <v>90</v>
      </c>
      <c r="F58" s="103">
        <v>0</v>
      </c>
      <c r="G58" s="103">
        <v>13</v>
      </c>
      <c r="H58" s="103">
        <v>108.882739941412</v>
      </c>
      <c r="I58" s="4">
        <v>36.539859999999997</v>
      </c>
      <c r="J58" s="4">
        <v>-116.88108</v>
      </c>
      <c r="K58" s="4">
        <v>36.69773</v>
      </c>
      <c r="L58" s="4">
        <v>-117.08960999999999</v>
      </c>
      <c r="M58" s="4">
        <v>36.757809999999999</v>
      </c>
      <c r="N58" s="4">
        <v>-117.16016999999999</v>
      </c>
      <c r="O58" s="4">
        <v>36.925020000000004</v>
      </c>
      <c r="P58" s="4">
        <v>-117.2979</v>
      </c>
      <c r="Q58" s="4">
        <v>36.9574</v>
      </c>
      <c r="R58" s="4">
        <v>-117.323509999999</v>
      </c>
      <c r="S58" s="4">
        <v>37.031820000000003</v>
      </c>
      <c r="T58" s="4">
        <v>-117.39842</v>
      </c>
      <c r="U58" s="4">
        <v>37.122190000000003</v>
      </c>
      <c r="V58" s="4">
        <v>-117.50039</v>
      </c>
      <c r="W58" s="4">
        <v>37.176319999999997</v>
      </c>
      <c r="X58" s="4">
        <v>-117.53905</v>
      </c>
      <c r="Y58" s="4">
        <v>37.2941</v>
      </c>
      <c r="Z58" s="4">
        <v>-117.65300000000001</v>
      </c>
    </row>
    <row r="59" spans="1:32">
      <c r="A59" t="s">
        <v>84</v>
      </c>
      <c r="B59" s="6">
        <v>246</v>
      </c>
      <c r="C59" s="6" t="b">
        <v>1</v>
      </c>
      <c r="D59" s="6" t="b">
        <v>1</v>
      </c>
      <c r="E59" s="6">
        <v>90</v>
      </c>
      <c r="F59" s="103">
        <v>0</v>
      </c>
      <c r="G59" s="103">
        <v>13</v>
      </c>
      <c r="H59" s="103">
        <v>41.922370570140401</v>
      </c>
      <c r="I59" s="4">
        <v>35.601500000000001</v>
      </c>
      <c r="J59" s="4">
        <v>-116.399</v>
      </c>
      <c r="K59" s="4">
        <v>35.632136000000003</v>
      </c>
      <c r="L59" s="4">
        <v>-116.44051</v>
      </c>
      <c r="M59" s="4">
        <v>35.667124000000001</v>
      </c>
      <c r="N59" s="4">
        <v>-116.462535</v>
      </c>
      <c r="O59" s="4">
        <v>35.841451999999997</v>
      </c>
      <c r="P59" s="4">
        <v>-116.62127</v>
      </c>
      <c r="Q59" s="4">
        <v>35.8748</v>
      </c>
      <c r="R59" s="4">
        <v>-116.664</v>
      </c>
      <c r="S59" s="4">
        <v>35.891786000000003</v>
      </c>
      <c r="T59" s="4">
        <v>-116.690383999999</v>
      </c>
    </row>
    <row r="60" spans="1:32">
      <c r="A60" t="s">
        <v>85</v>
      </c>
      <c r="B60" s="6">
        <v>51</v>
      </c>
      <c r="C60" s="6" t="b">
        <v>1</v>
      </c>
      <c r="D60" s="6" t="b">
        <v>1</v>
      </c>
      <c r="E60" s="6">
        <v>50</v>
      </c>
      <c r="F60" s="103">
        <v>0</v>
      </c>
      <c r="G60" s="103">
        <v>13</v>
      </c>
      <c r="H60" s="103">
        <v>25.349674649792899</v>
      </c>
      <c r="I60" s="4">
        <v>37.434854000000001</v>
      </c>
      <c r="J60" s="4">
        <v>-117.942478999999</v>
      </c>
      <c r="K60" s="4">
        <v>37.396841999999999</v>
      </c>
      <c r="L60" s="4">
        <v>-117.956233999999</v>
      </c>
      <c r="M60" s="4">
        <v>37.381965000000001</v>
      </c>
      <c r="N60" s="4">
        <v>-117.958985</v>
      </c>
      <c r="O60" s="4">
        <v>37.366649000000002</v>
      </c>
      <c r="P60" s="4">
        <v>-117.97384099999999</v>
      </c>
      <c r="Q60" s="4">
        <v>37.349151999999997</v>
      </c>
      <c r="R60" s="4">
        <v>-117.98704600000001</v>
      </c>
      <c r="S60" s="4">
        <v>37.320703999999999</v>
      </c>
      <c r="T60" s="4">
        <v>-117.996949999999</v>
      </c>
      <c r="U60" s="4">
        <v>37.286572999999997</v>
      </c>
      <c r="V60" s="4">
        <v>-118.014556</v>
      </c>
      <c r="W60" s="4">
        <v>37.255066999999997</v>
      </c>
      <c r="X60" s="4">
        <v>-118.032713</v>
      </c>
      <c r="Y60" s="4">
        <v>37.230562999999997</v>
      </c>
      <c r="Z60" s="4">
        <v>-118.059673</v>
      </c>
    </row>
    <row r="61" spans="1:32">
      <c r="A61" t="s">
        <v>86</v>
      </c>
      <c r="B61" s="6">
        <v>230</v>
      </c>
      <c r="C61" s="6" t="b">
        <v>1</v>
      </c>
      <c r="D61" s="6" t="b">
        <v>1</v>
      </c>
      <c r="E61" s="6">
        <v>73</v>
      </c>
      <c r="F61" s="103">
        <v>0</v>
      </c>
      <c r="G61" s="103">
        <v>18.799999237060501</v>
      </c>
      <c r="H61" s="103">
        <v>9.16930178103682</v>
      </c>
      <c r="I61" s="4">
        <v>34.430159000000003</v>
      </c>
      <c r="J61" s="4">
        <v>-118.753946</v>
      </c>
      <c r="K61" s="4">
        <v>34.427771</v>
      </c>
      <c r="L61" s="4">
        <v>-118.685602</v>
      </c>
      <c r="M61" s="4">
        <v>34.409441000000001</v>
      </c>
      <c r="N61" s="4">
        <v>-118.663183</v>
      </c>
    </row>
    <row r="62" spans="1:32">
      <c r="A62" t="s">
        <v>87</v>
      </c>
      <c r="B62" s="6">
        <v>889</v>
      </c>
      <c r="C62" s="6" t="b">
        <v>1</v>
      </c>
      <c r="D62" s="6" t="b">
        <v>1</v>
      </c>
      <c r="E62" s="6">
        <v>90</v>
      </c>
      <c r="F62" s="103">
        <v>0</v>
      </c>
      <c r="G62" s="103">
        <v>15</v>
      </c>
      <c r="H62" s="103">
        <v>29.834699315478598</v>
      </c>
      <c r="I62" s="4">
        <v>39.357810000000001</v>
      </c>
      <c r="J62" s="4">
        <v>-120.25138</v>
      </c>
      <c r="K62" s="4">
        <v>39.469110000000001</v>
      </c>
      <c r="L62" s="4">
        <v>-120.11253000000001</v>
      </c>
      <c r="M62" s="4">
        <v>39.564929999999997</v>
      </c>
      <c r="N62" s="4">
        <v>-120.03312</v>
      </c>
    </row>
    <row r="63" spans="1:32">
      <c r="A63" t="s">
        <v>88</v>
      </c>
      <c r="B63" s="6">
        <v>888</v>
      </c>
      <c r="C63" s="6" t="b">
        <v>1</v>
      </c>
      <c r="D63" s="6" t="b">
        <v>1</v>
      </c>
      <c r="E63" s="6">
        <v>50</v>
      </c>
      <c r="F63" s="103">
        <v>0</v>
      </c>
      <c r="G63" s="103">
        <v>13</v>
      </c>
      <c r="H63" s="103">
        <v>29.90044854177</v>
      </c>
      <c r="I63" s="4">
        <v>37.026609999999998</v>
      </c>
      <c r="J63" s="4">
        <v>-117.60142</v>
      </c>
      <c r="K63" s="4">
        <v>37.009149999999998</v>
      </c>
      <c r="L63" s="4">
        <v>-117.61026</v>
      </c>
      <c r="M63" s="4">
        <v>36.992939999999997</v>
      </c>
      <c r="N63" s="4">
        <v>-117.61087999999999</v>
      </c>
      <c r="O63" s="4">
        <v>36.91648</v>
      </c>
      <c r="P63" s="4">
        <v>-117.64915000000001</v>
      </c>
      <c r="Q63" s="4">
        <v>36.834090000000003</v>
      </c>
      <c r="R63" s="4">
        <v>-117.6746</v>
      </c>
      <c r="S63" s="4">
        <v>36.80303</v>
      </c>
      <c r="T63" s="4">
        <v>-117.74824</v>
      </c>
    </row>
    <row r="64" spans="1:32">
      <c r="A64" t="s">
        <v>89</v>
      </c>
      <c r="B64" s="6">
        <v>249</v>
      </c>
      <c r="C64" s="6" t="b">
        <v>1</v>
      </c>
      <c r="D64" s="6" t="b">
        <v>1</v>
      </c>
      <c r="E64" s="6">
        <v>90</v>
      </c>
      <c r="F64" s="103">
        <v>0</v>
      </c>
      <c r="G64" s="103">
        <v>18.799999237060501</v>
      </c>
      <c r="H64" s="103">
        <v>20.376269273910498</v>
      </c>
      <c r="I64" s="4">
        <v>33.180546</v>
      </c>
      <c r="J64" s="4">
        <v>-116.585928999999</v>
      </c>
      <c r="K64" s="4">
        <v>33.162599999999998</v>
      </c>
      <c r="L64" s="4">
        <v>-116.565</v>
      </c>
      <c r="M64" s="4">
        <v>33.136899999999997</v>
      </c>
      <c r="N64" s="4">
        <v>-116.527</v>
      </c>
      <c r="O64" s="4">
        <v>33.110599999999998</v>
      </c>
      <c r="P64" s="4">
        <v>-116.497</v>
      </c>
      <c r="Q64" s="4">
        <v>33.071769000000003</v>
      </c>
      <c r="R64" s="4">
        <v>-116.412290999999</v>
      </c>
    </row>
    <row r="65" spans="1:44">
      <c r="A65" t="s">
        <v>90</v>
      </c>
      <c r="B65" s="6">
        <v>255</v>
      </c>
      <c r="C65" s="6" t="b">
        <v>1</v>
      </c>
      <c r="D65" s="6" t="b">
        <v>1</v>
      </c>
      <c r="E65" s="6">
        <v>90</v>
      </c>
      <c r="F65" s="103">
        <v>0</v>
      </c>
      <c r="G65" s="103">
        <v>18.799999237060501</v>
      </c>
      <c r="H65" s="103">
        <v>33.060796869529199</v>
      </c>
      <c r="I65" s="4">
        <v>33.375599999999999</v>
      </c>
      <c r="J65" s="4">
        <v>-116.852</v>
      </c>
      <c r="K65" s="4">
        <v>33.326999999999998</v>
      </c>
      <c r="L65" s="4">
        <v>-116.797</v>
      </c>
      <c r="M65" s="4">
        <v>33.2652</v>
      </c>
      <c r="N65" s="4">
        <v>-116.697</v>
      </c>
      <c r="O65" s="4">
        <v>33.237099999999998</v>
      </c>
      <c r="P65" s="4">
        <v>-116.669</v>
      </c>
      <c r="Q65" s="4">
        <v>33.2029</v>
      </c>
      <c r="R65" s="4">
        <v>-116.61199999999999</v>
      </c>
      <c r="S65" s="4">
        <v>33.180546</v>
      </c>
      <c r="T65" s="4">
        <v>-116.585928999999</v>
      </c>
    </row>
    <row r="66" spans="1:44">
      <c r="A66" t="s">
        <v>91</v>
      </c>
      <c r="B66" s="6">
        <v>256</v>
      </c>
      <c r="C66" s="6" t="b">
        <v>1</v>
      </c>
      <c r="D66" s="6" t="b">
        <v>1</v>
      </c>
      <c r="E66" s="6">
        <v>90</v>
      </c>
      <c r="F66" s="103">
        <v>0</v>
      </c>
      <c r="G66" s="103">
        <v>18.799999237060501</v>
      </c>
      <c r="H66" s="103">
        <v>9.3282893385474992</v>
      </c>
      <c r="I66" s="4">
        <v>33.071769000000003</v>
      </c>
      <c r="J66" s="4">
        <v>-116.412290999999</v>
      </c>
      <c r="K66" s="4">
        <v>33.058799999999998</v>
      </c>
      <c r="L66" s="4">
        <v>-116.384</v>
      </c>
      <c r="M66" s="4">
        <v>33.037700000000001</v>
      </c>
      <c r="N66" s="4">
        <v>-116.321</v>
      </c>
    </row>
    <row r="67" spans="1:44">
      <c r="A67" t="s">
        <v>92</v>
      </c>
      <c r="B67" s="6">
        <v>671</v>
      </c>
      <c r="C67" s="6" t="b">
        <v>1</v>
      </c>
      <c r="D67" s="6" t="b">
        <v>1</v>
      </c>
      <c r="E67" s="6">
        <v>90</v>
      </c>
      <c r="F67" s="103">
        <v>0</v>
      </c>
      <c r="G67" s="103">
        <v>15</v>
      </c>
      <c r="H67" s="103">
        <v>74.0223108630383</v>
      </c>
      <c r="I67" s="4">
        <v>34.785780000000003</v>
      </c>
      <c r="J67" s="4">
        <v>-120.01097</v>
      </c>
      <c r="K67" s="4">
        <v>34.834449999999997</v>
      </c>
      <c r="L67" s="4">
        <v>-120.1018</v>
      </c>
      <c r="M67" s="4">
        <v>34.935070000000003</v>
      </c>
      <c r="N67" s="4">
        <v>-120.16278</v>
      </c>
      <c r="O67" s="4">
        <v>34.983370000000001</v>
      </c>
      <c r="P67" s="4">
        <v>-120.20578999999999</v>
      </c>
      <c r="Q67" s="4">
        <v>35.0642</v>
      </c>
      <c r="R67" s="4">
        <v>-120.27206</v>
      </c>
      <c r="S67" s="4">
        <v>35.136679999999998</v>
      </c>
      <c r="T67" s="4">
        <v>-120.31805</v>
      </c>
      <c r="U67" s="4">
        <v>35.250239999999998</v>
      </c>
      <c r="V67" s="4">
        <v>-120.389209999999</v>
      </c>
      <c r="W67" s="4">
        <v>35.300629999999998</v>
      </c>
      <c r="X67" s="4">
        <v>-120.49198999999901</v>
      </c>
    </row>
    <row r="68" spans="1:44">
      <c r="A68" t="s">
        <v>93</v>
      </c>
      <c r="B68" s="6">
        <v>672</v>
      </c>
      <c r="C68" s="6" t="b">
        <v>1</v>
      </c>
      <c r="D68" s="6" t="b">
        <v>1</v>
      </c>
      <c r="E68" s="6">
        <v>90</v>
      </c>
      <c r="F68" s="103">
        <v>0</v>
      </c>
      <c r="G68" s="103">
        <v>15</v>
      </c>
      <c r="H68" s="103">
        <v>97.841889938795305</v>
      </c>
      <c r="I68" s="4">
        <v>39.998809999999999</v>
      </c>
      <c r="J68" s="4">
        <v>-123.30672</v>
      </c>
      <c r="K68" s="4">
        <v>40.05565</v>
      </c>
      <c r="L68" s="4">
        <v>-123.318389999999</v>
      </c>
      <c r="M68" s="4">
        <v>40.126739999999998</v>
      </c>
      <c r="N68" s="4">
        <v>-123.36855</v>
      </c>
      <c r="O68" s="4">
        <v>40.213079999999998</v>
      </c>
      <c r="P68" s="4">
        <v>-123.41045</v>
      </c>
      <c r="Q68" s="4">
        <v>40.307139999999997</v>
      </c>
      <c r="R68" s="4">
        <v>-123.48884</v>
      </c>
      <c r="S68" s="4">
        <v>40.364939999999997</v>
      </c>
      <c r="T68" s="4">
        <v>-123.556669999999</v>
      </c>
      <c r="U68" s="4">
        <v>40.418500000000002</v>
      </c>
      <c r="V68" s="4">
        <v>-123.584459999999</v>
      </c>
      <c r="W68" s="4">
        <v>40.520519999999998</v>
      </c>
      <c r="X68" s="4">
        <v>-123.68075</v>
      </c>
      <c r="Y68" s="4">
        <v>40.569569999999999</v>
      </c>
      <c r="Z68" s="4">
        <v>-123.71893999999899</v>
      </c>
      <c r="AA68" s="4">
        <v>40.677059999999997</v>
      </c>
      <c r="AB68" s="4">
        <v>-123.83089</v>
      </c>
      <c r="AC68" s="4">
        <v>40.753860000000003</v>
      </c>
      <c r="AD68" s="4">
        <v>-123.8734</v>
      </c>
    </row>
    <row r="69" spans="1:44">
      <c r="A69" t="s">
        <v>94</v>
      </c>
      <c r="B69" s="6">
        <v>96</v>
      </c>
      <c r="C69" s="6" t="b">
        <v>1</v>
      </c>
      <c r="D69" s="6" t="b">
        <v>1</v>
      </c>
      <c r="E69" s="6">
        <v>90</v>
      </c>
      <c r="F69" s="103">
        <v>0</v>
      </c>
      <c r="G69" s="103">
        <v>11.399999618530201</v>
      </c>
      <c r="H69" s="103">
        <v>29.0163866882761</v>
      </c>
      <c r="I69" s="4">
        <v>33.23095</v>
      </c>
      <c r="J69" s="4">
        <v>-115.65569000000001</v>
      </c>
      <c r="K69" s="4">
        <v>33.029899999999998</v>
      </c>
      <c r="L69" s="4">
        <v>-115.85433999999999</v>
      </c>
    </row>
    <row r="70" spans="1:44">
      <c r="A70" t="s">
        <v>95</v>
      </c>
      <c r="B70" s="6">
        <v>103</v>
      </c>
      <c r="C70" s="6" t="b">
        <v>1</v>
      </c>
      <c r="D70" s="6" t="b">
        <v>1</v>
      </c>
      <c r="E70" s="6">
        <v>82</v>
      </c>
      <c r="F70" s="103">
        <v>0</v>
      </c>
      <c r="G70" s="103">
        <v>13.199999809265099</v>
      </c>
      <c r="H70" s="103">
        <v>38.836081751788797</v>
      </c>
      <c r="I70" s="4">
        <v>32.779000000000003</v>
      </c>
      <c r="J70" s="4">
        <v>-116.006</v>
      </c>
      <c r="K70" s="4">
        <v>32.814399999999999</v>
      </c>
      <c r="L70" s="4">
        <v>-116.09899999999899</v>
      </c>
      <c r="M70" s="4">
        <v>32.837699999999998</v>
      </c>
      <c r="N70" s="4">
        <v>-116.178</v>
      </c>
      <c r="O70" s="4">
        <v>32.889212000000001</v>
      </c>
      <c r="P70" s="4">
        <v>-116.230217</v>
      </c>
      <c r="Q70" s="4">
        <v>32.930813999999998</v>
      </c>
      <c r="R70" s="4">
        <v>-116.264437</v>
      </c>
      <c r="S70" s="4">
        <v>32.974770999999997</v>
      </c>
      <c r="T70" s="4">
        <v>-116.336673</v>
      </c>
    </row>
    <row r="71" spans="1:44">
      <c r="A71" t="s">
        <v>97</v>
      </c>
      <c r="B71" s="6">
        <v>296</v>
      </c>
      <c r="C71" s="6" t="b">
        <v>1</v>
      </c>
      <c r="D71" s="6" t="b">
        <v>1</v>
      </c>
      <c r="E71" s="6">
        <v>90</v>
      </c>
      <c r="F71" s="103">
        <v>0</v>
      </c>
      <c r="G71" s="103">
        <v>13.199999809265099</v>
      </c>
      <c r="H71" s="103">
        <v>25.845509961821399</v>
      </c>
      <c r="I71" s="4">
        <v>33.828899999999997</v>
      </c>
      <c r="J71" s="4">
        <v>-117.59</v>
      </c>
      <c r="K71" s="4">
        <v>33.812899999999999</v>
      </c>
      <c r="L71" s="4">
        <v>-117.548</v>
      </c>
      <c r="M71" s="4">
        <v>33.745094999999999</v>
      </c>
      <c r="N71" s="4">
        <v>-117.46331600000001</v>
      </c>
      <c r="O71" s="4">
        <v>33.731831999999997</v>
      </c>
      <c r="P71" s="4">
        <v>-117.445675999999</v>
      </c>
      <c r="Q71" s="4">
        <v>33.718510000000002</v>
      </c>
      <c r="R71" s="4">
        <v>-117.42415099999999</v>
      </c>
      <c r="S71" s="4">
        <v>33.704534000000002</v>
      </c>
      <c r="T71" s="4">
        <v>-117.402646</v>
      </c>
      <c r="U71" s="4">
        <v>33.685223000000001</v>
      </c>
      <c r="V71" s="4">
        <v>-117.372703</v>
      </c>
    </row>
    <row r="72" spans="1:44">
      <c r="A72" t="s">
        <v>98</v>
      </c>
      <c r="B72" s="6">
        <v>102</v>
      </c>
      <c r="C72" s="6" t="b">
        <v>1</v>
      </c>
      <c r="D72" s="6" t="b">
        <v>1</v>
      </c>
      <c r="E72" s="6">
        <v>84</v>
      </c>
      <c r="F72" s="103">
        <v>0</v>
      </c>
      <c r="G72" s="103">
        <v>18.799999237060501</v>
      </c>
      <c r="H72" s="103">
        <v>75.496728107137102</v>
      </c>
      <c r="I72" s="4">
        <v>32.949652</v>
      </c>
      <c r="J72" s="4">
        <v>-116.355681</v>
      </c>
      <c r="K72" s="4">
        <v>32.982619999999997</v>
      </c>
      <c r="L72" s="4">
        <v>-116.407006999999</v>
      </c>
      <c r="M72" s="4">
        <v>33.010877999999998</v>
      </c>
      <c r="N72" s="4">
        <v>-116.460233</v>
      </c>
      <c r="O72" s="4">
        <v>33.049340000000001</v>
      </c>
      <c r="P72" s="4">
        <v>-116.51916300000001</v>
      </c>
      <c r="Q72" s="4">
        <v>33.122500000000002</v>
      </c>
      <c r="R72" s="4">
        <v>-116.628</v>
      </c>
      <c r="S72" s="4">
        <v>33.178071000000003</v>
      </c>
      <c r="T72" s="4">
        <v>-116.690248999999</v>
      </c>
      <c r="U72" s="4">
        <v>33.208683999999998</v>
      </c>
      <c r="V72" s="4">
        <v>-116.72921700000001</v>
      </c>
      <c r="W72" s="4">
        <v>33.246499999999997</v>
      </c>
      <c r="X72" s="4">
        <v>-116.791</v>
      </c>
      <c r="Y72" s="4">
        <v>33.279000000000003</v>
      </c>
      <c r="Z72" s="4">
        <v>-116.84399999999999</v>
      </c>
      <c r="AA72" s="4">
        <v>33.332000000000001</v>
      </c>
      <c r="AB72" s="4">
        <v>-116.952</v>
      </c>
      <c r="AC72" s="4">
        <v>33.340899999999998</v>
      </c>
      <c r="AD72" s="4">
        <v>-117.0082</v>
      </c>
    </row>
    <row r="73" spans="1:44">
      <c r="A73" t="s">
        <v>99</v>
      </c>
      <c r="B73" s="6">
        <v>402</v>
      </c>
      <c r="C73" s="6" t="b">
        <v>1</v>
      </c>
      <c r="D73" s="6" t="b">
        <v>1</v>
      </c>
      <c r="E73" s="6">
        <v>90</v>
      </c>
      <c r="F73" s="103">
        <v>0</v>
      </c>
      <c r="G73" s="103">
        <v>13.699999809265099</v>
      </c>
      <c r="H73" s="103">
        <v>11.7937848141252</v>
      </c>
      <c r="I73" s="4">
        <v>33.685223000000001</v>
      </c>
      <c r="J73" s="4">
        <v>-117.372703</v>
      </c>
      <c r="K73" s="4">
        <v>33.611600000000003</v>
      </c>
      <c r="L73" s="4">
        <v>-117.280987</v>
      </c>
    </row>
    <row r="74" spans="1:44">
      <c r="A74" t="s">
        <v>100</v>
      </c>
      <c r="B74" s="6">
        <v>299</v>
      </c>
      <c r="C74" s="6" t="b">
        <v>1</v>
      </c>
      <c r="D74" s="6" t="b">
        <v>1</v>
      </c>
      <c r="E74" s="6">
        <v>90</v>
      </c>
      <c r="F74" s="103">
        <v>0</v>
      </c>
      <c r="G74" s="103">
        <v>14.199999809265099</v>
      </c>
      <c r="H74" s="103">
        <v>40.003854724735703</v>
      </c>
      <c r="I74" s="4">
        <v>33.611600000000003</v>
      </c>
      <c r="J74" s="4">
        <v>-117.280987</v>
      </c>
      <c r="K74" s="4">
        <v>33.558971999999997</v>
      </c>
      <c r="L74" s="4">
        <v>-117.204486</v>
      </c>
      <c r="M74" s="4">
        <v>33.528941000000003</v>
      </c>
      <c r="N74" s="4">
        <v>-117.172139</v>
      </c>
      <c r="O74" s="4">
        <v>33.497543</v>
      </c>
      <c r="P74" s="4">
        <v>-117.141723</v>
      </c>
      <c r="Q74" s="4">
        <v>33.422972999999999</v>
      </c>
      <c r="R74" s="4">
        <v>-117.05332900000001</v>
      </c>
      <c r="S74" s="4">
        <v>33.391404000000001</v>
      </c>
      <c r="T74" s="4">
        <v>-117.030907</v>
      </c>
      <c r="U74" s="4">
        <v>33.370305999999999</v>
      </c>
      <c r="V74" s="4">
        <v>-117.015176999999</v>
      </c>
      <c r="W74" s="4">
        <v>33.340913999999998</v>
      </c>
      <c r="X74" s="4">
        <v>-117.008194</v>
      </c>
    </row>
    <row r="75" spans="1:44">
      <c r="A75" t="s">
        <v>101</v>
      </c>
      <c r="B75" s="6">
        <v>196</v>
      </c>
      <c r="C75" s="6" t="b">
        <v>1</v>
      </c>
      <c r="D75" s="6" t="b">
        <v>1</v>
      </c>
      <c r="E75" s="6">
        <v>22</v>
      </c>
      <c r="F75" s="103">
        <v>10</v>
      </c>
      <c r="G75" s="103">
        <v>14.699999809265099</v>
      </c>
      <c r="H75" s="103">
        <v>41.510520997726097</v>
      </c>
      <c r="I75" s="4">
        <v>33.853285999999997</v>
      </c>
      <c r="J75" s="4">
        <v>-117.949297</v>
      </c>
      <c r="K75" s="4">
        <v>33.968958999999998</v>
      </c>
      <c r="L75" s="4">
        <v>-118.125953</v>
      </c>
      <c r="M75" s="4">
        <v>34.054625000000001</v>
      </c>
      <c r="N75" s="4">
        <v>-118.32589499999899</v>
      </c>
    </row>
    <row r="76" spans="1:44">
      <c r="A76" t="s">
        <v>102</v>
      </c>
      <c r="B76" s="6">
        <v>146</v>
      </c>
      <c r="C76" s="6" t="b">
        <v>1</v>
      </c>
      <c r="D76" s="6" t="b">
        <v>1</v>
      </c>
      <c r="E76" s="6">
        <v>50</v>
      </c>
      <c r="F76" s="103">
        <v>3</v>
      </c>
      <c r="G76" s="103">
        <v>15</v>
      </c>
      <c r="H76" s="103">
        <v>20.170469192841399</v>
      </c>
      <c r="I76" s="4">
        <v>34.068339999999999</v>
      </c>
      <c r="J76" s="4">
        <v>-118.09977000000001</v>
      </c>
      <c r="K76" s="4">
        <v>34.061222000000001</v>
      </c>
      <c r="L76" s="4">
        <v>-118.13035600000001</v>
      </c>
      <c r="M76" s="4">
        <v>34.067455000000002</v>
      </c>
      <c r="N76" s="4">
        <v>-118.234760999999</v>
      </c>
      <c r="O76" s="4">
        <v>34.112583000000001</v>
      </c>
      <c r="P76" s="4">
        <v>-118.29677</v>
      </c>
    </row>
    <row r="77" spans="1:44">
      <c r="A77" t="s">
        <v>103</v>
      </c>
      <c r="B77" s="6">
        <v>90</v>
      </c>
      <c r="C77" s="6" t="b">
        <v>1</v>
      </c>
      <c r="D77" s="6" t="b">
        <v>1</v>
      </c>
      <c r="E77" s="6">
        <v>90</v>
      </c>
      <c r="F77" s="103">
        <v>0</v>
      </c>
      <c r="G77" s="103">
        <v>14.1000003814697</v>
      </c>
      <c r="H77" s="103">
        <v>72.366054733806905</v>
      </c>
      <c r="I77" s="4">
        <v>34.157809999999998</v>
      </c>
      <c r="J77" s="4">
        <v>-116.179282</v>
      </c>
      <c r="K77" s="4">
        <v>34.171795000000003</v>
      </c>
      <c r="L77" s="4">
        <v>-116.20527499999901</v>
      </c>
      <c r="M77" s="4">
        <v>34.211284999999997</v>
      </c>
      <c r="N77" s="4">
        <v>-116.24209699999901</v>
      </c>
      <c r="O77" s="4">
        <v>34.237946999999998</v>
      </c>
      <c r="P77" s="4">
        <v>-116.266747</v>
      </c>
      <c r="Q77" s="4">
        <v>34.25329</v>
      </c>
      <c r="R77" s="4">
        <v>-116.283788999999</v>
      </c>
      <c r="S77" s="4">
        <v>34.308123000000002</v>
      </c>
      <c r="T77" s="4">
        <v>-116.30417799999999</v>
      </c>
      <c r="U77" s="4">
        <v>34.333548999999998</v>
      </c>
      <c r="V77" s="4">
        <v>-116.31680799999999</v>
      </c>
      <c r="W77" s="4">
        <v>34.372799999999998</v>
      </c>
      <c r="X77" s="4">
        <v>-116.350279</v>
      </c>
      <c r="Y77" s="4">
        <v>34.406528000000002</v>
      </c>
      <c r="Z77" s="4">
        <v>-116.379193</v>
      </c>
      <c r="AA77" s="4">
        <v>34.437626000000002</v>
      </c>
      <c r="AB77" s="4">
        <v>-116.417841</v>
      </c>
      <c r="AC77" s="4">
        <v>34.450415999999997</v>
      </c>
      <c r="AD77" s="4">
        <v>-116.439143</v>
      </c>
      <c r="AE77" s="4">
        <v>34.471297999999997</v>
      </c>
      <c r="AF77" s="4">
        <v>-116.478814</v>
      </c>
      <c r="AG77" s="4">
        <v>34.486404</v>
      </c>
      <c r="AH77" s="4">
        <v>-116.494833</v>
      </c>
      <c r="AI77" s="4">
        <v>34.508724000000001</v>
      </c>
      <c r="AJ77" s="4">
        <v>-116.522526</v>
      </c>
      <c r="AK77" s="4">
        <v>34.529414000000003</v>
      </c>
      <c r="AL77" s="4">
        <v>-116.539872</v>
      </c>
      <c r="AM77" s="4">
        <v>34.568548</v>
      </c>
      <c r="AN77" s="4">
        <v>-116.57395099999999</v>
      </c>
      <c r="AO77" s="4">
        <v>34.614851999999999</v>
      </c>
      <c r="AP77" s="4">
        <v>-116.65136200000001</v>
      </c>
      <c r="AQ77" s="4">
        <v>34.647500000000001</v>
      </c>
      <c r="AR77" s="4">
        <v>-116.67400000000001</v>
      </c>
    </row>
    <row r="78" spans="1:44">
      <c r="A78" t="s">
        <v>105</v>
      </c>
      <c r="B78" s="6">
        <v>95</v>
      </c>
      <c r="C78" s="6" t="b">
        <v>1</v>
      </c>
      <c r="D78" s="6" t="b">
        <v>1</v>
      </c>
      <c r="E78" s="6">
        <v>90</v>
      </c>
      <c r="F78" s="103">
        <v>0</v>
      </c>
      <c r="G78" s="103">
        <v>15</v>
      </c>
      <c r="H78" s="103">
        <v>18.8638244848654</v>
      </c>
      <c r="I78" s="4">
        <v>33.960740999999999</v>
      </c>
      <c r="J78" s="4">
        <v>-116.342098999999</v>
      </c>
      <c r="K78" s="4">
        <v>33.994664</v>
      </c>
      <c r="L78" s="4">
        <v>-116.343171</v>
      </c>
      <c r="M78" s="4">
        <v>34.009912</v>
      </c>
      <c r="N78" s="4">
        <v>-116.346503</v>
      </c>
      <c r="O78" s="4">
        <v>34.023916</v>
      </c>
      <c r="P78" s="4">
        <v>-116.353151999999</v>
      </c>
      <c r="Q78" s="4">
        <v>34.044542</v>
      </c>
      <c r="R78" s="4">
        <v>-116.355143</v>
      </c>
      <c r="S78" s="4">
        <v>34.122445999999997</v>
      </c>
      <c r="T78" s="4">
        <v>-116.39458</v>
      </c>
    </row>
    <row r="79" spans="1:44">
      <c r="A79" t="s">
        <v>106</v>
      </c>
      <c r="B79" s="6">
        <v>20</v>
      </c>
      <c r="C79" s="6" t="b">
        <v>1</v>
      </c>
      <c r="D79" s="6" t="b">
        <v>0</v>
      </c>
      <c r="E79" s="6">
        <v>35</v>
      </c>
      <c r="F79" s="103">
        <v>0</v>
      </c>
      <c r="G79" s="103">
        <v>13</v>
      </c>
      <c r="H79" s="103">
        <v>32.144445526835199</v>
      </c>
      <c r="I79" s="4">
        <v>40.743938999999997</v>
      </c>
      <c r="J79" s="4">
        <v>-123.96461499999999</v>
      </c>
      <c r="K79" s="4">
        <v>40.784578000000003</v>
      </c>
      <c r="L79" s="4">
        <v>-123.989634</v>
      </c>
      <c r="M79" s="4">
        <v>40.857894000000002</v>
      </c>
      <c r="N79" s="4">
        <v>-124.047038999999</v>
      </c>
      <c r="O79" s="4">
        <v>40.978648999999997</v>
      </c>
      <c r="P79" s="4">
        <v>-124.18397</v>
      </c>
    </row>
    <row r="80" spans="1:44">
      <c r="A80" t="s">
        <v>108</v>
      </c>
      <c r="B80" s="6">
        <v>698</v>
      </c>
      <c r="C80" s="6" t="b">
        <v>1</v>
      </c>
      <c r="D80" s="6" t="b">
        <v>1</v>
      </c>
      <c r="E80" s="6">
        <v>60</v>
      </c>
      <c r="F80" s="103">
        <v>0</v>
      </c>
      <c r="G80" s="103">
        <v>16</v>
      </c>
      <c r="H80" s="103">
        <v>29.4726158803754</v>
      </c>
      <c r="I80" s="4">
        <v>37.581870000000002</v>
      </c>
      <c r="J80" s="4">
        <v>-118.39229</v>
      </c>
      <c r="K80" s="4">
        <v>37.474040000000002</v>
      </c>
      <c r="L80" s="4">
        <v>-118.39709000000001</v>
      </c>
      <c r="M80" s="4">
        <v>37.42886</v>
      </c>
      <c r="N80" s="4">
        <v>-118.40469</v>
      </c>
      <c r="O80" s="4">
        <v>37.362639999999999</v>
      </c>
      <c r="P80" s="4">
        <v>-118.37721999999999</v>
      </c>
      <c r="Q80" s="4">
        <v>37.324800000000003</v>
      </c>
      <c r="R80" s="4">
        <v>-118.39971</v>
      </c>
    </row>
    <row r="81" spans="1:30">
      <c r="A81" t="s">
        <v>110</v>
      </c>
      <c r="B81" s="6">
        <v>893</v>
      </c>
      <c r="C81" s="6" t="b">
        <v>1</v>
      </c>
      <c r="D81" s="6" t="b">
        <v>1</v>
      </c>
      <c r="E81" s="6">
        <v>50</v>
      </c>
      <c r="F81" s="103">
        <v>0</v>
      </c>
      <c r="G81" s="103">
        <v>8.5</v>
      </c>
      <c r="H81" s="103">
        <v>45.743137147017897</v>
      </c>
      <c r="I81" s="4">
        <v>41.644750000000002</v>
      </c>
      <c r="J81" s="4">
        <v>-120.39622999999899</v>
      </c>
      <c r="K81" s="4">
        <v>41.578119999999998</v>
      </c>
      <c r="L81" s="4">
        <v>-120.38709</v>
      </c>
      <c r="M81" s="4">
        <v>41.493609999999997</v>
      </c>
      <c r="N81" s="4">
        <v>-120.43788000000001</v>
      </c>
      <c r="O81" s="4">
        <v>41.422280000000001</v>
      </c>
      <c r="P81" s="4">
        <v>-120.44423</v>
      </c>
      <c r="Q81" s="4">
        <v>41.334470000000003</v>
      </c>
      <c r="R81" s="4">
        <v>-120.43510000000001</v>
      </c>
      <c r="S81" s="4">
        <v>41.242669999999997</v>
      </c>
      <c r="T81" s="4">
        <v>-120.446</v>
      </c>
    </row>
    <row r="82" spans="1:30">
      <c r="A82" t="s">
        <v>111</v>
      </c>
      <c r="B82" s="6">
        <v>204</v>
      </c>
      <c r="C82" s="6" t="b">
        <v>1</v>
      </c>
      <c r="D82" s="6" t="b">
        <v>1</v>
      </c>
      <c r="E82" s="6">
        <v>80</v>
      </c>
      <c r="F82" s="103">
        <v>0</v>
      </c>
      <c r="G82" s="103">
        <v>16.299999237060501</v>
      </c>
      <c r="H82" s="103">
        <v>23.897564313639698</v>
      </c>
      <c r="I82" s="4">
        <v>34.144691999999999</v>
      </c>
      <c r="J82" s="4">
        <v>-117.408975</v>
      </c>
      <c r="K82" s="4">
        <v>34.104829000000002</v>
      </c>
      <c r="L82" s="4">
        <v>-117.453301</v>
      </c>
      <c r="M82" s="4">
        <v>34.074914999999997</v>
      </c>
      <c r="N82" s="4">
        <v>-117.48655599999999</v>
      </c>
      <c r="O82" s="4">
        <v>34.040982</v>
      </c>
      <c r="P82" s="4">
        <v>-117.524176</v>
      </c>
      <c r="Q82" s="4">
        <v>33.986477999999998</v>
      </c>
      <c r="R82" s="4">
        <v>-117.58456099999999</v>
      </c>
    </row>
    <row r="83" spans="1:30">
      <c r="A83" t="s">
        <v>112</v>
      </c>
      <c r="B83" s="6">
        <v>634</v>
      </c>
      <c r="C83" s="6" t="b">
        <v>1</v>
      </c>
      <c r="D83" s="6" t="b">
        <v>1</v>
      </c>
      <c r="E83" s="6">
        <v>90</v>
      </c>
      <c r="F83" s="103">
        <v>0</v>
      </c>
      <c r="G83" s="103">
        <v>13.199999809265099</v>
      </c>
      <c r="H83" s="103">
        <v>38.0276517952598</v>
      </c>
      <c r="I83" s="4">
        <v>37.845640000000003</v>
      </c>
      <c r="J83" s="4">
        <v>-122.04384</v>
      </c>
      <c r="K83" s="4">
        <v>37.913249999999998</v>
      </c>
      <c r="L83" s="4">
        <v>-122.07934</v>
      </c>
      <c r="M83" s="4">
        <v>37.969189999999998</v>
      </c>
      <c r="N83" s="4">
        <v>-122.15863</v>
      </c>
      <c r="O83" s="4">
        <v>38.019419999999997</v>
      </c>
      <c r="P83" s="4">
        <v>-122.19739</v>
      </c>
      <c r="Q83" s="4">
        <v>38.059699999999999</v>
      </c>
      <c r="R83" s="4">
        <v>-122.24168</v>
      </c>
      <c r="S83" s="4">
        <v>38.124870000000001</v>
      </c>
      <c r="T83" s="4">
        <v>-122.28299</v>
      </c>
    </row>
    <row r="84" spans="1:30">
      <c r="A84" t="s">
        <v>113</v>
      </c>
      <c r="B84" s="6">
        <v>699</v>
      </c>
      <c r="C84" s="6" t="b">
        <v>1</v>
      </c>
      <c r="D84" s="6" t="b">
        <v>1</v>
      </c>
      <c r="E84" s="6">
        <v>90</v>
      </c>
      <c r="F84" s="103">
        <v>0</v>
      </c>
      <c r="G84" s="103">
        <v>24.799999237060501</v>
      </c>
      <c r="H84" s="103">
        <v>60.1500399868793</v>
      </c>
      <c r="I84" s="4">
        <v>39.988460000000003</v>
      </c>
      <c r="J84" s="4">
        <v>-123.63527999999999</v>
      </c>
      <c r="K84" s="4">
        <v>40.062640000000002</v>
      </c>
      <c r="L84" s="4">
        <v>-123.76128</v>
      </c>
      <c r="M84" s="4">
        <v>40.086790000000001</v>
      </c>
      <c r="N84" s="4">
        <v>-123.85563999999999</v>
      </c>
      <c r="O84" s="4">
        <v>40.156370000000003</v>
      </c>
      <c r="P84" s="4">
        <v>-123.95011</v>
      </c>
      <c r="Q84" s="4">
        <v>40.251890000000003</v>
      </c>
      <c r="R84" s="4">
        <v>-124.04452000000001</v>
      </c>
      <c r="S84" s="4">
        <v>40.293610000000001</v>
      </c>
      <c r="T84" s="4">
        <v>-124.06922</v>
      </c>
      <c r="U84" s="4">
        <v>40.360019999999999</v>
      </c>
      <c r="V84" s="4">
        <v>-124.12121999999999</v>
      </c>
    </row>
    <row r="85" spans="1:30">
      <c r="A85" t="s">
        <v>114</v>
      </c>
      <c r="B85" s="6">
        <v>159</v>
      </c>
      <c r="C85" s="6" t="b">
        <v>1</v>
      </c>
      <c r="D85" s="6" t="b">
        <v>1</v>
      </c>
      <c r="E85" s="6">
        <v>90</v>
      </c>
      <c r="F85" s="103">
        <v>0</v>
      </c>
      <c r="G85" s="103">
        <v>12.699999809265099</v>
      </c>
      <c r="H85" s="103">
        <v>13.6675780090203</v>
      </c>
      <c r="I85" s="4">
        <v>35.257513000000003</v>
      </c>
      <c r="J85" s="4">
        <v>-116.691229999999</v>
      </c>
      <c r="K85" s="4">
        <v>35.226312</v>
      </c>
      <c r="L85" s="4">
        <v>-116.636831999999</v>
      </c>
      <c r="M85" s="4">
        <v>35.179313</v>
      </c>
      <c r="N85" s="4">
        <v>-116.57563399999999</v>
      </c>
    </row>
    <row r="86" spans="1:30">
      <c r="A86" t="s">
        <v>115</v>
      </c>
      <c r="B86" s="6">
        <v>341</v>
      </c>
      <c r="C86" s="6" t="b">
        <v>1</v>
      </c>
      <c r="D86" s="6" t="b">
        <v>1</v>
      </c>
      <c r="E86" s="6">
        <v>90</v>
      </c>
      <c r="F86" s="103">
        <v>0</v>
      </c>
      <c r="G86" s="103">
        <v>11.5</v>
      </c>
      <c r="H86" s="103">
        <v>111.053369005788</v>
      </c>
      <c r="I86" s="4">
        <v>35.283464000000002</v>
      </c>
      <c r="J86" s="4">
        <v>-118.023950999999</v>
      </c>
      <c r="K86" s="4">
        <v>35.423220999999998</v>
      </c>
      <c r="L86" s="4">
        <v>-117.749306</v>
      </c>
      <c r="M86" s="4">
        <v>35.497199000000002</v>
      </c>
      <c r="N86" s="4">
        <v>-117.486869</v>
      </c>
      <c r="O86" s="4">
        <v>35.567602999999998</v>
      </c>
      <c r="P86" s="4">
        <v>-117.157923</v>
      </c>
      <c r="Q86" s="4">
        <v>35.601818000000002</v>
      </c>
      <c r="R86" s="4">
        <v>-117.010672</v>
      </c>
      <c r="S86" s="4">
        <v>35.598328000000002</v>
      </c>
      <c r="T86" s="4">
        <v>-116.878945</v>
      </c>
    </row>
    <row r="87" spans="1:30">
      <c r="A87" t="s">
        <v>116</v>
      </c>
      <c r="B87" s="6">
        <v>48</v>
      </c>
      <c r="C87" s="6" t="b">
        <v>1</v>
      </c>
      <c r="D87" s="6" t="b">
        <v>1</v>
      </c>
      <c r="E87" s="6">
        <v>90</v>
      </c>
      <c r="F87" s="103">
        <v>0</v>
      </c>
      <c r="G87" s="103">
        <v>11.5</v>
      </c>
      <c r="H87" s="103">
        <v>45.186953882469702</v>
      </c>
      <c r="I87" s="4">
        <v>35.598328000000002</v>
      </c>
      <c r="J87" s="4">
        <v>-116.878945</v>
      </c>
      <c r="K87" s="4">
        <v>35.596711999999997</v>
      </c>
      <c r="L87" s="4">
        <v>-116.817962999999</v>
      </c>
      <c r="M87" s="4">
        <v>35.593578000000001</v>
      </c>
      <c r="N87" s="4">
        <v>-116.590809999999</v>
      </c>
      <c r="O87" s="4">
        <v>35.586404000000002</v>
      </c>
      <c r="P87" s="4">
        <v>-116.46696900000001</v>
      </c>
      <c r="Q87" s="4">
        <v>35.590401</v>
      </c>
      <c r="R87" s="4">
        <v>-116.379721</v>
      </c>
    </row>
    <row r="88" spans="1:30">
      <c r="A88" t="s">
        <v>117</v>
      </c>
      <c r="B88" s="6">
        <v>49</v>
      </c>
      <c r="C88" s="6" t="b">
        <v>1</v>
      </c>
      <c r="D88" s="6" t="b">
        <v>1</v>
      </c>
      <c r="E88" s="6">
        <v>90</v>
      </c>
      <c r="F88" s="103">
        <v>0</v>
      </c>
      <c r="G88" s="103">
        <v>14.699999809265099</v>
      </c>
      <c r="H88" s="103">
        <v>97.650878857899997</v>
      </c>
      <c r="I88" s="4">
        <v>34.823616000000001</v>
      </c>
      <c r="J88" s="4">
        <v>-118.91833200000001</v>
      </c>
      <c r="K88" s="4">
        <v>34.828440999999998</v>
      </c>
      <c r="L88" s="4">
        <v>-118.871234</v>
      </c>
      <c r="M88" s="4">
        <v>34.849237000000002</v>
      </c>
      <c r="N88" s="4">
        <v>-118.822811</v>
      </c>
      <c r="O88" s="4">
        <v>34.882252000000001</v>
      </c>
      <c r="P88" s="4">
        <v>-118.770808</v>
      </c>
      <c r="Q88" s="4">
        <v>34.931375000000003</v>
      </c>
      <c r="R88" s="4">
        <v>-118.66699199999999</v>
      </c>
      <c r="S88" s="4">
        <v>34.995769000000003</v>
      </c>
      <c r="T88" s="4">
        <v>-118.474655</v>
      </c>
      <c r="U88" s="4">
        <v>35.047697999999997</v>
      </c>
      <c r="V88" s="4">
        <v>-118.375398</v>
      </c>
      <c r="W88" s="4">
        <v>35.078809</v>
      </c>
      <c r="X88" s="4">
        <v>-118.332596</v>
      </c>
      <c r="Y88" s="4">
        <v>35.186464999999998</v>
      </c>
      <c r="Z88" s="4">
        <v>-118.119121999999</v>
      </c>
      <c r="AA88" s="4">
        <v>35.223252000000002</v>
      </c>
      <c r="AB88" s="4">
        <v>-118.061341</v>
      </c>
      <c r="AC88" s="4">
        <v>35.271292000000003</v>
      </c>
      <c r="AD88" s="4">
        <v>-118.010318</v>
      </c>
    </row>
    <row r="89" spans="1:30">
      <c r="A89" t="s">
        <v>118</v>
      </c>
      <c r="B89" s="6">
        <v>700</v>
      </c>
      <c r="C89" s="6" t="b">
        <v>1</v>
      </c>
      <c r="D89" s="6" t="b">
        <v>1</v>
      </c>
      <c r="E89" s="6">
        <v>60</v>
      </c>
      <c r="F89" s="103">
        <v>0</v>
      </c>
      <c r="G89" s="103">
        <v>9.6999998092651296</v>
      </c>
      <c r="H89" s="103">
        <v>35.543492630753903</v>
      </c>
      <c r="I89" s="4">
        <v>41.660380000000004</v>
      </c>
      <c r="J89" s="4">
        <v>-121.59885</v>
      </c>
      <c r="K89" s="4">
        <v>41.729619999999997</v>
      </c>
      <c r="L89" s="4">
        <v>-121.56401</v>
      </c>
      <c r="M89" s="4">
        <v>41.778590000000001</v>
      </c>
      <c r="N89" s="4">
        <v>-121.56708999999999</v>
      </c>
      <c r="O89" s="4">
        <v>41.869250000000001</v>
      </c>
      <c r="P89" s="4">
        <v>-121.55749</v>
      </c>
      <c r="Q89" s="4">
        <v>41.974640000000001</v>
      </c>
      <c r="R89" s="4">
        <v>-121.56867999999901</v>
      </c>
    </row>
    <row r="90" spans="1:30">
      <c r="A90" t="s">
        <v>120</v>
      </c>
      <c r="B90" s="6">
        <v>160</v>
      </c>
      <c r="C90" s="6" t="b">
        <v>1</v>
      </c>
      <c r="D90" s="6" t="b">
        <v>1</v>
      </c>
      <c r="E90" s="6">
        <v>90</v>
      </c>
      <c r="F90" s="103">
        <v>0</v>
      </c>
      <c r="G90" s="103">
        <v>12.399999618530201</v>
      </c>
      <c r="H90" s="103">
        <v>34.739521103871397</v>
      </c>
      <c r="I90" s="4">
        <v>35.225029999999997</v>
      </c>
      <c r="J90" s="4">
        <v>-116.73918999999999</v>
      </c>
      <c r="K90" s="4">
        <v>35.239939999999997</v>
      </c>
      <c r="L90" s="4">
        <v>-116.75886</v>
      </c>
      <c r="M90" s="4">
        <v>35.25658</v>
      </c>
      <c r="N90" s="4">
        <v>-116.77161</v>
      </c>
      <c r="O90" s="4">
        <v>35.313920000000003</v>
      </c>
      <c r="P90" s="4">
        <v>-116.79599</v>
      </c>
      <c r="Q90" s="4">
        <v>35.331879999999998</v>
      </c>
      <c r="R90" s="4">
        <v>-116.81729</v>
      </c>
      <c r="S90" s="4">
        <v>35.362949999999998</v>
      </c>
      <c r="T90" s="4">
        <v>-116.83377</v>
      </c>
      <c r="U90" s="4">
        <v>35.394880000000001</v>
      </c>
      <c r="V90" s="4">
        <v>-116.83531000000001</v>
      </c>
      <c r="W90" s="4">
        <v>35.417659999999998</v>
      </c>
      <c r="X90" s="4">
        <v>-116.864639999999</v>
      </c>
      <c r="Y90" s="4">
        <v>35.426439999999999</v>
      </c>
      <c r="Z90" s="4">
        <v>-116.89722</v>
      </c>
      <c r="AA90" s="4">
        <v>35.44744</v>
      </c>
      <c r="AB90" s="4">
        <v>-116.91536000000001</v>
      </c>
      <c r="AC90" s="4">
        <v>35.467140000000001</v>
      </c>
      <c r="AD90" s="4">
        <v>-116.94741999999999</v>
      </c>
    </row>
    <row r="91" spans="1:30">
      <c r="A91" t="s">
        <v>121</v>
      </c>
      <c r="B91" s="6">
        <v>701</v>
      </c>
      <c r="C91" s="6" t="b">
        <v>1</v>
      </c>
      <c r="D91" s="6" t="b">
        <v>1</v>
      </c>
      <c r="E91" s="6">
        <v>58</v>
      </c>
      <c r="F91" s="103">
        <v>0</v>
      </c>
      <c r="G91" s="103">
        <v>8.5</v>
      </c>
      <c r="H91" s="103">
        <v>62.750617211249498</v>
      </c>
      <c r="I91" s="4">
        <v>42.281689999999998</v>
      </c>
      <c r="J91" s="4">
        <v>-120.34904</v>
      </c>
      <c r="K91" s="4">
        <v>42.238239999999998</v>
      </c>
      <c r="L91" s="4">
        <v>-120.366169999999</v>
      </c>
      <c r="M91" s="4">
        <v>42.154859999999999</v>
      </c>
      <c r="N91" s="4">
        <v>-120.34634</v>
      </c>
      <c r="O91" s="4">
        <v>42.072629999999997</v>
      </c>
      <c r="P91" s="4">
        <v>-120.30598000000001</v>
      </c>
      <c r="Q91" s="4">
        <v>41.985100000000003</v>
      </c>
      <c r="R91" s="4">
        <v>-120.29049999999999</v>
      </c>
      <c r="S91" s="4">
        <v>41.924700000000001</v>
      </c>
      <c r="T91" s="4">
        <v>-120.31567</v>
      </c>
      <c r="U91" s="4">
        <v>41.804070000000003</v>
      </c>
      <c r="V91" s="4">
        <v>-120.22055</v>
      </c>
      <c r="W91" s="4">
        <v>41.761429999999997</v>
      </c>
      <c r="X91" s="4">
        <v>-120.17294</v>
      </c>
    </row>
    <row r="92" spans="1:30">
      <c r="A92" t="s">
        <v>122</v>
      </c>
      <c r="B92" s="6">
        <v>86</v>
      </c>
      <c r="C92" s="6" t="b">
        <v>1</v>
      </c>
      <c r="D92" s="6" t="b">
        <v>1</v>
      </c>
      <c r="E92" s="6">
        <v>90</v>
      </c>
      <c r="F92" s="103">
        <v>0</v>
      </c>
      <c r="G92" s="103">
        <v>11.399999618530201</v>
      </c>
      <c r="H92" s="103">
        <v>65.133307512660707</v>
      </c>
      <c r="I92" s="4">
        <v>34.872430000000001</v>
      </c>
      <c r="J92" s="4">
        <v>-116.91851</v>
      </c>
      <c r="K92" s="4">
        <v>34.887990000000002</v>
      </c>
      <c r="L92" s="4">
        <v>-116.96001</v>
      </c>
      <c r="M92" s="4">
        <v>34.94894</v>
      </c>
      <c r="N92" s="4">
        <v>-117.01707</v>
      </c>
      <c r="O92" s="4">
        <v>35.174590000000002</v>
      </c>
      <c r="P92" s="4">
        <v>-117.337389999999</v>
      </c>
      <c r="Q92" s="4">
        <v>35.25629</v>
      </c>
      <c r="R92" s="4">
        <v>-117.4541</v>
      </c>
    </row>
    <row r="93" spans="1:30">
      <c r="A93" t="s">
        <v>123</v>
      </c>
      <c r="B93" s="6">
        <v>131</v>
      </c>
      <c r="C93" s="6" t="b">
        <v>1</v>
      </c>
      <c r="D93" s="6" t="b">
        <v>1</v>
      </c>
      <c r="E93" s="6">
        <v>15</v>
      </c>
      <c r="F93" s="103">
        <v>7</v>
      </c>
      <c r="G93" s="103">
        <v>9.6000003814697195</v>
      </c>
      <c r="H93" s="103">
        <v>43.711874252253502</v>
      </c>
      <c r="I93" s="4">
        <v>39.678550000000001</v>
      </c>
      <c r="J93" s="4">
        <v>-122.29969</v>
      </c>
      <c r="K93" s="4">
        <v>39.285710000000002</v>
      </c>
      <c r="L93" s="4">
        <v>-122.28082000000001</v>
      </c>
    </row>
    <row r="94" spans="1:30">
      <c r="A94" t="s">
        <v>125</v>
      </c>
      <c r="B94" s="6">
        <v>133</v>
      </c>
      <c r="C94" s="6" t="b">
        <v>1</v>
      </c>
      <c r="D94" s="6" t="b">
        <v>1</v>
      </c>
      <c r="E94" s="6">
        <v>15</v>
      </c>
      <c r="F94" s="103">
        <v>7</v>
      </c>
      <c r="G94" s="103">
        <v>9.6000003814697195</v>
      </c>
      <c r="H94" s="103">
        <v>21.898373715953699</v>
      </c>
      <c r="I94" s="4">
        <v>39.285809999999998</v>
      </c>
      <c r="J94" s="4">
        <v>-122.280839999999</v>
      </c>
      <c r="K94" s="4">
        <v>39.08907</v>
      </c>
      <c r="L94" s="4">
        <v>-122.29219000000001</v>
      </c>
    </row>
    <row r="95" spans="1:30">
      <c r="A95" t="s">
        <v>127</v>
      </c>
      <c r="B95" s="6">
        <v>132</v>
      </c>
      <c r="C95" s="6" t="b">
        <v>1</v>
      </c>
      <c r="D95" s="6" t="b">
        <v>1</v>
      </c>
      <c r="E95" s="6">
        <v>20</v>
      </c>
      <c r="F95" s="103">
        <v>9</v>
      </c>
      <c r="G95" s="103">
        <v>14</v>
      </c>
      <c r="H95" s="103">
        <v>51.443074748618201</v>
      </c>
      <c r="I95" s="4">
        <v>39.11694</v>
      </c>
      <c r="J95" s="4">
        <v>-122.27771</v>
      </c>
      <c r="K95" s="4">
        <v>38.690117000000001</v>
      </c>
      <c r="L95" s="4">
        <v>-122.048356</v>
      </c>
    </row>
    <row r="96" spans="1:30">
      <c r="A96" t="s">
        <v>129</v>
      </c>
      <c r="B96" s="6">
        <v>383</v>
      </c>
      <c r="C96" s="6" t="b">
        <v>1</v>
      </c>
      <c r="D96" s="6" t="b">
        <v>1</v>
      </c>
      <c r="E96" s="6">
        <v>20</v>
      </c>
      <c r="F96" s="103">
        <v>3</v>
      </c>
      <c r="G96" s="103">
        <v>6</v>
      </c>
      <c r="H96" s="103">
        <v>27.365957774763899</v>
      </c>
      <c r="I96" s="4">
        <v>38.623857000000001</v>
      </c>
      <c r="J96" s="4">
        <v>-121.877923</v>
      </c>
      <c r="K96" s="4">
        <v>38.712318000000003</v>
      </c>
      <c r="L96" s="4">
        <v>-121.90759</v>
      </c>
      <c r="M96" s="4">
        <v>38.831744999999998</v>
      </c>
      <c r="N96" s="4">
        <v>-122.033643</v>
      </c>
    </row>
    <row r="97" spans="1:24">
      <c r="A97" t="s">
        <v>130</v>
      </c>
      <c r="B97" s="6">
        <v>134</v>
      </c>
      <c r="C97" s="6" t="b">
        <v>1</v>
      </c>
      <c r="D97" s="6" t="b">
        <v>1</v>
      </c>
      <c r="E97" s="6">
        <v>20</v>
      </c>
      <c r="F97" s="103">
        <v>9</v>
      </c>
      <c r="G97" s="103">
        <v>14</v>
      </c>
      <c r="H97" s="103">
        <v>19.186469083413598</v>
      </c>
      <c r="I97" s="4">
        <v>38.688028000000003</v>
      </c>
      <c r="J97" s="4">
        <v>-122.092133</v>
      </c>
      <c r="K97" s="4">
        <v>38.531579000000001</v>
      </c>
      <c r="L97" s="4">
        <v>-121.998998</v>
      </c>
    </row>
    <row r="98" spans="1:24">
      <c r="A98" t="s">
        <v>132</v>
      </c>
      <c r="B98" s="6">
        <v>381</v>
      </c>
      <c r="C98" s="6" t="b">
        <v>1</v>
      </c>
      <c r="D98" s="6" t="b">
        <v>1</v>
      </c>
      <c r="E98" s="6">
        <v>20</v>
      </c>
      <c r="F98" s="103">
        <v>9</v>
      </c>
      <c r="G98" s="103">
        <v>14</v>
      </c>
      <c r="H98" s="103">
        <v>28.484038208045</v>
      </c>
      <c r="I98" s="4">
        <v>38.528455999999998</v>
      </c>
      <c r="J98" s="4">
        <v>-122.047365</v>
      </c>
      <c r="K98" s="4">
        <v>38.439722000000003</v>
      </c>
      <c r="L98" s="4">
        <v>-122.029403</v>
      </c>
      <c r="M98" s="4">
        <v>38.286695000000002</v>
      </c>
      <c r="N98" s="4">
        <v>-121.946302</v>
      </c>
    </row>
    <row r="99" spans="1:24">
      <c r="A99" t="s">
        <v>134</v>
      </c>
      <c r="B99" s="6">
        <v>717</v>
      </c>
      <c r="C99" s="6" t="b">
        <v>1</v>
      </c>
      <c r="D99" s="6" t="b">
        <v>0</v>
      </c>
      <c r="E99" s="6">
        <v>55</v>
      </c>
      <c r="F99" s="103">
        <v>0</v>
      </c>
      <c r="G99" s="103">
        <v>10.800000190734799</v>
      </c>
      <c r="H99" s="103">
        <v>21.061183073948801</v>
      </c>
      <c r="I99" s="4">
        <v>38.03651</v>
      </c>
      <c r="J99" s="4">
        <v>-121.9046</v>
      </c>
      <c r="K99" s="4">
        <v>38.083309999999997</v>
      </c>
      <c r="L99" s="4">
        <v>-121.88764</v>
      </c>
      <c r="M99" s="4">
        <v>38.214500000000001</v>
      </c>
      <c r="N99" s="4">
        <v>-121.95244</v>
      </c>
    </row>
    <row r="100" spans="1:24">
      <c r="A100" t="s">
        <v>136</v>
      </c>
      <c r="B100" s="6">
        <v>645</v>
      </c>
      <c r="C100" s="6" t="b">
        <v>1</v>
      </c>
      <c r="D100" s="6" t="b">
        <v>0</v>
      </c>
      <c r="E100" s="6">
        <v>47</v>
      </c>
      <c r="F100" s="103">
        <v>1</v>
      </c>
      <c r="G100" s="103">
        <v>15</v>
      </c>
      <c r="H100" s="103">
        <v>68.713910954166096</v>
      </c>
      <c r="I100" s="4">
        <v>38.428669999999997</v>
      </c>
      <c r="J100" s="4">
        <v>-121.82013000000001</v>
      </c>
      <c r="K100" s="4">
        <v>38.313740000000003</v>
      </c>
      <c r="L100" s="4">
        <v>-121.741109999999</v>
      </c>
      <c r="M100" s="4">
        <v>38.2545</v>
      </c>
      <c r="N100" s="4">
        <v>-121.70884</v>
      </c>
      <c r="O100" s="4">
        <v>38.167169999999999</v>
      </c>
      <c r="P100" s="4">
        <v>-121.65734999999999</v>
      </c>
      <c r="Q100" s="4">
        <v>38.082889999999999</v>
      </c>
      <c r="R100" s="4">
        <v>-121.63433000000001</v>
      </c>
      <c r="S100" s="4">
        <v>37.998220000000003</v>
      </c>
      <c r="T100" s="4">
        <v>-121.61717</v>
      </c>
      <c r="U100" s="4">
        <v>37.907069999999997</v>
      </c>
      <c r="V100" s="4">
        <v>-121.62939</v>
      </c>
      <c r="W100" s="4">
        <v>37.845700000000001</v>
      </c>
      <c r="X100" s="4">
        <v>-121.64807</v>
      </c>
    </row>
    <row r="101" spans="1:24">
      <c r="A101" t="s">
        <v>137</v>
      </c>
      <c r="B101" s="6">
        <v>136</v>
      </c>
      <c r="C101" s="6" t="b">
        <v>1</v>
      </c>
      <c r="D101" s="6" t="b">
        <v>1</v>
      </c>
      <c r="E101" s="6">
        <v>20</v>
      </c>
      <c r="F101" s="103">
        <v>7</v>
      </c>
      <c r="G101" s="103">
        <v>9.6000003814697195</v>
      </c>
      <c r="H101" s="103">
        <v>65.878425114005594</v>
      </c>
      <c r="I101" s="4">
        <v>37.734430000000003</v>
      </c>
      <c r="J101" s="4">
        <v>-121.52409</v>
      </c>
      <c r="K101" s="4">
        <v>37.276000000000003</v>
      </c>
      <c r="L101" s="4">
        <v>-121.051</v>
      </c>
    </row>
    <row r="102" spans="1:24">
      <c r="A102" t="s">
        <v>139</v>
      </c>
      <c r="B102" s="6">
        <v>137</v>
      </c>
      <c r="C102" s="6" t="b">
        <v>1</v>
      </c>
      <c r="D102" s="6" t="b">
        <v>1</v>
      </c>
      <c r="E102" s="6">
        <v>25</v>
      </c>
      <c r="F102" s="103">
        <v>0</v>
      </c>
      <c r="G102" s="103">
        <v>6</v>
      </c>
      <c r="H102" s="103">
        <v>19.3854394988916</v>
      </c>
      <c r="I102" s="4">
        <v>37.244999999999997</v>
      </c>
      <c r="J102" s="4">
        <v>-121.095</v>
      </c>
      <c r="K102" s="4">
        <v>37.092320000000001</v>
      </c>
      <c r="L102" s="4">
        <v>-120.98939</v>
      </c>
    </row>
    <row r="103" spans="1:24">
      <c r="A103" t="s">
        <v>141</v>
      </c>
      <c r="B103" s="6">
        <v>151</v>
      </c>
      <c r="C103" s="6" t="b">
        <v>1</v>
      </c>
      <c r="D103" s="6" t="b">
        <v>1</v>
      </c>
      <c r="E103" s="6">
        <v>25</v>
      </c>
      <c r="F103" s="103">
        <v>7</v>
      </c>
      <c r="G103" s="103">
        <v>9.6000003814697195</v>
      </c>
      <c r="H103" s="103">
        <v>39.005444520686197</v>
      </c>
      <c r="I103" s="4">
        <v>37.103140000000003</v>
      </c>
      <c r="J103" s="4">
        <v>-120.98671</v>
      </c>
      <c r="K103" s="4">
        <v>36.808300000000003</v>
      </c>
      <c r="L103" s="4">
        <v>-120.74888</v>
      </c>
    </row>
    <row r="104" spans="1:24">
      <c r="A104" t="s">
        <v>143</v>
      </c>
      <c r="B104" s="6">
        <v>138</v>
      </c>
      <c r="C104" s="6" t="b">
        <v>1</v>
      </c>
      <c r="D104" s="6" t="b">
        <v>1</v>
      </c>
      <c r="E104" s="6">
        <v>15</v>
      </c>
      <c r="F104" s="103">
        <v>7</v>
      </c>
      <c r="G104" s="103">
        <v>9.6000003814697195</v>
      </c>
      <c r="H104" s="103">
        <v>21.5786763947617</v>
      </c>
      <c r="I104" s="4">
        <v>36.79945</v>
      </c>
      <c r="J104" s="4">
        <v>-120.7585</v>
      </c>
      <c r="K104" s="4">
        <v>36.627980000000001</v>
      </c>
      <c r="L104" s="4">
        <v>-120.64514</v>
      </c>
    </row>
    <row r="105" spans="1:24">
      <c r="A105" t="s">
        <v>145</v>
      </c>
      <c r="B105" s="6">
        <v>139</v>
      </c>
      <c r="C105" s="6" t="b">
        <v>1</v>
      </c>
      <c r="D105" s="6" t="b">
        <v>1</v>
      </c>
      <c r="E105" s="6">
        <v>15</v>
      </c>
      <c r="F105" s="103">
        <v>7</v>
      </c>
      <c r="G105" s="103">
        <v>9.6000003814697195</v>
      </c>
      <c r="H105" s="103">
        <v>24.484648325273799</v>
      </c>
      <c r="I105" s="4">
        <v>36.640909999999998</v>
      </c>
      <c r="J105" s="4">
        <v>-120.65304999999999</v>
      </c>
      <c r="K105" s="4">
        <v>36.495069999999998</v>
      </c>
      <c r="L105" s="4">
        <v>-120.44764000000001</v>
      </c>
    </row>
    <row r="106" spans="1:24">
      <c r="A106" t="s">
        <v>146</v>
      </c>
      <c r="B106" s="6">
        <v>140</v>
      </c>
      <c r="C106" s="6" t="b">
        <v>1</v>
      </c>
      <c r="D106" s="6" t="b">
        <v>1</v>
      </c>
      <c r="E106" s="6">
        <v>15</v>
      </c>
      <c r="F106" s="103">
        <v>7</v>
      </c>
      <c r="G106" s="103">
        <v>9.6000003814697195</v>
      </c>
      <c r="H106" s="103">
        <v>17.453951818506301</v>
      </c>
      <c r="I106" s="4">
        <v>36.479430000000001</v>
      </c>
      <c r="J106" s="4">
        <v>-120.43828999999999</v>
      </c>
      <c r="K106" s="4">
        <v>36.339820000000003</v>
      </c>
      <c r="L106" s="4">
        <v>-120.34914000000001</v>
      </c>
    </row>
    <row r="107" spans="1:24">
      <c r="A107" t="s">
        <v>147</v>
      </c>
      <c r="B107" s="6">
        <v>142</v>
      </c>
      <c r="C107" s="6" t="b">
        <v>1</v>
      </c>
      <c r="D107" s="6" t="b">
        <v>1</v>
      </c>
      <c r="E107" s="6">
        <v>15</v>
      </c>
      <c r="F107" s="103">
        <v>9.1000003814697195</v>
      </c>
      <c r="G107" s="103">
        <v>15.199999809265099</v>
      </c>
      <c r="H107" s="103">
        <v>31.5802823460083</v>
      </c>
      <c r="I107" s="4">
        <v>36.354700000000001</v>
      </c>
      <c r="J107" s="4">
        <v>-120.358</v>
      </c>
      <c r="K107" s="4">
        <v>36.267099999999999</v>
      </c>
      <c r="L107" s="4">
        <v>-120.254</v>
      </c>
      <c r="M107" s="4">
        <v>36.149900000000002</v>
      </c>
      <c r="N107" s="4">
        <v>-120.114</v>
      </c>
    </row>
    <row r="108" spans="1:24">
      <c r="A108" t="s">
        <v>148</v>
      </c>
      <c r="B108" s="6">
        <v>141</v>
      </c>
      <c r="C108" s="6" t="b">
        <v>1</v>
      </c>
      <c r="D108" s="6" t="b">
        <v>1</v>
      </c>
      <c r="E108" s="6">
        <v>22</v>
      </c>
      <c r="F108" s="103">
        <v>8.1000003814697195</v>
      </c>
      <c r="G108" s="103">
        <v>22.5</v>
      </c>
      <c r="H108" s="103">
        <v>24.010229895843199</v>
      </c>
      <c r="I108" s="4">
        <v>36.131599999999999</v>
      </c>
      <c r="J108" s="4">
        <v>-120.139</v>
      </c>
      <c r="K108" s="4">
        <v>36.090899999999998</v>
      </c>
      <c r="L108" s="4">
        <v>-120.068</v>
      </c>
      <c r="M108" s="4">
        <v>36.0366</v>
      </c>
      <c r="N108" s="4">
        <v>-119.973</v>
      </c>
      <c r="O108" s="4">
        <v>36.006799999999998</v>
      </c>
      <c r="P108" s="4">
        <v>-119.92100000000001</v>
      </c>
    </row>
    <row r="109" spans="1:24">
      <c r="A109" t="s">
        <v>149</v>
      </c>
      <c r="B109" s="6">
        <v>623</v>
      </c>
      <c r="C109" s="6" t="b">
        <v>1</v>
      </c>
      <c r="D109" s="6" t="b">
        <v>1</v>
      </c>
      <c r="E109" s="6">
        <v>84</v>
      </c>
      <c r="F109" s="103">
        <v>0</v>
      </c>
      <c r="G109" s="103">
        <v>14</v>
      </c>
      <c r="H109" s="103">
        <v>42.994781068964002</v>
      </c>
      <c r="I109" s="4">
        <v>38.415399999999998</v>
      </c>
      <c r="J109" s="4">
        <v>-122.22314</v>
      </c>
      <c r="K109" s="4">
        <v>38.233029999999999</v>
      </c>
      <c r="L109" s="4">
        <v>-122.16126999999901</v>
      </c>
      <c r="M109" s="4">
        <v>38.153939999999999</v>
      </c>
      <c r="N109" s="4">
        <v>-122.13282</v>
      </c>
      <c r="O109" s="4">
        <v>38.108789999999999</v>
      </c>
      <c r="P109" s="4">
        <v>-122.11042999999999</v>
      </c>
      <c r="Q109" s="4">
        <v>38.04365</v>
      </c>
      <c r="R109" s="4">
        <v>-122.089</v>
      </c>
    </row>
    <row r="110" spans="1:24">
      <c r="A110" t="s">
        <v>150</v>
      </c>
      <c r="B110" s="6">
        <v>636</v>
      </c>
      <c r="C110" s="6" t="b">
        <v>1</v>
      </c>
      <c r="D110" s="6" t="b">
        <v>1</v>
      </c>
      <c r="E110" s="6">
        <v>84</v>
      </c>
      <c r="F110" s="103">
        <v>0</v>
      </c>
      <c r="G110" s="103">
        <v>14.899999618530201</v>
      </c>
      <c r="H110" s="103">
        <v>50.527052281560202</v>
      </c>
      <c r="I110" s="4">
        <v>37.507359999999998</v>
      </c>
      <c r="J110" s="4">
        <v>-121.54174999999999</v>
      </c>
      <c r="K110" s="4">
        <v>37.621920000000003</v>
      </c>
      <c r="L110" s="4">
        <v>-121.61776999999999</v>
      </c>
      <c r="M110" s="4">
        <v>37.671320000000001</v>
      </c>
      <c r="N110" s="4">
        <v>-121.6632</v>
      </c>
      <c r="O110" s="4">
        <v>37.788069999999998</v>
      </c>
      <c r="P110" s="4">
        <v>-121.77345</v>
      </c>
      <c r="Q110" s="4">
        <v>37.827289999999998</v>
      </c>
      <c r="R110" s="4">
        <v>-121.80174</v>
      </c>
      <c r="S110" s="4">
        <v>37.871499999999997</v>
      </c>
      <c r="T110" s="4">
        <v>-121.87529000000001</v>
      </c>
    </row>
    <row r="111" spans="1:24">
      <c r="A111" t="s">
        <v>152</v>
      </c>
      <c r="B111" s="6">
        <v>635</v>
      </c>
      <c r="C111" s="6" t="b">
        <v>1</v>
      </c>
      <c r="D111" s="6" t="b">
        <v>1</v>
      </c>
      <c r="E111" s="6">
        <v>87</v>
      </c>
      <c r="F111" s="103">
        <v>0</v>
      </c>
      <c r="G111" s="103">
        <v>10.6000003814697</v>
      </c>
      <c r="H111" s="103">
        <v>28.978779062297999</v>
      </c>
      <c r="I111" s="4">
        <v>37.254399999999997</v>
      </c>
      <c r="J111" s="4">
        <v>-121.46941</v>
      </c>
      <c r="K111" s="4">
        <v>37.302070000000001</v>
      </c>
      <c r="L111" s="4">
        <v>-121.47493</v>
      </c>
      <c r="M111" s="4">
        <v>37.381819999999998</v>
      </c>
      <c r="N111" s="4">
        <v>-121.50158999999999</v>
      </c>
      <c r="O111" s="4">
        <v>37.463079999999998</v>
      </c>
      <c r="P111" s="4">
        <v>-121.51915</v>
      </c>
      <c r="Q111" s="4">
        <v>37.507359999999998</v>
      </c>
      <c r="R111" s="4">
        <v>-121.54174999999999</v>
      </c>
    </row>
    <row r="112" spans="1:24">
      <c r="A112" t="s">
        <v>154</v>
      </c>
      <c r="B112" s="6">
        <v>702</v>
      </c>
      <c r="C112" s="6" t="b">
        <v>1</v>
      </c>
      <c r="D112" s="6" t="b">
        <v>1</v>
      </c>
      <c r="E112" s="6">
        <v>50</v>
      </c>
      <c r="F112" s="103">
        <v>0</v>
      </c>
      <c r="G112" s="103">
        <v>14</v>
      </c>
      <c r="H112" s="103">
        <v>22.399335825206698</v>
      </c>
      <c r="I112" s="4">
        <v>37.645530000000001</v>
      </c>
      <c r="J112" s="4">
        <v>-119.003459999999</v>
      </c>
      <c r="K112" s="4">
        <v>37.69547</v>
      </c>
      <c r="L112" s="4">
        <v>-119.00763000000001</v>
      </c>
      <c r="M112" s="4">
        <v>37.762799999999999</v>
      </c>
      <c r="N112" s="4">
        <v>-119.03345</v>
      </c>
      <c r="O112" s="4">
        <v>37.83408</v>
      </c>
      <c r="P112" s="4">
        <v>-119.082229999999</v>
      </c>
    </row>
    <row r="113" spans="1:58">
      <c r="A113" t="s">
        <v>156</v>
      </c>
      <c r="B113" s="6">
        <v>37</v>
      </c>
      <c r="C113" s="6" t="b">
        <v>1</v>
      </c>
      <c r="D113" s="6" t="b">
        <v>1</v>
      </c>
      <c r="E113" s="6">
        <v>60</v>
      </c>
      <c r="F113" s="103">
        <v>0</v>
      </c>
      <c r="G113" s="103">
        <v>9.6000003814697195</v>
      </c>
      <c r="H113" s="103">
        <v>105.908612075761</v>
      </c>
      <c r="I113" s="4">
        <v>41.451073000000001</v>
      </c>
      <c r="J113" s="4">
        <v>-121.63309</v>
      </c>
      <c r="K113" s="4">
        <v>41.108365999999997</v>
      </c>
      <c r="L113" s="4">
        <v>-121.43313999999999</v>
      </c>
      <c r="M113" s="4">
        <v>40.934528999999998</v>
      </c>
      <c r="N113" s="4">
        <v>-121.439804</v>
      </c>
      <c r="O113" s="4">
        <v>40.616655000000002</v>
      </c>
      <c r="P113" s="4">
        <v>-121.37315599999999</v>
      </c>
      <c r="Q113" s="4">
        <v>40.562739999999998</v>
      </c>
      <c r="R113" s="4">
        <v>-121.29094000000001</v>
      </c>
    </row>
    <row r="114" spans="1:58">
      <c r="A114" t="s">
        <v>157</v>
      </c>
      <c r="B114" s="6">
        <v>639</v>
      </c>
      <c r="C114" s="6" t="b">
        <v>1</v>
      </c>
      <c r="D114" s="6" t="b">
        <v>1</v>
      </c>
      <c r="E114" s="6">
        <v>82</v>
      </c>
      <c r="F114" s="103">
        <v>0</v>
      </c>
      <c r="G114" s="103">
        <v>11.1000003814697</v>
      </c>
      <c r="H114" s="103">
        <v>53.338468955254399</v>
      </c>
      <c r="I114" s="4">
        <v>37.782330000000002</v>
      </c>
      <c r="J114" s="4">
        <v>-122.17796</v>
      </c>
      <c r="K114" s="4">
        <v>37.832129999999999</v>
      </c>
      <c r="L114" s="4">
        <v>-122.21612</v>
      </c>
      <c r="M114" s="4">
        <v>37.92933</v>
      </c>
      <c r="N114" s="4">
        <v>-122.29734000000001</v>
      </c>
      <c r="O114" s="4">
        <v>38.057459999999999</v>
      </c>
      <c r="P114" s="4">
        <v>-122.413</v>
      </c>
      <c r="Q114" s="4">
        <v>38.105840000000001</v>
      </c>
      <c r="R114" s="4">
        <v>-122.44447</v>
      </c>
      <c r="S114" s="4">
        <v>38.196339999999999</v>
      </c>
      <c r="T114" s="4">
        <v>-122.47402</v>
      </c>
    </row>
    <row r="115" spans="1:58">
      <c r="A115" t="s">
        <v>159</v>
      </c>
      <c r="B115" s="6">
        <v>638</v>
      </c>
      <c r="C115" s="6" t="b">
        <v>1</v>
      </c>
      <c r="D115" s="6" t="b">
        <v>1</v>
      </c>
      <c r="E115" s="6">
        <v>76</v>
      </c>
      <c r="F115" s="103">
        <v>0</v>
      </c>
      <c r="G115" s="103">
        <v>13.399999618530201</v>
      </c>
      <c r="H115" s="103">
        <v>54.373897237677603</v>
      </c>
      <c r="I115" s="4">
        <v>37.397129999999997</v>
      </c>
      <c r="J115" s="4">
        <v>-121.80235999999999</v>
      </c>
      <c r="K115" s="4">
        <v>37.48312</v>
      </c>
      <c r="L115" s="4">
        <v>-121.91453</v>
      </c>
      <c r="M115" s="4">
        <v>37.594929999999998</v>
      </c>
      <c r="N115" s="4">
        <v>-122.00413</v>
      </c>
      <c r="O115" s="4">
        <v>37.639949999999999</v>
      </c>
      <c r="P115" s="4">
        <v>-122.05088000000001</v>
      </c>
      <c r="Q115" s="4">
        <v>37.680950000000003</v>
      </c>
      <c r="R115" s="4">
        <v>-122.09226</v>
      </c>
      <c r="S115" s="4">
        <v>37.782330000000002</v>
      </c>
      <c r="T115" s="4">
        <v>-122.17796</v>
      </c>
    </row>
    <row r="116" spans="1:58">
      <c r="A116" t="s">
        <v>161</v>
      </c>
      <c r="B116" s="6">
        <v>637</v>
      </c>
      <c r="C116" s="6" t="b">
        <v>1</v>
      </c>
      <c r="D116" s="6" t="b">
        <v>1</v>
      </c>
      <c r="E116" s="6">
        <v>48</v>
      </c>
      <c r="F116" s="103">
        <v>0</v>
      </c>
      <c r="G116" s="103">
        <v>5.0999999046325604</v>
      </c>
      <c r="H116" s="103">
        <v>23.093589919110901</v>
      </c>
      <c r="I116" s="4">
        <v>37.234020000000001</v>
      </c>
      <c r="J116" s="4">
        <v>-121.66376</v>
      </c>
      <c r="K116" s="4">
        <v>37.257820000000002</v>
      </c>
      <c r="L116" s="4">
        <v>-121.72471</v>
      </c>
      <c r="M116" s="4">
        <v>37.30292</v>
      </c>
      <c r="N116" s="4">
        <v>-121.73979</v>
      </c>
      <c r="O116" s="4">
        <v>37.345730000000003</v>
      </c>
      <c r="P116" s="4">
        <v>-121.77509000000001</v>
      </c>
      <c r="Q116" s="4">
        <v>37.397129999999997</v>
      </c>
      <c r="R116" s="4">
        <v>-121.80235999999999</v>
      </c>
    </row>
    <row r="117" spans="1:58">
      <c r="A117" t="s">
        <v>162</v>
      </c>
      <c r="B117" s="6">
        <v>167</v>
      </c>
      <c r="C117" s="6" t="b">
        <v>1</v>
      </c>
      <c r="D117" s="6" t="b">
        <v>1</v>
      </c>
      <c r="E117" s="6">
        <v>90</v>
      </c>
      <c r="F117" s="103">
        <v>0</v>
      </c>
      <c r="G117" s="103">
        <v>14.6000003814697</v>
      </c>
      <c r="H117" s="103">
        <v>27.8955470589909</v>
      </c>
      <c r="I117" s="4">
        <v>34.715153999999998</v>
      </c>
      <c r="J117" s="4">
        <v>-116.37674199999999</v>
      </c>
      <c r="K117" s="4">
        <v>34.659556000000002</v>
      </c>
      <c r="L117" s="4">
        <v>-116.35643599999899</v>
      </c>
      <c r="M117" s="4">
        <v>34.604367000000003</v>
      </c>
      <c r="N117" s="4">
        <v>-116.313158</v>
      </c>
      <c r="O117" s="4">
        <v>34.560437999999998</v>
      </c>
      <c r="P117" s="4">
        <v>-116.268631</v>
      </c>
      <c r="Q117" s="4">
        <v>34.491160000000001</v>
      </c>
      <c r="R117" s="4">
        <v>-116.25712999999899</v>
      </c>
    </row>
    <row r="118" spans="1:58">
      <c r="A118" t="s">
        <v>163</v>
      </c>
      <c r="B118" s="6">
        <v>84</v>
      </c>
      <c r="C118" s="6" t="b">
        <v>1</v>
      </c>
      <c r="D118" s="6" t="b">
        <v>1</v>
      </c>
      <c r="E118" s="6">
        <v>90</v>
      </c>
      <c r="F118" s="103">
        <v>0</v>
      </c>
      <c r="G118" s="103">
        <v>12.800000190734799</v>
      </c>
      <c r="H118" s="103">
        <v>114.08680551292299</v>
      </c>
      <c r="I118" s="4">
        <v>34.324800000000003</v>
      </c>
      <c r="J118" s="4">
        <v>-116.815</v>
      </c>
      <c r="K118" s="4">
        <v>34.375700000000002</v>
      </c>
      <c r="L118" s="4">
        <v>-116.857</v>
      </c>
      <c r="M118" s="4">
        <v>34.441000000000003</v>
      </c>
      <c r="N118" s="4">
        <v>-116.94499999999999</v>
      </c>
      <c r="O118" s="4">
        <v>34.539400000000001</v>
      </c>
      <c r="P118" s="4">
        <v>-117.063999999999</v>
      </c>
      <c r="Q118" s="4">
        <v>34.6038</v>
      </c>
      <c r="R118" s="4">
        <v>-117.10599999999999</v>
      </c>
      <c r="S118" s="4">
        <v>34.786799999999999</v>
      </c>
      <c r="T118" s="4">
        <v>-117.328</v>
      </c>
      <c r="U118" s="4">
        <v>34.915599999999998</v>
      </c>
      <c r="V118" s="4">
        <v>-117.41800000000001</v>
      </c>
      <c r="W118" s="4">
        <v>35.0428</v>
      </c>
      <c r="X118" s="4">
        <v>-117.497</v>
      </c>
      <c r="Y118" s="4">
        <v>35.108699999999999</v>
      </c>
      <c r="Z118" s="4">
        <v>-117.59699999999999</v>
      </c>
    </row>
    <row r="119" spans="1:58">
      <c r="A119" t="s">
        <v>164</v>
      </c>
      <c r="B119" s="6">
        <v>703</v>
      </c>
      <c r="C119" s="6" t="b">
        <v>1</v>
      </c>
      <c r="D119" s="6" t="b">
        <v>1</v>
      </c>
      <c r="E119" s="6">
        <v>50</v>
      </c>
      <c r="F119" s="103">
        <v>0</v>
      </c>
      <c r="G119" s="103">
        <v>14.800000190734799</v>
      </c>
      <c r="H119" s="103">
        <v>30.522647183624901</v>
      </c>
      <c r="I119" s="4">
        <v>37.506610000000002</v>
      </c>
      <c r="J119" s="4">
        <v>-118.762999999999</v>
      </c>
      <c r="K119" s="4">
        <v>37.606729999999999</v>
      </c>
      <c r="L119" s="4">
        <v>-118.80758</v>
      </c>
      <c r="M119" s="4">
        <v>37.670639999999999</v>
      </c>
      <c r="N119" s="4">
        <v>-118.8874</v>
      </c>
      <c r="O119" s="4">
        <v>37.731810000000003</v>
      </c>
      <c r="P119" s="4">
        <v>-118.94945</v>
      </c>
    </row>
    <row r="120" spans="1:58">
      <c r="A120" t="s">
        <v>166</v>
      </c>
      <c r="B120" s="6">
        <v>108</v>
      </c>
      <c r="C120" s="6" t="b">
        <v>1</v>
      </c>
      <c r="D120" s="6" t="b">
        <v>1</v>
      </c>
      <c r="E120" s="6">
        <v>70</v>
      </c>
      <c r="F120" s="103">
        <v>0</v>
      </c>
      <c r="G120" s="103">
        <v>17.299999237060501</v>
      </c>
      <c r="H120" s="103">
        <v>18.993194023955802</v>
      </c>
      <c r="I120" s="4">
        <v>34.121699999999997</v>
      </c>
      <c r="J120" s="4">
        <v>-118.223</v>
      </c>
      <c r="K120" s="4">
        <v>34.110399999999998</v>
      </c>
      <c r="L120" s="4">
        <v>-118.31695999999999</v>
      </c>
      <c r="M120" s="4">
        <v>34.099080000000001</v>
      </c>
      <c r="N120" s="4">
        <v>-118.37228</v>
      </c>
      <c r="O120" s="4">
        <v>34.078600000000002</v>
      </c>
      <c r="P120" s="4">
        <v>-118.42068999999999</v>
      </c>
    </row>
    <row r="121" spans="1:58">
      <c r="A121" t="s">
        <v>167</v>
      </c>
      <c r="B121" s="6">
        <v>228</v>
      </c>
      <c r="C121" s="6" t="b">
        <v>1</v>
      </c>
      <c r="D121" s="6" t="b">
        <v>0</v>
      </c>
      <c r="E121" s="6">
        <v>58</v>
      </c>
      <c r="F121" s="103">
        <v>0</v>
      </c>
      <c r="G121" s="103">
        <v>18.600000381469702</v>
      </c>
      <c r="H121" s="103">
        <v>23.1015934143633</v>
      </c>
      <c r="I121" s="4">
        <v>34.43862</v>
      </c>
      <c r="J121" s="4">
        <v>-118.75333000000001</v>
      </c>
      <c r="K121" s="4">
        <v>34.43862</v>
      </c>
      <c r="L121" s="4">
        <v>-118.73447</v>
      </c>
      <c r="M121" s="4">
        <v>34.449930000000002</v>
      </c>
      <c r="N121" s="4">
        <v>-118.6741</v>
      </c>
      <c r="O121" s="4">
        <v>34.448680000000003</v>
      </c>
      <c r="P121" s="4">
        <v>-118.64267</v>
      </c>
      <c r="Q121" s="4">
        <v>34.405990000000003</v>
      </c>
      <c r="R121" s="4">
        <v>-118.51295</v>
      </c>
    </row>
    <row r="122" spans="1:58">
      <c r="A122" t="s">
        <v>169</v>
      </c>
      <c r="B122" s="6">
        <v>723</v>
      </c>
      <c r="C122" s="6" t="b">
        <v>1</v>
      </c>
      <c r="D122" s="6" t="b">
        <v>1</v>
      </c>
      <c r="E122" s="6">
        <v>90</v>
      </c>
      <c r="F122" s="103">
        <v>0</v>
      </c>
      <c r="G122" s="103">
        <v>15.899999618530201</v>
      </c>
      <c r="H122" s="103">
        <v>45.710628646359197</v>
      </c>
      <c r="I122" s="4">
        <v>34.159799999999997</v>
      </c>
      <c r="J122" s="4">
        <v>-116.31359999999999</v>
      </c>
      <c r="K122" s="4">
        <v>34.185400000000001</v>
      </c>
      <c r="L122" s="4">
        <v>-116.3275</v>
      </c>
      <c r="M122" s="4">
        <v>34.210900000000002</v>
      </c>
      <c r="N122" s="4">
        <v>-116.3348</v>
      </c>
      <c r="O122" s="4">
        <v>34.236699999999999</v>
      </c>
      <c r="P122" s="4">
        <v>-116.36539999999999</v>
      </c>
      <c r="Q122" s="4">
        <v>34.2866</v>
      </c>
      <c r="R122" s="4">
        <v>-116.40079999999899</v>
      </c>
      <c r="S122" s="4">
        <v>34.3108</v>
      </c>
      <c r="T122" s="4">
        <v>-116.4089</v>
      </c>
      <c r="U122" s="4">
        <v>34.321300000000001</v>
      </c>
      <c r="V122" s="4">
        <v>-116.4263</v>
      </c>
      <c r="W122" s="4">
        <v>34.364116000000003</v>
      </c>
      <c r="X122" s="4">
        <v>-116.450801</v>
      </c>
      <c r="Y122" s="4">
        <v>34.441800000000001</v>
      </c>
      <c r="Z122" s="4">
        <v>-116.495</v>
      </c>
      <c r="AA122" s="4">
        <v>34.489849999999997</v>
      </c>
      <c r="AB122" s="4">
        <v>-116.52738100000001</v>
      </c>
      <c r="AC122" s="4">
        <v>34.520570999999997</v>
      </c>
      <c r="AD122" s="4">
        <v>-116.537289</v>
      </c>
    </row>
    <row r="123" spans="1:58">
      <c r="A123" t="s">
        <v>170</v>
      </c>
      <c r="B123" s="6">
        <v>704</v>
      </c>
      <c r="C123" s="6" t="b">
        <v>1</v>
      </c>
      <c r="D123" s="6" t="b">
        <v>1</v>
      </c>
      <c r="E123" s="6">
        <v>90</v>
      </c>
      <c r="F123" s="103">
        <v>0</v>
      </c>
      <c r="G123" s="103">
        <v>9.6999998092651296</v>
      </c>
      <c r="H123" s="103">
        <v>69.6516042823025</v>
      </c>
      <c r="I123" s="4">
        <v>39.973610000000001</v>
      </c>
      <c r="J123" s="4">
        <v>-120.0082</v>
      </c>
      <c r="K123" s="4">
        <v>40.006189999999997</v>
      </c>
      <c r="L123" s="4">
        <v>-120.06525000000001</v>
      </c>
      <c r="M123" s="4">
        <v>40.066180000000003</v>
      </c>
      <c r="N123" s="4">
        <v>-120.13706999999999</v>
      </c>
      <c r="O123" s="4">
        <v>40.157670000000003</v>
      </c>
      <c r="P123" s="4">
        <v>-120.25874</v>
      </c>
      <c r="Q123" s="4">
        <v>40.23236</v>
      </c>
      <c r="R123" s="4">
        <v>-120.44834</v>
      </c>
      <c r="S123" s="4">
        <v>40.285040000000002</v>
      </c>
      <c r="T123" s="4">
        <v>-120.49169000000001</v>
      </c>
      <c r="U123" s="4">
        <v>40.323709999999998</v>
      </c>
      <c r="V123" s="4">
        <v>-120.66108</v>
      </c>
    </row>
    <row r="124" spans="1:58">
      <c r="A124" t="s">
        <v>172</v>
      </c>
      <c r="B124" s="6">
        <v>30</v>
      </c>
      <c r="C124" s="6" t="b">
        <v>1</v>
      </c>
      <c r="D124" s="6" t="b">
        <v>1</v>
      </c>
      <c r="E124" s="6">
        <v>80</v>
      </c>
      <c r="F124" s="103">
        <v>0</v>
      </c>
      <c r="G124" s="103">
        <v>12.199999809265099</v>
      </c>
      <c r="H124" s="103">
        <v>171.35148808890699</v>
      </c>
      <c r="I124" s="4">
        <v>34.854799999999997</v>
      </c>
      <c r="J124" s="4">
        <v>-120.746</v>
      </c>
      <c r="K124" s="4">
        <v>34.893099999999997</v>
      </c>
      <c r="L124" s="4">
        <v>-120.76600000000001</v>
      </c>
      <c r="M124" s="4">
        <v>34.933999999999997</v>
      </c>
      <c r="N124" s="4">
        <v>-120.79499999999901</v>
      </c>
      <c r="O124" s="4">
        <v>34.9754</v>
      </c>
      <c r="P124" s="4">
        <v>-120.80500000000001</v>
      </c>
      <c r="Q124" s="4">
        <v>35.046900000000001</v>
      </c>
      <c r="R124" s="4">
        <v>-120.834</v>
      </c>
      <c r="S124" s="4">
        <v>35.108499999999999</v>
      </c>
      <c r="T124" s="4">
        <v>-120.866</v>
      </c>
      <c r="U124" s="4">
        <v>35.142899999999997</v>
      </c>
      <c r="V124" s="4">
        <v>-120.879</v>
      </c>
      <c r="W124" s="4">
        <v>35.206290000000003</v>
      </c>
      <c r="X124" s="4">
        <v>-120.91703</v>
      </c>
      <c r="Y124" s="4">
        <v>35.317480000000003</v>
      </c>
      <c r="Z124" s="4">
        <v>-120.97277</v>
      </c>
      <c r="AA124" s="4">
        <v>35.354700000000001</v>
      </c>
      <c r="AB124" s="4">
        <v>-121.002</v>
      </c>
      <c r="AC124" s="4">
        <v>35.421399999999998</v>
      </c>
      <c r="AD124" s="4">
        <v>-121.04600000000001</v>
      </c>
      <c r="AE124" s="4">
        <v>35.4542</v>
      </c>
      <c r="AF124" s="4">
        <v>-121.06399999999999</v>
      </c>
      <c r="AG124" s="4">
        <v>35.502000000000002</v>
      </c>
      <c r="AH124" s="4">
        <v>-121.090999999999</v>
      </c>
      <c r="AI124" s="4">
        <v>35.602699999999999</v>
      </c>
      <c r="AJ124" s="4">
        <v>-121.158</v>
      </c>
      <c r="AK124" s="4">
        <v>35.652299999999997</v>
      </c>
      <c r="AL124" s="4">
        <v>-121.194</v>
      </c>
      <c r="AM124" s="4">
        <v>35.700499999999998</v>
      </c>
      <c r="AN124" s="4">
        <v>-121.241</v>
      </c>
      <c r="AO124" s="4">
        <v>35.743699999999997</v>
      </c>
      <c r="AP124" s="4">
        <v>-121.286</v>
      </c>
      <c r="AQ124" s="4">
        <v>35.768500000000003</v>
      </c>
      <c r="AR124" s="4">
        <v>-121.319</v>
      </c>
      <c r="AS124" s="4">
        <v>35.791699999999999</v>
      </c>
      <c r="AT124" s="4">
        <v>-121.36499999999999</v>
      </c>
      <c r="AU124" s="4">
        <v>35.835599999999999</v>
      </c>
      <c r="AV124" s="4">
        <v>-121.41800000000001</v>
      </c>
      <c r="AW124" s="4">
        <v>35.862299999999998</v>
      </c>
      <c r="AX124" s="4">
        <v>-121.453</v>
      </c>
      <c r="AY124" s="4">
        <v>35.894599999999997</v>
      </c>
      <c r="AZ124" s="4">
        <v>-121.49399999999901</v>
      </c>
      <c r="BA124" s="4">
        <v>35.928699999999999</v>
      </c>
      <c r="BB124" s="4">
        <v>-121.517</v>
      </c>
      <c r="BC124" s="4">
        <v>35.968000000000004</v>
      </c>
      <c r="BD124" s="4">
        <v>-121.56100000000001</v>
      </c>
      <c r="BE124" s="4">
        <v>36.1462</v>
      </c>
      <c r="BF124" s="4">
        <v>-121.727</v>
      </c>
    </row>
    <row r="125" spans="1:58">
      <c r="A125" t="s">
        <v>173</v>
      </c>
      <c r="B125" s="6">
        <v>208</v>
      </c>
      <c r="C125" s="6" t="b">
        <v>1</v>
      </c>
      <c r="D125" s="6" t="b">
        <v>1</v>
      </c>
      <c r="E125" s="6">
        <v>80</v>
      </c>
      <c r="F125" s="103">
        <v>0</v>
      </c>
      <c r="G125" s="103">
        <v>7.5</v>
      </c>
      <c r="H125" s="103">
        <v>28.652908202333201</v>
      </c>
      <c r="I125" s="4">
        <v>34.604562999999999</v>
      </c>
      <c r="J125" s="4">
        <v>-120.686470999999</v>
      </c>
      <c r="K125" s="4">
        <v>34.663013999999997</v>
      </c>
      <c r="L125" s="4">
        <v>-120.687376</v>
      </c>
      <c r="M125" s="4">
        <v>34.707458000000003</v>
      </c>
      <c r="N125" s="4">
        <v>-120.691035</v>
      </c>
      <c r="O125" s="4">
        <v>34.795312000000003</v>
      </c>
      <c r="P125" s="4">
        <v>-120.73208099999999</v>
      </c>
      <c r="Q125" s="4">
        <v>34.854799999999997</v>
      </c>
      <c r="R125" s="4">
        <v>-120.746</v>
      </c>
    </row>
    <row r="126" spans="1:58">
      <c r="A126" t="s">
        <v>174</v>
      </c>
      <c r="B126" s="6">
        <v>50</v>
      </c>
      <c r="C126" s="6" t="b">
        <v>1</v>
      </c>
      <c r="D126" s="6" t="b">
        <v>1</v>
      </c>
      <c r="E126" s="6">
        <v>90</v>
      </c>
      <c r="F126" s="103">
        <v>0</v>
      </c>
      <c r="G126" s="103">
        <v>12.399999618530201</v>
      </c>
      <c r="H126" s="103">
        <v>76.994875004915201</v>
      </c>
      <c r="I126" s="4">
        <v>36.4467</v>
      </c>
      <c r="J126" s="4">
        <v>-117.3955</v>
      </c>
      <c r="K126" s="4">
        <v>36.475264000000003</v>
      </c>
      <c r="L126" s="4">
        <v>-117.432486999999</v>
      </c>
      <c r="M126" s="4">
        <v>36.523263</v>
      </c>
      <c r="N126" s="4">
        <v>-117.540109</v>
      </c>
      <c r="O126" s="4">
        <v>36.569909000000003</v>
      </c>
      <c r="P126" s="4">
        <v>-117.620825</v>
      </c>
      <c r="Q126" s="4">
        <v>36.617232000000001</v>
      </c>
      <c r="R126" s="4">
        <v>-117.68136199999999</v>
      </c>
      <c r="S126" s="4">
        <v>36.660499000000002</v>
      </c>
      <c r="T126" s="4">
        <v>-117.821774</v>
      </c>
      <c r="U126" s="4">
        <v>36.705117000000001</v>
      </c>
      <c r="V126" s="4">
        <v>-117.84952</v>
      </c>
      <c r="W126" s="4">
        <v>36.754468000000003</v>
      </c>
      <c r="X126" s="4">
        <v>-117.87558499999901</v>
      </c>
      <c r="Y126" s="4">
        <v>36.924154999999999</v>
      </c>
      <c r="Z126" s="4">
        <v>-117.95209699999999</v>
      </c>
    </row>
    <row r="127" spans="1:58">
      <c r="A127" t="s">
        <v>175</v>
      </c>
      <c r="B127" s="6">
        <v>677</v>
      </c>
      <c r="C127" s="6" t="b">
        <v>1</v>
      </c>
      <c r="D127" s="6" t="b">
        <v>1</v>
      </c>
      <c r="E127" s="6">
        <v>90</v>
      </c>
      <c r="F127" s="103">
        <v>0</v>
      </c>
      <c r="G127" s="103">
        <v>12</v>
      </c>
      <c r="H127" s="103">
        <v>38.010377989447697</v>
      </c>
      <c r="I127" s="4">
        <v>38.681429999999999</v>
      </c>
      <c r="J127" s="4">
        <v>-122.36415</v>
      </c>
      <c r="K127" s="4">
        <v>38.782879999999999</v>
      </c>
      <c r="L127" s="4">
        <v>-122.38694</v>
      </c>
      <c r="M127" s="4">
        <v>38.835940000000001</v>
      </c>
      <c r="N127" s="4">
        <v>-122.384219999999</v>
      </c>
      <c r="O127" s="4">
        <v>38.883980000000001</v>
      </c>
      <c r="P127" s="4">
        <v>-122.4062</v>
      </c>
      <c r="Q127" s="4">
        <v>38.94115</v>
      </c>
      <c r="R127" s="4">
        <v>-122.45538000000001</v>
      </c>
      <c r="S127" s="4">
        <v>38.997259999999997</v>
      </c>
      <c r="T127" s="4">
        <v>-122.49994</v>
      </c>
    </row>
    <row r="128" spans="1:58">
      <c r="A128" t="s">
        <v>176</v>
      </c>
      <c r="B128" s="6">
        <v>640</v>
      </c>
      <c r="C128" s="6" t="b">
        <v>1</v>
      </c>
      <c r="D128" s="6" t="b">
        <v>1</v>
      </c>
      <c r="E128" s="6">
        <v>90</v>
      </c>
      <c r="F128" s="103">
        <v>0</v>
      </c>
      <c r="G128" s="103">
        <v>10.6000003814697</v>
      </c>
      <c r="H128" s="103">
        <v>44.441791316649798</v>
      </c>
      <c r="I128" s="4">
        <v>38.415399999999998</v>
      </c>
      <c r="J128" s="4">
        <v>-122.22314</v>
      </c>
      <c r="K128" s="4">
        <v>38.466410000000003</v>
      </c>
      <c r="L128" s="4">
        <v>-122.2501</v>
      </c>
      <c r="M128" s="4">
        <v>38.55527</v>
      </c>
      <c r="N128" s="4">
        <v>-122.240119999999</v>
      </c>
      <c r="O128" s="4">
        <v>38.623390000000001</v>
      </c>
      <c r="P128" s="4">
        <v>-122.29862900000001</v>
      </c>
      <c r="Q128" s="4">
        <v>38.657870000000003</v>
      </c>
      <c r="R128" s="4">
        <v>-122.3441</v>
      </c>
      <c r="S128" s="4">
        <v>38.75121</v>
      </c>
      <c r="T128" s="4">
        <v>-122.44815</v>
      </c>
    </row>
    <row r="129" spans="1:34">
      <c r="A129" t="s">
        <v>178</v>
      </c>
      <c r="B129" s="6">
        <v>97</v>
      </c>
      <c r="C129" s="6" t="b">
        <v>1</v>
      </c>
      <c r="D129" s="6" t="b">
        <v>1</v>
      </c>
      <c r="E129" s="6">
        <v>82</v>
      </c>
      <c r="F129" s="103">
        <v>0</v>
      </c>
      <c r="G129" s="103">
        <v>11</v>
      </c>
      <c r="H129" s="103">
        <v>62.369093760281999</v>
      </c>
      <c r="I129" s="4">
        <v>32.47</v>
      </c>
      <c r="J129" s="4">
        <v>-115.169</v>
      </c>
      <c r="K129" s="4">
        <v>32.83587</v>
      </c>
      <c r="L129" s="4">
        <v>-115.49981699999999</v>
      </c>
      <c r="M129" s="4">
        <v>32.880439000000003</v>
      </c>
      <c r="N129" s="4">
        <v>-115.535857999999</v>
      </c>
      <c r="O129" s="4">
        <v>32.925505999999999</v>
      </c>
      <c r="P129" s="4">
        <v>-115.55253500000001</v>
      </c>
    </row>
    <row r="130" spans="1:34">
      <c r="A130" t="s">
        <v>179</v>
      </c>
      <c r="B130" s="6">
        <v>678</v>
      </c>
      <c r="C130" s="6" t="b">
        <v>1</v>
      </c>
      <c r="D130" s="6" t="b">
        <v>1</v>
      </c>
      <c r="E130" s="6">
        <v>50</v>
      </c>
      <c r="F130" s="103">
        <v>0</v>
      </c>
      <c r="G130" s="103">
        <v>11.399999618530201</v>
      </c>
      <c r="H130" s="103">
        <v>20.318122236851401</v>
      </c>
      <c r="I130" s="4">
        <v>39.124040000000001</v>
      </c>
      <c r="J130" s="4">
        <v>-119.99850000000001</v>
      </c>
      <c r="K130" s="4">
        <v>39.180320000000002</v>
      </c>
      <c r="L130" s="4">
        <v>-119.96622000000001</v>
      </c>
      <c r="M130" s="4">
        <v>39.256540000000001</v>
      </c>
      <c r="N130" s="4">
        <v>-119.96096</v>
      </c>
      <c r="O130" s="4">
        <v>39.294939999999997</v>
      </c>
      <c r="P130" s="4">
        <v>-119.93115</v>
      </c>
    </row>
    <row r="131" spans="1:34">
      <c r="A131" t="s">
        <v>180</v>
      </c>
      <c r="B131" s="6">
        <v>65</v>
      </c>
      <c r="C131" s="6" t="b">
        <v>1</v>
      </c>
      <c r="D131" s="6" t="b">
        <v>1</v>
      </c>
      <c r="E131" s="6">
        <v>50</v>
      </c>
      <c r="F131" s="103">
        <v>0</v>
      </c>
      <c r="G131" s="103">
        <v>14.6000003814697</v>
      </c>
      <c r="H131" s="103">
        <v>75.0598492148617</v>
      </c>
      <c r="I131" s="4">
        <v>36.5015</v>
      </c>
      <c r="J131" s="4">
        <v>-118.092</v>
      </c>
      <c r="K131" s="4">
        <v>36.558599999999998</v>
      </c>
      <c r="L131" s="4">
        <v>-118.16800000000001</v>
      </c>
      <c r="M131" s="4">
        <v>36.623899999999999</v>
      </c>
      <c r="N131" s="4">
        <v>-118.224</v>
      </c>
      <c r="O131" s="4">
        <v>36.663400000000003</v>
      </c>
      <c r="P131" s="4">
        <v>-118.23399999999999</v>
      </c>
      <c r="Q131" s="4">
        <v>36.773499999999999</v>
      </c>
      <c r="R131" s="4">
        <v>-118.30200000000001</v>
      </c>
      <c r="S131" s="4">
        <v>36.828699999999998</v>
      </c>
      <c r="T131" s="4">
        <v>-118.32</v>
      </c>
      <c r="U131" s="4">
        <v>36.880200000000002</v>
      </c>
      <c r="V131" s="4">
        <v>-118.304</v>
      </c>
      <c r="W131" s="4">
        <v>36.976239999999997</v>
      </c>
      <c r="X131" s="4">
        <v>-118.33651</v>
      </c>
      <c r="Y131" s="4">
        <v>37.00376</v>
      </c>
      <c r="Z131" s="4">
        <v>-118.34528</v>
      </c>
      <c r="AA131" s="4">
        <v>37.036290000000001</v>
      </c>
      <c r="AB131" s="4">
        <v>-118.36655</v>
      </c>
      <c r="AC131" s="4">
        <v>37.071309999999997</v>
      </c>
      <c r="AD131" s="4">
        <v>-118.40533000000001</v>
      </c>
      <c r="AE131" s="4">
        <v>37.09883</v>
      </c>
      <c r="AF131" s="4">
        <v>-118.40407999999999</v>
      </c>
    </row>
    <row r="132" spans="1:34">
      <c r="A132" t="s">
        <v>182</v>
      </c>
      <c r="B132" s="6">
        <v>892</v>
      </c>
      <c r="C132" s="6" t="b">
        <v>1</v>
      </c>
      <c r="D132" s="6" t="b">
        <v>1</v>
      </c>
      <c r="E132" s="6">
        <v>50</v>
      </c>
      <c r="F132" s="103">
        <v>0</v>
      </c>
      <c r="G132" s="103">
        <v>12</v>
      </c>
      <c r="H132" s="103">
        <v>37.279480620529597</v>
      </c>
      <c r="I132" s="4">
        <v>41.045850000000002</v>
      </c>
      <c r="J132" s="4">
        <v>-120.25333999999999</v>
      </c>
      <c r="K132" s="4">
        <v>41.178339999999999</v>
      </c>
      <c r="L132" s="4">
        <v>-120.30025000000001</v>
      </c>
      <c r="M132" s="4">
        <v>41.227170000000001</v>
      </c>
      <c r="N132" s="4">
        <v>-120.33973</v>
      </c>
      <c r="O132" s="4">
        <v>41.280479999999997</v>
      </c>
      <c r="P132" s="4">
        <v>-120.31213</v>
      </c>
      <c r="Q132" s="4">
        <v>41.305309999999999</v>
      </c>
      <c r="R132" s="4">
        <v>-120.33248</v>
      </c>
      <c r="S132" s="4">
        <v>41.358319999999999</v>
      </c>
      <c r="T132" s="4">
        <v>-120.314959999999</v>
      </c>
    </row>
    <row r="133" spans="1:34">
      <c r="A133" t="s">
        <v>183</v>
      </c>
      <c r="B133" s="6">
        <v>91</v>
      </c>
      <c r="C133" s="6" t="b">
        <v>1</v>
      </c>
      <c r="D133" s="6" t="b">
        <v>1</v>
      </c>
      <c r="E133" s="6">
        <v>90</v>
      </c>
      <c r="F133" s="103">
        <v>0</v>
      </c>
      <c r="G133" s="103">
        <v>15.899999618530201</v>
      </c>
      <c r="H133" s="103">
        <v>51.993066338334998</v>
      </c>
      <c r="I133" s="4">
        <v>34.168199999999999</v>
      </c>
      <c r="J133" s="4">
        <v>-116.42100000000001</v>
      </c>
      <c r="K133" s="4">
        <v>34.1967</v>
      </c>
      <c r="L133" s="4">
        <v>-116.437</v>
      </c>
      <c r="M133" s="4">
        <v>34.273600000000002</v>
      </c>
      <c r="N133" s="4">
        <v>-116.44099999999899</v>
      </c>
      <c r="O133" s="4">
        <v>34.308166</v>
      </c>
      <c r="P133" s="4">
        <v>-116.453901</v>
      </c>
      <c r="Q133" s="4">
        <v>34.313200999999999</v>
      </c>
      <c r="R133" s="4">
        <v>-116.458202</v>
      </c>
      <c r="S133" s="4">
        <v>34.343383000000003</v>
      </c>
      <c r="T133" s="4">
        <v>-116.481617</v>
      </c>
      <c r="U133" s="4">
        <v>34.375366</v>
      </c>
      <c r="V133" s="4">
        <v>-116.506919</v>
      </c>
      <c r="W133" s="4">
        <v>34.410502999999999</v>
      </c>
      <c r="X133" s="4">
        <v>-116.55389</v>
      </c>
      <c r="Y133" s="4">
        <v>34.430325000000003</v>
      </c>
      <c r="Z133" s="4">
        <v>-116.58453499999899</v>
      </c>
      <c r="AA133" s="4">
        <v>34.475372</v>
      </c>
      <c r="AB133" s="4">
        <v>-116.63191</v>
      </c>
      <c r="AC133" s="4">
        <v>34.492489999999997</v>
      </c>
      <c r="AD133" s="4">
        <v>-116.654236</v>
      </c>
      <c r="AE133" s="4">
        <v>34.544744999999999</v>
      </c>
      <c r="AF133" s="4">
        <v>-116.69480299999999</v>
      </c>
      <c r="AG133" s="4">
        <v>34.556007000000001</v>
      </c>
      <c r="AH133" s="4">
        <v>-116.69808</v>
      </c>
    </row>
    <row r="134" spans="1:34">
      <c r="A134" t="s">
        <v>185</v>
      </c>
      <c r="B134" s="6">
        <v>168</v>
      </c>
      <c r="C134" s="6" t="b">
        <v>1</v>
      </c>
      <c r="D134" s="6" t="b">
        <v>1</v>
      </c>
      <c r="E134" s="6">
        <v>90</v>
      </c>
      <c r="F134" s="103">
        <v>0</v>
      </c>
      <c r="G134" s="103">
        <v>13.300000190734799</v>
      </c>
      <c r="H134" s="103">
        <v>17.4677272001916</v>
      </c>
      <c r="I134" s="4">
        <v>34.084515000000003</v>
      </c>
      <c r="J134" s="4">
        <v>-116.29725199999901</v>
      </c>
      <c r="K134" s="4">
        <v>34.024915</v>
      </c>
      <c r="L134" s="4">
        <v>-116.318152</v>
      </c>
      <c r="M134" s="4">
        <v>33.986815</v>
      </c>
      <c r="N134" s="4">
        <v>-116.319952</v>
      </c>
      <c r="O134" s="4">
        <v>33.932313999999998</v>
      </c>
      <c r="P134" s="4">
        <v>-116.300254</v>
      </c>
    </row>
    <row r="135" spans="1:34">
      <c r="A135" t="s">
        <v>186</v>
      </c>
      <c r="B135" s="6">
        <v>679</v>
      </c>
      <c r="C135" s="6" t="b">
        <v>1</v>
      </c>
      <c r="D135" s="6" t="b">
        <v>1</v>
      </c>
      <c r="E135" s="6">
        <v>90</v>
      </c>
      <c r="F135" s="103">
        <v>0</v>
      </c>
      <c r="G135" s="103">
        <v>10</v>
      </c>
      <c r="H135" s="103">
        <v>30.510763084833499</v>
      </c>
      <c r="I135" s="4">
        <v>40.090969999999999</v>
      </c>
      <c r="J135" s="4">
        <v>-120.84669</v>
      </c>
      <c r="K135" s="4">
        <v>40.16722</v>
      </c>
      <c r="L135" s="4">
        <v>-120.90872</v>
      </c>
      <c r="M135" s="4">
        <v>40.224739999999997</v>
      </c>
      <c r="N135" s="4">
        <v>-121.03523</v>
      </c>
      <c r="O135" s="4">
        <v>40.271369999999997</v>
      </c>
      <c r="P135" s="4">
        <v>-121.10733999999999</v>
      </c>
    </row>
    <row r="136" spans="1:34">
      <c r="A136" t="s">
        <v>187</v>
      </c>
      <c r="B136" s="6">
        <v>542</v>
      </c>
      <c r="C136" s="6" t="b">
        <v>1</v>
      </c>
      <c r="D136" s="6" t="b">
        <v>1</v>
      </c>
      <c r="E136" s="6">
        <v>60</v>
      </c>
      <c r="F136" s="103">
        <v>0</v>
      </c>
      <c r="G136" s="103">
        <v>14.6000003814697</v>
      </c>
      <c r="H136" s="103">
        <v>35.400649264794701</v>
      </c>
      <c r="I136" s="4">
        <v>35.462000000000003</v>
      </c>
      <c r="J136" s="4">
        <v>-118.53149999999999</v>
      </c>
      <c r="K136" s="4">
        <v>35.482799999999997</v>
      </c>
      <c r="L136" s="4">
        <v>-118.5316</v>
      </c>
      <c r="M136" s="4">
        <v>35.587299999999999</v>
      </c>
      <c r="N136" s="4">
        <v>-118.500799999999</v>
      </c>
      <c r="O136" s="4">
        <v>35.725900000000003</v>
      </c>
      <c r="P136" s="4">
        <v>-118.432099999999</v>
      </c>
      <c r="Q136" s="4">
        <v>35.7654</v>
      </c>
      <c r="R136" s="4">
        <v>-118.42010000000001</v>
      </c>
    </row>
    <row r="137" spans="1:34">
      <c r="A137" t="s">
        <v>188</v>
      </c>
      <c r="B137" s="6">
        <v>544</v>
      </c>
      <c r="C137" s="6" t="b">
        <v>1</v>
      </c>
      <c r="D137" s="6" t="b">
        <v>1</v>
      </c>
      <c r="E137" s="6">
        <v>60</v>
      </c>
      <c r="F137" s="103">
        <v>0</v>
      </c>
      <c r="G137" s="103">
        <v>14.6000003814697</v>
      </c>
      <c r="H137" s="103">
        <v>52.0716163885781</v>
      </c>
      <c r="I137" s="4">
        <v>36.191499999999998</v>
      </c>
      <c r="J137" s="4">
        <v>-118.4255</v>
      </c>
      <c r="K137" s="4">
        <v>36.280900000000003</v>
      </c>
      <c r="L137" s="4">
        <v>-118.41189999999899</v>
      </c>
      <c r="M137" s="4">
        <v>36.4407</v>
      </c>
      <c r="N137" s="4">
        <v>-118.416</v>
      </c>
      <c r="O137" s="4">
        <v>36.5471</v>
      </c>
      <c r="P137" s="4">
        <v>-118.40900000000001</v>
      </c>
      <c r="Q137" s="4">
        <v>36.658000000000001</v>
      </c>
      <c r="R137" s="4">
        <v>-118.42700000000001</v>
      </c>
    </row>
    <row r="138" spans="1:34">
      <c r="A138" t="s">
        <v>189</v>
      </c>
      <c r="B138" s="6">
        <v>543</v>
      </c>
      <c r="C138" s="6" t="b">
        <v>1</v>
      </c>
      <c r="D138" s="6" t="b">
        <v>1</v>
      </c>
      <c r="E138" s="6">
        <v>60</v>
      </c>
      <c r="F138" s="103">
        <v>0</v>
      </c>
      <c r="G138" s="103">
        <v>14.6000003814697</v>
      </c>
      <c r="H138" s="103">
        <v>48.163057894596903</v>
      </c>
      <c r="I138" s="4">
        <v>35.7667</v>
      </c>
      <c r="J138" s="4">
        <v>-118.4019</v>
      </c>
      <c r="K138" s="4">
        <v>35.898800000000001</v>
      </c>
      <c r="L138" s="4">
        <v>-118.45050000000001</v>
      </c>
      <c r="M138" s="4">
        <v>35.964100000000002</v>
      </c>
      <c r="N138" s="4">
        <v>-118.4615</v>
      </c>
      <c r="O138" s="4">
        <v>36.130899999999997</v>
      </c>
      <c r="P138" s="4">
        <v>-118.43940000000001</v>
      </c>
      <c r="Q138" s="4">
        <v>36.191499999999998</v>
      </c>
      <c r="R138" s="4">
        <v>-118.4255</v>
      </c>
    </row>
    <row r="139" spans="1:34">
      <c r="A139" t="s">
        <v>190</v>
      </c>
      <c r="B139" s="6">
        <v>92</v>
      </c>
      <c r="C139" s="6" t="b">
        <v>1</v>
      </c>
      <c r="D139" s="6" t="b">
        <v>1</v>
      </c>
      <c r="E139" s="6">
        <v>90</v>
      </c>
      <c r="F139" s="103">
        <v>0</v>
      </c>
      <c r="G139" s="103">
        <v>15.1000003814697</v>
      </c>
      <c r="H139" s="103">
        <v>6.2278710792792902</v>
      </c>
      <c r="I139" s="4">
        <v>34.308166</v>
      </c>
      <c r="J139" s="4">
        <v>-116.453901</v>
      </c>
      <c r="K139" s="4">
        <v>34.364116000000003</v>
      </c>
      <c r="L139" s="4">
        <v>-116.450801</v>
      </c>
    </row>
    <row r="140" spans="1:34">
      <c r="A140" t="s">
        <v>191</v>
      </c>
      <c r="B140" s="6">
        <v>680</v>
      </c>
      <c r="C140" s="6" t="b">
        <v>1</v>
      </c>
      <c r="D140" s="6" t="b">
        <v>1</v>
      </c>
      <c r="E140" s="6">
        <v>29</v>
      </c>
      <c r="F140" s="103">
        <v>0</v>
      </c>
      <c r="G140" s="103">
        <v>6.5</v>
      </c>
      <c r="H140" s="103">
        <v>42.093632779219703</v>
      </c>
      <c r="I140" s="4">
        <v>40.240229999999997</v>
      </c>
      <c r="J140" s="4">
        <v>-124.34661</v>
      </c>
      <c r="K140" s="4">
        <v>40.217750000000002</v>
      </c>
      <c r="L140" s="4">
        <v>-124.26705</v>
      </c>
      <c r="M140" s="4">
        <v>40.146909999999998</v>
      </c>
      <c r="N140" s="4">
        <v>-124.07635000000001</v>
      </c>
      <c r="O140" s="4">
        <v>40.010429999999999</v>
      </c>
      <c r="P140" s="4">
        <v>-123.98954000000001</v>
      </c>
    </row>
    <row r="141" spans="1:34">
      <c r="A141" t="s">
        <v>192</v>
      </c>
      <c r="B141" s="6">
        <v>641</v>
      </c>
      <c r="C141" s="6" t="b">
        <v>1</v>
      </c>
      <c r="D141" s="6" t="b">
        <v>1</v>
      </c>
      <c r="E141" s="6">
        <v>51</v>
      </c>
      <c r="F141" s="103">
        <v>0</v>
      </c>
      <c r="G141" s="103">
        <v>13.899999618530201</v>
      </c>
      <c r="H141" s="103">
        <v>71.938324594953897</v>
      </c>
      <c r="I141" s="4">
        <v>35.061019999999999</v>
      </c>
      <c r="J141" s="4">
        <v>-119.95092</v>
      </c>
      <c r="K141" s="4">
        <v>35.138159999999999</v>
      </c>
      <c r="L141" s="4">
        <v>-120.07321</v>
      </c>
      <c r="M141" s="4">
        <v>35.194299999999998</v>
      </c>
      <c r="N141" s="4">
        <v>-120.13927</v>
      </c>
      <c r="O141" s="4">
        <v>35.23274</v>
      </c>
      <c r="P141" s="4">
        <v>-120.1879</v>
      </c>
      <c r="Q141" s="4">
        <v>35.260570000000001</v>
      </c>
      <c r="R141" s="4">
        <v>-120.24909</v>
      </c>
      <c r="S141" s="4">
        <v>35.32461</v>
      </c>
      <c r="T141" s="4">
        <v>-120.32161000000001</v>
      </c>
      <c r="U141" s="4">
        <v>35.371009999999998</v>
      </c>
      <c r="V141" s="4">
        <v>-120.39464</v>
      </c>
      <c r="W141" s="4">
        <v>35.404670000000003</v>
      </c>
      <c r="X141" s="4">
        <v>-120.43647</v>
      </c>
      <c r="Y141" s="4">
        <v>35.510849999999998</v>
      </c>
      <c r="Z141" s="4">
        <v>-120.50408</v>
      </c>
    </row>
    <row r="142" spans="1:34">
      <c r="A142" t="s">
        <v>193</v>
      </c>
      <c r="B142" s="6">
        <v>104</v>
      </c>
      <c r="C142" s="6" t="b">
        <v>1</v>
      </c>
      <c r="D142" s="6" t="b">
        <v>1</v>
      </c>
      <c r="E142" s="6">
        <v>90</v>
      </c>
      <c r="F142" s="103">
        <v>0</v>
      </c>
      <c r="G142" s="103">
        <v>13.300000190734799</v>
      </c>
      <c r="H142" s="103">
        <v>99.541599656462296</v>
      </c>
      <c r="I142" s="4">
        <v>32.160800000000002</v>
      </c>
      <c r="J142" s="4">
        <v>-115.099</v>
      </c>
      <c r="K142" s="4">
        <v>32.2014</v>
      </c>
      <c r="L142" s="4">
        <v>-115.2</v>
      </c>
      <c r="M142" s="4">
        <v>32.222000000000001</v>
      </c>
      <c r="N142" s="4">
        <v>-115.244</v>
      </c>
      <c r="O142" s="4">
        <v>32.243200000000002</v>
      </c>
      <c r="P142" s="4">
        <v>-115.28700000000001</v>
      </c>
      <c r="Q142" s="4">
        <v>32.262999999999998</v>
      </c>
      <c r="R142" s="4">
        <v>-115.327</v>
      </c>
      <c r="S142" s="4">
        <v>32.2883</v>
      </c>
      <c r="T142" s="4">
        <v>-115.399999999999</v>
      </c>
      <c r="U142" s="4">
        <v>32.544899999999998</v>
      </c>
      <c r="V142" s="4">
        <v>-115.72</v>
      </c>
      <c r="W142" s="4">
        <v>32.591900000000003</v>
      </c>
      <c r="X142" s="4">
        <v>-115.80800000000001</v>
      </c>
      <c r="Y142" s="4">
        <v>32.662799999999997</v>
      </c>
      <c r="Z142" s="4">
        <v>-115.83999999999899</v>
      </c>
      <c r="AA142" s="4">
        <v>32.7271</v>
      </c>
      <c r="AB142" s="4">
        <v>-115.883</v>
      </c>
    </row>
    <row r="143" spans="1:34">
      <c r="A143" t="s">
        <v>194</v>
      </c>
      <c r="B143" s="6">
        <v>207</v>
      </c>
      <c r="C143" s="6" t="b">
        <v>1</v>
      </c>
      <c r="D143" s="6" t="b">
        <v>1</v>
      </c>
      <c r="E143" s="6">
        <v>90</v>
      </c>
      <c r="F143" s="103">
        <v>0</v>
      </c>
      <c r="G143" s="103">
        <v>15.199999809265099</v>
      </c>
      <c r="H143" s="103">
        <v>60.387329342997603</v>
      </c>
      <c r="I143" s="4">
        <v>35.475090999999999</v>
      </c>
      <c r="J143" s="4">
        <v>-118.444245</v>
      </c>
      <c r="K143" s="4">
        <v>35.882722999999999</v>
      </c>
      <c r="L143" s="4">
        <v>-118.314082</v>
      </c>
      <c r="M143" s="4">
        <v>35.966721999999997</v>
      </c>
      <c r="N143" s="4">
        <v>-118.313080999999</v>
      </c>
      <c r="O143" s="4">
        <v>36.000022000000001</v>
      </c>
      <c r="P143" s="4">
        <v>-118.33557999999999</v>
      </c>
    </row>
    <row r="144" spans="1:34">
      <c r="A144" t="s">
        <v>195</v>
      </c>
      <c r="B144" s="6">
        <v>642</v>
      </c>
      <c r="C144" s="6" t="b">
        <v>1</v>
      </c>
      <c r="D144" s="6" t="b">
        <v>1</v>
      </c>
      <c r="E144" s="6">
        <v>90</v>
      </c>
      <c r="F144" s="103">
        <v>0</v>
      </c>
      <c r="G144" s="103">
        <v>15</v>
      </c>
      <c r="H144" s="103">
        <v>14.660450494095199</v>
      </c>
      <c r="I144" s="4">
        <v>37.690649999999998</v>
      </c>
      <c r="J144" s="4">
        <v>-121.68396</v>
      </c>
      <c r="K144" s="4">
        <v>37.607579999999999</v>
      </c>
      <c r="L144" s="4">
        <v>-121.81327</v>
      </c>
    </row>
    <row r="145" spans="1:32">
      <c r="A145" t="s">
        <v>196</v>
      </c>
      <c r="B145" s="6">
        <v>890</v>
      </c>
      <c r="C145" s="6" t="b">
        <v>1</v>
      </c>
      <c r="D145" s="6" t="b">
        <v>1</v>
      </c>
      <c r="E145" s="6">
        <v>50</v>
      </c>
      <c r="F145" s="103">
        <v>0</v>
      </c>
      <c r="G145" s="103">
        <v>15</v>
      </c>
      <c r="H145" s="103">
        <v>38.835574154306499</v>
      </c>
      <c r="I145" s="4">
        <v>39.6</v>
      </c>
      <c r="J145" s="4">
        <v>-120.0097</v>
      </c>
      <c r="K145" s="4">
        <v>39.755389999999998</v>
      </c>
      <c r="L145" s="4">
        <v>-120.07539</v>
      </c>
      <c r="M145" s="4">
        <v>39.882510000000003</v>
      </c>
      <c r="N145" s="4">
        <v>-120.06318</v>
      </c>
      <c r="O145" s="4">
        <v>39.931809999999999</v>
      </c>
      <c r="P145" s="4">
        <v>-120.02240999999999</v>
      </c>
    </row>
    <row r="146" spans="1:32">
      <c r="A146" t="s">
        <v>197</v>
      </c>
      <c r="B146" s="6">
        <v>85</v>
      </c>
      <c r="C146" s="6" t="b">
        <v>1</v>
      </c>
      <c r="D146" s="6" t="b">
        <v>1</v>
      </c>
      <c r="E146" s="6">
        <v>90</v>
      </c>
      <c r="F146" s="103">
        <v>0</v>
      </c>
      <c r="G146" s="103">
        <v>13.199999809265099</v>
      </c>
      <c r="H146" s="103">
        <v>145.24934374563099</v>
      </c>
      <c r="I146" s="4">
        <v>34.349800000000002</v>
      </c>
      <c r="J146" s="4">
        <v>-116.643</v>
      </c>
      <c r="K146" s="4">
        <v>34.463099999999997</v>
      </c>
      <c r="L146" s="4">
        <v>-116.696</v>
      </c>
      <c r="M146" s="4">
        <v>34.552700000000002</v>
      </c>
      <c r="N146" s="4">
        <v>-116.767</v>
      </c>
      <c r="O146" s="4">
        <v>34.645099999999999</v>
      </c>
      <c r="P146" s="4">
        <v>-116.842</v>
      </c>
      <c r="Q146" s="4">
        <v>34.750399999999999</v>
      </c>
      <c r="R146" s="4">
        <v>-116.926</v>
      </c>
      <c r="S146" s="4">
        <v>34.871499999999997</v>
      </c>
      <c r="T146" s="4">
        <v>-117.08499999999999</v>
      </c>
      <c r="U146" s="4">
        <v>34.953600000000002</v>
      </c>
      <c r="V146" s="4">
        <v>-117.248</v>
      </c>
      <c r="W146" s="4">
        <v>35.052300000000002</v>
      </c>
      <c r="X146" s="4">
        <v>-117.474</v>
      </c>
      <c r="Y146" s="4">
        <v>35.215499999999999</v>
      </c>
      <c r="Z146" s="4">
        <v>-117.775999999999</v>
      </c>
    </row>
    <row r="147" spans="1:32">
      <c r="A147" t="s">
        <v>198</v>
      </c>
      <c r="B147" s="6">
        <v>705</v>
      </c>
      <c r="C147" s="6" t="b">
        <v>1</v>
      </c>
      <c r="D147" s="6" t="b">
        <v>1</v>
      </c>
      <c r="E147" s="6">
        <v>90</v>
      </c>
      <c r="F147" s="103">
        <v>0</v>
      </c>
      <c r="G147" s="103">
        <v>9.3999996185302699</v>
      </c>
      <c r="H147" s="103">
        <v>91.0948540164744</v>
      </c>
      <c r="I147" s="4">
        <v>40.890999999999998</v>
      </c>
      <c r="J147" s="4">
        <v>-120.24509999999999</v>
      </c>
      <c r="K147" s="4">
        <v>40.982999999999997</v>
      </c>
      <c r="L147" s="4">
        <v>-120.36126</v>
      </c>
      <c r="M147" s="4">
        <v>41.061900000000001</v>
      </c>
      <c r="N147" s="4">
        <v>-120.42655999999999</v>
      </c>
      <c r="O147" s="4">
        <v>41.115659999999998</v>
      </c>
      <c r="P147" s="4">
        <v>-120.49539</v>
      </c>
      <c r="Q147" s="4">
        <v>41.168509999999998</v>
      </c>
      <c r="R147" s="4">
        <v>-120.54455</v>
      </c>
      <c r="S147" s="4">
        <v>41.213070000000002</v>
      </c>
      <c r="T147" s="4">
        <v>-120.59657999999899</v>
      </c>
      <c r="U147" s="4">
        <v>41.259790000000002</v>
      </c>
      <c r="V147" s="4">
        <v>-120.63558</v>
      </c>
      <c r="W147" s="4">
        <v>41.331440000000001</v>
      </c>
      <c r="X147" s="4">
        <v>-120.72691</v>
      </c>
      <c r="Y147" s="4">
        <v>41.396549999999998</v>
      </c>
      <c r="Z147" s="4">
        <v>-120.82899</v>
      </c>
      <c r="AA147" s="4">
        <v>41.460819999999998</v>
      </c>
      <c r="AB147" s="4">
        <v>-120.91377999999899</v>
      </c>
      <c r="AC147" s="4">
        <v>41.501690000000004</v>
      </c>
      <c r="AD147" s="4">
        <v>-120.96333</v>
      </c>
    </row>
    <row r="148" spans="1:32">
      <c r="A148" t="s">
        <v>200</v>
      </c>
      <c r="B148" s="6">
        <v>681</v>
      </c>
      <c r="C148" s="6" t="b">
        <v>1</v>
      </c>
      <c r="D148" s="6" t="b">
        <v>1</v>
      </c>
      <c r="E148" s="6">
        <v>75</v>
      </c>
      <c r="F148" s="103">
        <v>0</v>
      </c>
      <c r="G148" s="103">
        <v>12</v>
      </c>
      <c r="H148" s="103">
        <v>65.216112662198597</v>
      </c>
      <c r="I148" s="4">
        <v>34.649189999999997</v>
      </c>
      <c r="J148" s="4">
        <v>-120.10267</v>
      </c>
      <c r="K148" s="4">
        <v>34.668889999999998</v>
      </c>
      <c r="L148" s="4">
        <v>-120.17155</v>
      </c>
      <c r="M148" s="4">
        <v>34.696629999999999</v>
      </c>
      <c r="N148" s="4">
        <v>-120.22042</v>
      </c>
      <c r="O148" s="4">
        <v>34.70561</v>
      </c>
      <c r="P148" s="4">
        <v>-120.30271</v>
      </c>
      <c r="Q148" s="4">
        <v>34.727269999999997</v>
      </c>
      <c r="R148" s="4">
        <v>-120.43299</v>
      </c>
      <c r="S148" s="4">
        <v>34.848190000000002</v>
      </c>
      <c r="T148" s="4">
        <v>-120.57189</v>
      </c>
      <c r="U148" s="4">
        <v>34.873390000000001</v>
      </c>
      <c r="V148" s="4">
        <v>-120.6313</v>
      </c>
      <c r="W148" s="4">
        <v>34.888669999999998</v>
      </c>
      <c r="X148" s="4">
        <v>-120.72587</v>
      </c>
    </row>
    <row r="149" spans="1:32">
      <c r="A149" t="s">
        <v>202</v>
      </c>
      <c r="B149" s="6">
        <v>144</v>
      </c>
      <c r="C149" s="6" t="b">
        <v>1</v>
      </c>
      <c r="D149" s="6" t="b">
        <v>1</v>
      </c>
      <c r="E149" s="6">
        <v>90</v>
      </c>
      <c r="F149" s="103">
        <v>0</v>
      </c>
      <c r="G149" s="103">
        <v>13</v>
      </c>
      <c r="H149" s="103">
        <v>43.752394656567297</v>
      </c>
      <c r="I149" s="4">
        <v>35.605158000000003</v>
      </c>
      <c r="J149" s="4">
        <v>-117.64748899999999</v>
      </c>
      <c r="K149" s="4">
        <v>35.811262999999997</v>
      </c>
      <c r="L149" s="4">
        <v>-117.80906899999999</v>
      </c>
      <c r="M149" s="4">
        <v>35.906877000000001</v>
      </c>
      <c r="N149" s="4">
        <v>-117.88341</v>
      </c>
      <c r="O149" s="4">
        <v>35.934260000000002</v>
      </c>
      <c r="P149" s="4">
        <v>-117.91253</v>
      </c>
    </row>
    <row r="150" spans="1:32">
      <c r="A150" t="s">
        <v>203</v>
      </c>
      <c r="B150" s="6">
        <v>16</v>
      </c>
      <c r="C150" s="6" t="b">
        <v>1</v>
      </c>
      <c r="D150" s="6" t="b">
        <v>1</v>
      </c>
      <c r="E150" s="6">
        <v>30</v>
      </c>
      <c r="F150" s="103">
        <v>0</v>
      </c>
      <c r="G150" s="103">
        <v>13</v>
      </c>
      <c r="H150" s="103">
        <v>45.544737342623598</v>
      </c>
      <c r="I150" s="4">
        <v>40.764000000000003</v>
      </c>
      <c r="J150" s="4">
        <v>-124.23099999999999</v>
      </c>
      <c r="K150" s="4">
        <v>40.795999999999999</v>
      </c>
      <c r="L150" s="4">
        <v>-124.35199999999899</v>
      </c>
      <c r="M150" s="4">
        <v>40.941000000000003</v>
      </c>
      <c r="N150" s="4">
        <v>-124.47499000000001</v>
      </c>
      <c r="O150" s="4">
        <v>41.003999999999998</v>
      </c>
      <c r="P150" s="4">
        <v>-124.64099</v>
      </c>
    </row>
    <row r="151" spans="1:32">
      <c r="A151" t="s">
        <v>204</v>
      </c>
      <c r="B151" s="6">
        <v>17</v>
      </c>
      <c r="C151" s="6" t="b">
        <v>1</v>
      </c>
      <c r="D151" s="6" t="b">
        <v>1</v>
      </c>
      <c r="E151" s="6">
        <v>30</v>
      </c>
      <c r="F151" s="103">
        <v>0</v>
      </c>
      <c r="G151" s="103">
        <v>13</v>
      </c>
      <c r="H151" s="103">
        <v>34.283697369843502</v>
      </c>
      <c r="I151" s="4">
        <v>40.533999999999999</v>
      </c>
      <c r="J151" s="4">
        <v>-123.99</v>
      </c>
      <c r="K151" s="4">
        <v>40.584000000000003</v>
      </c>
      <c r="L151" s="4">
        <v>-124.10399</v>
      </c>
      <c r="M151" s="4">
        <v>40.646000000000001</v>
      </c>
      <c r="N151" s="4">
        <v>-124.178</v>
      </c>
      <c r="O151" s="4">
        <v>40.764000000000003</v>
      </c>
      <c r="P151" s="4">
        <v>-124.23099999999999</v>
      </c>
    </row>
    <row r="152" spans="1:32">
      <c r="A152" t="s">
        <v>205</v>
      </c>
      <c r="B152" s="6">
        <v>683</v>
      </c>
      <c r="C152" s="6" t="b">
        <v>1</v>
      </c>
      <c r="D152" s="6" t="b">
        <v>1</v>
      </c>
      <c r="E152" s="6">
        <v>30</v>
      </c>
      <c r="F152" s="103">
        <v>0</v>
      </c>
      <c r="G152" s="103">
        <v>12</v>
      </c>
      <c r="H152" s="103">
        <v>26.861469425356201</v>
      </c>
      <c r="I152" s="4">
        <v>34.756880000000002</v>
      </c>
      <c r="J152" s="4">
        <v>-120.33777000000001</v>
      </c>
      <c r="K152" s="4">
        <v>34.72672</v>
      </c>
      <c r="L152" s="4">
        <v>-120.20993999999899</v>
      </c>
      <c r="M152" s="4">
        <v>34.679070000000003</v>
      </c>
      <c r="N152" s="4">
        <v>-120.13518999999999</v>
      </c>
      <c r="O152" s="4">
        <v>34.639189999999999</v>
      </c>
      <c r="P152" s="4">
        <v>-120.08999</v>
      </c>
    </row>
    <row r="153" spans="1:32">
      <c r="A153" t="s">
        <v>207</v>
      </c>
      <c r="B153" s="6">
        <v>780</v>
      </c>
      <c r="C153" s="6" t="b">
        <v>1</v>
      </c>
      <c r="D153" s="6" t="b">
        <v>1</v>
      </c>
      <c r="E153" s="6">
        <v>30</v>
      </c>
      <c r="F153" s="103">
        <v>0</v>
      </c>
      <c r="G153" s="103">
        <v>12</v>
      </c>
      <c r="H153" s="103">
        <v>22.266334147923601</v>
      </c>
      <c r="I153" s="4">
        <v>34.639180000000003</v>
      </c>
      <c r="J153" s="4">
        <v>-120.088979999999</v>
      </c>
      <c r="K153" s="4">
        <v>34.594499999999996</v>
      </c>
      <c r="L153" s="4">
        <v>-119.92232799999999</v>
      </c>
      <c r="M153" s="4">
        <v>34.555599999999998</v>
      </c>
      <c r="N153" s="4">
        <v>-119.8734</v>
      </c>
    </row>
    <row r="154" spans="1:32">
      <c r="A154" t="s">
        <v>208</v>
      </c>
      <c r="B154" s="6">
        <v>643</v>
      </c>
      <c r="C154" s="6" t="b">
        <v>1</v>
      </c>
      <c r="D154" s="6" t="b">
        <v>1</v>
      </c>
      <c r="E154" s="6">
        <v>39</v>
      </c>
      <c r="F154" s="103">
        <v>0</v>
      </c>
      <c r="G154" s="103">
        <v>14</v>
      </c>
      <c r="H154" s="103">
        <v>20.9419869498516</v>
      </c>
      <c r="I154" s="4">
        <v>37.975999999999999</v>
      </c>
      <c r="J154" s="4">
        <v>-121.923</v>
      </c>
      <c r="K154" s="4">
        <v>37.999879999999997</v>
      </c>
      <c r="L154" s="4">
        <v>-121.98444000000001</v>
      </c>
      <c r="M154" s="4">
        <v>38.064979999999998</v>
      </c>
      <c r="N154" s="4">
        <v>-122.03621</v>
      </c>
      <c r="O154" s="4">
        <v>38.088940000000001</v>
      </c>
      <c r="P154" s="4">
        <v>-122.10265</v>
      </c>
    </row>
    <row r="155" spans="1:32">
      <c r="A155" t="s">
        <v>209</v>
      </c>
      <c r="B155" s="6">
        <v>74</v>
      </c>
      <c r="C155" s="6" t="b">
        <v>1</v>
      </c>
      <c r="D155" s="6" t="b">
        <v>1</v>
      </c>
      <c r="E155" s="6">
        <v>45</v>
      </c>
      <c r="F155" s="103">
        <v>0</v>
      </c>
      <c r="G155" s="103">
        <v>12</v>
      </c>
      <c r="H155" s="103">
        <v>57.866533991170598</v>
      </c>
      <c r="I155" s="4">
        <v>35.362000000000002</v>
      </c>
      <c r="J155" s="4">
        <v>-120.995</v>
      </c>
      <c r="K155" s="4">
        <v>35.30209</v>
      </c>
      <c r="L155" s="4">
        <v>-120.86641</v>
      </c>
      <c r="M155" s="4">
        <v>35.299630000000001</v>
      </c>
      <c r="N155" s="4">
        <v>-120.78180999999999</v>
      </c>
      <c r="O155" s="4">
        <v>35.28492</v>
      </c>
      <c r="P155" s="4">
        <v>-120.73522</v>
      </c>
      <c r="Q155" s="4">
        <v>35.245690000000003</v>
      </c>
      <c r="R155" s="4">
        <v>-120.68373</v>
      </c>
      <c r="S155" s="4">
        <v>35.208910000000003</v>
      </c>
      <c r="T155" s="4">
        <v>-120.65430000000001</v>
      </c>
      <c r="U155" s="4">
        <v>35.169670000000004</v>
      </c>
      <c r="V155" s="4">
        <v>-120.53171</v>
      </c>
      <c r="W155" s="4">
        <v>35.125540000000001</v>
      </c>
      <c r="X155" s="4">
        <v>-120.48144000000001</v>
      </c>
      <c r="Y155" s="4">
        <v>35.121859999999998</v>
      </c>
      <c r="Z155" s="4">
        <v>-120.45692</v>
      </c>
    </row>
    <row r="156" spans="1:32">
      <c r="A156" t="s">
        <v>211</v>
      </c>
      <c r="B156" s="6">
        <v>201</v>
      </c>
      <c r="C156" s="6" t="b">
        <v>1</v>
      </c>
      <c r="D156" s="6" t="b">
        <v>1</v>
      </c>
      <c r="E156" s="6">
        <v>29</v>
      </c>
      <c r="F156" s="103">
        <v>4.1999998092651296</v>
      </c>
      <c r="G156" s="103">
        <v>12</v>
      </c>
      <c r="H156" s="103">
        <v>32.601966888180698</v>
      </c>
      <c r="I156" s="4">
        <v>35.802384000000004</v>
      </c>
      <c r="J156" s="4">
        <v>-119.921961</v>
      </c>
      <c r="K156" s="4">
        <v>35.744225999999998</v>
      </c>
      <c r="L156" s="4">
        <v>-119.866983</v>
      </c>
      <c r="M156" s="4">
        <v>35.686036000000001</v>
      </c>
      <c r="N156" s="4">
        <v>-119.81208599999999</v>
      </c>
      <c r="O156" s="4">
        <v>35.62782</v>
      </c>
      <c r="P156" s="4">
        <v>-119.75727000000001</v>
      </c>
      <c r="Q156" s="4">
        <v>35.569574000000003</v>
      </c>
      <c r="R156" s="4">
        <v>-119.702535</v>
      </c>
    </row>
    <row r="157" spans="1:32">
      <c r="A157" t="s">
        <v>212</v>
      </c>
      <c r="B157" s="6">
        <v>166</v>
      </c>
      <c r="C157" s="6" t="b">
        <v>1</v>
      </c>
      <c r="D157" s="6" t="b">
        <v>1</v>
      </c>
      <c r="E157" s="6">
        <v>90</v>
      </c>
      <c r="F157" s="103">
        <v>0</v>
      </c>
      <c r="G157" s="103">
        <v>11.1000003814697</v>
      </c>
      <c r="H157" s="103">
        <v>71.472265577250198</v>
      </c>
      <c r="I157" s="4">
        <v>34.959609999999998</v>
      </c>
      <c r="J157" s="4">
        <v>-116.24984499999999</v>
      </c>
      <c r="K157" s="4">
        <v>34.906711000000001</v>
      </c>
      <c r="L157" s="4">
        <v>-116.20244700000001</v>
      </c>
      <c r="M157" s="4">
        <v>34.823711000000003</v>
      </c>
      <c r="N157" s="4">
        <v>-116.21664699999999</v>
      </c>
      <c r="O157" s="4">
        <v>34.783410000000003</v>
      </c>
      <c r="P157" s="4">
        <v>-116.18824799999901</v>
      </c>
      <c r="Q157" s="4">
        <v>34.705210000000001</v>
      </c>
      <c r="R157" s="4">
        <v>-116.16055</v>
      </c>
      <c r="S157" s="4">
        <v>34.43188</v>
      </c>
      <c r="T157" s="4">
        <v>-115.86622</v>
      </c>
    </row>
    <row r="158" spans="1:32">
      <c r="A158" t="s">
        <v>213</v>
      </c>
      <c r="B158" s="6">
        <v>644</v>
      </c>
      <c r="C158" s="6" t="b">
        <v>1</v>
      </c>
      <c r="D158" s="6" t="b">
        <v>1</v>
      </c>
      <c r="E158" s="6">
        <v>63</v>
      </c>
      <c r="F158" s="103">
        <v>0</v>
      </c>
      <c r="G158" s="103">
        <v>10.899999618530201</v>
      </c>
      <c r="H158" s="103">
        <v>174.66136297381601</v>
      </c>
      <c r="I158" s="4">
        <v>38.499920000000003</v>
      </c>
      <c r="J158" s="4">
        <v>-122.64722999999999</v>
      </c>
      <c r="K158" s="4">
        <v>38.616129999999998</v>
      </c>
      <c r="L158" s="4">
        <v>-122.74301</v>
      </c>
      <c r="M158" s="4">
        <v>38.681049999999999</v>
      </c>
      <c r="N158" s="4">
        <v>-122.80191000000001</v>
      </c>
      <c r="O158" s="4">
        <v>38.815689999999996</v>
      </c>
      <c r="P158" s="4">
        <v>-122.95799</v>
      </c>
      <c r="Q158" s="4">
        <v>39.017519999999998</v>
      </c>
      <c r="R158" s="4">
        <v>-123.08372</v>
      </c>
      <c r="S158" s="4">
        <v>39.19988</v>
      </c>
      <c r="T158" s="4">
        <v>-123.20117999999999</v>
      </c>
      <c r="U158" s="4">
        <v>39.251139999999999</v>
      </c>
      <c r="V158" s="4">
        <v>-123.232</v>
      </c>
      <c r="W158" s="4">
        <v>39.293590000000002</v>
      </c>
      <c r="X158" s="4">
        <v>-123.26325</v>
      </c>
      <c r="Y158" s="4">
        <v>39.39546</v>
      </c>
      <c r="Z158" s="4">
        <v>-123.34474</v>
      </c>
      <c r="AA158" s="4">
        <v>39.436050000000002</v>
      </c>
      <c r="AB158" s="4">
        <v>-123.37588</v>
      </c>
      <c r="AC158" s="4">
        <v>39.72345</v>
      </c>
      <c r="AD158" s="4">
        <v>-123.55313</v>
      </c>
      <c r="AE158" s="4">
        <v>39.845979999999997</v>
      </c>
      <c r="AF158" s="4">
        <v>-123.67167999999999</v>
      </c>
    </row>
    <row r="159" spans="1:32">
      <c r="A159" t="s">
        <v>215</v>
      </c>
      <c r="B159" s="6">
        <v>22</v>
      </c>
      <c r="C159" s="6" t="b">
        <v>1</v>
      </c>
      <c r="D159" s="6" t="b">
        <v>0</v>
      </c>
      <c r="E159" s="6">
        <v>35</v>
      </c>
      <c r="F159" s="103">
        <v>0</v>
      </c>
      <c r="G159" s="103">
        <v>13</v>
      </c>
      <c r="H159" s="103">
        <v>41.645288750266197</v>
      </c>
      <c r="I159" s="4">
        <v>40.747027000000003</v>
      </c>
      <c r="J159" s="4">
        <v>-123.924553</v>
      </c>
      <c r="K159" s="4">
        <v>40.808490999999997</v>
      </c>
      <c r="L159" s="4">
        <v>-123.959042</v>
      </c>
      <c r="M159" s="4">
        <v>40.837181999999999</v>
      </c>
      <c r="N159" s="4">
        <v>-123.996325</v>
      </c>
      <c r="O159" s="4">
        <v>40.899532999999998</v>
      </c>
      <c r="P159" s="4">
        <v>-124.06961999999901</v>
      </c>
      <c r="Q159" s="4">
        <v>40.933174999999999</v>
      </c>
      <c r="R159" s="4">
        <v>-124.111699</v>
      </c>
      <c r="S159" s="4">
        <v>40.983710000000002</v>
      </c>
      <c r="T159" s="4">
        <v>-124.148737999999</v>
      </c>
      <c r="U159" s="4">
        <v>41.032105999999999</v>
      </c>
      <c r="V159" s="4">
        <v>-124.233198</v>
      </c>
    </row>
    <row r="160" spans="1:32">
      <c r="A160" t="s">
        <v>217</v>
      </c>
      <c r="B160" s="6">
        <v>221</v>
      </c>
      <c r="C160" s="6" t="b">
        <v>1</v>
      </c>
      <c r="D160" s="6" t="b">
        <v>0</v>
      </c>
      <c r="E160" s="6">
        <v>74</v>
      </c>
      <c r="F160" s="103">
        <v>0</v>
      </c>
      <c r="G160" s="103">
        <v>7.8000001907348597</v>
      </c>
      <c r="H160" s="103">
        <v>34.626964480332902</v>
      </c>
      <c r="I160" s="4">
        <v>34.048161999999998</v>
      </c>
      <c r="J160" s="4">
        <v>-118.93298799999999</v>
      </c>
      <c r="K160" s="4">
        <v>34.052669999999999</v>
      </c>
      <c r="L160" s="4">
        <v>-118.994236</v>
      </c>
      <c r="M160" s="4">
        <v>34.059373000000001</v>
      </c>
      <c r="N160" s="4">
        <v>-119.086117</v>
      </c>
      <c r="O160" s="4">
        <v>34.066006999999999</v>
      </c>
      <c r="P160" s="4">
        <v>-119.17800800000001</v>
      </c>
      <c r="Q160" s="4">
        <v>34.070391999999998</v>
      </c>
      <c r="R160" s="4">
        <v>-119.239274999999</v>
      </c>
      <c r="S160" s="4">
        <v>34.067542000000003</v>
      </c>
      <c r="T160" s="4">
        <v>-119.307624</v>
      </c>
    </row>
    <row r="161" spans="1:38">
      <c r="A161" t="s">
        <v>218</v>
      </c>
      <c r="B161" s="6">
        <v>220</v>
      </c>
      <c r="C161" s="6" t="b">
        <v>1</v>
      </c>
      <c r="D161" s="6" t="b">
        <v>0</v>
      </c>
      <c r="E161" s="6">
        <v>75</v>
      </c>
      <c r="F161" s="103">
        <v>0</v>
      </c>
      <c r="G161" s="103">
        <v>7.8000001907348597</v>
      </c>
      <c r="H161" s="103">
        <v>37.809097377064901</v>
      </c>
      <c r="I161" s="4">
        <v>34.028700000000001</v>
      </c>
      <c r="J161" s="4">
        <v>-118.52500000000001</v>
      </c>
      <c r="K161" s="4">
        <v>34.037399999999998</v>
      </c>
      <c r="L161" s="4">
        <v>-118.62</v>
      </c>
      <c r="M161" s="4">
        <v>34.039200000000001</v>
      </c>
      <c r="N161" s="4">
        <v>-118.679999999999</v>
      </c>
      <c r="O161" s="4">
        <v>34.032299999999999</v>
      </c>
      <c r="P161" s="4">
        <v>-118.727</v>
      </c>
      <c r="Q161" s="4">
        <v>34.033000000000001</v>
      </c>
      <c r="R161" s="4">
        <v>-118.79799999999901</v>
      </c>
      <c r="S161" s="4">
        <v>34.046399999999998</v>
      </c>
      <c r="T161" s="4">
        <v>-118.93300000000001</v>
      </c>
    </row>
    <row r="162" spans="1:38">
      <c r="A162" t="s">
        <v>220</v>
      </c>
      <c r="B162" s="6">
        <v>164</v>
      </c>
      <c r="C162" s="6" t="b">
        <v>1</v>
      </c>
      <c r="D162" s="6" t="b">
        <v>1</v>
      </c>
      <c r="E162" s="6">
        <v>90</v>
      </c>
      <c r="F162" s="103">
        <v>0</v>
      </c>
      <c r="G162" s="103">
        <v>13.199999809265099</v>
      </c>
      <c r="H162" s="103">
        <v>58.918926454311098</v>
      </c>
      <c r="I162" s="4">
        <v>34.926180000000002</v>
      </c>
      <c r="J162" s="4">
        <v>-116.757019999999</v>
      </c>
      <c r="K162" s="4">
        <v>34.981012999999997</v>
      </c>
      <c r="L162" s="4">
        <v>-116.54463699999999</v>
      </c>
      <c r="M162" s="4">
        <v>35.024411000000001</v>
      </c>
      <c r="N162" s="4">
        <v>-116.365241</v>
      </c>
      <c r="O162" s="4">
        <v>35.038440000000001</v>
      </c>
      <c r="P162" s="4">
        <v>-116.299149999999</v>
      </c>
      <c r="Q162" s="4">
        <v>35.014200000000002</v>
      </c>
      <c r="R162" s="4">
        <v>-116.23384</v>
      </c>
      <c r="S162" s="4">
        <v>35.010440000000003</v>
      </c>
      <c r="T162" s="4">
        <v>-116.13686</v>
      </c>
    </row>
    <row r="163" spans="1:38">
      <c r="A163" t="s">
        <v>221</v>
      </c>
      <c r="B163" s="6">
        <v>21</v>
      </c>
      <c r="C163" s="6" t="b">
        <v>1</v>
      </c>
      <c r="D163" s="6" t="b">
        <v>0</v>
      </c>
      <c r="E163" s="6">
        <v>35</v>
      </c>
      <c r="F163" s="103">
        <v>0</v>
      </c>
      <c r="G163" s="103">
        <v>13</v>
      </c>
      <c r="H163" s="103">
        <v>47.379522246409103</v>
      </c>
      <c r="I163" s="4">
        <v>40.757123</v>
      </c>
      <c r="J163" s="4">
        <v>-123.86379100000001</v>
      </c>
      <c r="K163" s="4">
        <v>40.791764999999998</v>
      </c>
      <c r="L163" s="4">
        <v>-123.903431999999</v>
      </c>
      <c r="M163" s="4">
        <v>40.817473999999997</v>
      </c>
      <c r="N163" s="4">
        <v>-123.94196100000001</v>
      </c>
      <c r="O163" s="4">
        <v>40.858027</v>
      </c>
      <c r="P163" s="4">
        <v>-123.998518</v>
      </c>
      <c r="Q163" s="4">
        <v>40.909511999999999</v>
      </c>
      <c r="R163" s="4">
        <v>-124.051314</v>
      </c>
      <c r="S163" s="4">
        <v>40.962026000000002</v>
      </c>
      <c r="T163" s="4">
        <v>-124.090756</v>
      </c>
      <c r="U163" s="4">
        <v>41.058081999999999</v>
      </c>
      <c r="V163" s="4">
        <v>-124.183082999999</v>
      </c>
      <c r="W163" s="4">
        <v>41.065888999999999</v>
      </c>
      <c r="X163" s="4">
        <v>-124.23272799999999</v>
      </c>
    </row>
    <row r="164" spans="1:38">
      <c r="A164" t="s">
        <v>223</v>
      </c>
      <c r="B164" s="6">
        <v>155</v>
      </c>
      <c r="C164" s="6" t="b">
        <v>1</v>
      </c>
      <c r="D164" s="6" t="b">
        <v>1</v>
      </c>
      <c r="E164" s="6">
        <v>90</v>
      </c>
      <c r="F164" s="103">
        <v>0</v>
      </c>
      <c r="G164" s="103">
        <v>11.1000003814697</v>
      </c>
      <c r="H164" s="103">
        <v>53.350564504684797</v>
      </c>
      <c r="I164" s="4">
        <v>35.499215</v>
      </c>
      <c r="J164" s="4">
        <v>-116.962521</v>
      </c>
      <c r="K164" s="4">
        <v>35.478313999999997</v>
      </c>
      <c r="L164" s="4">
        <v>-116.861223</v>
      </c>
      <c r="M164" s="4">
        <v>35.491612000000003</v>
      </c>
      <c r="N164" s="4">
        <v>-116.670928</v>
      </c>
      <c r="O164" s="4">
        <v>35.496011000000003</v>
      </c>
      <c r="P164" s="4">
        <v>-116.482333</v>
      </c>
      <c r="Q164" s="4">
        <v>35.45091</v>
      </c>
      <c r="R164" s="4">
        <v>-116.393036</v>
      </c>
    </row>
    <row r="165" spans="1:38">
      <c r="A165" t="s">
        <v>224</v>
      </c>
      <c r="B165" s="6">
        <v>13</v>
      </c>
      <c r="C165" s="6" t="b">
        <v>1</v>
      </c>
      <c r="D165" s="6" t="b">
        <v>1</v>
      </c>
      <c r="E165" s="6">
        <v>90</v>
      </c>
      <c r="F165" s="103">
        <v>0</v>
      </c>
      <c r="G165" s="103">
        <v>10</v>
      </c>
      <c r="H165" s="103">
        <v>178.29462155316</v>
      </c>
      <c r="I165" s="4">
        <v>40.206670000000003</v>
      </c>
      <c r="J165" s="4">
        <v>-124.34336</v>
      </c>
      <c r="K165" s="4">
        <v>40.262165000000003</v>
      </c>
      <c r="L165" s="4">
        <v>-124.411908</v>
      </c>
      <c r="M165" s="4">
        <v>40.371699999999997</v>
      </c>
      <c r="N165" s="4">
        <v>-124.695999999999</v>
      </c>
      <c r="O165" s="4">
        <v>40.399137000000003</v>
      </c>
      <c r="P165" s="4">
        <v>-125.35405799999999</v>
      </c>
      <c r="Q165" s="4">
        <v>40.415080000000003</v>
      </c>
      <c r="R165" s="4">
        <v>-125.840999</v>
      </c>
      <c r="S165" s="4">
        <v>40.412180999999997</v>
      </c>
      <c r="T165" s="4">
        <v>-126.381199</v>
      </c>
    </row>
    <row r="166" spans="1:38">
      <c r="A166" t="s">
        <v>225</v>
      </c>
      <c r="B166" s="6">
        <v>605</v>
      </c>
      <c r="C166" s="6" t="b">
        <v>1</v>
      </c>
      <c r="D166" s="6" t="b">
        <v>1</v>
      </c>
      <c r="E166" s="6">
        <v>90</v>
      </c>
      <c r="F166" s="103">
        <v>0</v>
      </c>
      <c r="G166" s="103">
        <v>5.0999999046325604</v>
      </c>
      <c r="H166" s="103">
        <v>28.063175395634701</v>
      </c>
      <c r="I166" s="4">
        <v>37.632820000000002</v>
      </c>
      <c r="J166" s="4">
        <v>-122.043243</v>
      </c>
      <c r="K166" s="4">
        <v>37.595222999999997</v>
      </c>
      <c r="L166" s="4">
        <v>-121.981256</v>
      </c>
      <c r="M166" s="4">
        <v>37.507004000000002</v>
      </c>
      <c r="N166" s="4">
        <v>-121.878306999999</v>
      </c>
      <c r="O166" s="4">
        <v>37.456685</v>
      </c>
      <c r="P166" s="4">
        <v>-121.816351</v>
      </c>
    </row>
    <row r="167" spans="1:38">
      <c r="A167" t="s">
        <v>226</v>
      </c>
      <c r="B167" s="6">
        <v>250</v>
      </c>
      <c r="C167" s="6" t="b">
        <v>1</v>
      </c>
      <c r="D167" s="6" t="b">
        <v>1</v>
      </c>
      <c r="E167" s="6">
        <v>65</v>
      </c>
      <c r="F167" s="103">
        <v>0</v>
      </c>
      <c r="G167" s="103">
        <v>17.7000007629394</v>
      </c>
      <c r="H167" s="103">
        <v>31.385090206894301</v>
      </c>
      <c r="I167" s="4">
        <v>34.003582999999999</v>
      </c>
      <c r="J167" s="4">
        <v>-116.572396999999</v>
      </c>
      <c r="K167" s="4">
        <v>34.018735999999997</v>
      </c>
      <c r="L167" s="4">
        <v>-116.619382</v>
      </c>
      <c r="M167" s="4">
        <v>34.039420999999997</v>
      </c>
      <c r="N167" s="4">
        <v>-116.69504499999999</v>
      </c>
      <c r="O167" s="4">
        <v>34.048825999999998</v>
      </c>
      <c r="P167" s="4">
        <v>-116.73970300000001</v>
      </c>
      <c r="Q167" s="4">
        <v>34.045845</v>
      </c>
      <c r="R167" s="4">
        <v>-116.836461</v>
      </c>
      <c r="S167" s="4">
        <v>34.025506</v>
      </c>
      <c r="T167" s="4">
        <v>-116.899455</v>
      </c>
    </row>
    <row r="168" spans="1:38">
      <c r="A168" t="s">
        <v>227</v>
      </c>
      <c r="B168" s="6">
        <v>779</v>
      </c>
      <c r="C168" s="6" t="b">
        <v>1</v>
      </c>
      <c r="D168" s="6" t="b">
        <v>1</v>
      </c>
      <c r="E168" s="6">
        <v>55</v>
      </c>
      <c r="F168" s="103">
        <v>0</v>
      </c>
      <c r="G168" s="103">
        <v>14.5</v>
      </c>
      <c r="H168" s="103">
        <v>13.1016843714429</v>
      </c>
      <c r="I168" s="4">
        <v>34.261150000000001</v>
      </c>
      <c r="J168" s="4">
        <v>-118.42055000000001</v>
      </c>
      <c r="K168" s="4">
        <v>34.278962999999997</v>
      </c>
      <c r="L168" s="4">
        <v>-118.45843499999999</v>
      </c>
      <c r="M168" s="4">
        <v>34.273850000000003</v>
      </c>
      <c r="N168" s="4">
        <v>-118.55723999999999</v>
      </c>
    </row>
    <row r="169" spans="1:38">
      <c r="A169" t="s">
        <v>228</v>
      </c>
      <c r="B169" s="6">
        <v>78</v>
      </c>
      <c r="C169" s="6" t="b">
        <v>1</v>
      </c>
      <c r="D169" s="6" t="b">
        <v>1</v>
      </c>
      <c r="E169" s="6">
        <v>70</v>
      </c>
      <c r="F169" s="103">
        <v>0</v>
      </c>
      <c r="G169" s="103">
        <v>7.5999999046325604</v>
      </c>
      <c r="H169" s="103">
        <v>68.889191315658806</v>
      </c>
      <c r="I169" s="4">
        <v>34.429810000000003</v>
      </c>
      <c r="J169" s="4">
        <v>-119.89769</v>
      </c>
      <c r="K169" s="4">
        <v>34.424779999999998</v>
      </c>
      <c r="L169" s="4">
        <v>-119.86875000000001</v>
      </c>
      <c r="M169" s="4">
        <v>34.433590000000002</v>
      </c>
      <c r="N169" s="4">
        <v>-119.80713</v>
      </c>
      <c r="O169" s="4">
        <v>34.433590000000002</v>
      </c>
      <c r="P169" s="4">
        <v>-119.78574999999999</v>
      </c>
      <c r="Q169" s="4">
        <v>34.441130000000001</v>
      </c>
      <c r="R169" s="4">
        <v>-119.75055</v>
      </c>
      <c r="S169" s="4">
        <v>34.442390000000003</v>
      </c>
      <c r="T169" s="4">
        <v>-119.742999999999</v>
      </c>
      <c r="U169" s="4">
        <v>34.449939999999998</v>
      </c>
      <c r="V169" s="4">
        <v>-119.69144</v>
      </c>
      <c r="W169" s="4">
        <v>34.441130000000001</v>
      </c>
      <c r="X169" s="4">
        <v>-119.61095</v>
      </c>
      <c r="Y169" s="4">
        <v>34.431069999999998</v>
      </c>
      <c r="Z169" s="4">
        <v>-119.51036000000001</v>
      </c>
      <c r="AA169" s="4">
        <v>34.427300000000002</v>
      </c>
      <c r="AB169" s="4">
        <v>-119.47136999999999</v>
      </c>
      <c r="AC169" s="4">
        <v>34.415979999999998</v>
      </c>
      <c r="AD169" s="4">
        <v>-119.42610000000001</v>
      </c>
      <c r="AE169" s="4">
        <v>34.42353</v>
      </c>
      <c r="AF169" s="4">
        <v>-119.34562</v>
      </c>
      <c r="AG169" s="4">
        <v>34.429810000000003</v>
      </c>
      <c r="AH169" s="4">
        <v>-119.28778</v>
      </c>
      <c r="AI169" s="4">
        <v>34.449939999999998</v>
      </c>
      <c r="AJ169" s="4">
        <v>-119.20226</v>
      </c>
      <c r="AK169" s="4">
        <v>34.470050000000001</v>
      </c>
      <c r="AL169" s="4">
        <v>-119.16579</v>
      </c>
    </row>
    <row r="170" spans="1:38">
      <c r="A170" t="s">
        <v>229</v>
      </c>
      <c r="B170" s="6">
        <v>686</v>
      </c>
      <c r="C170" s="6" t="b">
        <v>1</v>
      </c>
      <c r="D170" s="6" t="b">
        <v>1</v>
      </c>
      <c r="E170" s="6">
        <v>90</v>
      </c>
      <c r="F170" s="103">
        <v>0</v>
      </c>
      <c r="G170" s="103">
        <v>14.699999809265099</v>
      </c>
      <c r="H170" s="103">
        <v>64.537226820547403</v>
      </c>
      <c r="I170" s="4">
        <v>39.49015</v>
      </c>
      <c r="J170" s="4">
        <v>-120.36870999999999</v>
      </c>
      <c r="K170" s="4">
        <v>39.559190000000001</v>
      </c>
      <c r="L170" s="4">
        <v>-120.39812000000001</v>
      </c>
      <c r="M170" s="4">
        <v>39.638680000000001</v>
      </c>
      <c r="N170" s="4">
        <v>-120.45316</v>
      </c>
      <c r="O170" s="4">
        <v>39.680929999999996</v>
      </c>
      <c r="P170" s="4">
        <v>-120.51774</v>
      </c>
      <c r="Q170" s="4">
        <v>39.742660000000001</v>
      </c>
      <c r="R170" s="4">
        <v>-120.61715</v>
      </c>
      <c r="S170" s="4">
        <v>39.973529999999997</v>
      </c>
      <c r="T170" s="4">
        <v>-120.75543999999999</v>
      </c>
    </row>
    <row r="171" spans="1:38">
      <c r="A171" t="s">
        <v>230</v>
      </c>
      <c r="B171" s="6">
        <v>707</v>
      </c>
      <c r="C171" s="6" t="b">
        <v>1</v>
      </c>
      <c r="D171" s="6" t="b">
        <v>1</v>
      </c>
      <c r="E171" s="6">
        <v>50</v>
      </c>
      <c r="F171" s="103">
        <v>0</v>
      </c>
      <c r="G171" s="103">
        <v>13.800000190734799</v>
      </c>
      <c r="H171" s="103">
        <v>19.465249419371499</v>
      </c>
      <c r="I171" s="4">
        <v>37.942990000000002</v>
      </c>
      <c r="J171" s="4">
        <v>-119.10841000000001</v>
      </c>
      <c r="K171" s="4">
        <v>38.033990000000003</v>
      </c>
      <c r="L171" s="4">
        <v>-119.18003</v>
      </c>
      <c r="M171" s="4">
        <v>38.101950000000002</v>
      </c>
      <c r="N171" s="4">
        <v>-119.181519999999</v>
      </c>
    </row>
    <row r="172" spans="1:38">
      <c r="A172" t="s">
        <v>232</v>
      </c>
      <c r="B172" s="6">
        <v>646</v>
      </c>
      <c r="C172" s="6" t="b">
        <v>1</v>
      </c>
      <c r="D172" s="6" t="b">
        <v>1</v>
      </c>
      <c r="E172" s="6">
        <v>61</v>
      </c>
      <c r="F172" s="103">
        <v>0</v>
      </c>
      <c r="G172" s="103">
        <v>14.199999809265099</v>
      </c>
      <c r="H172" s="103">
        <v>60.0265398305894</v>
      </c>
      <c r="I172" s="4">
        <v>37.476599999999998</v>
      </c>
      <c r="J172" s="4">
        <v>-122.31425</v>
      </c>
      <c r="K172" s="4">
        <v>37.353140000000003</v>
      </c>
      <c r="L172" s="4">
        <v>-122.10292</v>
      </c>
      <c r="M172" s="4">
        <v>37.313049999999997</v>
      </c>
      <c r="N172" s="4">
        <v>-122.06992</v>
      </c>
      <c r="O172" s="4">
        <v>37.274889999999999</v>
      </c>
      <c r="P172" s="4">
        <v>-122.01027000000001</v>
      </c>
      <c r="Q172" s="4">
        <v>37.243079999999999</v>
      </c>
      <c r="R172" s="4">
        <v>-121.95536</v>
      </c>
      <c r="S172" s="4">
        <v>37.215510000000002</v>
      </c>
      <c r="T172" s="4">
        <v>-121.89396000000001</v>
      </c>
      <c r="U172" s="4">
        <v>37.19444</v>
      </c>
      <c r="V172" s="4">
        <v>-121.75523999999901</v>
      </c>
    </row>
    <row r="173" spans="1:38">
      <c r="A173" t="s">
        <v>234</v>
      </c>
      <c r="B173" s="6">
        <v>11</v>
      </c>
      <c r="C173" s="6" t="b">
        <v>1</v>
      </c>
      <c r="D173" s="6" t="b">
        <v>1</v>
      </c>
      <c r="E173" s="6">
        <v>90</v>
      </c>
      <c r="F173" s="103">
        <v>0</v>
      </c>
      <c r="G173" s="103">
        <v>14</v>
      </c>
      <c r="H173" s="103">
        <v>85.819823045178097</v>
      </c>
      <c r="I173" s="4">
        <v>36.357590000000002</v>
      </c>
      <c r="J173" s="4">
        <v>-121.50309</v>
      </c>
      <c r="K173" s="4">
        <v>36.400170000000003</v>
      </c>
      <c r="L173" s="4">
        <v>-121.59573</v>
      </c>
      <c r="M173" s="4">
        <v>36.438720000000004</v>
      </c>
      <c r="N173" s="4">
        <v>-121.6489</v>
      </c>
      <c r="O173" s="4">
        <v>36.469290000000001</v>
      </c>
      <c r="P173" s="4">
        <v>-121.735309999999</v>
      </c>
      <c r="Q173" s="4">
        <v>36.584949999999999</v>
      </c>
      <c r="R173" s="4">
        <v>-121.86559</v>
      </c>
      <c r="S173" s="4">
        <v>36.813600000000001</v>
      </c>
      <c r="T173" s="4">
        <v>-122.010489999999</v>
      </c>
      <c r="U173" s="4">
        <v>36.921280000000003</v>
      </c>
      <c r="V173" s="4">
        <v>-122.12215999999999</v>
      </c>
    </row>
    <row r="174" spans="1:38">
      <c r="A174" t="s">
        <v>235</v>
      </c>
      <c r="B174" s="6">
        <v>188</v>
      </c>
      <c r="C174" s="6" t="b">
        <v>1</v>
      </c>
      <c r="D174" s="6" t="b">
        <v>1</v>
      </c>
      <c r="E174" s="6">
        <v>32</v>
      </c>
      <c r="F174" s="103">
        <v>0</v>
      </c>
      <c r="G174" s="103">
        <v>8.6000003814697195</v>
      </c>
      <c r="H174" s="103">
        <v>17.7984917210586</v>
      </c>
      <c r="I174" s="4">
        <v>34.943359999999998</v>
      </c>
      <c r="J174" s="4">
        <v>-119.485067</v>
      </c>
      <c r="K174" s="4">
        <v>34.949759</v>
      </c>
      <c r="L174" s="4">
        <v>-119.54701900000001</v>
      </c>
      <c r="M174" s="4">
        <v>34.959257000000001</v>
      </c>
      <c r="N174" s="4">
        <v>-119.59380299999999</v>
      </c>
      <c r="O174" s="4">
        <v>34.981774000000001</v>
      </c>
      <c r="P174" s="4">
        <v>-119.673886</v>
      </c>
    </row>
    <row r="175" spans="1:38">
      <c r="A175" t="s">
        <v>236</v>
      </c>
      <c r="B175" s="6">
        <v>187</v>
      </c>
      <c r="C175" s="6" t="b">
        <v>1</v>
      </c>
      <c r="D175" s="6" t="b">
        <v>1</v>
      </c>
      <c r="E175" s="6">
        <v>32</v>
      </c>
      <c r="F175" s="103">
        <v>0</v>
      </c>
      <c r="G175" s="103">
        <v>8.6000003814697195</v>
      </c>
      <c r="H175" s="103">
        <v>28.228000803614101</v>
      </c>
      <c r="I175" s="4">
        <v>34.974815</v>
      </c>
      <c r="J175" s="4">
        <v>-119.72164600000001</v>
      </c>
      <c r="K175" s="4">
        <v>34.994003999999997</v>
      </c>
      <c r="L175" s="4">
        <v>-119.76290299999999</v>
      </c>
      <c r="M175" s="4">
        <v>35.029418</v>
      </c>
      <c r="N175" s="4">
        <v>-119.812381</v>
      </c>
      <c r="O175" s="4">
        <v>35.088524</v>
      </c>
      <c r="P175" s="4">
        <v>-119.848771</v>
      </c>
      <c r="Q175" s="4">
        <v>35.163291000000001</v>
      </c>
      <c r="R175" s="4">
        <v>-119.9204</v>
      </c>
    </row>
    <row r="176" spans="1:38">
      <c r="A176" t="s">
        <v>237</v>
      </c>
      <c r="B176" s="6">
        <v>711</v>
      </c>
      <c r="C176" s="6" t="b">
        <v>1</v>
      </c>
      <c r="D176" s="6" t="b">
        <v>0</v>
      </c>
      <c r="E176" s="6">
        <v>40</v>
      </c>
      <c r="F176" s="103">
        <v>1</v>
      </c>
      <c r="G176" s="103">
        <v>13.5</v>
      </c>
      <c r="H176" s="103">
        <v>18.812461565627501</v>
      </c>
      <c r="I176" s="4">
        <v>37.772950000000002</v>
      </c>
      <c r="J176" s="4">
        <v>-121.9081</v>
      </c>
      <c r="K176" s="4">
        <v>37.801679999999998</v>
      </c>
      <c r="L176" s="4">
        <v>-121.96558</v>
      </c>
      <c r="M176" s="4">
        <v>37.896039999999999</v>
      </c>
      <c r="N176" s="4">
        <v>-122.04979</v>
      </c>
    </row>
    <row r="177" spans="1:46">
      <c r="A177" t="s">
        <v>238</v>
      </c>
      <c r="B177" s="6">
        <v>713</v>
      </c>
      <c r="C177" s="6" t="b">
        <v>1</v>
      </c>
      <c r="D177" s="6" t="b">
        <v>0</v>
      </c>
      <c r="E177" s="6">
        <v>40</v>
      </c>
      <c r="F177" s="103">
        <v>1</v>
      </c>
      <c r="G177" s="103">
        <v>13.5</v>
      </c>
      <c r="H177" s="103">
        <v>11.3423078498954</v>
      </c>
      <c r="I177" s="4">
        <v>37.724069999999998</v>
      </c>
      <c r="J177" s="4">
        <v>-121.78523</v>
      </c>
      <c r="K177" s="4">
        <v>37.765459999999997</v>
      </c>
      <c r="L177" s="4">
        <v>-121.90313</v>
      </c>
    </row>
    <row r="178" spans="1:46">
      <c r="A178" t="s">
        <v>239</v>
      </c>
      <c r="B178" s="6">
        <v>156</v>
      </c>
      <c r="C178" s="6" t="b">
        <v>1</v>
      </c>
      <c r="D178" s="6" t="b">
        <v>1</v>
      </c>
      <c r="E178" s="6">
        <v>90</v>
      </c>
      <c r="F178" s="103">
        <v>0</v>
      </c>
      <c r="G178" s="103">
        <v>11.699999809265099</v>
      </c>
      <c r="H178" s="103">
        <v>51.2633531999845</v>
      </c>
      <c r="I178" s="4">
        <v>35.436515</v>
      </c>
      <c r="J178" s="4">
        <v>-116.907123</v>
      </c>
      <c r="K178" s="4">
        <v>35.429312000000003</v>
      </c>
      <c r="L178" s="4">
        <v>-116.84542500000001</v>
      </c>
      <c r="M178" s="4">
        <v>35.444710999999998</v>
      </c>
      <c r="N178" s="4">
        <v>-116.63503</v>
      </c>
      <c r="O178" s="4">
        <v>35.426909999999999</v>
      </c>
      <c r="P178" s="4">
        <v>-116.51093299999999</v>
      </c>
      <c r="Q178" s="4">
        <v>35.417520000000003</v>
      </c>
      <c r="R178" s="4">
        <v>-116.43644</v>
      </c>
      <c r="S178" s="4">
        <v>35.388080000000002</v>
      </c>
      <c r="T178" s="4">
        <v>-116.3531</v>
      </c>
    </row>
    <row r="179" spans="1:46">
      <c r="A179" t="s">
        <v>240</v>
      </c>
      <c r="B179" s="6">
        <v>122</v>
      </c>
      <c r="C179" s="6" t="b">
        <v>1</v>
      </c>
      <c r="D179" s="6" t="b">
        <v>1</v>
      </c>
      <c r="E179" s="6">
        <v>90</v>
      </c>
      <c r="F179" s="103">
        <v>0</v>
      </c>
      <c r="G179" s="103">
        <v>10.199999809265099</v>
      </c>
      <c r="H179" s="103">
        <v>66.474519641347896</v>
      </c>
      <c r="I179" s="4">
        <v>33.59104</v>
      </c>
      <c r="J179" s="4">
        <v>-117.914549999999</v>
      </c>
      <c r="K179" s="4">
        <v>33.508040000000001</v>
      </c>
      <c r="L179" s="4">
        <v>-117.798859999999</v>
      </c>
      <c r="M179" s="4">
        <v>33.402410000000003</v>
      </c>
      <c r="N179" s="4">
        <v>-117.68819000000001</v>
      </c>
      <c r="O179" s="4">
        <v>33.2515</v>
      </c>
      <c r="P179" s="4">
        <v>-117.54734999999999</v>
      </c>
      <c r="Q179" s="4">
        <v>33.216290000000001</v>
      </c>
      <c r="R179" s="4">
        <v>-117.48698</v>
      </c>
      <c r="S179" s="4">
        <v>33.155929999999998</v>
      </c>
      <c r="T179" s="4">
        <v>-117.42914</v>
      </c>
    </row>
    <row r="180" spans="1:46">
      <c r="A180" t="s">
        <v>241</v>
      </c>
      <c r="B180" s="6">
        <v>235</v>
      </c>
      <c r="C180" s="6" t="b">
        <v>1</v>
      </c>
      <c r="D180" s="6" t="b">
        <v>0</v>
      </c>
      <c r="E180" s="6">
        <v>88</v>
      </c>
      <c r="F180" s="103">
        <v>0</v>
      </c>
      <c r="G180" s="103">
        <v>15</v>
      </c>
      <c r="H180" s="103">
        <v>65.380156580132606</v>
      </c>
      <c r="I180" s="4">
        <v>33.612718000000001</v>
      </c>
      <c r="J180" s="4">
        <v>-117.933993</v>
      </c>
      <c r="K180" s="4">
        <v>33.674472000000002</v>
      </c>
      <c r="L180" s="4">
        <v>-117.99303399999999</v>
      </c>
      <c r="M180" s="4">
        <v>33.704535</v>
      </c>
      <c r="N180" s="4">
        <v>-118.04364099999999</v>
      </c>
      <c r="O180" s="4">
        <v>33.717910000000003</v>
      </c>
      <c r="P180" s="4">
        <v>-118.062962</v>
      </c>
      <c r="Q180" s="4">
        <v>33.735498999999997</v>
      </c>
      <c r="R180" s="4">
        <v>-118.07569700000001</v>
      </c>
      <c r="S180" s="4">
        <v>33.764850000000003</v>
      </c>
      <c r="T180" s="4">
        <v>-118.11377299999999</v>
      </c>
      <c r="U180" s="4">
        <v>33.788685999999998</v>
      </c>
      <c r="V180" s="4">
        <v>-118.150398</v>
      </c>
      <c r="W180" s="4">
        <v>33.826655000000002</v>
      </c>
      <c r="X180" s="4">
        <v>-118.20568299999999</v>
      </c>
      <c r="Y180" s="4">
        <v>33.832115999999999</v>
      </c>
      <c r="Z180" s="4">
        <v>-118.21281</v>
      </c>
      <c r="AA180" s="4">
        <v>33.843800999999999</v>
      </c>
      <c r="AB180" s="4">
        <v>-118.232179</v>
      </c>
      <c r="AC180" s="4">
        <v>33.884745000000002</v>
      </c>
      <c r="AD180" s="4">
        <v>-118.264261</v>
      </c>
      <c r="AE180" s="4">
        <v>33.911527</v>
      </c>
      <c r="AF180" s="4">
        <v>-118.288056</v>
      </c>
      <c r="AG180" s="4">
        <v>33.930630999999998</v>
      </c>
      <c r="AH180" s="4">
        <v>-118.30383</v>
      </c>
      <c r="AI180" s="4">
        <v>33.933247999999999</v>
      </c>
      <c r="AJ180" s="4">
        <v>-118.31823900000001</v>
      </c>
      <c r="AK180" s="4">
        <v>33.947944999999997</v>
      </c>
      <c r="AL180" s="4">
        <v>-118.328788</v>
      </c>
      <c r="AM180" s="4">
        <v>33.961587000000002</v>
      </c>
      <c r="AN180" s="4">
        <v>-118.35311499999899</v>
      </c>
      <c r="AO180" s="4">
        <v>33.988790000000002</v>
      </c>
      <c r="AP180" s="4">
        <v>-118.360316</v>
      </c>
      <c r="AQ180" s="4">
        <v>34.002360000000003</v>
      </c>
      <c r="AR180" s="4">
        <v>-118.367231</v>
      </c>
      <c r="AS180" s="4">
        <v>34.043309000000001</v>
      </c>
      <c r="AT180" s="4">
        <v>-118.389551</v>
      </c>
    </row>
    <row r="181" spans="1:46">
      <c r="A181" t="s">
        <v>243</v>
      </c>
      <c r="B181" s="6">
        <v>83</v>
      </c>
      <c r="C181" s="6" t="b">
        <v>1</v>
      </c>
      <c r="D181" s="6" t="b">
        <v>1</v>
      </c>
      <c r="E181" s="6">
        <v>41</v>
      </c>
      <c r="F181" s="103">
        <v>0</v>
      </c>
      <c r="G181" s="103">
        <v>16.600000381469702</v>
      </c>
      <c r="H181" s="103">
        <v>28.303875145550801</v>
      </c>
      <c r="I181" s="4">
        <v>34.368389999999998</v>
      </c>
      <c r="J181" s="4">
        <v>-116.80329999999999</v>
      </c>
      <c r="K181" s="4">
        <v>34.333889999999997</v>
      </c>
      <c r="L181" s="4">
        <v>-116.760739999999</v>
      </c>
      <c r="M181" s="4">
        <v>34.341639999999998</v>
      </c>
      <c r="N181" s="4">
        <v>-116.71876</v>
      </c>
      <c r="O181" s="4">
        <v>34.331620000000001</v>
      </c>
      <c r="P181" s="4">
        <v>-116.669579999999</v>
      </c>
      <c r="Q181" s="4">
        <v>34.340420000000002</v>
      </c>
      <c r="R181" s="4">
        <v>-116.64315999999999</v>
      </c>
      <c r="S181" s="4">
        <v>34.333379999999998</v>
      </c>
      <c r="T181" s="4">
        <v>-116.62204</v>
      </c>
      <c r="U181" s="4">
        <v>34.32105</v>
      </c>
      <c r="V181" s="4">
        <v>-116.588569999999</v>
      </c>
      <c r="W181" s="4">
        <v>34.319290000000002</v>
      </c>
      <c r="X181" s="4">
        <v>-116.53925</v>
      </c>
      <c r="Y181" s="4">
        <v>34.310490000000001</v>
      </c>
      <c r="Z181" s="4">
        <v>-116.52517</v>
      </c>
    </row>
    <row r="182" spans="1:46">
      <c r="A182" t="s">
        <v>244</v>
      </c>
      <c r="B182" s="6">
        <v>82</v>
      </c>
      <c r="C182" s="6" t="b">
        <v>1</v>
      </c>
      <c r="D182" s="6" t="b">
        <v>1</v>
      </c>
      <c r="E182" s="6">
        <v>49</v>
      </c>
      <c r="F182" s="103">
        <v>0</v>
      </c>
      <c r="G182" s="103">
        <v>15.699999809265099</v>
      </c>
      <c r="H182" s="103">
        <v>48.791339380354501</v>
      </c>
      <c r="I182" s="4">
        <v>34.316929999999999</v>
      </c>
      <c r="J182" s="4">
        <v>-117.26906</v>
      </c>
      <c r="K182" s="4">
        <v>34.343000000000004</v>
      </c>
      <c r="L182" s="4">
        <v>-117.242</v>
      </c>
      <c r="M182" s="4">
        <v>34.366999999999997</v>
      </c>
      <c r="N182" s="4">
        <v>-117.22799999999999</v>
      </c>
      <c r="O182" s="4">
        <v>34.371000000000002</v>
      </c>
      <c r="P182" s="4">
        <v>-117.209999999999</v>
      </c>
      <c r="Q182" s="4">
        <v>34.404679999999999</v>
      </c>
      <c r="R182" s="4">
        <v>-117.20113000000001</v>
      </c>
      <c r="S182" s="4">
        <v>34.438650000000003</v>
      </c>
      <c r="T182" s="4">
        <v>-117.16715000000001</v>
      </c>
      <c r="U182" s="4">
        <v>34.444310000000002</v>
      </c>
      <c r="V182" s="4">
        <v>-117.144509999999</v>
      </c>
      <c r="W182" s="4">
        <v>34.441479999999999</v>
      </c>
      <c r="X182" s="4">
        <v>-117.10769999999999</v>
      </c>
      <c r="Y182" s="4">
        <v>34.421669999999999</v>
      </c>
      <c r="Z182" s="4">
        <v>-117.059579999999</v>
      </c>
      <c r="AA182" s="4">
        <v>34.396189999999997</v>
      </c>
      <c r="AB182" s="4">
        <v>-117.00297</v>
      </c>
      <c r="AC182" s="4">
        <v>34.382040000000003</v>
      </c>
      <c r="AD182" s="4">
        <v>-116.98882</v>
      </c>
      <c r="AE182" s="4">
        <v>34.365049999999997</v>
      </c>
      <c r="AF182" s="4">
        <v>-116.93785</v>
      </c>
      <c r="AG182" s="4">
        <v>34.370719999999999</v>
      </c>
      <c r="AH182" s="4">
        <v>-116.85011</v>
      </c>
    </row>
    <row r="183" spans="1:46">
      <c r="A183" t="s">
        <v>245</v>
      </c>
      <c r="B183" s="6">
        <v>199</v>
      </c>
      <c r="C183" s="6" t="b">
        <v>1</v>
      </c>
      <c r="D183" s="6" t="b">
        <v>1</v>
      </c>
      <c r="E183" s="6">
        <v>54</v>
      </c>
      <c r="F183" s="103">
        <v>0.5</v>
      </c>
      <c r="G183" s="103">
        <v>16.7000007629394</v>
      </c>
      <c r="H183" s="103">
        <v>3.3188582464744201</v>
      </c>
      <c r="I183" s="4">
        <v>34.092525999999999</v>
      </c>
      <c r="J183" s="4">
        <v>-118.317227</v>
      </c>
      <c r="K183" s="4">
        <v>34.083846000000001</v>
      </c>
      <c r="L183" s="4">
        <v>-118.351709</v>
      </c>
    </row>
    <row r="184" spans="1:46">
      <c r="A184" t="s">
        <v>246</v>
      </c>
      <c r="B184" s="6">
        <v>687</v>
      </c>
      <c r="C184" s="6" t="b">
        <v>1</v>
      </c>
      <c r="D184" s="6" t="b">
        <v>1</v>
      </c>
      <c r="E184" s="6">
        <v>50</v>
      </c>
      <c r="F184" s="103">
        <v>0</v>
      </c>
      <c r="G184" s="103">
        <v>13</v>
      </c>
      <c r="H184" s="103">
        <v>25.568409211061901</v>
      </c>
      <c r="I184" s="4">
        <v>39.11018</v>
      </c>
      <c r="J184" s="4">
        <v>-120.04447</v>
      </c>
      <c r="K184" s="4">
        <v>39.148000000000003</v>
      </c>
      <c r="L184" s="4">
        <v>-120.049999999999</v>
      </c>
      <c r="M184" s="4">
        <v>39.216920000000002</v>
      </c>
      <c r="N184" s="4">
        <v>-119.99431</v>
      </c>
      <c r="O184" s="4">
        <v>39.324249999999999</v>
      </c>
      <c r="P184" s="4">
        <v>-119.96006</v>
      </c>
    </row>
    <row r="185" spans="1:46">
      <c r="A185" t="s">
        <v>248</v>
      </c>
      <c r="B185" s="6">
        <v>130</v>
      </c>
      <c r="C185" s="6" t="b">
        <v>1</v>
      </c>
      <c r="D185" s="6" t="b">
        <v>1</v>
      </c>
      <c r="E185" s="6">
        <v>35</v>
      </c>
      <c r="F185" s="103">
        <v>7.4000000953674299</v>
      </c>
      <c r="G185" s="103">
        <v>16.799999237060501</v>
      </c>
      <c r="H185" s="103">
        <v>33.3666547769934</v>
      </c>
      <c r="I185" s="4">
        <v>34.417200000000001</v>
      </c>
      <c r="J185" s="4">
        <v>-118.712</v>
      </c>
      <c r="K185" s="4">
        <v>34.404000000000003</v>
      </c>
      <c r="L185" s="4">
        <v>-118.634</v>
      </c>
      <c r="M185" s="4">
        <v>34.383699999999997</v>
      </c>
      <c r="N185" s="4">
        <v>-118.596</v>
      </c>
      <c r="O185" s="4">
        <v>34.354100000000003</v>
      </c>
      <c r="P185" s="4">
        <v>-118.545</v>
      </c>
      <c r="Q185" s="4">
        <v>34.342100000000002</v>
      </c>
      <c r="R185" s="4">
        <v>-118.47799999999999</v>
      </c>
      <c r="S185" s="4">
        <v>34.328200000000002</v>
      </c>
      <c r="T185" s="4">
        <v>-118.42400000000001</v>
      </c>
      <c r="U185" s="4">
        <v>34.309699999999999</v>
      </c>
      <c r="V185" s="4">
        <v>-118.378</v>
      </c>
    </row>
    <row r="186" spans="1:46">
      <c r="A186" t="s">
        <v>249</v>
      </c>
      <c r="B186" s="6">
        <v>211</v>
      </c>
      <c r="C186" s="6" t="b">
        <v>1</v>
      </c>
      <c r="D186" s="6" t="b">
        <v>1</v>
      </c>
      <c r="E186" s="6">
        <v>31</v>
      </c>
      <c r="F186" s="103">
        <v>0</v>
      </c>
      <c r="G186" s="103">
        <v>14.899999618530201</v>
      </c>
      <c r="H186" s="103">
        <v>24.945135656760701</v>
      </c>
      <c r="I186" s="4">
        <v>34.228723000000002</v>
      </c>
      <c r="J186" s="4">
        <v>-118.453875</v>
      </c>
      <c r="K186" s="4">
        <v>34.248404999999998</v>
      </c>
      <c r="L186" s="4">
        <v>-118.51446199999999</v>
      </c>
      <c r="M186" s="4">
        <v>34.259675000000001</v>
      </c>
      <c r="N186" s="4">
        <v>-118.565117</v>
      </c>
      <c r="O186" s="4">
        <v>34.301664000000002</v>
      </c>
      <c r="P186" s="4">
        <v>-118.655495</v>
      </c>
      <c r="Q186" s="4">
        <v>34.300795000000001</v>
      </c>
      <c r="R186" s="4">
        <v>-118.705707</v>
      </c>
    </row>
    <row r="187" spans="1:46">
      <c r="A187" t="s">
        <v>250</v>
      </c>
      <c r="B187" s="6">
        <v>116</v>
      </c>
      <c r="C187" s="6" t="b">
        <v>1</v>
      </c>
      <c r="D187" s="6" t="b">
        <v>1</v>
      </c>
      <c r="E187" s="6">
        <v>65</v>
      </c>
      <c r="F187" s="103">
        <v>1</v>
      </c>
      <c r="G187" s="103">
        <v>19.399999618530199</v>
      </c>
      <c r="H187" s="103">
        <v>49.7900113594483</v>
      </c>
      <c r="I187" s="4">
        <v>34.260440000000003</v>
      </c>
      <c r="J187" s="4">
        <v>-119.21196</v>
      </c>
      <c r="K187" s="4">
        <v>34.275979999999997</v>
      </c>
      <c r="L187" s="4">
        <v>-119.12853</v>
      </c>
      <c r="M187" s="4">
        <v>34.316510000000001</v>
      </c>
      <c r="N187" s="4">
        <v>-119.09739999999999</v>
      </c>
      <c r="O187" s="4">
        <v>34.352249999999998</v>
      </c>
      <c r="P187" s="4">
        <v>-119.04024</v>
      </c>
      <c r="Q187" s="4">
        <v>34.36309</v>
      </c>
      <c r="R187" s="4">
        <v>-118.95890999999899</v>
      </c>
      <c r="S187" s="4">
        <v>34.381329999999998</v>
      </c>
      <c r="T187" s="4">
        <v>-118.88048999999999</v>
      </c>
      <c r="U187" s="4">
        <v>34.385019999999997</v>
      </c>
      <c r="V187" s="4">
        <v>-118.81043</v>
      </c>
      <c r="W187" s="4">
        <v>34.401319999999998</v>
      </c>
      <c r="X187" s="4">
        <v>-118.77422</v>
      </c>
      <c r="Y187" s="4">
        <v>34.397770000000001</v>
      </c>
      <c r="Z187" s="4">
        <v>-118.7227</v>
      </c>
    </row>
    <row r="188" spans="1:46">
      <c r="A188" t="s">
        <v>251</v>
      </c>
      <c r="B188" s="6">
        <v>709</v>
      </c>
      <c r="C188" s="6" t="b">
        <v>1</v>
      </c>
      <c r="D188" s="6" t="b">
        <v>1</v>
      </c>
      <c r="E188" s="6">
        <v>58</v>
      </c>
      <c r="F188" s="103">
        <v>0</v>
      </c>
      <c r="G188" s="103">
        <v>7</v>
      </c>
      <c r="H188" s="103">
        <v>121.860956778586</v>
      </c>
      <c r="I188" s="4">
        <v>34.91778</v>
      </c>
      <c r="J188" s="4">
        <v>-120.31670999999901</v>
      </c>
      <c r="K188" s="4">
        <v>34.999160000000003</v>
      </c>
      <c r="L188" s="4">
        <v>-120.34863</v>
      </c>
      <c r="M188" s="4">
        <v>35.087940000000003</v>
      </c>
      <c r="N188" s="4">
        <v>-120.41297</v>
      </c>
      <c r="O188" s="4">
        <v>35.120919999999998</v>
      </c>
      <c r="P188" s="4">
        <v>-120.45711</v>
      </c>
      <c r="Q188" s="4">
        <v>35.210099999999997</v>
      </c>
      <c r="R188" s="4">
        <v>-120.52673</v>
      </c>
      <c r="S188" s="4">
        <v>35.341549999999998</v>
      </c>
      <c r="T188" s="4">
        <v>-120.649509999999</v>
      </c>
      <c r="U188" s="4">
        <v>35.450270000000003</v>
      </c>
      <c r="V188" s="4">
        <v>-120.80696</v>
      </c>
      <c r="W188" s="4">
        <v>35.503909999999998</v>
      </c>
      <c r="X188" s="4">
        <v>-120.86799000000001</v>
      </c>
      <c r="Y188" s="4">
        <v>35.571170000000002</v>
      </c>
      <c r="Z188" s="4">
        <v>-120.93344999999999</v>
      </c>
      <c r="AA188" s="4">
        <v>35.590470000000003</v>
      </c>
      <c r="AB188" s="4">
        <v>-121.00139</v>
      </c>
      <c r="AC188" s="4">
        <v>35.624839999999999</v>
      </c>
      <c r="AD188" s="4">
        <v>-121.05588</v>
      </c>
      <c r="AE188" s="4">
        <v>35.65945</v>
      </c>
      <c r="AF188" s="4">
        <v>-121.15266</v>
      </c>
      <c r="AG188" s="4">
        <v>35.683579999999999</v>
      </c>
      <c r="AH188" s="4">
        <v>-121.219669999999</v>
      </c>
    </row>
    <row r="189" spans="1:46">
      <c r="A189" t="s">
        <v>252</v>
      </c>
      <c r="B189" s="6">
        <v>777</v>
      </c>
      <c r="C189" s="6" t="b">
        <v>1</v>
      </c>
      <c r="D189" s="6" t="b">
        <v>0</v>
      </c>
      <c r="E189" s="6">
        <v>23</v>
      </c>
      <c r="F189" s="103">
        <v>1</v>
      </c>
      <c r="G189" s="103">
        <v>8.3000001907348597</v>
      </c>
      <c r="H189" s="103">
        <v>65.091781706230293</v>
      </c>
      <c r="I189" s="4">
        <v>32.977986999999999</v>
      </c>
      <c r="J189" s="4">
        <v>-117.597567</v>
      </c>
      <c r="K189" s="4">
        <v>33.054920000000003</v>
      </c>
      <c r="L189" s="4">
        <v>-117.61452199999999</v>
      </c>
      <c r="M189" s="4">
        <v>33.072443</v>
      </c>
      <c r="N189" s="4">
        <v>-117.652547</v>
      </c>
      <c r="O189" s="4">
        <v>33.157780000000002</v>
      </c>
      <c r="P189" s="4">
        <v>-117.68014599999999</v>
      </c>
      <c r="Q189" s="4">
        <v>33.217531000000001</v>
      </c>
      <c r="R189" s="4">
        <v>-117.71042300000001</v>
      </c>
      <c r="S189" s="4">
        <v>33.244328000000003</v>
      </c>
      <c r="T189" s="4">
        <v>-117.74727</v>
      </c>
      <c r="U189" s="4">
        <v>33.332407000000003</v>
      </c>
      <c r="V189" s="4">
        <v>-117.746213</v>
      </c>
      <c r="W189" s="4">
        <v>33.411310999999998</v>
      </c>
      <c r="X189" s="4">
        <v>-117.784344</v>
      </c>
      <c r="Y189" s="4">
        <v>33.472327999999997</v>
      </c>
      <c r="Z189" s="4">
        <v>-117.81562599999999</v>
      </c>
      <c r="AA189" s="4">
        <v>33.509264999999999</v>
      </c>
      <c r="AB189" s="4">
        <v>-117.819639</v>
      </c>
    </row>
    <row r="190" spans="1:46">
      <c r="A190" t="s">
        <v>253</v>
      </c>
      <c r="B190" s="6">
        <v>921</v>
      </c>
      <c r="C190" s="6" t="b">
        <v>1</v>
      </c>
      <c r="D190" s="6" t="b">
        <v>1</v>
      </c>
      <c r="E190" s="6">
        <v>90</v>
      </c>
      <c r="F190" s="103">
        <v>0</v>
      </c>
      <c r="G190" s="103">
        <v>11</v>
      </c>
      <c r="H190" s="103">
        <v>39.878670326197998</v>
      </c>
      <c r="I190" s="4">
        <v>37.00376</v>
      </c>
      <c r="J190" s="4">
        <v>-121.0498</v>
      </c>
      <c r="K190" s="4">
        <v>37.090899999999998</v>
      </c>
      <c r="L190" s="4">
        <v>-121.12739999999999</v>
      </c>
      <c r="M190" s="4">
        <v>37.144500000000001</v>
      </c>
      <c r="N190" s="4">
        <v>-121.1606</v>
      </c>
      <c r="O190" s="4">
        <v>37.187899999999999</v>
      </c>
      <c r="P190" s="4">
        <v>-121.22110000000001</v>
      </c>
      <c r="Q190" s="4">
        <v>37.249899999999997</v>
      </c>
      <c r="R190" s="4">
        <v>-121.27079999999999</v>
      </c>
      <c r="S190" s="4">
        <v>37.297400000000003</v>
      </c>
      <c r="T190" s="4">
        <v>-121.3018</v>
      </c>
    </row>
    <row r="191" spans="1:46">
      <c r="A191" t="s">
        <v>254</v>
      </c>
      <c r="B191" s="6">
        <v>9</v>
      </c>
      <c r="C191" s="6" t="b">
        <v>1</v>
      </c>
      <c r="D191" s="6" t="b">
        <v>1</v>
      </c>
      <c r="E191" s="6">
        <v>90</v>
      </c>
      <c r="F191" s="103">
        <v>0</v>
      </c>
      <c r="G191" s="103">
        <v>11</v>
      </c>
      <c r="H191" s="103">
        <v>62.211340957332901</v>
      </c>
      <c r="I191" s="4">
        <v>37.1081</v>
      </c>
      <c r="J191" s="4">
        <v>-121.142899999999</v>
      </c>
      <c r="K191" s="4">
        <v>37.033999999999999</v>
      </c>
      <c r="L191" s="4">
        <v>-121.13800000000001</v>
      </c>
      <c r="M191" s="4">
        <v>36.907055</v>
      </c>
      <c r="N191" s="4">
        <v>-121.011404999999</v>
      </c>
      <c r="O191" s="4">
        <v>36.793956000000001</v>
      </c>
      <c r="P191" s="4">
        <v>-120.903581</v>
      </c>
      <c r="Q191" s="4">
        <v>36.625230000000002</v>
      </c>
      <c r="R191" s="4">
        <v>-120.82285</v>
      </c>
    </row>
    <row r="192" spans="1:46">
      <c r="A192" t="s">
        <v>255</v>
      </c>
      <c r="B192" s="6">
        <v>64</v>
      </c>
      <c r="C192" s="6" t="b">
        <v>1</v>
      </c>
      <c r="D192" s="6" t="b">
        <v>1</v>
      </c>
      <c r="E192" s="6">
        <v>90</v>
      </c>
      <c r="F192" s="103">
        <v>0</v>
      </c>
      <c r="G192" s="103">
        <v>13.5</v>
      </c>
      <c r="H192" s="103">
        <v>108.208890272899</v>
      </c>
      <c r="I192" s="4">
        <v>36.30771</v>
      </c>
      <c r="J192" s="4">
        <v>-117.96535</v>
      </c>
      <c r="K192" s="4">
        <v>36.5047</v>
      </c>
      <c r="L192" s="4">
        <v>-118.019999999999</v>
      </c>
      <c r="M192" s="4">
        <v>36.552199999999999</v>
      </c>
      <c r="N192" s="4">
        <v>-118.04300000000001</v>
      </c>
      <c r="O192" s="4">
        <v>36.6355</v>
      </c>
      <c r="P192" s="4">
        <v>-118.069999999999</v>
      </c>
      <c r="Q192" s="4">
        <v>36.694299999999998</v>
      </c>
      <c r="R192" s="4">
        <v>-118.082999999999</v>
      </c>
      <c r="S192" s="4">
        <v>36.773899999999998</v>
      </c>
      <c r="T192" s="4">
        <v>-118.119</v>
      </c>
      <c r="U192" s="4">
        <v>36.8506</v>
      </c>
      <c r="V192" s="4">
        <v>-118.16</v>
      </c>
      <c r="W192" s="4">
        <v>36.9315</v>
      </c>
      <c r="X192" s="4">
        <v>-118.197</v>
      </c>
      <c r="Y192" s="4">
        <v>37.234000000000002</v>
      </c>
      <c r="Z192" s="4">
        <v>-118.328999999999</v>
      </c>
    </row>
    <row r="193" spans="1:42">
      <c r="A193" t="s">
        <v>256</v>
      </c>
      <c r="B193" s="6">
        <v>891</v>
      </c>
      <c r="C193" s="6" t="b">
        <v>1</v>
      </c>
      <c r="D193" s="6" t="b">
        <v>1</v>
      </c>
      <c r="E193" s="6">
        <v>50</v>
      </c>
      <c r="F193" s="103">
        <v>0</v>
      </c>
      <c r="G193" s="103">
        <v>13</v>
      </c>
      <c r="H193" s="103">
        <v>17.211622940269699</v>
      </c>
      <c r="I193" s="4">
        <v>37.19276</v>
      </c>
      <c r="J193" s="4">
        <v>-118.34453000000001</v>
      </c>
      <c r="K193" s="4">
        <v>37.234340000000003</v>
      </c>
      <c r="L193" s="4">
        <v>-118.37578999999999</v>
      </c>
      <c r="M193" s="4">
        <v>37.257219999999997</v>
      </c>
      <c r="N193" s="4">
        <v>-118.37493000000001</v>
      </c>
      <c r="O193" s="4">
        <v>37.319299999999998</v>
      </c>
      <c r="P193" s="4">
        <v>-118.41330000000001</v>
      </c>
      <c r="Q193" s="4">
        <v>37.333320000000001</v>
      </c>
      <c r="R193" s="4">
        <v>-118.41006</v>
      </c>
    </row>
    <row r="194" spans="1:42">
      <c r="A194" t="s">
        <v>257</v>
      </c>
      <c r="B194" s="6">
        <v>47</v>
      </c>
      <c r="C194" s="6" t="b">
        <v>1</v>
      </c>
      <c r="D194" s="6" t="b">
        <v>1</v>
      </c>
      <c r="E194" s="6">
        <v>90</v>
      </c>
      <c r="F194" s="103">
        <v>0</v>
      </c>
      <c r="G194" s="103">
        <v>12</v>
      </c>
      <c r="H194" s="103">
        <v>25.216360551342099</v>
      </c>
      <c r="I194" s="4">
        <v>35.606389999999998</v>
      </c>
      <c r="J194" s="4">
        <v>-116.87723</v>
      </c>
      <c r="K194" s="4">
        <v>35.727739999999997</v>
      </c>
      <c r="L194" s="4">
        <v>-116.641419999999</v>
      </c>
    </row>
    <row r="195" spans="1:42">
      <c r="A195" t="s">
        <v>258</v>
      </c>
      <c r="B195" s="6">
        <v>841</v>
      </c>
      <c r="C195" s="6" t="b">
        <v>1</v>
      </c>
      <c r="D195" s="6" t="b">
        <v>1</v>
      </c>
      <c r="E195" s="6">
        <v>33</v>
      </c>
      <c r="F195" s="103">
        <v>0</v>
      </c>
      <c r="G195" s="103">
        <v>13.899999618530201</v>
      </c>
      <c r="H195" s="103">
        <v>41.486836926456903</v>
      </c>
      <c r="I195" s="4">
        <v>34.886600000000001</v>
      </c>
      <c r="J195" s="4">
        <v>-119.70617999999899</v>
      </c>
      <c r="K195" s="4">
        <v>34.830100000000002</v>
      </c>
      <c r="L195" s="4">
        <v>-119.6211</v>
      </c>
      <c r="M195" s="4">
        <v>34.811900000000001</v>
      </c>
      <c r="N195" s="4">
        <v>-119.583299999999</v>
      </c>
      <c r="O195" s="4">
        <v>34.798900000000003</v>
      </c>
      <c r="P195" s="4">
        <v>-119.50579999999999</v>
      </c>
      <c r="Q195" s="4">
        <v>34.764899999999997</v>
      </c>
      <c r="R195" s="4">
        <v>-119.4508</v>
      </c>
      <c r="S195" s="4">
        <v>34.674199999999999</v>
      </c>
      <c r="T195" s="4">
        <v>-119.3447</v>
      </c>
    </row>
    <row r="196" spans="1:42">
      <c r="A196" t="s">
        <v>259</v>
      </c>
      <c r="B196" s="6">
        <v>109</v>
      </c>
      <c r="C196" s="6" t="b">
        <v>1</v>
      </c>
      <c r="D196" s="6" t="b">
        <v>1</v>
      </c>
      <c r="E196" s="6">
        <v>90</v>
      </c>
      <c r="F196" s="103">
        <v>0</v>
      </c>
      <c r="G196" s="103">
        <v>13.6000003814697</v>
      </c>
      <c r="H196" s="103">
        <v>107.14880765184</v>
      </c>
      <c r="I196" s="4">
        <v>33.226779999999998</v>
      </c>
      <c r="J196" s="4">
        <v>-117.85948999999999</v>
      </c>
      <c r="K196" s="4">
        <v>33.279800000000002</v>
      </c>
      <c r="L196" s="4">
        <v>-117.917</v>
      </c>
      <c r="M196" s="4">
        <v>33.318399999999997</v>
      </c>
      <c r="N196" s="4">
        <v>-117.943</v>
      </c>
      <c r="O196" s="4">
        <v>33.354599999999998</v>
      </c>
      <c r="P196" s="4">
        <v>-117.986</v>
      </c>
      <c r="Q196" s="4">
        <v>33.442799999999998</v>
      </c>
      <c r="R196" s="4">
        <v>-118.06</v>
      </c>
      <c r="S196" s="4">
        <v>33.4816</v>
      </c>
      <c r="T196" s="4">
        <v>-118.08</v>
      </c>
      <c r="U196" s="4">
        <v>33.544899999999998</v>
      </c>
      <c r="V196" s="4">
        <v>-118.119</v>
      </c>
      <c r="W196" s="4">
        <v>33.583500000000001</v>
      </c>
      <c r="X196" s="4">
        <v>-118.146</v>
      </c>
      <c r="Y196" s="4">
        <v>33.691899999999997</v>
      </c>
      <c r="Z196" s="4">
        <v>-118.233</v>
      </c>
      <c r="AA196" s="4">
        <v>33.747199999999999</v>
      </c>
      <c r="AB196" s="4">
        <v>-118.254</v>
      </c>
      <c r="AC196" s="4">
        <v>33.789499999999997</v>
      </c>
      <c r="AD196" s="4">
        <v>-118.334</v>
      </c>
      <c r="AE196" s="4">
        <v>33.817500000000003</v>
      </c>
      <c r="AF196" s="4">
        <v>-118.4</v>
      </c>
      <c r="AG196" s="4">
        <v>33.863700000000001</v>
      </c>
      <c r="AH196" s="4">
        <v>-118.43899999999999</v>
      </c>
      <c r="AI196" s="4">
        <v>33.902099999999997</v>
      </c>
      <c r="AJ196" s="4">
        <v>-118.496</v>
      </c>
      <c r="AK196" s="4">
        <v>33.970199999999998</v>
      </c>
      <c r="AL196" s="4">
        <v>-118.557</v>
      </c>
    </row>
    <row r="197" spans="1:42">
      <c r="A197" t="s">
        <v>260</v>
      </c>
      <c r="B197" s="6">
        <v>244</v>
      </c>
      <c r="C197" s="6" t="b">
        <v>1</v>
      </c>
      <c r="D197" s="6" t="b">
        <v>1</v>
      </c>
      <c r="E197" s="6">
        <v>90</v>
      </c>
      <c r="F197" s="103">
        <v>0</v>
      </c>
      <c r="G197" s="103">
        <v>13</v>
      </c>
      <c r="H197" s="103">
        <v>109.657411495085</v>
      </c>
      <c r="I197" s="4">
        <v>35.612188000000003</v>
      </c>
      <c r="J197" s="4">
        <v>-116.90463699999999</v>
      </c>
      <c r="K197" s="4">
        <v>35.639785000000003</v>
      </c>
      <c r="L197" s="4">
        <v>-116.94230899999999</v>
      </c>
      <c r="M197" s="4">
        <v>35.659784000000002</v>
      </c>
      <c r="N197" s="4">
        <v>-116.975937</v>
      </c>
      <c r="O197" s="4">
        <v>35.682780000000001</v>
      </c>
      <c r="P197" s="4">
        <v>-117.05160799999901</v>
      </c>
      <c r="Q197" s="4">
        <v>35.711244000000001</v>
      </c>
      <c r="R197" s="4">
        <v>-117.090485</v>
      </c>
      <c r="S197" s="4">
        <v>35.754474999999999</v>
      </c>
      <c r="T197" s="4">
        <v>-117.121394</v>
      </c>
      <c r="U197" s="4">
        <v>35.860765999999998</v>
      </c>
      <c r="V197" s="4">
        <v>-117.16798199999999</v>
      </c>
      <c r="W197" s="4">
        <v>35.890425</v>
      </c>
      <c r="X197" s="4">
        <v>-117.171031</v>
      </c>
      <c r="Y197" s="4">
        <v>35.920665</v>
      </c>
      <c r="Z197" s="4">
        <v>-117.186459</v>
      </c>
      <c r="AA197" s="4">
        <v>36.008113000000002</v>
      </c>
      <c r="AB197" s="4">
        <v>-117.21472199999999</v>
      </c>
      <c r="AC197" s="4">
        <v>36.038328999999997</v>
      </c>
      <c r="AD197" s="4">
        <v>-117.219646</v>
      </c>
      <c r="AE197" s="4">
        <v>36.070863000000003</v>
      </c>
      <c r="AF197" s="4">
        <v>-117.196684</v>
      </c>
      <c r="AG197" s="4">
        <v>36.206964999999997</v>
      </c>
      <c r="AH197" s="4">
        <v>-117.219767</v>
      </c>
      <c r="AI197" s="4">
        <v>36.269868000000002</v>
      </c>
      <c r="AJ197" s="4">
        <v>-117.264329</v>
      </c>
      <c r="AK197" s="4">
        <v>36.307068000000001</v>
      </c>
      <c r="AL197" s="4">
        <v>-117.31814</v>
      </c>
      <c r="AM197" s="4">
        <v>36.439636</v>
      </c>
      <c r="AN197" s="4">
        <v>-117.411468</v>
      </c>
    </row>
    <row r="198" spans="1:42">
      <c r="A198" t="s">
        <v>261</v>
      </c>
      <c r="B198" s="6">
        <v>162</v>
      </c>
      <c r="C198" s="6" t="b">
        <v>1</v>
      </c>
      <c r="D198" s="6" t="b">
        <v>1</v>
      </c>
      <c r="E198" s="6">
        <v>90</v>
      </c>
      <c r="F198" s="103">
        <v>0</v>
      </c>
      <c r="G198" s="103">
        <v>13.399999618530201</v>
      </c>
      <c r="H198" s="103">
        <v>54.907312065518298</v>
      </c>
      <c r="I198" s="4">
        <v>34.925330000000002</v>
      </c>
      <c r="J198" s="4">
        <v>-116.77996</v>
      </c>
      <c r="K198" s="4">
        <v>35.030949999999997</v>
      </c>
      <c r="L198" s="4">
        <v>-116.78977999999999</v>
      </c>
      <c r="M198" s="4">
        <v>35.052849999999999</v>
      </c>
      <c r="N198" s="4">
        <v>-116.80941</v>
      </c>
      <c r="O198" s="4">
        <v>35.247990000000001</v>
      </c>
      <c r="P198" s="4">
        <v>-116.88305</v>
      </c>
      <c r="Q198" s="4">
        <v>35.320160000000001</v>
      </c>
      <c r="R198" s="4">
        <v>-116.88668</v>
      </c>
      <c r="S198" s="4">
        <v>35.401090000000003</v>
      </c>
      <c r="T198" s="4">
        <v>-116.91540999999999</v>
      </c>
    </row>
    <row r="199" spans="1:42">
      <c r="A199" t="s">
        <v>262</v>
      </c>
      <c r="B199" s="6">
        <v>186</v>
      </c>
      <c r="C199" s="6" t="b">
        <v>1</v>
      </c>
      <c r="D199" s="6" t="b">
        <v>1</v>
      </c>
      <c r="E199" s="6">
        <v>50</v>
      </c>
      <c r="F199" s="103">
        <v>0.30000001192092801</v>
      </c>
      <c r="G199" s="103">
        <v>14</v>
      </c>
      <c r="H199" s="103">
        <v>13.872744140560499</v>
      </c>
      <c r="I199" s="4">
        <v>33.837645999999999</v>
      </c>
      <c r="J199" s="4">
        <v>-117.740948</v>
      </c>
      <c r="K199" s="4">
        <v>33.824528000000001</v>
      </c>
      <c r="L199" s="4">
        <v>-117.817284</v>
      </c>
      <c r="M199" s="4">
        <v>33.843516999999999</v>
      </c>
      <c r="N199" s="4">
        <v>-117.885812</v>
      </c>
    </row>
    <row r="200" spans="1:42">
      <c r="A200" t="s">
        <v>263</v>
      </c>
      <c r="B200" s="6">
        <v>647</v>
      </c>
      <c r="C200" s="6" t="b">
        <v>1</v>
      </c>
      <c r="D200" s="6" t="b">
        <v>1</v>
      </c>
      <c r="E200" s="6">
        <v>81</v>
      </c>
      <c r="F200" s="103">
        <v>0</v>
      </c>
      <c r="G200" s="103">
        <v>9.5</v>
      </c>
      <c r="H200" s="103">
        <v>50.910518781262098</v>
      </c>
      <c r="I200" s="4">
        <v>37.312249999999999</v>
      </c>
      <c r="J200" s="4">
        <v>-122.16225</v>
      </c>
      <c r="K200" s="4">
        <v>37.350439999999999</v>
      </c>
      <c r="L200" s="4">
        <v>-122.21639999999999</v>
      </c>
      <c r="M200" s="4">
        <v>37.387279999999997</v>
      </c>
      <c r="N200" s="4">
        <v>-122.25534</v>
      </c>
      <c r="O200" s="4">
        <v>37.449249999999999</v>
      </c>
      <c r="P200" s="4">
        <v>-122.342109999999</v>
      </c>
      <c r="Q200" s="4">
        <v>37.522829999999999</v>
      </c>
      <c r="R200" s="4">
        <v>-122.39136000000001</v>
      </c>
      <c r="S200" s="4">
        <v>37.586309999999997</v>
      </c>
      <c r="T200" s="4">
        <v>-122.49369</v>
      </c>
      <c r="U200" s="4">
        <v>37.640059999999998</v>
      </c>
      <c r="V200" s="4">
        <v>-122.556379999999</v>
      </c>
    </row>
    <row r="201" spans="1:42">
      <c r="A201" t="s">
        <v>264</v>
      </c>
      <c r="B201" s="6">
        <v>193</v>
      </c>
      <c r="C201" s="6" t="b">
        <v>1</v>
      </c>
      <c r="D201" s="6" t="b">
        <v>1</v>
      </c>
      <c r="E201" s="6">
        <v>45</v>
      </c>
      <c r="F201" s="103">
        <v>0</v>
      </c>
      <c r="G201" s="103">
        <v>16.299999237060501</v>
      </c>
      <c r="H201" s="103">
        <v>61.637089513611002</v>
      </c>
      <c r="I201" s="4">
        <v>34.619202999999999</v>
      </c>
      <c r="J201" s="4">
        <v>-118.788847</v>
      </c>
      <c r="K201" s="4">
        <v>34.621575999999997</v>
      </c>
      <c r="L201" s="4">
        <v>-118.840861</v>
      </c>
      <c r="M201" s="4">
        <v>34.616503000000002</v>
      </c>
      <c r="N201" s="4">
        <v>-118.889804</v>
      </c>
      <c r="O201" s="4">
        <v>34.579873999999997</v>
      </c>
      <c r="P201" s="4">
        <v>-118.971255</v>
      </c>
      <c r="Q201" s="4">
        <v>34.576923000000001</v>
      </c>
      <c r="R201" s="4">
        <v>-119.128401</v>
      </c>
      <c r="S201" s="4">
        <v>34.603904</v>
      </c>
      <c r="T201" s="4">
        <v>-119.257609</v>
      </c>
      <c r="U201" s="4">
        <v>34.622931999999999</v>
      </c>
      <c r="V201" s="4">
        <v>-119.335734</v>
      </c>
      <c r="W201" s="4">
        <v>34.649619999999999</v>
      </c>
      <c r="X201" s="4">
        <v>-119.370024</v>
      </c>
      <c r="Y201" s="4">
        <v>34.665129</v>
      </c>
      <c r="Z201" s="4">
        <v>-119.427048</v>
      </c>
    </row>
    <row r="202" spans="1:42">
      <c r="A202" t="s">
        <v>265</v>
      </c>
      <c r="B202" s="6">
        <v>93</v>
      </c>
      <c r="C202" s="6" t="b">
        <v>1</v>
      </c>
      <c r="D202" s="6" t="b">
        <v>1</v>
      </c>
      <c r="E202" s="6">
        <v>90</v>
      </c>
      <c r="F202" s="103">
        <v>0</v>
      </c>
      <c r="G202" s="103">
        <v>15.5</v>
      </c>
      <c r="H202" s="103">
        <v>83.242236444784297</v>
      </c>
      <c r="I202" s="4">
        <v>34.054958999999997</v>
      </c>
      <c r="J202" s="4">
        <v>-116.720392</v>
      </c>
      <c r="K202" s="4">
        <v>34.060183000000002</v>
      </c>
      <c r="L202" s="4">
        <v>-116.70145599999999</v>
      </c>
      <c r="M202" s="4">
        <v>34.072529000000003</v>
      </c>
      <c r="N202" s="4">
        <v>-116.67965100000001</v>
      </c>
      <c r="O202" s="4">
        <v>34.080126999999997</v>
      </c>
      <c r="P202" s="4">
        <v>-116.638336</v>
      </c>
      <c r="Q202" s="4">
        <v>34.078702</v>
      </c>
      <c r="R202" s="4">
        <v>-116.591283</v>
      </c>
      <c r="S202" s="4">
        <v>34.082976000000002</v>
      </c>
      <c r="T202" s="4">
        <v>-116.558575</v>
      </c>
      <c r="U202" s="4">
        <v>34.110992000000003</v>
      </c>
      <c r="V202" s="4">
        <v>-116.479389</v>
      </c>
      <c r="W202" s="4">
        <v>34.124288</v>
      </c>
      <c r="X202" s="4">
        <v>-116.459305</v>
      </c>
      <c r="Y202" s="4">
        <v>34.130460999999997</v>
      </c>
      <c r="Z202" s="4">
        <v>-116.414547</v>
      </c>
      <c r="AA202" s="4">
        <v>34.144706999999997</v>
      </c>
      <c r="AB202" s="4">
        <v>-116.283143</v>
      </c>
      <c r="AC202" s="4">
        <v>34.147556000000002</v>
      </c>
      <c r="AD202" s="4">
        <v>-116.22863099999999</v>
      </c>
      <c r="AE202" s="4">
        <v>34.138058999999998</v>
      </c>
      <c r="AF202" s="4">
        <v>-116.081734</v>
      </c>
      <c r="AG202" s="4">
        <v>34.130460999999997</v>
      </c>
      <c r="AH202" s="4">
        <v>-116.053617</v>
      </c>
      <c r="AI202" s="4">
        <v>34.125712999999998</v>
      </c>
      <c r="AJ202" s="4">
        <v>-116.011154</v>
      </c>
      <c r="AK202" s="4">
        <v>34.108142999999998</v>
      </c>
      <c r="AL202" s="4">
        <v>-115.95893700000001</v>
      </c>
      <c r="AM202" s="4">
        <v>34.106243999999997</v>
      </c>
      <c r="AN202" s="4">
        <v>-115.943444</v>
      </c>
      <c r="AO202" s="4">
        <v>34.093359999999997</v>
      </c>
      <c r="AP202" s="4">
        <v>-115.845479999999</v>
      </c>
    </row>
    <row r="203" spans="1:42">
      <c r="A203" t="s">
        <v>266</v>
      </c>
      <c r="B203" s="6">
        <v>89</v>
      </c>
      <c r="C203" s="6" t="b">
        <v>1</v>
      </c>
      <c r="D203" s="6" t="b">
        <v>1</v>
      </c>
      <c r="E203" s="6">
        <v>90</v>
      </c>
      <c r="F203" s="103">
        <v>0</v>
      </c>
      <c r="G203" s="103">
        <v>13.1000003814697</v>
      </c>
      <c r="H203" s="103">
        <v>90.730315229786896</v>
      </c>
      <c r="I203" s="4">
        <v>34.121490000000001</v>
      </c>
      <c r="J203" s="4">
        <v>-115.98907</v>
      </c>
      <c r="K203" s="4">
        <v>34.153979999999997</v>
      </c>
      <c r="L203" s="4">
        <v>-116.02888</v>
      </c>
      <c r="M203" s="4">
        <v>34.205860000000001</v>
      </c>
      <c r="N203" s="4">
        <v>-116.061309999999</v>
      </c>
      <c r="O203" s="4">
        <v>34.291449999999998</v>
      </c>
      <c r="P203" s="4">
        <v>-116.12356</v>
      </c>
      <c r="Q203" s="4">
        <v>34.391300000000001</v>
      </c>
      <c r="R203" s="4">
        <v>-116.175429999999</v>
      </c>
      <c r="S203" s="4">
        <v>34.470410000000001</v>
      </c>
      <c r="T203" s="4">
        <v>-116.25194999999999</v>
      </c>
      <c r="U203" s="4">
        <v>34.479480000000002</v>
      </c>
      <c r="V203" s="4">
        <v>-116.25712999999899</v>
      </c>
      <c r="W203" s="4">
        <v>34.491160000000001</v>
      </c>
      <c r="X203" s="4">
        <v>-116.25712999999899</v>
      </c>
      <c r="Y203" s="4">
        <v>34.562480000000001</v>
      </c>
      <c r="Z203" s="4">
        <v>-116.33364</v>
      </c>
      <c r="AA203" s="4">
        <v>34.633809999999997</v>
      </c>
      <c r="AB203" s="4">
        <v>-116.37643</v>
      </c>
      <c r="AC203" s="4">
        <v>34.69735</v>
      </c>
      <c r="AD203" s="4">
        <v>-116.40627000000001</v>
      </c>
      <c r="AE203" s="4">
        <v>34.817959999999999</v>
      </c>
      <c r="AF203" s="4">
        <v>-116.48536999999899</v>
      </c>
    </row>
    <row r="204" spans="1:42">
      <c r="A204" t="s">
        <v>267</v>
      </c>
      <c r="B204" s="6">
        <v>212</v>
      </c>
      <c r="C204" s="6" t="b">
        <v>1</v>
      </c>
      <c r="D204" s="6" t="b">
        <v>0</v>
      </c>
      <c r="E204" s="6">
        <v>13</v>
      </c>
      <c r="F204" s="103">
        <v>1.5</v>
      </c>
      <c r="G204" s="103">
        <v>8.8000001907348597</v>
      </c>
      <c r="H204" s="103">
        <v>34.760490421348003</v>
      </c>
      <c r="I204" s="4">
        <v>34.233773999999997</v>
      </c>
      <c r="J204" s="4">
        <v>-119.77574399999899</v>
      </c>
      <c r="K204" s="4">
        <v>34.265419999999999</v>
      </c>
      <c r="L204" s="4">
        <v>-119.832009</v>
      </c>
      <c r="M204" s="4">
        <v>34.287731000000001</v>
      </c>
      <c r="N204" s="4">
        <v>-119.91174100000001</v>
      </c>
      <c r="O204" s="4">
        <v>34.304400000000001</v>
      </c>
      <c r="P204" s="4">
        <v>-119.978363</v>
      </c>
      <c r="Q204" s="4">
        <v>34.275512999999997</v>
      </c>
      <c r="R204" s="4">
        <v>-120.060193</v>
      </c>
      <c r="S204" s="4">
        <v>34.248764999999999</v>
      </c>
      <c r="T204" s="4">
        <v>-120.1194</v>
      </c>
    </row>
    <row r="205" spans="1:42">
      <c r="A205" t="s">
        <v>269</v>
      </c>
      <c r="B205" s="6">
        <v>215</v>
      </c>
      <c r="C205" s="6" t="b">
        <v>1</v>
      </c>
      <c r="D205" s="6" t="b">
        <v>0</v>
      </c>
      <c r="E205" s="6">
        <v>16</v>
      </c>
      <c r="F205" s="103">
        <v>0.40000000596046398</v>
      </c>
      <c r="G205" s="103">
        <v>12.699999809265099</v>
      </c>
      <c r="H205" s="103">
        <v>30.2566172519392</v>
      </c>
      <c r="I205" s="4">
        <v>34.171574</v>
      </c>
      <c r="J205" s="4">
        <v>-119.47751700000001</v>
      </c>
      <c r="K205" s="4">
        <v>34.154491999999998</v>
      </c>
      <c r="L205" s="4">
        <v>-119.57209099999901</v>
      </c>
      <c r="M205" s="4">
        <v>34.150258999999998</v>
      </c>
      <c r="N205" s="4">
        <v>-119.639387</v>
      </c>
      <c r="O205" s="4">
        <v>34.155470999999999</v>
      </c>
      <c r="P205" s="4">
        <v>-119.683376</v>
      </c>
      <c r="Q205" s="4">
        <v>34.167937999999999</v>
      </c>
      <c r="R205" s="4">
        <v>-119.802531999999</v>
      </c>
    </row>
    <row r="206" spans="1:42">
      <c r="A206" t="s">
        <v>270</v>
      </c>
      <c r="B206" s="6">
        <v>688</v>
      </c>
      <c r="C206" s="6" t="b">
        <v>1</v>
      </c>
      <c r="D206" s="6" t="b">
        <v>1</v>
      </c>
      <c r="E206" s="6">
        <v>60</v>
      </c>
      <c r="F206" s="103">
        <v>0</v>
      </c>
      <c r="G206" s="103">
        <v>8.8999996185302699</v>
      </c>
      <c r="H206" s="103">
        <v>37.182690612639703</v>
      </c>
      <c r="I206" s="4">
        <v>41.19941</v>
      </c>
      <c r="J206" s="4">
        <v>-121.40361999999899</v>
      </c>
      <c r="K206" s="4">
        <v>41.113770000000002</v>
      </c>
      <c r="L206" s="4">
        <v>-121.33571999999999</v>
      </c>
      <c r="M206" s="4">
        <v>41.035809999999998</v>
      </c>
      <c r="N206" s="4">
        <v>-121.28748</v>
      </c>
      <c r="O206" s="4">
        <v>40.969520000000003</v>
      </c>
      <c r="P206" s="4">
        <v>-121.2702</v>
      </c>
      <c r="Q206" s="4">
        <v>40.889769999999999</v>
      </c>
      <c r="R206" s="4">
        <v>-121.28946999999999</v>
      </c>
    </row>
    <row r="207" spans="1:42">
      <c r="A207" t="s">
        <v>271</v>
      </c>
      <c r="B207" s="6">
        <v>58</v>
      </c>
      <c r="C207" s="6" t="b">
        <v>1</v>
      </c>
      <c r="D207" s="6" t="b">
        <v>1</v>
      </c>
      <c r="E207" s="6">
        <v>46</v>
      </c>
      <c r="F207" s="103">
        <v>0</v>
      </c>
      <c r="G207" s="103">
        <v>13.6000003814697</v>
      </c>
      <c r="H207" s="103">
        <v>43.607177581009203</v>
      </c>
      <c r="I207" s="4">
        <v>34.941519</v>
      </c>
      <c r="J207" s="4">
        <v>-119.29589900000001</v>
      </c>
      <c r="K207" s="4">
        <v>34.956225000000003</v>
      </c>
      <c r="L207" s="4">
        <v>-119.237059</v>
      </c>
      <c r="M207" s="4">
        <v>34.955635999999998</v>
      </c>
      <c r="N207" s="4">
        <v>-119.206203999999</v>
      </c>
      <c r="O207" s="4">
        <v>34.986936999999998</v>
      </c>
      <c r="P207" s="4">
        <v>-119.128158</v>
      </c>
      <c r="Q207" s="4">
        <v>35.007081999999997</v>
      </c>
      <c r="R207" s="4">
        <v>-119.080911999999</v>
      </c>
      <c r="S207" s="4">
        <v>35.007477000000002</v>
      </c>
      <c r="T207" s="4">
        <v>-119.05053899999901</v>
      </c>
      <c r="U207" s="4">
        <v>34.991677000000003</v>
      </c>
      <c r="V207" s="4">
        <v>-119.036075</v>
      </c>
      <c r="W207" s="4">
        <v>34.978248000000001</v>
      </c>
      <c r="X207" s="4">
        <v>-119.012934</v>
      </c>
      <c r="Y207" s="4">
        <v>34.968373</v>
      </c>
      <c r="Z207" s="4">
        <v>-118.99413199999999</v>
      </c>
      <c r="AA207" s="4">
        <v>34.943871999999999</v>
      </c>
      <c r="AB207" s="4">
        <v>-118.979455999999</v>
      </c>
      <c r="AC207" s="4">
        <v>34.935048999999999</v>
      </c>
      <c r="AD207" s="4">
        <v>-118.968693</v>
      </c>
      <c r="AE207" s="4">
        <v>34.931519999999999</v>
      </c>
      <c r="AF207" s="4">
        <v>-118.948601</v>
      </c>
      <c r="AG207" s="4">
        <v>34.932696</v>
      </c>
      <c r="AH207" s="4">
        <v>-118.927792</v>
      </c>
      <c r="AI207" s="4">
        <v>34.939143999999999</v>
      </c>
      <c r="AJ207" s="4">
        <v>-118.91072699999999</v>
      </c>
      <c r="AK207" s="4">
        <v>34.935048999999999</v>
      </c>
      <c r="AL207" s="4">
        <v>-118.878998</v>
      </c>
    </row>
    <row r="208" spans="1:42">
      <c r="A208" t="s">
        <v>272</v>
      </c>
      <c r="B208" s="6">
        <v>666</v>
      </c>
      <c r="C208" s="6" t="b">
        <v>1</v>
      </c>
      <c r="D208" s="6" t="b">
        <v>1</v>
      </c>
      <c r="E208" s="6">
        <v>53</v>
      </c>
      <c r="F208" s="103">
        <v>0</v>
      </c>
      <c r="G208" s="103">
        <v>9</v>
      </c>
      <c r="H208" s="103">
        <v>62.530160411526403</v>
      </c>
      <c r="I208" s="4">
        <v>37.915689999999998</v>
      </c>
      <c r="J208" s="4">
        <v>-122.84302</v>
      </c>
      <c r="K208" s="4">
        <v>37.946800000000003</v>
      </c>
      <c r="L208" s="4">
        <v>-122.91777</v>
      </c>
      <c r="M208" s="4">
        <v>37.962319999999998</v>
      </c>
      <c r="N208" s="4">
        <v>-122.937979999999</v>
      </c>
      <c r="O208" s="4">
        <v>37.970970000000001</v>
      </c>
      <c r="P208" s="4">
        <v>-123.02739</v>
      </c>
      <c r="Q208" s="4">
        <v>38.093670000000003</v>
      </c>
      <c r="R208" s="4">
        <v>-123.17321</v>
      </c>
      <c r="S208" s="4">
        <v>38.184350000000002</v>
      </c>
      <c r="T208" s="4">
        <v>-123.23464</v>
      </c>
      <c r="U208" s="4">
        <v>38.31156</v>
      </c>
      <c r="V208" s="4">
        <v>-123.27758</v>
      </c>
    </row>
    <row r="209" spans="1:46">
      <c r="A209" t="s">
        <v>274</v>
      </c>
      <c r="B209" s="6">
        <v>843</v>
      </c>
      <c r="C209" s="6" t="b">
        <v>1</v>
      </c>
      <c r="D209" s="6" t="b">
        <v>1</v>
      </c>
      <c r="E209" s="6">
        <v>53</v>
      </c>
      <c r="F209" s="103">
        <v>0</v>
      </c>
      <c r="G209" s="103">
        <v>9</v>
      </c>
      <c r="H209" s="103">
        <v>34.205821697758402</v>
      </c>
      <c r="I209" s="4">
        <v>37.681649999999998</v>
      </c>
      <c r="J209" s="4">
        <v>-122.592169999999</v>
      </c>
      <c r="K209" s="4">
        <v>37.812460000000002</v>
      </c>
      <c r="L209" s="4">
        <v>-122.71239</v>
      </c>
      <c r="M209" s="4">
        <v>37.915689999999998</v>
      </c>
      <c r="N209" s="4">
        <v>-122.84302</v>
      </c>
    </row>
    <row r="210" spans="1:46">
      <c r="A210" t="s">
        <v>275</v>
      </c>
      <c r="B210" s="6">
        <v>545</v>
      </c>
      <c r="C210" s="6" t="b">
        <v>1</v>
      </c>
      <c r="D210" s="6" t="b">
        <v>1</v>
      </c>
      <c r="E210" s="6">
        <v>81</v>
      </c>
      <c r="F210" s="103">
        <v>0</v>
      </c>
      <c r="G210" s="103">
        <v>15</v>
      </c>
      <c r="H210" s="103">
        <v>28.4604606706787</v>
      </c>
      <c r="I210" s="4">
        <v>39.513269999999999</v>
      </c>
      <c r="J210" s="4">
        <v>-120.24502</v>
      </c>
      <c r="K210" s="4">
        <v>39.466999999999999</v>
      </c>
      <c r="L210" s="4">
        <v>-120.23168</v>
      </c>
      <c r="M210" s="4">
        <v>39.418750000000003</v>
      </c>
      <c r="N210" s="4">
        <v>-120.20323999999999</v>
      </c>
      <c r="O210" s="4">
        <v>39.347099999999998</v>
      </c>
      <c r="P210" s="4">
        <v>-120.14412</v>
      </c>
      <c r="Q210" s="4">
        <v>39.283900000000003</v>
      </c>
      <c r="R210" s="4">
        <v>-120.10357999999999</v>
      </c>
    </row>
    <row r="211" spans="1:46">
      <c r="A211" t="s">
        <v>276</v>
      </c>
      <c r="B211" s="6">
        <v>240</v>
      </c>
      <c r="C211" s="6" t="b">
        <v>1</v>
      </c>
      <c r="D211" s="6" t="b">
        <v>0</v>
      </c>
      <c r="E211" s="6">
        <v>25</v>
      </c>
      <c r="F211" s="103">
        <v>5</v>
      </c>
      <c r="G211" s="103">
        <v>13</v>
      </c>
      <c r="H211" s="103">
        <v>44.180542104131</v>
      </c>
      <c r="I211" s="4">
        <v>33.926853999999999</v>
      </c>
      <c r="J211" s="4">
        <v>-117.867278</v>
      </c>
      <c r="K211" s="4">
        <v>33.931510000000003</v>
      </c>
      <c r="L211" s="4">
        <v>-118.04324699999999</v>
      </c>
      <c r="M211" s="4">
        <v>33.954076999999998</v>
      </c>
      <c r="N211" s="4">
        <v>-118.143496</v>
      </c>
      <c r="O211" s="4">
        <v>34.058605999999997</v>
      </c>
      <c r="P211" s="4">
        <v>-118.297611</v>
      </c>
    </row>
    <row r="212" spans="1:46">
      <c r="A212" t="s">
        <v>277</v>
      </c>
      <c r="B212" s="6">
        <v>648</v>
      </c>
      <c r="C212" s="6" t="b">
        <v>1</v>
      </c>
      <c r="D212" s="6" t="b">
        <v>1</v>
      </c>
      <c r="E212" s="6">
        <v>85</v>
      </c>
      <c r="F212" s="103">
        <v>0</v>
      </c>
      <c r="G212" s="103">
        <v>10.1000003814697</v>
      </c>
      <c r="H212" s="103">
        <v>25.253584410681199</v>
      </c>
      <c r="I212" s="4">
        <v>36.93768</v>
      </c>
      <c r="J212" s="4">
        <v>-121.37575</v>
      </c>
      <c r="K212" s="4">
        <v>36.893569999999997</v>
      </c>
      <c r="L212" s="4">
        <v>-121.33534</v>
      </c>
      <c r="M212" s="4">
        <v>36.855960000000003</v>
      </c>
      <c r="N212" s="4">
        <v>-121.29734999999999</v>
      </c>
      <c r="O212" s="4">
        <v>36.810470000000002</v>
      </c>
      <c r="P212" s="4">
        <v>-121.25794999999999</v>
      </c>
      <c r="Q212" s="4">
        <v>36.754989999999999</v>
      </c>
      <c r="R212" s="4">
        <v>-121.2073</v>
      </c>
    </row>
    <row r="213" spans="1:46">
      <c r="A213" t="s">
        <v>279</v>
      </c>
      <c r="B213" s="6">
        <v>152</v>
      </c>
      <c r="C213" s="6" t="b">
        <v>1</v>
      </c>
      <c r="D213" s="6" t="b">
        <v>1</v>
      </c>
      <c r="E213" s="6">
        <v>79</v>
      </c>
      <c r="F213" s="103">
        <v>0</v>
      </c>
      <c r="G213" s="103">
        <v>15.6000003814697</v>
      </c>
      <c r="H213" s="103">
        <v>22.4963377606576</v>
      </c>
      <c r="I213" s="4">
        <v>34.162964000000002</v>
      </c>
      <c r="J213" s="4">
        <v>-117.990061</v>
      </c>
      <c r="K213" s="4">
        <v>34.160882999999998</v>
      </c>
      <c r="L213" s="4">
        <v>-118.00254299999899</v>
      </c>
      <c r="M213" s="4">
        <v>34.155546999999999</v>
      </c>
      <c r="N213" s="4">
        <v>-118.014949</v>
      </c>
      <c r="O213" s="4">
        <v>34.150714999999998</v>
      </c>
      <c r="P213" s="4">
        <v>-118.02924</v>
      </c>
      <c r="Q213" s="4">
        <v>34.140870999999997</v>
      </c>
      <c r="R213" s="4">
        <v>-118.049336</v>
      </c>
      <c r="S213" s="4">
        <v>34.139141000000002</v>
      </c>
      <c r="T213" s="4">
        <v>-118.057453</v>
      </c>
      <c r="U213" s="4">
        <v>34.129640999999999</v>
      </c>
      <c r="V213" s="4">
        <v>-118.080546</v>
      </c>
      <c r="W213" s="4">
        <v>34.122880000000002</v>
      </c>
      <c r="X213" s="4">
        <v>-118.115128</v>
      </c>
      <c r="Y213" s="4">
        <v>34.121299</v>
      </c>
      <c r="Z213" s="4">
        <v>-118.123121</v>
      </c>
      <c r="AA213" s="4">
        <v>34.118318000000002</v>
      </c>
      <c r="AB213" s="4">
        <v>-118.128951</v>
      </c>
      <c r="AC213" s="4">
        <v>34.121699999999997</v>
      </c>
      <c r="AD213" s="4">
        <v>-118.223</v>
      </c>
    </row>
    <row r="214" spans="1:46">
      <c r="A214" t="s">
        <v>280</v>
      </c>
      <c r="B214" s="6">
        <v>118</v>
      </c>
      <c r="C214" s="6" t="b">
        <v>1</v>
      </c>
      <c r="D214" s="6" t="b">
        <v>1</v>
      </c>
      <c r="E214" s="6">
        <v>56</v>
      </c>
      <c r="F214" s="103">
        <v>0</v>
      </c>
      <c r="G214" s="103">
        <v>14.1000003814697</v>
      </c>
      <c r="H214" s="103">
        <v>100.595741027787</v>
      </c>
      <c r="I214" s="4">
        <v>34.3386</v>
      </c>
      <c r="J214" s="4">
        <v>-119.304</v>
      </c>
      <c r="K214" s="4">
        <v>34.337000000000003</v>
      </c>
      <c r="L214" s="4">
        <v>-119.38</v>
      </c>
      <c r="M214" s="4">
        <v>34.356000000000002</v>
      </c>
      <c r="N214" s="4">
        <v>-119.42400000000001</v>
      </c>
      <c r="O214" s="4">
        <v>34.357300000000002</v>
      </c>
      <c r="P214" s="4">
        <v>-119.47</v>
      </c>
      <c r="Q214" s="4">
        <v>34.357199999999999</v>
      </c>
      <c r="R214" s="4">
        <v>-119.53100000000001</v>
      </c>
      <c r="S214" s="4">
        <v>34.358199999999997</v>
      </c>
      <c r="T214" s="4">
        <v>-119.631</v>
      </c>
      <c r="U214" s="4">
        <v>34.361699999999999</v>
      </c>
      <c r="V214" s="4">
        <v>-119.749</v>
      </c>
      <c r="W214" s="4">
        <v>34.382199999999997</v>
      </c>
      <c r="X214" s="4">
        <v>-119.861</v>
      </c>
      <c r="Y214" s="4">
        <v>34.399099999999997</v>
      </c>
      <c r="Z214" s="4">
        <v>-119.938999999999</v>
      </c>
      <c r="AA214" s="4">
        <v>34.357300000000002</v>
      </c>
      <c r="AB214" s="4">
        <v>-120.386</v>
      </c>
    </row>
    <row r="215" spans="1:46">
      <c r="A215" t="s">
        <v>281</v>
      </c>
      <c r="B215" s="6">
        <v>161</v>
      </c>
      <c r="C215" s="6" t="b">
        <v>1</v>
      </c>
      <c r="D215" s="6" t="b">
        <v>1</v>
      </c>
      <c r="E215" s="6">
        <v>90</v>
      </c>
      <c r="F215" s="103">
        <v>0</v>
      </c>
      <c r="G215" s="103">
        <v>11.699999809265099</v>
      </c>
      <c r="H215" s="103">
        <v>25.528836603830602</v>
      </c>
      <c r="I215" s="4">
        <v>35.243808999999999</v>
      </c>
      <c r="J215" s="4">
        <v>-116.356138999999</v>
      </c>
      <c r="K215" s="4">
        <v>35.171610999999999</v>
      </c>
      <c r="L215" s="4">
        <v>-116.30044100000001</v>
      </c>
      <c r="M215" s="4">
        <v>35.065610999999997</v>
      </c>
      <c r="N215" s="4">
        <v>-116.18084500000001</v>
      </c>
    </row>
    <row r="216" spans="1:46">
      <c r="A216" t="s">
        <v>282</v>
      </c>
      <c r="B216" s="6">
        <v>232</v>
      </c>
      <c r="C216" s="6" t="b">
        <v>1</v>
      </c>
      <c r="D216" s="6" t="b">
        <v>0</v>
      </c>
      <c r="E216" s="6">
        <v>90</v>
      </c>
      <c r="F216" s="103">
        <v>0</v>
      </c>
      <c r="G216" s="103">
        <v>13.300000190734799</v>
      </c>
      <c r="H216" s="103">
        <v>12.6782860264706</v>
      </c>
      <c r="I216" s="4">
        <v>33.794246000000001</v>
      </c>
      <c r="J216" s="4">
        <v>-118.530445</v>
      </c>
      <c r="K216" s="4">
        <v>33.811895</v>
      </c>
      <c r="L216" s="4">
        <v>-118.39488499999899</v>
      </c>
    </row>
    <row r="217" spans="1:46">
      <c r="A217" t="s">
        <v>283</v>
      </c>
      <c r="B217" s="6">
        <v>649</v>
      </c>
      <c r="C217" s="6" t="b">
        <v>1</v>
      </c>
      <c r="D217" s="6" t="b">
        <v>1</v>
      </c>
      <c r="E217" s="6">
        <v>58</v>
      </c>
      <c r="F217" s="103">
        <v>0</v>
      </c>
      <c r="G217" s="103">
        <v>10.899999618530201</v>
      </c>
      <c r="H217" s="103">
        <v>127.39847730510201</v>
      </c>
      <c r="I217" s="4">
        <v>36.987560000000002</v>
      </c>
      <c r="J217" s="4">
        <v>-122.24276</v>
      </c>
      <c r="K217" s="4">
        <v>36.911610000000003</v>
      </c>
      <c r="L217" s="4">
        <v>-122.08523</v>
      </c>
      <c r="M217" s="4">
        <v>36.8416</v>
      </c>
      <c r="N217" s="4">
        <v>-122.0218</v>
      </c>
      <c r="O217" s="4">
        <v>36.800620000000002</v>
      </c>
      <c r="P217" s="4">
        <v>-121.99073</v>
      </c>
      <c r="Q217" s="4">
        <v>36.725619999999999</v>
      </c>
      <c r="R217" s="4">
        <v>-121.89617</v>
      </c>
      <c r="S217" s="4">
        <v>36.696269999999998</v>
      </c>
      <c r="T217" s="4">
        <v>-121.81252000000001</v>
      </c>
      <c r="U217" s="4">
        <v>36.674460000000003</v>
      </c>
      <c r="V217" s="4">
        <v>-121.76345999999999</v>
      </c>
      <c r="W217" s="4">
        <v>36.647150000000003</v>
      </c>
      <c r="X217" s="4">
        <v>-121.69318</v>
      </c>
      <c r="Y217" s="4">
        <v>36.581470000000003</v>
      </c>
      <c r="Z217" s="4">
        <v>-121.630989999999</v>
      </c>
      <c r="AA217" s="4">
        <v>36.562939999999998</v>
      </c>
      <c r="AB217" s="4">
        <v>-121.571699999999</v>
      </c>
      <c r="AC217" s="4">
        <v>36.485700000000001</v>
      </c>
      <c r="AD217" s="4">
        <v>-121.50869</v>
      </c>
      <c r="AE217" s="4">
        <v>36.437359999999998</v>
      </c>
      <c r="AF217" s="4">
        <v>-121.46362999999999</v>
      </c>
      <c r="AG217" s="4">
        <v>36.359220000000001</v>
      </c>
      <c r="AH217" s="4">
        <v>-121.35785</v>
      </c>
      <c r="AI217" s="4">
        <v>36.266579999999998</v>
      </c>
      <c r="AJ217" s="4">
        <v>-121.305439999999</v>
      </c>
      <c r="AK217" s="4">
        <v>36.209350000000001</v>
      </c>
      <c r="AL217" s="4">
        <v>-121.24901</v>
      </c>
    </row>
    <row r="218" spans="1:46">
      <c r="A218" t="s">
        <v>284</v>
      </c>
      <c r="B218" s="6">
        <v>205</v>
      </c>
      <c r="C218" s="6" t="b">
        <v>1</v>
      </c>
      <c r="D218" s="6" t="b">
        <v>1</v>
      </c>
      <c r="E218" s="6">
        <v>28</v>
      </c>
      <c r="F218" s="103">
        <v>2.5</v>
      </c>
      <c r="G218" s="103">
        <v>12.899999618530201</v>
      </c>
      <c r="H218" s="103">
        <v>6.2410038855870802</v>
      </c>
      <c r="I218" s="4">
        <v>33.871462999999999</v>
      </c>
      <c r="J218" s="4">
        <v>-117.800342</v>
      </c>
      <c r="K218" s="4">
        <v>33.864514</v>
      </c>
      <c r="L218" s="4">
        <v>-117.86741799999901</v>
      </c>
    </row>
    <row r="219" spans="1:46">
      <c r="A219" t="s">
        <v>285</v>
      </c>
      <c r="B219" s="6">
        <v>650</v>
      </c>
      <c r="C219" s="6" t="b">
        <v>1</v>
      </c>
      <c r="D219" s="6" t="b">
        <v>1</v>
      </c>
      <c r="E219" s="6">
        <v>82</v>
      </c>
      <c r="F219" s="103">
        <v>0</v>
      </c>
      <c r="G219" s="103">
        <v>8.5</v>
      </c>
      <c r="H219" s="103">
        <v>122.758176647281</v>
      </c>
      <c r="I219" s="4">
        <v>36.209350000000001</v>
      </c>
      <c r="J219" s="4">
        <v>-121.24901</v>
      </c>
      <c r="K219" s="4">
        <v>36.126910000000002</v>
      </c>
      <c r="L219" s="4">
        <v>-121.16388999999999</v>
      </c>
      <c r="M219" s="4">
        <v>36.089530000000003</v>
      </c>
      <c r="N219" s="4">
        <v>-121.13214000000001</v>
      </c>
      <c r="O219" s="4">
        <v>36.027630000000002</v>
      </c>
      <c r="P219" s="4">
        <v>-121.06827999999901</v>
      </c>
      <c r="Q219" s="4">
        <v>35.933100000000003</v>
      </c>
      <c r="R219" s="4">
        <v>-121.00323</v>
      </c>
      <c r="S219" s="4">
        <v>35.887079999999997</v>
      </c>
      <c r="T219" s="4">
        <v>-120.967</v>
      </c>
      <c r="U219" s="4">
        <v>35.811839999999997</v>
      </c>
      <c r="V219" s="4">
        <v>-120.90353</v>
      </c>
      <c r="W219" s="4">
        <v>35.7273</v>
      </c>
      <c r="X219" s="4">
        <v>-120.82137</v>
      </c>
      <c r="Y219" s="4">
        <v>35.686700000000002</v>
      </c>
      <c r="Z219" s="4">
        <v>-120.77665</v>
      </c>
      <c r="AA219" s="4">
        <v>35.644170000000003</v>
      </c>
      <c r="AB219" s="4">
        <v>-120.71813</v>
      </c>
      <c r="AC219" s="4">
        <v>35.57253</v>
      </c>
      <c r="AD219" s="4">
        <v>-120.66970000000001</v>
      </c>
      <c r="AE219" s="4">
        <v>35.515389999999996</v>
      </c>
      <c r="AF219" s="4">
        <v>-120.63578</v>
      </c>
      <c r="AG219" s="4">
        <v>35.46358</v>
      </c>
      <c r="AH219" s="4">
        <v>-120.61787</v>
      </c>
      <c r="AI219" s="4">
        <v>35.41377</v>
      </c>
      <c r="AJ219" s="4">
        <v>-120.58937</v>
      </c>
      <c r="AK219" s="4">
        <v>35.374420000000001</v>
      </c>
      <c r="AL219" s="4">
        <v>-120.5607</v>
      </c>
      <c r="AM219" s="4">
        <v>35.301729999999999</v>
      </c>
      <c r="AN219" s="4">
        <v>-120.49332</v>
      </c>
    </row>
    <row r="220" spans="1:46">
      <c r="A220" t="s">
        <v>287</v>
      </c>
      <c r="B220" s="6">
        <v>38</v>
      </c>
      <c r="C220" s="6" t="b">
        <v>1</v>
      </c>
      <c r="D220" s="6" t="b">
        <v>1</v>
      </c>
      <c r="E220" s="6">
        <v>50</v>
      </c>
      <c r="F220" s="103">
        <v>0</v>
      </c>
      <c r="G220" s="103">
        <v>13</v>
      </c>
      <c r="H220" s="103">
        <v>16.689591985819298</v>
      </c>
      <c r="I220" s="4">
        <v>38.206589999999998</v>
      </c>
      <c r="J220" s="4">
        <v>-119.31708</v>
      </c>
      <c r="K220" s="4">
        <v>38.238590000000002</v>
      </c>
      <c r="L220" s="4">
        <v>-119.30286</v>
      </c>
      <c r="M220" s="4">
        <v>38.263480000000001</v>
      </c>
      <c r="N220" s="4">
        <v>-119.30463</v>
      </c>
      <c r="O220" s="4">
        <v>38.334600000000002</v>
      </c>
      <c r="P220" s="4">
        <v>-119.23174</v>
      </c>
    </row>
    <row r="221" spans="1:46">
      <c r="A221" t="s">
        <v>288</v>
      </c>
      <c r="B221" s="6">
        <v>689</v>
      </c>
      <c r="C221" s="6" t="b">
        <v>1</v>
      </c>
      <c r="D221" s="6" t="b">
        <v>1</v>
      </c>
      <c r="E221" s="6">
        <v>60</v>
      </c>
      <c r="F221" s="103">
        <v>0</v>
      </c>
      <c r="G221" s="103">
        <v>9</v>
      </c>
      <c r="H221" s="103">
        <v>15.689217624082801</v>
      </c>
      <c r="I221" s="4">
        <v>40.98377</v>
      </c>
      <c r="J221" s="4">
        <v>-121.64225</v>
      </c>
      <c r="K221" s="4">
        <v>40.910580000000003</v>
      </c>
      <c r="L221" s="4">
        <v>-121.61543</v>
      </c>
      <c r="M221" s="4">
        <v>40.845979999999997</v>
      </c>
      <c r="N221" s="4">
        <v>-121.62665</v>
      </c>
    </row>
    <row r="222" spans="1:46">
      <c r="A222" t="s">
        <v>289</v>
      </c>
      <c r="B222" s="6">
        <v>651</v>
      </c>
      <c r="C222" s="6" t="b">
        <v>1</v>
      </c>
      <c r="D222" s="6" t="b">
        <v>1</v>
      </c>
      <c r="E222" s="6">
        <v>77</v>
      </c>
      <c r="F222" s="103">
        <v>0</v>
      </c>
      <c r="G222" s="103">
        <v>12</v>
      </c>
      <c r="H222" s="103">
        <v>82.347403907549506</v>
      </c>
      <c r="I222" s="4">
        <v>38.166719999999998</v>
      </c>
      <c r="J222" s="4">
        <v>-122.44004</v>
      </c>
      <c r="K222" s="4">
        <v>38.20684</v>
      </c>
      <c r="L222" s="4">
        <v>-122.48639</v>
      </c>
      <c r="M222" s="4">
        <v>38.270020000000002</v>
      </c>
      <c r="N222" s="4">
        <v>-122.54279</v>
      </c>
      <c r="O222" s="4">
        <v>38.363019999999999</v>
      </c>
      <c r="P222" s="4">
        <v>-122.63916</v>
      </c>
      <c r="Q222" s="4">
        <v>38.409050000000001</v>
      </c>
      <c r="R222" s="4">
        <v>-122.67316</v>
      </c>
      <c r="S222" s="4">
        <v>38.467759999999998</v>
      </c>
      <c r="T222" s="4">
        <v>-122.70563</v>
      </c>
      <c r="U222" s="4">
        <v>38.522759999999998</v>
      </c>
      <c r="V222" s="4">
        <v>-122.76006</v>
      </c>
      <c r="W222" s="4">
        <v>38.63767</v>
      </c>
      <c r="X222" s="4">
        <v>-122.86716</v>
      </c>
      <c r="Y222" s="4">
        <v>38.762520000000002</v>
      </c>
      <c r="Z222" s="4">
        <v>-122.99627</v>
      </c>
    </row>
    <row r="223" spans="1:46">
      <c r="A223" t="s">
        <v>291</v>
      </c>
      <c r="B223" s="6">
        <v>123</v>
      </c>
      <c r="C223" s="6" t="b">
        <v>1</v>
      </c>
      <c r="D223" s="6" t="b">
        <v>1</v>
      </c>
      <c r="E223" s="6">
        <v>90</v>
      </c>
      <c r="F223" s="103">
        <v>0</v>
      </c>
      <c r="G223" s="103">
        <v>7.6999998092651296</v>
      </c>
      <c r="H223" s="103">
        <v>75.172970200053101</v>
      </c>
      <c r="I223" s="4">
        <v>32.533850000000001</v>
      </c>
      <c r="J223" s="4">
        <v>-117.14622999999899</v>
      </c>
      <c r="K223" s="4">
        <v>32.603270000000002</v>
      </c>
      <c r="L223" s="4">
        <v>-117.150520999999</v>
      </c>
      <c r="M223" s="4">
        <v>32.647765999999997</v>
      </c>
      <c r="N223" s="4">
        <v>-117.16544399999999</v>
      </c>
      <c r="O223" s="4">
        <v>32.709887000000002</v>
      </c>
      <c r="P223" s="4">
        <v>-117.162085</v>
      </c>
      <c r="Q223" s="4">
        <v>32.729042</v>
      </c>
      <c r="R223" s="4">
        <v>-117.170444</v>
      </c>
      <c r="S223" s="4">
        <v>32.759507999999997</v>
      </c>
      <c r="T223" s="4">
        <v>-117.197599</v>
      </c>
      <c r="U223" s="4">
        <v>32.801082999999998</v>
      </c>
      <c r="V223" s="4">
        <v>-117.20996</v>
      </c>
      <c r="W223" s="4">
        <v>32.835481999999999</v>
      </c>
      <c r="X223" s="4">
        <v>-117.241287</v>
      </c>
      <c r="Y223" s="4">
        <v>32.854537999999998</v>
      </c>
      <c r="Z223" s="4">
        <v>-117.263572</v>
      </c>
      <c r="AA223" s="4">
        <v>33.018883000000002</v>
      </c>
      <c r="AB223" s="4">
        <v>-117.325147</v>
      </c>
      <c r="AC223" s="4">
        <v>33.104999999999997</v>
      </c>
      <c r="AD223" s="4">
        <v>-117.399</v>
      </c>
      <c r="AE223" s="4">
        <v>33.124000000000002</v>
      </c>
      <c r="AF223" s="4">
        <v>-117.41</v>
      </c>
      <c r="AG223" s="4">
        <v>33.140999999999998</v>
      </c>
      <c r="AH223" s="4">
        <v>-117.4355</v>
      </c>
    </row>
    <row r="224" spans="1:46">
      <c r="A224" t="s">
        <v>292</v>
      </c>
      <c r="B224" s="6">
        <v>42</v>
      </c>
      <c r="C224" s="6" t="b">
        <v>1</v>
      </c>
      <c r="D224" s="6" t="b">
        <v>1</v>
      </c>
      <c r="E224" s="6">
        <v>50</v>
      </c>
      <c r="F224" s="103">
        <v>0</v>
      </c>
      <c r="G224" s="103">
        <v>13</v>
      </c>
      <c r="H224" s="103">
        <v>43.326779940513902</v>
      </c>
      <c r="I224" s="4">
        <v>37.242435999999998</v>
      </c>
      <c r="J224" s="4">
        <v>-118.59922400000001</v>
      </c>
      <c r="K224" s="4">
        <v>37.251322000000002</v>
      </c>
      <c r="L224" s="4">
        <v>-118.61617699999999</v>
      </c>
      <c r="M224" s="4">
        <v>37.264668999999998</v>
      </c>
      <c r="N224" s="4">
        <v>-118.635126</v>
      </c>
      <c r="O224" s="4">
        <v>37.278610999999998</v>
      </c>
      <c r="P224" s="4">
        <v>-118.641108</v>
      </c>
      <c r="Q224" s="4">
        <v>37.301507000000001</v>
      </c>
      <c r="R224" s="4">
        <v>-118.63880699999901</v>
      </c>
      <c r="S224" s="4">
        <v>37.326661000000001</v>
      </c>
      <c r="T224" s="4">
        <v>-118.627613</v>
      </c>
      <c r="U224" s="4">
        <v>37.345120000000001</v>
      </c>
      <c r="V224" s="4">
        <v>-118.615129</v>
      </c>
      <c r="W224" s="4">
        <v>37.357402999999998</v>
      </c>
      <c r="X224" s="4">
        <v>-118.614993</v>
      </c>
      <c r="Y224" s="4">
        <v>37.382486</v>
      </c>
      <c r="Z224" s="4">
        <v>-118.629718</v>
      </c>
      <c r="AA224" s="4">
        <v>37.397525000000002</v>
      </c>
      <c r="AB224" s="4">
        <v>-118.642508999999</v>
      </c>
      <c r="AC224" s="4">
        <v>37.404760000000003</v>
      </c>
      <c r="AD224" s="4">
        <v>-118.65061300000001</v>
      </c>
      <c r="AE224" s="4">
        <v>37.413691999999998</v>
      </c>
      <c r="AF224" s="4">
        <v>-118.65119499999901</v>
      </c>
      <c r="AG224" s="4">
        <v>37.446111000000002</v>
      </c>
      <c r="AH224" s="4">
        <v>-118.637191999999</v>
      </c>
      <c r="AI224" s="4">
        <v>37.481271999999997</v>
      </c>
      <c r="AJ224" s="4">
        <v>-118.64157400000001</v>
      </c>
      <c r="AK224" s="4">
        <v>37.515172</v>
      </c>
      <c r="AL224" s="4">
        <v>-118.65042699999999</v>
      </c>
      <c r="AM224" s="4">
        <v>37.524737000000002</v>
      </c>
      <c r="AN224" s="4">
        <v>-118.671781</v>
      </c>
      <c r="AO224" s="4">
        <v>37.539726999999999</v>
      </c>
      <c r="AP224" s="4">
        <v>-118.702307</v>
      </c>
      <c r="AQ224" s="4">
        <v>37.548582000000003</v>
      </c>
      <c r="AR224" s="4">
        <v>-118.73085500000001</v>
      </c>
      <c r="AS224" s="4">
        <v>37.560274999999997</v>
      </c>
      <c r="AT224" s="4">
        <v>-118.74231899999999</v>
      </c>
    </row>
    <row r="225" spans="1:48">
      <c r="A225" t="s">
        <v>293</v>
      </c>
      <c r="B225" s="6">
        <v>690</v>
      </c>
      <c r="C225" s="6" t="b">
        <v>1</v>
      </c>
      <c r="D225" s="6" t="b">
        <v>1</v>
      </c>
      <c r="E225" s="6">
        <v>71</v>
      </c>
      <c r="F225" s="103">
        <v>0</v>
      </c>
      <c r="G225" s="103">
        <v>20</v>
      </c>
      <c r="H225" s="103">
        <v>85.183815709534997</v>
      </c>
      <c r="I225" s="4">
        <v>40.272150000000003</v>
      </c>
      <c r="J225" s="4">
        <v>-123.77894000000001</v>
      </c>
      <c r="K225" s="4">
        <v>40.34205</v>
      </c>
      <c r="L225" s="4">
        <v>-123.86554</v>
      </c>
      <c r="M225" s="4">
        <v>40.384700000000002</v>
      </c>
      <c r="N225" s="4">
        <v>-123.89358</v>
      </c>
      <c r="O225" s="4">
        <v>40.476289999999999</v>
      </c>
      <c r="P225" s="4">
        <v>-124.10764</v>
      </c>
      <c r="Q225" s="4">
        <v>40.516350000000003</v>
      </c>
      <c r="R225" s="4">
        <v>-124.24747000000001</v>
      </c>
      <c r="S225" s="4">
        <v>40.509590000000003</v>
      </c>
      <c r="T225" s="4">
        <v>-124.35293</v>
      </c>
      <c r="U225" s="4">
        <v>40.585650000000001</v>
      </c>
      <c r="V225" s="4">
        <v>-124.45247999999999</v>
      </c>
      <c r="W225" s="4">
        <v>40.644979999999997</v>
      </c>
      <c r="X225" s="4">
        <v>-124.48665999999901</v>
      </c>
      <c r="Y225" s="4">
        <v>40.683439999999997</v>
      </c>
      <c r="Z225" s="4">
        <v>-124.56245999999901</v>
      </c>
    </row>
    <row r="226" spans="1:48">
      <c r="A226" t="s">
        <v>294</v>
      </c>
      <c r="B226" s="6">
        <v>287</v>
      </c>
      <c r="C226" s="6" t="b">
        <v>1</v>
      </c>
      <c r="D226" s="6" t="b">
        <v>1</v>
      </c>
      <c r="E226" s="6">
        <v>90</v>
      </c>
      <c r="F226" s="103">
        <v>0</v>
      </c>
      <c r="G226" s="103">
        <v>15.1000003814697</v>
      </c>
      <c r="H226" s="103">
        <v>49.773520214013899</v>
      </c>
      <c r="I226" s="4">
        <v>34.94406</v>
      </c>
      <c r="J226" s="4">
        <v>-119.40286500000001</v>
      </c>
      <c r="K226" s="4">
        <v>34.915714000000001</v>
      </c>
      <c r="L226" s="4">
        <v>-119.362861</v>
      </c>
      <c r="M226" s="4">
        <v>34.863900000000001</v>
      </c>
      <c r="N226" s="4">
        <v>-119.21</v>
      </c>
      <c r="O226" s="4">
        <v>34.828957000000003</v>
      </c>
      <c r="P226" s="4">
        <v>-119.030091</v>
      </c>
      <c r="Q226" s="4">
        <v>34.807599000000003</v>
      </c>
      <c r="R226" s="4">
        <v>-118.89012200000001</v>
      </c>
    </row>
    <row r="227" spans="1:48">
      <c r="A227" t="s">
        <v>295</v>
      </c>
      <c r="B227" s="6">
        <v>300</v>
      </c>
      <c r="C227" s="6" t="b">
        <v>1</v>
      </c>
      <c r="D227" s="6" t="b">
        <v>1</v>
      </c>
      <c r="E227" s="6">
        <v>90</v>
      </c>
      <c r="F227" s="103">
        <v>0</v>
      </c>
      <c r="G227" s="103">
        <v>15.1000003814697</v>
      </c>
      <c r="H227" s="103">
        <v>59.066747180453802</v>
      </c>
      <c r="I227" s="4">
        <v>35.3142</v>
      </c>
      <c r="J227" s="4">
        <v>-119.8659</v>
      </c>
      <c r="K227" s="4">
        <v>35.160699999999999</v>
      </c>
      <c r="L227" s="4">
        <v>-119.7068</v>
      </c>
      <c r="M227" s="4">
        <v>35.047499999999999</v>
      </c>
      <c r="N227" s="4">
        <v>-119.5583</v>
      </c>
      <c r="O227" s="4">
        <v>34.9878</v>
      </c>
      <c r="P227" s="4">
        <v>-119.471099999999</v>
      </c>
      <c r="Q227" s="4">
        <v>34.944099999999999</v>
      </c>
      <c r="R227" s="4">
        <v>-119.40289999999899</v>
      </c>
    </row>
    <row r="228" spans="1:48">
      <c r="A228" t="s">
        <v>296</v>
      </c>
      <c r="B228" s="6">
        <v>285</v>
      </c>
      <c r="C228" s="6" t="b">
        <v>1</v>
      </c>
      <c r="D228" s="6" t="b">
        <v>1</v>
      </c>
      <c r="E228" s="6">
        <v>90</v>
      </c>
      <c r="F228" s="103">
        <v>0</v>
      </c>
      <c r="G228" s="103">
        <v>12</v>
      </c>
      <c r="H228" s="103">
        <v>62.561696066788699</v>
      </c>
      <c r="I228" s="4">
        <v>35.314166</v>
      </c>
      <c r="J228" s="4">
        <v>-119.865953</v>
      </c>
      <c r="K228" s="4">
        <v>35.413908999999997</v>
      </c>
      <c r="L228" s="4">
        <v>-119.970299</v>
      </c>
      <c r="M228" s="4">
        <v>35.533307000000001</v>
      </c>
      <c r="N228" s="4">
        <v>-120.08675700000001</v>
      </c>
      <c r="O228" s="4">
        <v>35.751981999999998</v>
      </c>
      <c r="P228" s="4">
        <v>-120.30004599999999</v>
      </c>
    </row>
    <row r="229" spans="1:48">
      <c r="A229" t="s">
        <v>297</v>
      </c>
      <c r="B229" s="6">
        <v>295</v>
      </c>
      <c r="C229" s="6" t="b">
        <v>1</v>
      </c>
      <c r="D229" s="6" t="b">
        <v>1</v>
      </c>
      <c r="E229" s="6">
        <v>90</v>
      </c>
      <c r="F229" s="103">
        <v>0</v>
      </c>
      <c r="G229" s="103">
        <v>11.1000003814697</v>
      </c>
      <c r="H229" s="103">
        <v>69.461454491098394</v>
      </c>
      <c r="I229" s="4">
        <v>33.788249999999998</v>
      </c>
      <c r="J229" s="4">
        <v>-116.24629</v>
      </c>
      <c r="K229" s="4">
        <v>33.350090000000002</v>
      </c>
      <c r="L229" s="4">
        <v>-115.71192000000001</v>
      </c>
    </row>
    <row r="230" spans="1:48">
      <c r="A230" t="s">
        <v>298</v>
      </c>
      <c r="B230" s="6">
        <v>658</v>
      </c>
      <c r="C230" s="6" t="b">
        <v>1</v>
      </c>
      <c r="D230" s="6" t="b">
        <v>1</v>
      </c>
      <c r="E230" s="6">
        <v>90</v>
      </c>
      <c r="F230" s="103">
        <v>0</v>
      </c>
      <c r="G230" s="103">
        <v>12</v>
      </c>
      <c r="H230" s="103">
        <v>121.327066131788</v>
      </c>
      <c r="I230" s="4">
        <v>36.00264</v>
      </c>
      <c r="J230" s="4">
        <v>-120.56133</v>
      </c>
      <c r="K230" s="4">
        <v>36.105139999999999</v>
      </c>
      <c r="L230" s="4">
        <v>-120.669539999999</v>
      </c>
      <c r="M230" s="4">
        <v>36.162570000000002</v>
      </c>
      <c r="N230" s="4">
        <v>-120.73885</v>
      </c>
      <c r="O230" s="4">
        <v>36.242669999999997</v>
      </c>
      <c r="P230" s="4">
        <v>-120.82808</v>
      </c>
      <c r="Q230" s="4">
        <v>36.305190000000003</v>
      </c>
      <c r="R230" s="4">
        <v>-120.88991</v>
      </c>
      <c r="S230" s="4">
        <v>36.41619</v>
      </c>
      <c r="T230" s="4">
        <v>-121.00091</v>
      </c>
      <c r="U230" s="4">
        <v>36.500790000000002</v>
      </c>
      <c r="V230" s="4">
        <v>-121.08632</v>
      </c>
      <c r="W230" s="4">
        <v>36.574089999999998</v>
      </c>
      <c r="X230" s="4">
        <v>-121.165679999999</v>
      </c>
      <c r="Y230" s="4">
        <v>36.610810000000001</v>
      </c>
      <c r="Z230" s="4">
        <v>-121.20963999999999</v>
      </c>
      <c r="AA230" s="4">
        <v>36.693359999999998</v>
      </c>
      <c r="AB230" s="4">
        <v>-121.30703</v>
      </c>
      <c r="AC230" s="4">
        <v>36.7393</v>
      </c>
      <c r="AD230" s="4">
        <v>-121.37000999999999</v>
      </c>
      <c r="AE230" s="4">
        <v>36.804049999999997</v>
      </c>
      <c r="AF230" s="4">
        <v>-121.47635</v>
      </c>
    </row>
    <row r="231" spans="1:48">
      <c r="A231" t="s">
        <v>300</v>
      </c>
      <c r="B231" s="6">
        <v>286</v>
      </c>
      <c r="C231" s="6" t="b">
        <v>1</v>
      </c>
      <c r="D231" s="6" t="b">
        <v>1</v>
      </c>
      <c r="E231" s="6">
        <v>90</v>
      </c>
      <c r="F231" s="103">
        <v>0</v>
      </c>
      <c r="G231" s="103">
        <v>15.1000003814697</v>
      </c>
      <c r="H231" s="103">
        <v>36.879345823990398</v>
      </c>
      <c r="I231" s="4">
        <v>34.807599000000003</v>
      </c>
      <c r="J231" s="4">
        <v>-118.89012200000001</v>
      </c>
      <c r="K231" s="4">
        <v>34.807220999999998</v>
      </c>
      <c r="L231" s="4">
        <v>-118.887642</v>
      </c>
      <c r="M231" s="4">
        <v>34.773248000000002</v>
      </c>
      <c r="N231" s="4">
        <v>-118.767314</v>
      </c>
      <c r="O231" s="4">
        <v>34.698495000000001</v>
      </c>
      <c r="P231" s="4">
        <v>-118.50894799999899</v>
      </c>
    </row>
    <row r="232" spans="1:48">
      <c r="A232" t="s">
        <v>301</v>
      </c>
      <c r="B232" s="6">
        <v>301</v>
      </c>
      <c r="C232" s="6" t="b">
        <v>1</v>
      </c>
      <c r="D232" s="6" t="b">
        <v>1</v>
      </c>
      <c r="E232" s="6">
        <v>90</v>
      </c>
      <c r="F232" s="103">
        <v>0</v>
      </c>
      <c r="G232" s="103">
        <v>13.1000003814697</v>
      </c>
      <c r="H232" s="103">
        <v>97.706875339664606</v>
      </c>
      <c r="I232" s="4">
        <v>34.698495000000001</v>
      </c>
      <c r="J232" s="4">
        <v>-118.50894799999899</v>
      </c>
      <c r="K232" s="4">
        <v>34.547848999999999</v>
      </c>
      <c r="L232" s="4">
        <v>-118.103936</v>
      </c>
      <c r="M232" s="4">
        <v>34.402926999999998</v>
      </c>
      <c r="N232" s="4">
        <v>-117.753579</v>
      </c>
      <c r="O232" s="4">
        <v>34.316299999999998</v>
      </c>
      <c r="P232" s="4">
        <v>-117.54900000000001</v>
      </c>
    </row>
    <row r="233" spans="1:48">
      <c r="A233" t="s">
        <v>302</v>
      </c>
      <c r="B233" s="6">
        <v>294</v>
      </c>
      <c r="C233" s="6" t="b">
        <v>1</v>
      </c>
      <c r="D233" s="6" t="b">
        <v>1</v>
      </c>
      <c r="E233" s="6">
        <v>76</v>
      </c>
      <c r="F233" s="103">
        <v>0</v>
      </c>
      <c r="G233" s="103">
        <v>18.2000007629394</v>
      </c>
      <c r="H233" s="103">
        <v>106.01117589082401</v>
      </c>
      <c r="I233" s="4">
        <v>34.171717999999998</v>
      </c>
      <c r="J233" s="4">
        <v>-117.270207</v>
      </c>
      <c r="K233" s="4">
        <v>34.150027000000001</v>
      </c>
      <c r="L233" s="4">
        <v>-117.22202299999999</v>
      </c>
      <c r="M233" s="4">
        <v>34.134070999999999</v>
      </c>
      <c r="N233" s="4">
        <v>-117.14295</v>
      </c>
      <c r="O233" s="4">
        <v>34.117337999999997</v>
      </c>
      <c r="P233" s="4">
        <v>-117.08494899999999</v>
      </c>
      <c r="Q233" s="4">
        <v>34.098139000000003</v>
      </c>
      <c r="R233" s="4">
        <v>-116.997473</v>
      </c>
      <c r="S233" s="4">
        <v>34.084453000000003</v>
      </c>
      <c r="T233" s="4">
        <v>-116.939391</v>
      </c>
      <c r="U233" s="4">
        <v>34.074854999999999</v>
      </c>
      <c r="V233" s="4">
        <v>-116.839872</v>
      </c>
      <c r="W233" s="4">
        <v>34.063181</v>
      </c>
      <c r="X233" s="4">
        <v>-116.751149</v>
      </c>
      <c r="Y233" s="4">
        <v>34.034247999999998</v>
      </c>
      <c r="Z233" s="4">
        <v>-116.651113</v>
      </c>
      <c r="AA233" s="4">
        <v>34.002651</v>
      </c>
      <c r="AB233" s="4">
        <v>-116.562256</v>
      </c>
      <c r="AC233" s="4">
        <v>33.971840999999998</v>
      </c>
      <c r="AD233" s="4">
        <v>-116.515888</v>
      </c>
      <c r="AE233" s="4">
        <v>33.933124999999997</v>
      </c>
      <c r="AF233" s="4">
        <v>-116.466477</v>
      </c>
      <c r="AG233" s="4">
        <v>33.905819999999999</v>
      </c>
      <c r="AH233" s="4">
        <v>-116.422437</v>
      </c>
      <c r="AI233" s="4">
        <v>33.844031999999999</v>
      </c>
      <c r="AJ233" s="4">
        <v>-116.31597600000001</v>
      </c>
      <c r="AK233" s="4">
        <v>33.788249999999998</v>
      </c>
      <c r="AL233" s="4">
        <v>-116.24629</v>
      </c>
    </row>
    <row r="234" spans="1:48">
      <c r="A234" t="s">
        <v>303</v>
      </c>
      <c r="B234" s="6">
        <v>654</v>
      </c>
      <c r="C234" s="6" t="b">
        <v>1</v>
      </c>
      <c r="D234" s="6" t="b">
        <v>1</v>
      </c>
      <c r="E234" s="6">
        <v>90</v>
      </c>
      <c r="F234" s="103">
        <v>0</v>
      </c>
      <c r="G234" s="103">
        <v>11</v>
      </c>
      <c r="H234" s="103">
        <v>170.692900247213</v>
      </c>
      <c r="I234" s="4">
        <v>37.896509999999999</v>
      </c>
      <c r="J234" s="4">
        <v>-122.66515</v>
      </c>
      <c r="K234" s="4">
        <v>37.935400000000001</v>
      </c>
      <c r="L234" s="4">
        <v>-122.70197</v>
      </c>
      <c r="M234" s="4">
        <v>38.024450000000002</v>
      </c>
      <c r="N234" s="4">
        <v>-122.77521</v>
      </c>
      <c r="O234" s="4">
        <v>38.097679999999997</v>
      </c>
      <c r="P234" s="4">
        <v>-122.84895</v>
      </c>
      <c r="Q234" s="4">
        <v>38.146140000000003</v>
      </c>
      <c r="R234" s="4">
        <v>-122.89467</v>
      </c>
      <c r="S234" s="4">
        <v>38.226410000000001</v>
      </c>
      <c r="T234" s="4">
        <v>-122.9683</v>
      </c>
      <c r="U234" s="4">
        <v>38.268749999999997</v>
      </c>
      <c r="V234" s="4">
        <v>-123.00069999999999</v>
      </c>
      <c r="W234" s="4">
        <v>38.367269999999998</v>
      </c>
      <c r="X234" s="4">
        <v>-123.07988</v>
      </c>
      <c r="Y234" s="4">
        <v>38.408029999999997</v>
      </c>
      <c r="Z234" s="4">
        <v>-123.11884000000001</v>
      </c>
      <c r="AA234" s="4">
        <v>38.499859999999998</v>
      </c>
      <c r="AB234" s="4">
        <v>-123.21689000000001</v>
      </c>
      <c r="AC234" s="4">
        <v>38.54419</v>
      </c>
      <c r="AD234" s="4">
        <v>-123.26219</v>
      </c>
      <c r="AE234" s="4">
        <v>38.591030000000003</v>
      </c>
      <c r="AF234" s="4">
        <v>-123.31036</v>
      </c>
      <c r="AG234" s="4">
        <v>38.645670000000003</v>
      </c>
      <c r="AH234" s="4">
        <v>-123.36404</v>
      </c>
      <c r="AI234" s="4">
        <v>38.716259999999998</v>
      </c>
      <c r="AJ234" s="4">
        <v>-123.43288</v>
      </c>
      <c r="AK234" s="4">
        <v>38.765749999999997</v>
      </c>
      <c r="AL234" s="4">
        <v>-123.48366</v>
      </c>
      <c r="AM234" s="4">
        <v>38.8078</v>
      </c>
      <c r="AN234" s="4">
        <v>-123.52247</v>
      </c>
      <c r="AO234" s="4">
        <v>38.879640000000002</v>
      </c>
      <c r="AP234" s="4">
        <v>-123.59011</v>
      </c>
      <c r="AQ234" s="4">
        <v>39.000720000000001</v>
      </c>
      <c r="AR234" s="4">
        <v>-123.6909</v>
      </c>
      <c r="AS234" s="4">
        <v>39.048789999999997</v>
      </c>
      <c r="AT234" s="4">
        <v>-123.7299</v>
      </c>
      <c r="AU234" s="4">
        <v>39.147840000000002</v>
      </c>
      <c r="AV234" s="4">
        <v>-123.79545</v>
      </c>
    </row>
    <row r="235" spans="1:48">
      <c r="A235" t="s">
        <v>305</v>
      </c>
      <c r="B235" s="6">
        <v>653</v>
      </c>
      <c r="C235" s="6" t="b">
        <v>1</v>
      </c>
      <c r="D235" s="6" t="b">
        <v>1</v>
      </c>
      <c r="E235" s="6">
        <v>90</v>
      </c>
      <c r="F235" s="103">
        <v>0</v>
      </c>
      <c r="G235" s="103">
        <v>11</v>
      </c>
      <c r="H235" s="103">
        <v>130.79805528169999</v>
      </c>
      <c r="I235" s="4">
        <v>39.147840000000002</v>
      </c>
      <c r="J235" s="4">
        <v>-123.79545</v>
      </c>
      <c r="K235" s="4">
        <v>39.203389999999999</v>
      </c>
      <c r="L235" s="4">
        <v>-123.81909</v>
      </c>
      <c r="M235" s="4">
        <v>39.283520000000003</v>
      </c>
      <c r="N235" s="4">
        <v>-123.85536</v>
      </c>
      <c r="O235" s="4">
        <v>39.329099999999997</v>
      </c>
      <c r="P235" s="4">
        <v>-123.86533</v>
      </c>
      <c r="Q235" s="4">
        <v>39.397790000000001</v>
      </c>
      <c r="R235" s="4">
        <v>-123.90591000000001</v>
      </c>
      <c r="S235" s="4">
        <v>39.480170000000001</v>
      </c>
      <c r="T235" s="4">
        <v>-123.92999</v>
      </c>
      <c r="U235" s="4">
        <v>39.531419999999997</v>
      </c>
      <c r="V235" s="4">
        <v>-123.94735999999899</v>
      </c>
      <c r="W235" s="4">
        <v>39.642290000000003</v>
      </c>
      <c r="X235" s="4">
        <v>-123.96199999999899</v>
      </c>
      <c r="Y235" s="4">
        <v>39.737110000000001</v>
      </c>
      <c r="Z235" s="4">
        <v>-123.99692</v>
      </c>
      <c r="AA235" s="4">
        <v>39.83372</v>
      </c>
      <c r="AB235" s="4">
        <v>-124.01806000000001</v>
      </c>
      <c r="AC235" s="4">
        <v>39.924489999999999</v>
      </c>
      <c r="AD235" s="4">
        <v>-124.0403</v>
      </c>
      <c r="AE235" s="4">
        <v>40.01099</v>
      </c>
      <c r="AF235" s="4">
        <v>-124.08611999999999</v>
      </c>
      <c r="AG235" s="4">
        <v>40.087249999999997</v>
      </c>
      <c r="AH235" s="4">
        <v>-124.15412999999999</v>
      </c>
      <c r="AI235" s="4">
        <v>40.15296</v>
      </c>
      <c r="AJ235" s="4">
        <v>-124.250979999999</v>
      </c>
      <c r="AK235" s="4">
        <v>40.206670000000003</v>
      </c>
      <c r="AL235" s="4">
        <v>-124.34336</v>
      </c>
    </row>
    <row r="236" spans="1:48">
      <c r="A236" t="s">
        <v>307</v>
      </c>
      <c r="B236" s="6">
        <v>32</v>
      </c>
      <c r="C236" s="6" t="b">
        <v>1</v>
      </c>
      <c r="D236" s="6" t="b">
        <v>1</v>
      </c>
      <c r="E236" s="6">
        <v>90</v>
      </c>
      <c r="F236" s="103">
        <v>0</v>
      </c>
      <c r="G236" s="103">
        <v>10.199999809265099</v>
      </c>
      <c r="H236" s="103">
        <v>36.458361256528804</v>
      </c>
      <c r="I236" s="4">
        <v>35.751981999999998</v>
      </c>
      <c r="J236" s="4">
        <v>-120.30004599999999</v>
      </c>
      <c r="K236" s="4">
        <v>36.002647000000003</v>
      </c>
      <c r="L236" s="4">
        <v>-120.56089</v>
      </c>
    </row>
    <row r="237" spans="1:48">
      <c r="A237" t="s">
        <v>308</v>
      </c>
      <c r="B237" s="6">
        <v>655</v>
      </c>
      <c r="C237" s="6" t="b">
        <v>1</v>
      </c>
      <c r="D237" s="6" t="b">
        <v>1</v>
      </c>
      <c r="E237" s="6">
        <v>90</v>
      </c>
      <c r="F237" s="103">
        <v>0</v>
      </c>
      <c r="G237" s="103">
        <v>13</v>
      </c>
      <c r="H237" s="103">
        <v>99.675546871932895</v>
      </c>
      <c r="I237" s="4">
        <v>37.175139999999999</v>
      </c>
      <c r="J237" s="4">
        <v>-122.00197</v>
      </c>
      <c r="K237" s="4">
        <v>37.222349999999999</v>
      </c>
      <c r="L237" s="4">
        <v>-122.05407</v>
      </c>
      <c r="M237" s="4">
        <v>37.279020000000003</v>
      </c>
      <c r="N237" s="4">
        <v>-122.11593999999999</v>
      </c>
      <c r="O237" s="4">
        <v>37.316589999999998</v>
      </c>
      <c r="P237" s="4">
        <v>-122.16575</v>
      </c>
      <c r="Q237" s="4">
        <v>37.351739999999999</v>
      </c>
      <c r="R237" s="4">
        <v>-122.20213</v>
      </c>
      <c r="S237" s="4">
        <v>37.423409999999997</v>
      </c>
      <c r="T237" s="4">
        <v>-122.26627999999999</v>
      </c>
      <c r="U237" s="4">
        <v>37.514919999999996</v>
      </c>
      <c r="V237" s="4">
        <v>-122.35596</v>
      </c>
      <c r="W237" s="4">
        <v>37.623539999999998</v>
      </c>
      <c r="X237" s="4">
        <v>-122.44534</v>
      </c>
      <c r="Y237" s="4">
        <v>37.677869999999999</v>
      </c>
      <c r="Z237" s="4">
        <v>-122.50232</v>
      </c>
      <c r="AA237" s="4">
        <v>37.723109999999998</v>
      </c>
      <c r="AB237" s="4">
        <v>-122.54528000000001</v>
      </c>
      <c r="AC237" s="4">
        <v>37.830779999999997</v>
      </c>
      <c r="AD237" s="4">
        <v>-122.61984</v>
      </c>
      <c r="AE237" s="4">
        <v>37.896509999999999</v>
      </c>
      <c r="AF237" s="4">
        <v>-122.66515</v>
      </c>
    </row>
    <row r="238" spans="1:48">
      <c r="A238" t="s">
        <v>310</v>
      </c>
      <c r="B238" s="6">
        <v>282</v>
      </c>
      <c r="C238" s="6" t="b">
        <v>1</v>
      </c>
      <c r="D238" s="6" t="b">
        <v>1</v>
      </c>
      <c r="E238" s="6">
        <v>90</v>
      </c>
      <c r="F238" s="103">
        <v>0</v>
      </c>
      <c r="G238" s="103">
        <v>12.800000190734799</v>
      </c>
      <c r="H238" s="103">
        <v>35.334797982252603</v>
      </c>
      <c r="I238" s="4">
        <v>34.316299999999998</v>
      </c>
      <c r="J238" s="4">
        <v>-117.54900000000001</v>
      </c>
      <c r="K238" s="4">
        <v>34.270899999999997</v>
      </c>
      <c r="L238" s="4">
        <v>-117.45099999999999</v>
      </c>
      <c r="M238" s="4">
        <v>34.232843000000003</v>
      </c>
      <c r="N238" s="4">
        <v>-117.38869200000001</v>
      </c>
      <c r="O238" s="4">
        <v>34.173136999999997</v>
      </c>
      <c r="P238" s="4">
        <v>-117.274160999999</v>
      </c>
      <c r="Q238" s="4">
        <v>34.150027000000001</v>
      </c>
      <c r="R238" s="4">
        <v>-117.22202299999999</v>
      </c>
    </row>
    <row r="239" spans="1:48">
      <c r="A239" t="s">
        <v>311</v>
      </c>
      <c r="B239" s="6">
        <v>283</v>
      </c>
      <c r="C239" s="6" t="b">
        <v>1</v>
      </c>
      <c r="D239" s="6" t="b">
        <v>1</v>
      </c>
      <c r="E239" s="6">
        <v>90</v>
      </c>
      <c r="F239" s="103">
        <v>0</v>
      </c>
      <c r="G239" s="103">
        <v>12.800000190734799</v>
      </c>
      <c r="H239" s="103">
        <v>43.430671756580402</v>
      </c>
      <c r="I239" s="4">
        <v>34.150027000000001</v>
      </c>
      <c r="J239" s="4">
        <v>-117.22202299999999</v>
      </c>
      <c r="K239" s="4">
        <v>34.092795000000002</v>
      </c>
      <c r="L239" s="4">
        <v>-117.067674</v>
      </c>
      <c r="M239" s="4">
        <v>34.073768000000001</v>
      </c>
      <c r="N239" s="4">
        <v>-117.01390000000001</v>
      </c>
      <c r="O239" s="4">
        <v>34.033836999999998</v>
      </c>
      <c r="P239" s="4">
        <v>-116.90235</v>
      </c>
      <c r="Q239" s="4">
        <v>34.011347000000001</v>
      </c>
      <c r="R239" s="4">
        <v>-116.873541</v>
      </c>
      <c r="S239" s="4">
        <v>33.959114</v>
      </c>
      <c r="T239" s="4">
        <v>-116.819794999999</v>
      </c>
    </row>
    <row r="240" spans="1:48">
      <c r="A240" t="s">
        <v>312</v>
      </c>
      <c r="B240" s="6">
        <v>284</v>
      </c>
      <c r="C240" s="6" t="b">
        <v>1</v>
      </c>
      <c r="D240" s="6" t="b">
        <v>1</v>
      </c>
      <c r="E240" s="6">
        <v>58</v>
      </c>
      <c r="F240" s="103">
        <v>0</v>
      </c>
      <c r="G240" s="103">
        <v>12.800000190734799</v>
      </c>
      <c r="H240" s="103">
        <v>55.8940518055608</v>
      </c>
      <c r="I240" s="4">
        <v>33.788249999999998</v>
      </c>
      <c r="J240" s="4">
        <v>-116.24629</v>
      </c>
      <c r="K240" s="4">
        <v>33.848517999999999</v>
      </c>
      <c r="L240" s="4">
        <v>-116.38300700000001</v>
      </c>
      <c r="M240" s="4">
        <v>33.848123000000001</v>
      </c>
      <c r="N240" s="4">
        <v>-116.42652699999999</v>
      </c>
      <c r="O240" s="4">
        <v>33.884664000000001</v>
      </c>
      <c r="P240" s="4">
        <v>-116.51688900000001</v>
      </c>
      <c r="Q240" s="4">
        <v>33.907018000000001</v>
      </c>
      <c r="R240" s="4">
        <v>-116.584856</v>
      </c>
      <c r="S240" s="4">
        <v>33.917569</v>
      </c>
      <c r="T240" s="4">
        <v>-116.623870999999</v>
      </c>
      <c r="U240" s="4">
        <v>33.944163000000003</v>
      </c>
      <c r="V240" s="4">
        <v>-116.68580900000001</v>
      </c>
      <c r="W240" s="4">
        <v>33.937410999999997</v>
      </c>
      <c r="X240" s="4">
        <v>-116.778598</v>
      </c>
      <c r="Y240" s="4">
        <v>33.953153999999998</v>
      </c>
      <c r="Z240" s="4">
        <v>-116.801391</v>
      </c>
    </row>
    <row r="241" spans="1:82">
      <c r="A241" t="s">
        <v>313</v>
      </c>
      <c r="B241" s="6">
        <v>657</v>
      </c>
      <c r="C241" s="6" t="b">
        <v>1</v>
      </c>
      <c r="D241" s="6" t="b">
        <v>1</v>
      </c>
      <c r="E241" s="6">
        <v>79</v>
      </c>
      <c r="F241" s="103">
        <v>0</v>
      </c>
      <c r="G241" s="103">
        <v>15</v>
      </c>
      <c r="H241" s="103">
        <v>62.522704626471501</v>
      </c>
      <c r="I241" s="4">
        <v>37.175139999999999</v>
      </c>
      <c r="J241" s="4">
        <v>-122.00197</v>
      </c>
      <c r="K241" s="4">
        <v>37.157969999999999</v>
      </c>
      <c r="L241" s="4">
        <v>-121.97604</v>
      </c>
      <c r="M241" s="4">
        <v>37.094430000000003</v>
      </c>
      <c r="N241" s="4">
        <v>-121.88688</v>
      </c>
      <c r="O241" s="4">
        <v>37.057519999999997</v>
      </c>
      <c r="P241" s="4">
        <v>-121.81994</v>
      </c>
      <c r="Q241" s="4">
        <v>37.023490000000002</v>
      </c>
      <c r="R241" s="4">
        <v>-121.7641</v>
      </c>
      <c r="S241" s="4">
        <v>36.987070000000003</v>
      </c>
      <c r="T241" s="4">
        <v>-121.73022</v>
      </c>
      <c r="U241" s="4">
        <v>36.933439999999997</v>
      </c>
      <c r="V241" s="4">
        <v>-121.66466</v>
      </c>
      <c r="W241" s="4">
        <v>36.904679999999999</v>
      </c>
      <c r="X241" s="4">
        <v>-121.61673999999999</v>
      </c>
      <c r="Y241" s="4">
        <v>36.834800000000001</v>
      </c>
      <c r="Z241" s="4">
        <v>-121.520589999999</v>
      </c>
      <c r="AA241" s="4">
        <v>36.804049999999997</v>
      </c>
      <c r="AB241" s="4">
        <v>-121.47635</v>
      </c>
    </row>
    <row r="242" spans="1:82">
      <c r="A242" t="s">
        <v>315</v>
      </c>
      <c r="B242" s="6">
        <v>80</v>
      </c>
      <c r="C242" s="6" t="b">
        <v>1</v>
      </c>
      <c r="D242" s="6" t="b">
        <v>1</v>
      </c>
      <c r="E242" s="6">
        <v>42</v>
      </c>
      <c r="F242" s="103">
        <v>0</v>
      </c>
      <c r="G242" s="103">
        <v>16</v>
      </c>
      <c r="H242" s="103">
        <v>42.063016173087199</v>
      </c>
      <c r="I242" s="4">
        <v>34.436100000000003</v>
      </c>
      <c r="J242" s="4">
        <v>-118.762</v>
      </c>
      <c r="K242" s="4">
        <v>34.404699999999998</v>
      </c>
      <c r="L242" s="4">
        <v>-118.831</v>
      </c>
      <c r="M242" s="4">
        <v>34.402099999999997</v>
      </c>
      <c r="N242" s="4">
        <v>-118.864999999999</v>
      </c>
      <c r="O242" s="4">
        <v>34.417250000000003</v>
      </c>
      <c r="P242" s="4">
        <v>-118.913042</v>
      </c>
      <c r="Q242" s="4">
        <v>34.427038000000003</v>
      </c>
      <c r="R242" s="4">
        <v>-118.923852</v>
      </c>
      <c r="S242" s="4">
        <v>34.449463999999999</v>
      </c>
      <c r="T242" s="4">
        <v>-118.927914</v>
      </c>
      <c r="U242" s="4">
        <v>34.448405999999999</v>
      </c>
      <c r="V242" s="4">
        <v>-118.943630999999</v>
      </c>
      <c r="W242" s="4">
        <v>34.4221</v>
      </c>
      <c r="X242" s="4">
        <v>-118.976854</v>
      </c>
      <c r="Y242" s="4">
        <v>34.421776000000001</v>
      </c>
      <c r="Z242" s="4">
        <v>-119.007521</v>
      </c>
      <c r="AA242" s="4">
        <v>34.422944000000001</v>
      </c>
      <c r="AB242" s="4">
        <v>-119.036709</v>
      </c>
      <c r="AC242" s="4">
        <v>34.435733999999997</v>
      </c>
      <c r="AD242" s="4">
        <v>-119.081818</v>
      </c>
      <c r="AE242" s="4">
        <v>34.432890999999998</v>
      </c>
      <c r="AF242" s="4">
        <v>-119.103758</v>
      </c>
      <c r="AG242" s="4">
        <v>34.449967000000001</v>
      </c>
      <c r="AH242" s="4">
        <v>-119.15906099999999</v>
      </c>
    </row>
    <row r="243" spans="1:82">
      <c r="A243" t="s">
        <v>316</v>
      </c>
      <c r="B243" s="6">
        <v>178</v>
      </c>
      <c r="C243" s="6" t="b">
        <v>1</v>
      </c>
      <c r="D243" s="6" t="b">
        <v>1</v>
      </c>
      <c r="E243" s="6">
        <v>88</v>
      </c>
      <c r="F243" s="103">
        <v>0</v>
      </c>
      <c r="G243" s="103">
        <v>9</v>
      </c>
      <c r="H243" s="103">
        <v>199.05140348635899</v>
      </c>
      <c r="I243" s="4">
        <v>31.994933</v>
      </c>
      <c r="J243" s="4">
        <v>-117.38253899999999</v>
      </c>
      <c r="K243" s="4">
        <v>32.038755000000002</v>
      </c>
      <c r="L243" s="4">
        <v>-117.44862500000001</v>
      </c>
      <c r="M243" s="4">
        <v>32.063276999999999</v>
      </c>
      <c r="N243" s="4">
        <v>-117.502539999999</v>
      </c>
      <c r="O243" s="4">
        <v>32.107765000000001</v>
      </c>
      <c r="P243" s="4">
        <v>-117.55510200000001</v>
      </c>
      <c r="Q243" s="4">
        <v>32.125669000000002</v>
      </c>
      <c r="R243" s="4">
        <v>-117.604367</v>
      </c>
      <c r="S243" s="4">
        <v>32.173872000000003</v>
      </c>
      <c r="T243" s="4">
        <v>-117.664869</v>
      </c>
      <c r="U243" s="4">
        <v>32.203713999999998</v>
      </c>
      <c r="V243" s="4">
        <v>-117.692363</v>
      </c>
      <c r="W243" s="4">
        <v>32.233457999999999</v>
      </c>
      <c r="X243" s="4">
        <v>-117.73662400000001</v>
      </c>
      <c r="Y243" s="4">
        <v>32.262008999999999</v>
      </c>
      <c r="Z243" s="4">
        <v>-117.774251999999</v>
      </c>
      <c r="AA243" s="4">
        <v>32.311346</v>
      </c>
      <c r="AB243" s="4">
        <v>-117.82937</v>
      </c>
      <c r="AC243" s="4">
        <v>32.35586</v>
      </c>
      <c r="AD243" s="4">
        <v>-117.87781699999999</v>
      </c>
      <c r="AE243" s="4">
        <v>32.392899999999997</v>
      </c>
      <c r="AF243" s="4">
        <v>-117.914751</v>
      </c>
      <c r="AG243" s="4">
        <v>32.477542999999997</v>
      </c>
      <c r="AH243" s="4">
        <v>-117.953395</v>
      </c>
      <c r="AI243" s="4">
        <v>32.544257000000002</v>
      </c>
      <c r="AJ243" s="4">
        <v>-117.995502</v>
      </c>
      <c r="AK243" s="4">
        <v>32.583077000000003</v>
      </c>
      <c r="AL243" s="4">
        <v>-118.045874999999</v>
      </c>
      <c r="AM243" s="4">
        <v>32.641468000000003</v>
      </c>
      <c r="AN243" s="4">
        <v>-118.080884</v>
      </c>
      <c r="AO243" s="4">
        <v>32.704172999999997</v>
      </c>
      <c r="AP243" s="4">
        <v>-118.16498300000001</v>
      </c>
      <c r="AQ243" s="4">
        <v>32.740645000000001</v>
      </c>
      <c r="AR243" s="4">
        <v>-118.226359</v>
      </c>
      <c r="AS243" s="4">
        <v>32.770265999999999</v>
      </c>
      <c r="AT243" s="4">
        <v>-118.266172</v>
      </c>
      <c r="AU243" s="4">
        <v>32.836109999999998</v>
      </c>
      <c r="AV243" s="4">
        <v>-118.33066299999901</v>
      </c>
      <c r="AW243" s="4">
        <v>32.888944000000002</v>
      </c>
      <c r="AX243" s="4">
        <v>-118.36512500000001</v>
      </c>
      <c r="AY243" s="4">
        <v>32.916552000000003</v>
      </c>
      <c r="AZ243" s="4">
        <v>-118.39743900000001</v>
      </c>
      <c r="BA243" s="4">
        <v>32.948433999999999</v>
      </c>
      <c r="BB243" s="4">
        <v>-118.454594</v>
      </c>
      <c r="BC243" s="4">
        <v>32.984281000000003</v>
      </c>
      <c r="BD243" s="4">
        <v>-118.483975</v>
      </c>
      <c r="BE243" s="4">
        <v>33.036563000000001</v>
      </c>
      <c r="BF243" s="4">
        <v>-118.52484899999899</v>
      </c>
      <c r="BG243" s="4">
        <v>33.07696</v>
      </c>
      <c r="BH243" s="4">
        <v>-118.567196</v>
      </c>
      <c r="BI243" s="4">
        <v>33.134130999999996</v>
      </c>
      <c r="BJ243" s="4">
        <v>-118.62741800000001</v>
      </c>
      <c r="BK243" s="4">
        <v>33.168011</v>
      </c>
      <c r="BL243" s="4">
        <v>-118.66606400000001</v>
      </c>
      <c r="BM243" s="4">
        <v>33.215108999999998</v>
      </c>
      <c r="BN243" s="4">
        <v>-118.72039100000001</v>
      </c>
      <c r="BO243" s="4">
        <v>33.288003000000003</v>
      </c>
      <c r="BP243" s="4">
        <v>-118.80457699999999</v>
      </c>
    </row>
    <row r="244" spans="1:82">
      <c r="A244" t="s">
        <v>317</v>
      </c>
      <c r="B244" s="6">
        <v>774</v>
      </c>
      <c r="C244" s="6" t="b">
        <v>1</v>
      </c>
      <c r="D244" s="6" t="b">
        <v>0</v>
      </c>
      <c r="E244" s="6">
        <v>90</v>
      </c>
      <c r="F244" s="103">
        <v>0</v>
      </c>
      <c r="G244" s="103">
        <v>8.3000001907348597</v>
      </c>
      <c r="H244" s="103">
        <v>140.539037207474</v>
      </c>
      <c r="I244" s="4">
        <v>32.3996</v>
      </c>
      <c r="J244" s="4">
        <v>-117.4148</v>
      </c>
      <c r="K244" s="4">
        <v>32.473999999999997</v>
      </c>
      <c r="L244" s="4">
        <v>-117.4576</v>
      </c>
      <c r="M244" s="4">
        <v>32.512599999999999</v>
      </c>
      <c r="N244" s="4">
        <v>-117.4868</v>
      </c>
      <c r="O244" s="4">
        <v>32.555100000000003</v>
      </c>
      <c r="P244" s="4">
        <v>-117.51779999999999</v>
      </c>
      <c r="Q244" s="4">
        <v>32.628900000000002</v>
      </c>
      <c r="R244" s="4">
        <v>-117.5665</v>
      </c>
      <c r="S244" s="4">
        <v>32.652799999999999</v>
      </c>
      <c r="T244" s="4">
        <v>-117.5797</v>
      </c>
      <c r="U244" s="4">
        <v>32.680399999999999</v>
      </c>
      <c r="V244" s="4">
        <v>-117.5962</v>
      </c>
      <c r="W244" s="4">
        <v>32.733899999999998</v>
      </c>
      <c r="X244" s="4">
        <v>-117.63030000000001</v>
      </c>
      <c r="Y244" s="4">
        <v>32.770299999999999</v>
      </c>
      <c r="Z244" s="4">
        <v>-117.6618</v>
      </c>
      <c r="AA244" s="4">
        <v>32.795099999999998</v>
      </c>
      <c r="AB244" s="4">
        <v>-117.6802</v>
      </c>
      <c r="AC244" s="4">
        <v>32.825000000000003</v>
      </c>
      <c r="AD244" s="4">
        <v>-117.7008</v>
      </c>
      <c r="AE244" s="4">
        <v>32.854100000000003</v>
      </c>
      <c r="AF244" s="4">
        <v>-117.72280000000001</v>
      </c>
      <c r="AG244" s="4">
        <v>32.870600000000003</v>
      </c>
      <c r="AH244" s="4">
        <v>-117.735</v>
      </c>
      <c r="AI244" s="4">
        <v>32.884500000000003</v>
      </c>
      <c r="AJ244" s="4">
        <v>-117.7402</v>
      </c>
      <c r="AK244" s="4">
        <v>32.917999999999999</v>
      </c>
      <c r="AL244" s="4">
        <v>-117.7612</v>
      </c>
      <c r="AM244" s="4">
        <v>32.934199999999997</v>
      </c>
      <c r="AN244" s="4">
        <v>-117.77849999999999</v>
      </c>
      <c r="AO244" s="4">
        <v>32.947299999999998</v>
      </c>
      <c r="AP244" s="4">
        <v>-117.7899</v>
      </c>
      <c r="AQ244" s="4">
        <v>32.963999999999999</v>
      </c>
      <c r="AR244" s="4">
        <v>-117.816199999999</v>
      </c>
      <c r="AS244" s="4">
        <v>32.975900000000003</v>
      </c>
      <c r="AT244" s="4">
        <v>-117.8313</v>
      </c>
      <c r="AU244" s="4">
        <v>32.995399999999997</v>
      </c>
      <c r="AV244" s="4">
        <v>-117.8562</v>
      </c>
      <c r="AW244" s="4">
        <v>33.031700000000001</v>
      </c>
      <c r="AX244" s="4">
        <v>-117.88829999999901</v>
      </c>
      <c r="AY244" s="4">
        <v>33.059399999999997</v>
      </c>
      <c r="AZ244" s="4">
        <v>-117.91589999999999</v>
      </c>
      <c r="BA244" s="4">
        <v>33.104900000000001</v>
      </c>
      <c r="BB244" s="4">
        <v>-117.9507</v>
      </c>
      <c r="BC244" s="4">
        <v>33.131999999999998</v>
      </c>
      <c r="BD244" s="4">
        <v>-117.9787</v>
      </c>
      <c r="BE244" s="4">
        <v>33.143000000000001</v>
      </c>
      <c r="BF244" s="4">
        <v>-117.9984</v>
      </c>
      <c r="BG244" s="4">
        <v>33.162199999999999</v>
      </c>
      <c r="BH244" s="4">
        <v>-118.0017</v>
      </c>
      <c r="BI244" s="4">
        <v>33.186300000000003</v>
      </c>
      <c r="BJ244" s="4">
        <v>-118.0205</v>
      </c>
      <c r="BK244" s="4">
        <v>33.220799999999997</v>
      </c>
      <c r="BL244" s="4">
        <v>-118.0399</v>
      </c>
      <c r="BM244" s="4">
        <v>33.265000000000001</v>
      </c>
      <c r="BN244" s="4">
        <v>-118.0741</v>
      </c>
      <c r="BO244" s="4">
        <v>33.265599999999999</v>
      </c>
      <c r="BP244" s="4">
        <v>-118.0748</v>
      </c>
      <c r="BQ244" s="4">
        <v>33.3093</v>
      </c>
      <c r="BR244" s="4">
        <v>-118.1039</v>
      </c>
      <c r="BS244" s="4">
        <v>33.332099999999997</v>
      </c>
      <c r="BT244" s="4">
        <v>-118.12350000000001</v>
      </c>
      <c r="BU244" s="4">
        <v>33.354999999999997</v>
      </c>
      <c r="BV244" s="4">
        <v>-118.1392</v>
      </c>
      <c r="BW244" s="4">
        <v>33.369300000000003</v>
      </c>
      <c r="BX244" s="4">
        <v>-118.1529</v>
      </c>
      <c r="BY244" s="4">
        <v>33.396900000000002</v>
      </c>
      <c r="BZ244" s="4">
        <v>-118.185499999999</v>
      </c>
      <c r="CA244" s="4">
        <v>33.424399999999999</v>
      </c>
      <c r="CB244" s="4">
        <v>-118.230899999999</v>
      </c>
      <c r="CC244" s="4">
        <v>33.4328</v>
      </c>
      <c r="CD244" s="4">
        <v>-118.24890000000001</v>
      </c>
    </row>
    <row r="245" spans="1:82">
      <c r="A245" t="s">
        <v>318</v>
      </c>
      <c r="B245" s="6">
        <v>177</v>
      </c>
      <c r="C245" s="6" t="b">
        <v>1</v>
      </c>
      <c r="D245" s="6" t="b">
        <v>1</v>
      </c>
      <c r="E245" s="6">
        <v>90</v>
      </c>
      <c r="F245" s="103">
        <v>0</v>
      </c>
      <c r="G245" s="103">
        <v>8.3000001907348597</v>
      </c>
      <c r="H245" s="103">
        <v>156.121836273318</v>
      </c>
      <c r="I245" s="4">
        <v>32.447493000000001</v>
      </c>
      <c r="J245" s="4">
        <v>-117.428825</v>
      </c>
      <c r="K245" s="4">
        <v>32.317965000000001</v>
      </c>
      <c r="L245" s="4">
        <v>-117.352076</v>
      </c>
      <c r="M245" s="4">
        <v>32.263617000000004</v>
      </c>
      <c r="N245" s="4">
        <v>-117.329247</v>
      </c>
      <c r="O245" s="4">
        <v>32.167180999999999</v>
      </c>
      <c r="P245" s="4">
        <v>-117.242997</v>
      </c>
      <c r="Q245" s="4">
        <v>32.140455000000003</v>
      </c>
      <c r="R245" s="4">
        <v>-117.21369300000001</v>
      </c>
      <c r="S245" s="4">
        <v>32.068361000000003</v>
      </c>
      <c r="T245" s="4">
        <v>-117.166753</v>
      </c>
      <c r="U245" s="4">
        <v>32.021169999999998</v>
      </c>
      <c r="V245" s="4">
        <v>-117.11048</v>
      </c>
      <c r="W245" s="4">
        <v>31.980740000000001</v>
      </c>
      <c r="X245" s="4">
        <v>-117.083009</v>
      </c>
      <c r="Y245" s="4">
        <v>31.871583000000001</v>
      </c>
      <c r="Z245" s="4">
        <v>-117.033767</v>
      </c>
      <c r="AA245" s="4">
        <v>31.825004</v>
      </c>
      <c r="AB245" s="4">
        <v>-117.00118500000001</v>
      </c>
      <c r="AC245" s="4">
        <v>31.797774</v>
      </c>
      <c r="AD245" s="4">
        <v>-116.965155</v>
      </c>
      <c r="AE245" s="4">
        <v>31.75311</v>
      </c>
      <c r="AF245" s="4">
        <v>-116.896383</v>
      </c>
      <c r="AG245" s="4">
        <v>31.684391000000002</v>
      </c>
      <c r="AH245" s="4">
        <v>-116.80064499999899</v>
      </c>
      <c r="AI245" s="4">
        <v>31.653614000000001</v>
      </c>
      <c r="AJ245" s="4">
        <v>-116.773004999999</v>
      </c>
      <c r="AK245" s="4">
        <v>31.601704000000002</v>
      </c>
      <c r="AL245" s="4">
        <v>-116.705128</v>
      </c>
      <c r="AM245" s="4">
        <v>31.579077000000002</v>
      </c>
      <c r="AN245" s="4">
        <v>-116.637984</v>
      </c>
      <c r="AO245" s="4">
        <v>31.578081999999998</v>
      </c>
      <c r="AP245" s="4">
        <v>-116.528148</v>
      </c>
      <c r="AQ245" s="4">
        <v>31.568752</v>
      </c>
      <c r="AR245" s="4">
        <v>-116.452675</v>
      </c>
      <c r="AS245" s="4">
        <v>31.551577000000002</v>
      </c>
      <c r="AT245" s="4">
        <v>-116.38793099999999</v>
      </c>
      <c r="AU245" s="4">
        <v>31.525487999999999</v>
      </c>
      <c r="AV245" s="4">
        <v>-116.32245500000001</v>
      </c>
    </row>
    <row r="246" spans="1:82">
      <c r="A246" t="s">
        <v>319</v>
      </c>
      <c r="B246" s="6">
        <v>247</v>
      </c>
      <c r="C246" s="6" t="b">
        <v>1</v>
      </c>
      <c r="D246" s="6" t="b">
        <v>1</v>
      </c>
      <c r="E246" s="6">
        <v>61</v>
      </c>
      <c r="F246" s="103">
        <v>0</v>
      </c>
      <c r="G246" s="103">
        <v>14.699999809265099</v>
      </c>
      <c r="H246" s="103">
        <v>71.371831166987803</v>
      </c>
      <c r="I246" s="4">
        <v>34.317807000000002</v>
      </c>
      <c r="J246" s="4">
        <v>-118.280034</v>
      </c>
      <c r="K246" s="4">
        <v>34.331099999999999</v>
      </c>
      <c r="L246" s="4">
        <v>-118.301</v>
      </c>
      <c r="M246" s="4">
        <v>34.3705</v>
      </c>
      <c r="N246" s="4">
        <v>-118.428</v>
      </c>
      <c r="O246" s="4">
        <v>34.3947</v>
      </c>
      <c r="P246" s="4">
        <v>-118.489</v>
      </c>
      <c r="Q246" s="4">
        <v>34.436300000000003</v>
      </c>
      <c r="R246" s="4">
        <v>-118.56100000000001</v>
      </c>
      <c r="S246" s="4">
        <v>34.514200000000002</v>
      </c>
      <c r="T246" s="4">
        <v>-118.64400000000001</v>
      </c>
      <c r="U246" s="4">
        <v>34.560600000000001</v>
      </c>
      <c r="V246" s="4">
        <v>-118.696</v>
      </c>
      <c r="W246" s="4">
        <v>34.6203</v>
      </c>
      <c r="X246" s="4">
        <v>-118.77200000000001</v>
      </c>
      <c r="Y246" s="4">
        <v>34.662100000000002</v>
      </c>
      <c r="Z246" s="4">
        <v>-118.816</v>
      </c>
      <c r="AA246" s="4">
        <v>34.713999999999999</v>
      </c>
      <c r="AB246" s="4">
        <v>-118.875</v>
      </c>
    </row>
    <row r="247" spans="1:82">
      <c r="A247" t="s">
        <v>320</v>
      </c>
      <c r="B247" s="6">
        <v>248</v>
      </c>
      <c r="C247" s="6" t="b">
        <v>1</v>
      </c>
      <c r="D247" s="6" t="b">
        <v>1</v>
      </c>
      <c r="E247" s="6">
        <v>61</v>
      </c>
      <c r="F247" s="103">
        <v>0</v>
      </c>
      <c r="G247" s="103">
        <v>14.699999809265099</v>
      </c>
      <c r="H247" s="103">
        <v>62.509741378007902</v>
      </c>
      <c r="I247" s="4">
        <v>34.262900000000002</v>
      </c>
      <c r="J247" s="4">
        <v>-117.631</v>
      </c>
      <c r="K247" s="4">
        <v>34.234999999999999</v>
      </c>
      <c r="L247" s="4">
        <v>-117.68</v>
      </c>
      <c r="M247" s="4">
        <v>34.243400000000001</v>
      </c>
      <c r="N247" s="4">
        <v>-117.74299999999999</v>
      </c>
      <c r="O247" s="4">
        <v>34.257399999999997</v>
      </c>
      <c r="P247" s="4">
        <v>-117.889</v>
      </c>
      <c r="Q247" s="4">
        <v>34.249200000000002</v>
      </c>
      <c r="R247" s="4">
        <v>-117.93899999999999</v>
      </c>
      <c r="S247" s="4">
        <v>34.246000000000002</v>
      </c>
      <c r="T247" s="4">
        <v>-118.034999999999</v>
      </c>
      <c r="U247" s="4">
        <v>34.253300000000003</v>
      </c>
      <c r="V247" s="4">
        <v>-118.08799999999999</v>
      </c>
      <c r="W247" s="4">
        <v>34.264699999999998</v>
      </c>
      <c r="X247" s="4">
        <v>-118.136</v>
      </c>
      <c r="Y247" s="4">
        <v>34.286700000000003</v>
      </c>
      <c r="Z247" s="4">
        <v>-118.20699999999999</v>
      </c>
      <c r="AA247" s="4">
        <v>34.300899999999999</v>
      </c>
      <c r="AB247" s="4">
        <v>-118.255</v>
      </c>
      <c r="AC247" s="4">
        <v>34.317807000000002</v>
      </c>
      <c r="AD247" s="4">
        <v>-118.280034</v>
      </c>
    </row>
    <row r="248" spans="1:82">
      <c r="A248" t="s">
        <v>321</v>
      </c>
      <c r="B248" s="6">
        <v>194</v>
      </c>
      <c r="C248" s="6" t="b">
        <v>1</v>
      </c>
      <c r="D248" s="6" t="b">
        <v>1</v>
      </c>
      <c r="E248" s="6">
        <v>60</v>
      </c>
      <c r="F248" s="103">
        <v>0</v>
      </c>
      <c r="G248" s="103">
        <v>18.5</v>
      </c>
      <c r="H248" s="103">
        <v>28.821359434732202</v>
      </c>
      <c r="I248" s="4">
        <v>33.939289000000002</v>
      </c>
      <c r="J248" s="4">
        <v>-116.780053999999</v>
      </c>
      <c r="K248" s="4">
        <v>33.946652999999998</v>
      </c>
      <c r="L248" s="4">
        <v>-116.856123</v>
      </c>
      <c r="M248" s="4">
        <v>33.929164999999998</v>
      </c>
      <c r="N248" s="4">
        <v>-116.910793</v>
      </c>
      <c r="O248" s="4">
        <v>33.976742000000002</v>
      </c>
      <c r="P248" s="4">
        <v>-116.978925</v>
      </c>
      <c r="Q248" s="4">
        <v>33.985087</v>
      </c>
      <c r="R248" s="4">
        <v>-117.06659500000001</v>
      </c>
    </row>
    <row r="249" spans="1:82">
      <c r="A249" t="s">
        <v>322</v>
      </c>
      <c r="B249" s="6">
        <v>660</v>
      </c>
      <c r="C249" s="6" t="b">
        <v>1</v>
      </c>
      <c r="D249" s="6" t="b">
        <v>1</v>
      </c>
      <c r="E249" s="6">
        <v>90</v>
      </c>
      <c r="F249" s="103">
        <v>0</v>
      </c>
      <c r="G249" s="103">
        <v>11.6000003814697</v>
      </c>
      <c r="H249" s="103">
        <v>129.27249806934299</v>
      </c>
      <c r="I249" s="4">
        <v>37.938850000000002</v>
      </c>
      <c r="J249" s="4">
        <v>-122.704989999999</v>
      </c>
      <c r="K249" s="4">
        <v>37.895780000000002</v>
      </c>
      <c r="L249" s="4">
        <v>-122.6831</v>
      </c>
      <c r="M249" s="4">
        <v>37.850630000000002</v>
      </c>
      <c r="N249" s="4">
        <v>-122.65915</v>
      </c>
      <c r="O249" s="4">
        <v>37.784529999999997</v>
      </c>
      <c r="P249" s="4">
        <v>-122.62569000000001</v>
      </c>
      <c r="Q249" s="4">
        <v>37.658299999999997</v>
      </c>
      <c r="R249" s="4">
        <v>-122.57074</v>
      </c>
      <c r="S249" s="4">
        <v>37.595219999999998</v>
      </c>
      <c r="T249" s="4">
        <v>-122.543129999999</v>
      </c>
      <c r="U249" s="4">
        <v>37.523150000000001</v>
      </c>
      <c r="V249" s="4">
        <v>-122.51483</v>
      </c>
      <c r="W249" s="4">
        <v>37.423780000000001</v>
      </c>
      <c r="X249" s="4">
        <v>-122.44104</v>
      </c>
      <c r="Y249" s="4">
        <v>37.378349999999998</v>
      </c>
      <c r="Z249" s="4">
        <v>-122.41812</v>
      </c>
      <c r="AA249" s="4">
        <v>37.25544</v>
      </c>
      <c r="AB249" s="4">
        <v>-122.36936</v>
      </c>
      <c r="AC249" s="4">
        <v>37.163710000000002</v>
      </c>
      <c r="AD249" s="4">
        <v>-122.31520999999999</v>
      </c>
      <c r="AE249" s="4">
        <v>37.087589999999999</v>
      </c>
      <c r="AF249" s="4">
        <v>-122.269219999999</v>
      </c>
      <c r="AG249" s="4">
        <v>36.987560000000002</v>
      </c>
      <c r="AH249" s="4">
        <v>-122.24276</v>
      </c>
      <c r="AI249" s="4">
        <v>36.921930000000003</v>
      </c>
      <c r="AJ249" s="4">
        <v>-122.20496</v>
      </c>
      <c r="AK249" s="4">
        <v>36.859439999999999</v>
      </c>
      <c r="AL249" s="4">
        <v>-122.17551</v>
      </c>
    </row>
    <row r="250" spans="1:82">
      <c r="A250" t="s">
        <v>324</v>
      </c>
      <c r="B250" s="6">
        <v>661</v>
      </c>
      <c r="C250" s="6" t="b">
        <v>1</v>
      </c>
      <c r="D250" s="6" t="b">
        <v>1</v>
      </c>
      <c r="E250" s="6">
        <v>75</v>
      </c>
      <c r="F250" s="103">
        <v>0</v>
      </c>
      <c r="G250" s="103">
        <v>11.6000003814697</v>
      </c>
      <c r="H250" s="103">
        <v>89.940184102109598</v>
      </c>
      <c r="I250" s="4">
        <v>36.154769999999999</v>
      </c>
      <c r="J250" s="4">
        <v>-121.70383</v>
      </c>
      <c r="K250" s="4">
        <v>36.248159999999999</v>
      </c>
      <c r="L250" s="4">
        <v>-121.77424999999999</v>
      </c>
      <c r="M250" s="4">
        <v>36.338259999999998</v>
      </c>
      <c r="N250" s="4">
        <v>-121.88146999999999</v>
      </c>
      <c r="O250" s="4">
        <v>36.415140000000001</v>
      </c>
      <c r="P250" s="4">
        <v>-121.94926</v>
      </c>
      <c r="Q250" s="4">
        <v>36.544910000000002</v>
      </c>
      <c r="R250" s="4">
        <v>-122.01226</v>
      </c>
      <c r="S250" s="4">
        <v>36.593820000000001</v>
      </c>
      <c r="T250" s="4">
        <v>-122.03897000000001</v>
      </c>
      <c r="U250" s="4">
        <v>36.643549999999998</v>
      </c>
      <c r="V250" s="4">
        <v>-122.06301000000001</v>
      </c>
      <c r="W250" s="4">
        <v>36.689639999999997</v>
      </c>
      <c r="X250" s="4">
        <v>-122.08064</v>
      </c>
      <c r="Y250" s="4">
        <v>36.765270000000001</v>
      </c>
      <c r="Z250" s="4">
        <v>-122.12671</v>
      </c>
      <c r="AA250" s="4">
        <v>36.809820000000002</v>
      </c>
      <c r="AB250" s="4">
        <v>-122.15112999999999</v>
      </c>
      <c r="AC250" s="4">
        <v>36.859439999999999</v>
      </c>
      <c r="AD250" s="4">
        <v>-122.17551</v>
      </c>
    </row>
    <row r="251" spans="1:82">
      <c r="A251" t="s">
        <v>326</v>
      </c>
      <c r="B251" s="6">
        <v>293</v>
      </c>
      <c r="C251" s="6" t="b">
        <v>1</v>
      </c>
      <c r="D251" s="6" t="b">
        <v>1</v>
      </c>
      <c r="E251" s="6">
        <v>90</v>
      </c>
      <c r="F251" s="103">
        <v>0</v>
      </c>
      <c r="G251" s="103">
        <v>16.799999237060501</v>
      </c>
      <c r="H251" s="103">
        <v>46.184878965109696</v>
      </c>
      <c r="I251" s="4">
        <v>33.736426000000002</v>
      </c>
      <c r="J251" s="4">
        <v>-116.914297</v>
      </c>
      <c r="K251" s="4">
        <v>33.696672</v>
      </c>
      <c r="L251" s="4">
        <v>-116.844717</v>
      </c>
      <c r="M251" s="4">
        <v>33.511200000000002</v>
      </c>
      <c r="N251" s="4">
        <v>-116.54900000000001</v>
      </c>
      <c r="O251" s="4">
        <v>33.489547999999999</v>
      </c>
      <c r="P251" s="4">
        <v>-116.513295</v>
      </c>
    </row>
    <row r="252" spans="1:82">
      <c r="A252" t="s">
        <v>327</v>
      </c>
      <c r="B252" s="6">
        <v>99</v>
      </c>
      <c r="C252" s="6" t="b">
        <v>1</v>
      </c>
      <c r="D252" s="6" t="b">
        <v>1</v>
      </c>
      <c r="E252" s="6">
        <v>90</v>
      </c>
      <c r="F252" s="103">
        <v>0</v>
      </c>
      <c r="G252" s="103">
        <v>13.1000003814697</v>
      </c>
      <c r="H252" s="103">
        <v>34.260461389661103</v>
      </c>
      <c r="I252" s="4">
        <v>33.206600000000002</v>
      </c>
      <c r="J252" s="4">
        <v>-116.205</v>
      </c>
      <c r="K252" s="4">
        <v>33.182200000000002</v>
      </c>
      <c r="L252" s="4">
        <v>-116.164</v>
      </c>
      <c r="M252" s="4">
        <v>33.1434</v>
      </c>
      <c r="N252" s="4">
        <v>-116.129</v>
      </c>
      <c r="O252" s="4">
        <v>33.0976</v>
      </c>
      <c r="P252" s="4">
        <v>-116.05800000000001</v>
      </c>
      <c r="Q252" s="4">
        <v>33.029699999999998</v>
      </c>
      <c r="R252" s="4">
        <v>-116.011</v>
      </c>
      <c r="S252" s="4">
        <v>33.000999999999998</v>
      </c>
      <c r="T252" s="4">
        <v>-115.943</v>
      </c>
    </row>
    <row r="253" spans="1:82">
      <c r="A253" t="s">
        <v>328</v>
      </c>
      <c r="B253" s="6">
        <v>292</v>
      </c>
      <c r="C253" s="6" t="b">
        <v>1</v>
      </c>
      <c r="D253" s="6" t="b">
        <v>1</v>
      </c>
      <c r="E253" s="6">
        <v>90</v>
      </c>
      <c r="F253" s="103">
        <v>0</v>
      </c>
      <c r="G253" s="103">
        <v>16.799999237060501</v>
      </c>
      <c r="H253" s="103">
        <v>46.8299150637963</v>
      </c>
      <c r="I253" s="4">
        <v>33.489547999999999</v>
      </c>
      <c r="J253" s="4">
        <v>-116.513295</v>
      </c>
      <c r="K253" s="4">
        <v>33.416600000000003</v>
      </c>
      <c r="L253" s="4">
        <v>-116.39299999999901</v>
      </c>
      <c r="M253" s="4">
        <v>33.396000000000001</v>
      </c>
      <c r="N253" s="4">
        <v>-116.339</v>
      </c>
      <c r="O253" s="4">
        <v>33.383899999999997</v>
      </c>
      <c r="P253" s="4">
        <v>-116.296999999999</v>
      </c>
      <c r="Q253" s="4">
        <v>33.314999999999998</v>
      </c>
      <c r="R253" s="4">
        <v>-116.21</v>
      </c>
      <c r="S253" s="4">
        <v>33.285400000000003</v>
      </c>
      <c r="T253" s="4">
        <v>-116.146999999999</v>
      </c>
      <c r="U253" s="4">
        <v>33.255800000000001</v>
      </c>
      <c r="V253" s="4">
        <v>-116.09899999999899</v>
      </c>
    </row>
    <row r="254" spans="1:82">
      <c r="A254" t="s">
        <v>329</v>
      </c>
      <c r="B254" s="6">
        <v>101</v>
      </c>
      <c r="C254" s="6" t="b">
        <v>1</v>
      </c>
      <c r="D254" s="6" t="b">
        <v>1</v>
      </c>
      <c r="E254" s="6">
        <v>90</v>
      </c>
      <c r="F254" s="103">
        <v>0</v>
      </c>
      <c r="G254" s="103">
        <v>15.899999618530201</v>
      </c>
      <c r="H254" s="103">
        <v>42.896127208637701</v>
      </c>
      <c r="I254" s="4">
        <v>33.468800000000002</v>
      </c>
      <c r="J254" s="4">
        <v>-116.54300000000001</v>
      </c>
      <c r="K254" s="4">
        <v>33.420400000000001</v>
      </c>
      <c r="L254" s="4">
        <v>-116.47</v>
      </c>
      <c r="M254" s="4">
        <v>33.263599999999997</v>
      </c>
      <c r="N254" s="4">
        <v>-116.283</v>
      </c>
      <c r="O254" s="4">
        <v>33.206600000000002</v>
      </c>
      <c r="P254" s="4">
        <v>-116.205</v>
      </c>
    </row>
    <row r="255" spans="1:82">
      <c r="A255" t="s">
        <v>330</v>
      </c>
      <c r="B255" s="6">
        <v>901</v>
      </c>
      <c r="C255" s="6" t="b">
        <v>1</v>
      </c>
      <c r="D255" s="6" t="b">
        <v>1</v>
      </c>
      <c r="E255" s="6">
        <v>90</v>
      </c>
      <c r="F255" s="103">
        <v>0</v>
      </c>
      <c r="G255" s="103">
        <v>16.100000381469702</v>
      </c>
      <c r="H255" s="103">
        <v>23.061394390941501</v>
      </c>
      <c r="I255" s="4">
        <v>34.246600000000001</v>
      </c>
      <c r="J255" s="4">
        <v>-117.50122</v>
      </c>
      <c r="K255" s="4">
        <v>34.180280000000003</v>
      </c>
      <c r="L255" s="4">
        <v>-117.441959999999</v>
      </c>
      <c r="M255" s="4">
        <v>34.101300000000002</v>
      </c>
      <c r="N255" s="4">
        <v>-117.325</v>
      </c>
    </row>
    <row r="256" spans="1:82">
      <c r="A256" t="s">
        <v>331</v>
      </c>
      <c r="B256" s="6">
        <v>119</v>
      </c>
      <c r="C256" s="6" t="b">
        <v>1</v>
      </c>
      <c r="D256" s="6" t="b">
        <v>1</v>
      </c>
      <c r="E256" s="6">
        <v>90</v>
      </c>
      <c r="F256" s="103">
        <v>0</v>
      </c>
      <c r="G256" s="103">
        <v>16.100000381469702</v>
      </c>
      <c r="H256" s="103">
        <v>36.987998536756898</v>
      </c>
      <c r="I256" s="4">
        <v>34.262979999999999</v>
      </c>
      <c r="J256" s="4">
        <v>-117.50032</v>
      </c>
      <c r="K256" s="4">
        <v>34.191699999999997</v>
      </c>
      <c r="L256" s="4">
        <v>-117.389</v>
      </c>
      <c r="M256" s="4">
        <v>34.101300000000002</v>
      </c>
      <c r="N256" s="4">
        <v>-117.325</v>
      </c>
      <c r="O256" s="4">
        <v>34.017000000000003</v>
      </c>
      <c r="P256" s="4">
        <v>-117.23699999999999</v>
      </c>
    </row>
    <row r="257" spans="1:34">
      <c r="A257" t="s">
        <v>332</v>
      </c>
      <c r="B257" s="6">
        <v>289</v>
      </c>
      <c r="C257" s="6" t="b">
        <v>1</v>
      </c>
      <c r="D257" s="6" t="b">
        <v>1</v>
      </c>
      <c r="E257" s="6">
        <v>90</v>
      </c>
      <c r="F257" s="103">
        <v>0</v>
      </c>
      <c r="G257" s="103">
        <v>16.100000381469702</v>
      </c>
      <c r="H257" s="103">
        <v>18.4754821612546</v>
      </c>
      <c r="I257" s="4">
        <v>34.017000000000003</v>
      </c>
      <c r="J257" s="4">
        <v>-117.23699999999999</v>
      </c>
      <c r="K257" s="4">
        <v>34.006700000000002</v>
      </c>
      <c r="L257" s="4">
        <v>-117.22199999999999</v>
      </c>
      <c r="M257" s="4">
        <v>33.904533999999998</v>
      </c>
      <c r="N257" s="4">
        <v>-117.08958</v>
      </c>
    </row>
    <row r="258" spans="1:34">
      <c r="A258" t="s">
        <v>333</v>
      </c>
      <c r="B258" s="6">
        <v>401</v>
      </c>
      <c r="C258" s="6" t="b">
        <v>1</v>
      </c>
      <c r="D258" s="6" t="b">
        <v>1</v>
      </c>
      <c r="E258" s="6">
        <v>90</v>
      </c>
      <c r="F258" s="103">
        <v>0</v>
      </c>
      <c r="G258" s="103">
        <v>16.4500007629394</v>
      </c>
      <c r="H258" s="103">
        <v>24.7308887611131</v>
      </c>
      <c r="I258" s="4">
        <v>33.904533999999998</v>
      </c>
      <c r="J258" s="4">
        <v>-117.08958</v>
      </c>
      <c r="K258" s="4">
        <v>33.736426000000002</v>
      </c>
      <c r="L258" s="4">
        <v>-116.914297</v>
      </c>
    </row>
    <row r="259" spans="1:34">
      <c r="A259" t="s">
        <v>334</v>
      </c>
      <c r="B259" s="6">
        <v>28</v>
      </c>
      <c r="C259" s="6" t="b">
        <v>1</v>
      </c>
      <c r="D259" s="6" t="b">
        <v>1</v>
      </c>
      <c r="E259" s="6">
        <v>90</v>
      </c>
      <c r="F259" s="103">
        <v>0</v>
      </c>
      <c r="G259" s="103">
        <v>12.399999618530201</v>
      </c>
      <c r="H259" s="103">
        <v>26.296197036297301</v>
      </c>
      <c r="I259" s="4">
        <v>33.000999999999998</v>
      </c>
      <c r="J259" s="4">
        <v>-115.943</v>
      </c>
      <c r="K259" s="4">
        <v>32.937849999999997</v>
      </c>
      <c r="L259" s="4">
        <v>-115.80665999999999</v>
      </c>
      <c r="M259" s="4">
        <v>32.8842</v>
      </c>
      <c r="N259" s="4">
        <v>-115.697999999999</v>
      </c>
    </row>
    <row r="260" spans="1:34">
      <c r="A260" t="s">
        <v>335</v>
      </c>
      <c r="B260" s="6">
        <v>143</v>
      </c>
      <c r="C260" s="6" t="b">
        <v>1</v>
      </c>
      <c r="D260" s="6" t="b">
        <v>1</v>
      </c>
      <c r="E260" s="6">
        <v>23</v>
      </c>
      <c r="F260" s="103">
        <v>2</v>
      </c>
      <c r="G260" s="103">
        <v>12.399999618530201</v>
      </c>
      <c r="H260" s="103">
        <v>27.450929625881798</v>
      </c>
      <c r="I260" s="4">
        <v>33.695</v>
      </c>
      <c r="J260" s="4">
        <v>-117.932999999999</v>
      </c>
      <c r="K260" s="4">
        <v>33.688000000000002</v>
      </c>
      <c r="L260" s="4">
        <v>-117.82299999999999</v>
      </c>
      <c r="M260" s="4">
        <v>33.646999999999998</v>
      </c>
      <c r="N260" s="4">
        <v>-117.736</v>
      </c>
      <c r="O260" s="4">
        <v>33.597000000000001</v>
      </c>
      <c r="P260" s="4">
        <v>-117.673999999999</v>
      </c>
    </row>
    <row r="261" spans="1:34">
      <c r="A261" t="s">
        <v>336</v>
      </c>
      <c r="B261" s="6">
        <v>107</v>
      </c>
      <c r="C261" s="6" t="b">
        <v>1</v>
      </c>
      <c r="D261" s="6" t="b">
        <v>1</v>
      </c>
      <c r="E261" s="6">
        <v>74</v>
      </c>
      <c r="F261" s="103">
        <v>0</v>
      </c>
      <c r="G261" s="103">
        <v>15.800000190734799</v>
      </c>
      <c r="H261" s="103">
        <v>19.6524536577883</v>
      </c>
      <c r="I261" s="4">
        <v>34.114060000000002</v>
      </c>
      <c r="J261" s="4">
        <v>-117.69006</v>
      </c>
      <c r="K261" s="4">
        <v>34.08464</v>
      </c>
      <c r="L261" s="4">
        <v>-117.73052</v>
      </c>
      <c r="M261" s="4">
        <v>34.060119999999998</v>
      </c>
      <c r="N261" s="4">
        <v>-117.83841</v>
      </c>
      <c r="O261" s="4">
        <v>34.039279999999998</v>
      </c>
      <c r="P261" s="4">
        <v>-117.87888</v>
      </c>
    </row>
    <row r="262" spans="1:34">
      <c r="A262" t="s">
        <v>337</v>
      </c>
      <c r="B262" s="6">
        <v>31</v>
      </c>
      <c r="C262" s="6" t="b">
        <v>1</v>
      </c>
      <c r="D262" s="6" t="b">
        <v>1</v>
      </c>
      <c r="E262" s="6">
        <v>90</v>
      </c>
      <c r="F262" s="103">
        <v>0</v>
      </c>
      <c r="G262" s="103">
        <v>13</v>
      </c>
      <c r="H262" s="103">
        <v>82.113353821963003</v>
      </c>
      <c r="I262" s="4">
        <v>35.7928</v>
      </c>
      <c r="J262" s="4">
        <v>-120.3719</v>
      </c>
      <c r="K262" s="4">
        <v>35.679699999999997</v>
      </c>
      <c r="L262" s="4">
        <v>-120.29537000000001</v>
      </c>
      <c r="M262" s="4">
        <v>35.501930000000002</v>
      </c>
      <c r="N262" s="4">
        <v>-120.22915999999999</v>
      </c>
      <c r="O262" s="4">
        <v>35.304540000000003</v>
      </c>
      <c r="P262" s="4">
        <v>-120.124949999999</v>
      </c>
      <c r="Q262" s="4">
        <v>35.282470000000004</v>
      </c>
      <c r="R262" s="4">
        <v>-120.08205</v>
      </c>
      <c r="S262" s="4">
        <v>35.14761</v>
      </c>
      <c r="T262" s="4">
        <v>-119.96066</v>
      </c>
    </row>
    <row r="263" spans="1:34">
      <c r="A263" t="s">
        <v>338</v>
      </c>
      <c r="B263" s="6">
        <v>692</v>
      </c>
      <c r="C263" s="6" t="b">
        <v>1</v>
      </c>
      <c r="D263" s="6" t="b">
        <v>0</v>
      </c>
      <c r="E263" s="6">
        <v>45</v>
      </c>
      <c r="F263" s="103">
        <v>0</v>
      </c>
      <c r="G263" s="103">
        <v>12</v>
      </c>
      <c r="H263" s="103">
        <v>21.0297235552854</v>
      </c>
      <c r="I263" s="4">
        <v>34.991370000000003</v>
      </c>
      <c r="J263" s="4">
        <v>-120.49158</v>
      </c>
      <c r="K263" s="4">
        <v>35.053229999999999</v>
      </c>
      <c r="L263" s="4">
        <v>-120.55911</v>
      </c>
      <c r="M263" s="4">
        <v>35.085340000000002</v>
      </c>
      <c r="N263" s="4">
        <v>-120.60988</v>
      </c>
      <c r="O263" s="4">
        <v>35.120609999999999</v>
      </c>
      <c r="P263" s="4">
        <v>-120.65927000000001</v>
      </c>
    </row>
    <row r="264" spans="1:34">
      <c r="A264" t="s">
        <v>339</v>
      </c>
      <c r="B264" s="6">
        <v>693</v>
      </c>
      <c r="C264" s="6" t="b">
        <v>1</v>
      </c>
      <c r="D264" s="6" t="b">
        <v>1</v>
      </c>
      <c r="E264" s="6">
        <v>90</v>
      </c>
      <c r="F264" s="103">
        <v>0</v>
      </c>
      <c r="G264" s="103">
        <v>12</v>
      </c>
      <c r="H264" s="103">
        <v>25.596303911744599</v>
      </c>
      <c r="I264" s="4">
        <v>35.038989999999998</v>
      </c>
      <c r="J264" s="4">
        <v>-120.68866</v>
      </c>
      <c r="K264" s="4">
        <v>35.104419999999998</v>
      </c>
      <c r="L264" s="4">
        <v>-120.736509999999</v>
      </c>
      <c r="M264" s="4">
        <v>35.140090000000001</v>
      </c>
      <c r="N264" s="4">
        <v>-120.80622</v>
      </c>
      <c r="O264" s="4">
        <v>35.191470000000002</v>
      </c>
      <c r="P264" s="4">
        <v>-120.89162</v>
      </c>
    </row>
    <row r="265" spans="1:34">
      <c r="A265" t="s">
        <v>340</v>
      </c>
      <c r="B265" s="6">
        <v>691</v>
      </c>
      <c r="C265" s="6" t="b">
        <v>1</v>
      </c>
      <c r="D265" s="6" t="b">
        <v>0</v>
      </c>
      <c r="E265" s="6">
        <v>52</v>
      </c>
      <c r="F265" s="103">
        <v>0</v>
      </c>
      <c r="G265" s="103">
        <v>12</v>
      </c>
      <c r="H265" s="103">
        <v>78.935839855161404</v>
      </c>
      <c r="I265" s="4">
        <v>34.773029999999999</v>
      </c>
      <c r="J265" s="4">
        <v>-120.09012</v>
      </c>
      <c r="K265" s="4">
        <v>34.810839999999999</v>
      </c>
      <c r="L265" s="4">
        <v>-120.18996</v>
      </c>
      <c r="M265" s="4">
        <v>34.914149999999999</v>
      </c>
      <c r="N265" s="4">
        <v>-120.31534000000001</v>
      </c>
      <c r="O265" s="4">
        <v>34.954650000000001</v>
      </c>
      <c r="P265" s="4">
        <v>-120.36960000000001</v>
      </c>
      <c r="Q265" s="4">
        <v>34.997489999999999</v>
      </c>
      <c r="R265" s="4">
        <v>-120.44137000000001</v>
      </c>
      <c r="S265" s="4">
        <v>35.07302</v>
      </c>
      <c r="T265" s="4">
        <v>-120.514619999999</v>
      </c>
      <c r="U265" s="4">
        <v>35.111629999999998</v>
      </c>
      <c r="V265" s="4">
        <v>-120.56677999999999</v>
      </c>
      <c r="W265" s="4">
        <v>35.141550000000002</v>
      </c>
      <c r="X265" s="4">
        <v>-120.64046999999999</v>
      </c>
      <c r="Y265" s="4">
        <v>35.193770000000001</v>
      </c>
      <c r="Z265" s="4">
        <v>-120.77209000000001</v>
      </c>
    </row>
    <row r="266" spans="1:34">
      <c r="A266" t="s">
        <v>342</v>
      </c>
      <c r="B266" s="6">
        <v>181</v>
      </c>
      <c r="C266" s="6" t="b">
        <v>1</v>
      </c>
      <c r="D266" s="6" t="b">
        <v>1</v>
      </c>
      <c r="E266" s="6">
        <v>88</v>
      </c>
      <c r="F266" s="103">
        <v>0.80000001192092896</v>
      </c>
      <c r="G266" s="103">
        <v>12.300000190734799</v>
      </c>
      <c r="H266" s="103">
        <v>68.593139914561505</v>
      </c>
      <c r="I266" s="4">
        <v>33.471756999999997</v>
      </c>
      <c r="J266" s="4">
        <v>-118.334515</v>
      </c>
      <c r="K266" s="4">
        <v>33.502612999999997</v>
      </c>
      <c r="L266" s="4">
        <v>-118.38399699999999</v>
      </c>
      <c r="M266" s="4">
        <v>33.577731999999997</v>
      </c>
      <c r="N266" s="4">
        <v>-118.467427</v>
      </c>
      <c r="O266" s="4">
        <v>33.640098999999999</v>
      </c>
      <c r="P266" s="4">
        <v>-118.50313300000001</v>
      </c>
      <c r="Q266" s="4">
        <v>33.729655999999999</v>
      </c>
      <c r="R266" s="4">
        <v>-118.584177999999</v>
      </c>
      <c r="S266" s="4">
        <v>33.808320999999999</v>
      </c>
      <c r="T266" s="4">
        <v>-118.65694999999999</v>
      </c>
      <c r="U266" s="4">
        <v>33.855849999999997</v>
      </c>
      <c r="V266" s="4">
        <v>-118.699184</v>
      </c>
      <c r="W266" s="4">
        <v>33.902369</v>
      </c>
      <c r="X266" s="4">
        <v>-118.72233199999999</v>
      </c>
      <c r="Y266" s="4">
        <v>33.940793999999997</v>
      </c>
      <c r="Z266" s="4">
        <v>-118.797321999999</v>
      </c>
    </row>
    <row r="267" spans="1:34">
      <c r="A267" t="s">
        <v>343</v>
      </c>
      <c r="B267" s="6">
        <v>183</v>
      </c>
      <c r="C267" s="6" t="b">
        <v>1</v>
      </c>
      <c r="D267" s="6" t="b">
        <v>1</v>
      </c>
      <c r="E267" s="6">
        <v>17</v>
      </c>
      <c r="F267" s="103">
        <v>1</v>
      </c>
      <c r="G267" s="103">
        <v>16</v>
      </c>
      <c r="H267" s="103">
        <v>26.541094951183801</v>
      </c>
      <c r="I267" s="4">
        <v>33.736404</v>
      </c>
      <c r="J267" s="4">
        <v>-118.467212</v>
      </c>
      <c r="K267" s="4">
        <v>33.768303000000003</v>
      </c>
      <c r="L267" s="4">
        <v>-118.514186</v>
      </c>
      <c r="M267" s="4">
        <v>33.799641999999999</v>
      </c>
      <c r="N267" s="4">
        <v>-118.603309999999</v>
      </c>
      <c r="O267" s="4">
        <v>33.849342999999998</v>
      </c>
      <c r="P267" s="4">
        <v>-118.66368</v>
      </c>
      <c r="Q267" s="4">
        <v>33.880574000000003</v>
      </c>
      <c r="R267" s="4">
        <v>-118.68807099999999</v>
      </c>
    </row>
    <row r="268" spans="1:34">
      <c r="A268" t="s">
        <v>344</v>
      </c>
      <c r="B268" s="6">
        <v>198</v>
      </c>
      <c r="C268" s="6" t="b">
        <v>1</v>
      </c>
      <c r="D268" s="6" t="b">
        <v>1</v>
      </c>
      <c r="E268" s="6">
        <v>66</v>
      </c>
      <c r="F268" s="103">
        <v>1.6000000238418499</v>
      </c>
      <c r="G268" s="103">
        <v>17</v>
      </c>
      <c r="H268" s="103">
        <v>8.8485188955149408</v>
      </c>
      <c r="I268" s="4">
        <v>34.059437000000003</v>
      </c>
      <c r="J268" s="4">
        <v>-118.307256</v>
      </c>
      <c r="K268" s="4">
        <v>34.069352000000002</v>
      </c>
      <c r="L268" s="4">
        <v>-118.402567</v>
      </c>
    </row>
    <row r="269" spans="1:34">
      <c r="A269" t="s">
        <v>345</v>
      </c>
      <c r="B269" s="6">
        <v>775</v>
      </c>
      <c r="C269" s="6" t="b">
        <v>1</v>
      </c>
      <c r="D269" s="6" t="b">
        <v>0</v>
      </c>
      <c r="E269" s="6">
        <v>90</v>
      </c>
      <c r="F269" s="103">
        <v>0</v>
      </c>
      <c r="G269" s="103">
        <v>11</v>
      </c>
      <c r="H269" s="103">
        <v>113.80285536299201</v>
      </c>
      <c r="I269" s="4">
        <v>33.384430000000002</v>
      </c>
      <c r="J269" s="4">
        <v>-118.52330000000001</v>
      </c>
      <c r="K269" s="4">
        <v>33.465130000000002</v>
      </c>
      <c r="L269" s="4">
        <v>-118.77243</v>
      </c>
      <c r="M269" s="4">
        <v>33.497788</v>
      </c>
      <c r="N269" s="4">
        <v>-118.79700699999999</v>
      </c>
      <c r="O269" s="4">
        <v>33.526389000000002</v>
      </c>
      <c r="P269" s="4">
        <v>-118.84737800000001</v>
      </c>
      <c r="Q269" s="4">
        <v>33.561757</v>
      </c>
      <c r="R269" s="4">
        <v>-118.857353</v>
      </c>
      <c r="S269" s="4">
        <v>33.650495999999997</v>
      </c>
      <c r="T269" s="4">
        <v>-119.008808</v>
      </c>
      <c r="U269" s="4">
        <v>33.683816999999998</v>
      </c>
      <c r="V269" s="4">
        <v>-119.04836899999999</v>
      </c>
      <c r="W269" s="4">
        <v>33.713974999999998</v>
      </c>
      <c r="X269" s="4">
        <v>-119.091579999999</v>
      </c>
      <c r="Y269" s="4">
        <v>33.745691999999998</v>
      </c>
      <c r="Z269" s="4">
        <v>-119.13301199999999</v>
      </c>
      <c r="AA269" s="4">
        <v>33.789248999999998</v>
      </c>
      <c r="AB269" s="4">
        <v>-119.202511</v>
      </c>
      <c r="AC269" s="4">
        <v>33.841920999999999</v>
      </c>
      <c r="AD269" s="4">
        <v>-119.277873</v>
      </c>
      <c r="AE269" s="4">
        <v>33.891278</v>
      </c>
      <c r="AF269" s="4">
        <v>-119.362494</v>
      </c>
      <c r="AG269" s="4">
        <v>33.985100000000003</v>
      </c>
      <c r="AH269" s="4">
        <v>-119.48748399999999</v>
      </c>
    </row>
    <row r="270" spans="1:34">
      <c r="A270" t="s">
        <v>346</v>
      </c>
      <c r="B270" s="6">
        <v>111</v>
      </c>
      <c r="C270" s="6" t="b">
        <v>1</v>
      </c>
      <c r="D270" s="6" t="b">
        <v>1</v>
      </c>
      <c r="E270" s="6">
        <v>90</v>
      </c>
      <c r="F270" s="103">
        <v>0</v>
      </c>
      <c r="G270" s="103">
        <v>13.300000190734799</v>
      </c>
      <c r="H270" s="103">
        <v>69.153835962810803</v>
      </c>
      <c r="I270" s="4">
        <v>34.072699999999998</v>
      </c>
      <c r="J270" s="4">
        <v>-119.994</v>
      </c>
      <c r="K270" s="4">
        <v>34.031399999999998</v>
      </c>
      <c r="L270" s="4">
        <v>-119.874</v>
      </c>
      <c r="M270" s="4">
        <v>34.015500000000003</v>
      </c>
      <c r="N270" s="4">
        <v>-119.77800000000001</v>
      </c>
      <c r="O270" s="4">
        <v>34.004800000000003</v>
      </c>
      <c r="P270" s="4">
        <v>-119.72499999999999</v>
      </c>
      <c r="Q270" s="4">
        <v>33.985700000000001</v>
      </c>
      <c r="R270" s="4">
        <v>-119.611999999999</v>
      </c>
      <c r="S270" s="4">
        <v>33.987099999999998</v>
      </c>
      <c r="T270" s="4">
        <v>-119.515</v>
      </c>
      <c r="U270" s="4">
        <v>33.978499999999997</v>
      </c>
      <c r="V270" s="4">
        <v>-119.34699999999999</v>
      </c>
      <c r="W270" s="4">
        <v>33.982799999999997</v>
      </c>
      <c r="X270" s="4">
        <v>-119.26</v>
      </c>
    </row>
    <row r="271" spans="1:34">
      <c r="A271" t="s">
        <v>347</v>
      </c>
      <c r="B271" s="6">
        <v>185</v>
      </c>
      <c r="C271" s="6" t="b">
        <v>1</v>
      </c>
      <c r="D271" s="6" t="b">
        <v>1</v>
      </c>
      <c r="E271" s="6">
        <v>20</v>
      </c>
      <c r="F271" s="103">
        <v>2.2999999523162802</v>
      </c>
      <c r="G271" s="103">
        <v>18</v>
      </c>
      <c r="H271" s="103">
        <v>16.923439983162101</v>
      </c>
      <c r="I271" s="4">
        <v>33.767218</v>
      </c>
      <c r="J271" s="4">
        <v>-118.785465</v>
      </c>
      <c r="K271" s="4">
        <v>33.873499000000002</v>
      </c>
      <c r="L271" s="4">
        <v>-118.916594</v>
      </c>
    </row>
    <row r="272" spans="1:34">
      <c r="A272" t="s">
        <v>348</v>
      </c>
      <c r="B272" s="6">
        <v>226</v>
      </c>
      <c r="C272" s="6" t="b">
        <v>1</v>
      </c>
      <c r="D272" s="6" t="b">
        <v>0</v>
      </c>
      <c r="E272" s="6">
        <v>75</v>
      </c>
      <c r="F272" s="103">
        <v>0</v>
      </c>
      <c r="G272" s="103">
        <v>17.899999618530199</v>
      </c>
      <c r="H272" s="103">
        <v>14.4401907581108</v>
      </c>
      <c r="I272" s="4">
        <v>34.069082000000002</v>
      </c>
      <c r="J272" s="4">
        <v>-118.411767</v>
      </c>
      <c r="K272" s="4">
        <v>34.042053000000003</v>
      </c>
      <c r="L272" s="4">
        <v>-118.455831</v>
      </c>
      <c r="M272" s="4">
        <v>34.035603000000002</v>
      </c>
      <c r="N272" s="4">
        <v>-118.474925</v>
      </c>
      <c r="O272" s="4">
        <v>34.031557999999997</v>
      </c>
      <c r="P272" s="4">
        <v>-118.48129900000001</v>
      </c>
      <c r="Q272" s="4">
        <v>34.030430000000003</v>
      </c>
      <c r="R272" s="4">
        <v>-118.524725</v>
      </c>
      <c r="S272" s="4">
        <v>34.032434000000002</v>
      </c>
      <c r="T272" s="4">
        <v>-118.554424</v>
      </c>
    </row>
    <row r="273" spans="1:44">
      <c r="A273" t="s">
        <v>350</v>
      </c>
      <c r="B273" s="6">
        <v>110</v>
      </c>
      <c r="C273" s="6" t="b">
        <v>1</v>
      </c>
      <c r="D273" s="6" t="b">
        <v>1</v>
      </c>
      <c r="E273" s="6">
        <v>90</v>
      </c>
      <c r="F273" s="103">
        <v>0</v>
      </c>
      <c r="G273" s="103">
        <v>8.6999998092651296</v>
      </c>
      <c r="H273" s="103">
        <v>57.574946937478202</v>
      </c>
      <c r="I273" s="4">
        <v>34.011200000000002</v>
      </c>
      <c r="J273" s="4">
        <v>-119.90600000000001</v>
      </c>
      <c r="K273" s="4">
        <v>33.985500000000002</v>
      </c>
      <c r="L273" s="4">
        <v>-119.96599999999999</v>
      </c>
      <c r="M273" s="4">
        <v>33.971400000000003</v>
      </c>
      <c r="N273" s="4">
        <v>-120.110999999999</v>
      </c>
      <c r="O273" s="4">
        <v>33.972200000000001</v>
      </c>
      <c r="P273" s="4">
        <v>-120.18</v>
      </c>
      <c r="Q273" s="4">
        <v>33.9833</v>
      </c>
      <c r="R273" s="4">
        <v>-120.23</v>
      </c>
      <c r="S273" s="4">
        <v>33.984400000000001</v>
      </c>
      <c r="T273" s="4">
        <v>-120.3</v>
      </c>
      <c r="U273" s="4">
        <v>33.987299999999998</v>
      </c>
      <c r="V273" s="4">
        <v>-120.358</v>
      </c>
      <c r="W273" s="4">
        <v>33.987299999999998</v>
      </c>
      <c r="X273" s="4">
        <v>-120.43</v>
      </c>
      <c r="Y273" s="4">
        <v>34.0199</v>
      </c>
      <c r="Z273" s="4">
        <v>-120.511</v>
      </c>
    </row>
    <row r="274" spans="1:44">
      <c r="A274" t="s">
        <v>351</v>
      </c>
      <c r="B274" s="6">
        <v>778</v>
      </c>
      <c r="C274" s="6" t="b">
        <v>1</v>
      </c>
      <c r="D274" s="6" t="b">
        <v>1</v>
      </c>
      <c r="E274" s="6">
        <v>55</v>
      </c>
      <c r="F274" s="103">
        <v>0</v>
      </c>
      <c r="G274" s="103">
        <v>16.299999237060501</v>
      </c>
      <c r="H274" s="103">
        <v>8.3552626133118597</v>
      </c>
      <c r="I274" s="4">
        <v>34.324179999999998</v>
      </c>
      <c r="J274" s="4">
        <v>-118.49552</v>
      </c>
      <c r="K274" s="4">
        <v>34.326799999999999</v>
      </c>
      <c r="L274" s="4">
        <v>-118.45299</v>
      </c>
      <c r="M274" s="4">
        <v>34.3018</v>
      </c>
      <c r="N274" s="4">
        <v>-118.41531000000001</v>
      </c>
    </row>
    <row r="275" spans="1:44">
      <c r="A275" t="s">
        <v>352</v>
      </c>
      <c r="B275" s="6">
        <v>227</v>
      </c>
      <c r="C275" s="6" t="b">
        <v>1</v>
      </c>
      <c r="D275" s="6" t="b">
        <v>0</v>
      </c>
      <c r="E275" s="6">
        <v>55</v>
      </c>
      <c r="F275" s="103">
        <v>0</v>
      </c>
      <c r="G275" s="103">
        <v>16.299999237060501</v>
      </c>
      <c r="H275" s="103">
        <v>27.191996209455201</v>
      </c>
      <c r="I275" s="4">
        <v>34.324179999999998</v>
      </c>
      <c r="J275" s="4">
        <v>-118.49552999999899</v>
      </c>
      <c r="K275" s="4">
        <v>34.305320000000002</v>
      </c>
      <c r="L275" s="4">
        <v>-118.52319</v>
      </c>
      <c r="M275" s="4">
        <v>34.300289999999997</v>
      </c>
      <c r="N275" s="4">
        <v>-118.54583</v>
      </c>
      <c r="O275" s="4">
        <v>34.320410000000003</v>
      </c>
      <c r="P275" s="4">
        <v>-118.58105</v>
      </c>
      <c r="Q275" s="4">
        <v>34.322920000000003</v>
      </c>
      <c r="R275" s="4">
        <v>-118.61626</v>
      </c>
      <c r="S275" s="4">
        <v>34.332979999999999</v>
      </c>
      <c r="T275" s="4">
        <v>-118.63386</v>
      </c>
      <c r="U275" s="4">
        <v>34.350589999999997</v>
      </c>
      <c r="V275" s="4">
        <v>-118.70806</v>
      </c>
      <c r="W275" s="4">
        <v>34.359389999999998</v>
      </c>
      <c r="X275" s="4">
        <v>-118.76715</v>
      </c>
    </row>
    <row r="276" spans="1:44">
      <c r="A276" t="s">
        <v>354</v>
      </c>
      <c r="B276" s="6">
        <v>79</v>
      </c>
      <c r="C276" s="6" t="b">
        <v>1</v>
      </c>
      <c r="D276" s="6" t="b">
        <v>1</v>
      </c>
      <c r="E276" s="6">
        <v>70</v>
      </c>
      <c r="F276" s="103">
        <v>0</v>
      </c>
      <c r="G276" s="103">
        <v>13.300000190734799</v>
      </c>
      <c r="H276" s="103">
        <v>68.407491178892698</v>
      </c>
      <c r="I276" s="4">
        <v>34.499200000000002</v>
      </c>
      <c r="J276" s="4">
        <v>-119.636</v>
      </c>
      <c r="K276" s="4">
        <v>34.488</v>
      </c>
      <c r="L276" s="4">
        <v>-119.553</v>
      </c>
      <c r="M276" s="4">
        <v>34.488799999999998</v>
      </c>
      <c r="N276" s="4">
        <v>-119.501</v>
      </c>
      <c r="O276" s="4">
        <v>34.498699999999999</v>
      </c>
      <c r="P276" s="4">
        <v>-119.435</v>
      </c>
      <c r="Q276" s="4">
        <v>34.506700000000002</v>
      </c>
      <c r="R276" s="4">
        <v>-119.32</v>
      </c>
      <c r="S276" s="4">
        <v>34.529299999999999</v>
      </c>
      <c r="T276" s="4">
        <v>-119.23</v>
      </c>
      <c r="U276" s="4">
        <v>34.531500000000001</v>
      </c>
      <c r="V276" s="4">
        <v>-119.164</v>
      </c>
      <c r="W276" s="4">
        <v>34.569699999999997</v>
      </c>
      <c r="X276" s="4">
        <v>-118.95399999999999</v>
      </c>
      <c r="Y276" s="4">
        <v>34.5839</v>
      </c>
      <c r="Z276" s="4">
        <v>-118.904</v>
      </c>
    </row>
    <row r="277" spans="1:44">
      <c r="A277" t="s">
        <v>355</v>
      </c>
      <c r="B277" s="6">
        <v>77</v>
      </c>
      <c r="C277" s="6" t="b">
        <v>1</v>
      </c>
      <c r="D277" s="6" t="b">
        <v>1</v>
      </c>
      <c r="E277" s="6">
        <v>70</v>
      </c>
      <c r="F277" s="103">
        <v>0</v>
      </c>
      <c r="G277" s="103">
        <v>9.1999998092651296</v>
      </c>
      <c r="H277" s="103">
        <v>79.635188882981495</v>
      </c>
      <c r="I277" s="4">
        <v>34.512599999999999</v>
      </c>
      <c r="J277" s="4">
        <v>-120.48339</v>
      </c>
      <c r="K277" s="4">
        <v>34.512099999999997</v>
      </c>
      <c r="L277" s="4">
        <v>-120.30699999999899</v>
      </c>
      <c r="M277" s="4">
        <v>34.514699999999998</v>
      </c>
      <c r="N277" s="4">
        <v>-120.26300000000001</v>
      </c>
      <c r="O277" s="4">
        <v>34.523899999999998</v>
      </c>
      <c r="P277" s="4">
        <v>-120.208</v>
      </c>
      <c r="Q277" s="4">
        <v>34.544199999999996</v>
      </c>
      <c r="R277" s="4">
        <v>-120.12</v>
      </c>
      <c r="S277" s="4">
        <v>34.561799999999998</v>
      </c>
      <c r="T277" s="4">
        <v>-120.03100000000001</v>
      </c>
      <c r="U277" s="4">
        <v>34.560299999999998</v>
      </c>
      <c r="V277" s="4">
        <v>-119.977</v>
      </c>
      <c r="W277" s="4">
        <v>34.547400000000003</v>
      </c>
      <c r="X277" s="4">
        <v>-119.93499999999899</v>
      </c>
      <c r="Y277" s="4">
        <v>34.5533</v>
      </c>
      <c r="Z277" s="4">
        <v>-119.866999999999</v>
      </c>
      <c r="AA277" s="4">
        <v>34.548400000000001</v>
      </c>
      <c r="AB277" s="4">
        <v>-119.805999999999</v>
      </c>
      <c r="AC277" s="4">
        <v>34.520499999999998</v>
      </c>
      <c r="AD277" s="4">
        <v>-119.732</v>
      </c>
      <c r="AE277" s="4">
        <v>34.499200000000002</v>
      </c>
      <c r="AF277" s="4">
        <v>-119.63549999999999</v>
      </c>
    </row>
    <row r="278" spans="1:44">
      <c r="A278" t="s">
        <v>356</v>
      </c>
      <c r="B278" s="6">
        <v>781</v>
      </c>
      <c r="C278" s="6" t="b">
        <v>1</v>
      </c>
      <c r="D278" s="6" t="b">
        <v>1</v>
      </c>
      <c r="E278" s="6">
        <v>70</v>
      </c>
      <c r="F278" s="103">
        <v>0</v>
      </c>
      <c r="G278" s="103">
        <v>12</v>
      </c>
      <c r="H278" s="103">
        <v>72.815228337575107</v>
      </c>
      <c r="I278" s="4">
        <v>34.6554</v>
      </c>
      <c r="J278" s="4">
        <v>-120.667</v>
      </c>
      <c r="K278" s="4">
        <v>34.635399999999997</v>
      </c>
      <c r="L278" s="4">
        <v>-120.54969999999901</v>
      </c>
      <c r="M278" s="4">
        <v>34.648400000000002</v>
      </c>
      <c r="N278" s="4">
        <v>-120.408</v>
      </c>
      <c r="O278" s="4">
        <v>34.65</v>
      </c>
      <c r="P278" s="4">
        <v>-120.3257</v>
      </c>
      <c r="Q278" s="4">
        <v>34.612900000000003</v>
      </c>
      <c r="R278" s="4">
        <v>-120.238799999999</v>
      </c>
      <c r="S278" s="4">
        <v>34.58</v>
      </c>
      <c r="T278" s="4">
        <v>-120.1144</v>
      </c>
      <c r="U278" s="4">
        <v>34.581699999999998</v>
      </c>
      <c r="V278" s="4">
        <v>-120.0249</v>
      </c>
      <c r="W278" s="4">
        <v>34.550800000000002</v>
      </c>
      <c r="X278" s="4">
        <v>-119.897399999999</v>
      </c>
    </row>
    <row r="279" spans="1:44">
      <c r="A279" t="s">
        <v>357</v>
      </c>
      <c r="B279" s="6">
        <v>662</v>
      </c>
      <c r="C279" s="6" t="b">
        <v>1</v>
      </c>
      <c r="D279" s="6" t="b">
        <v>1</v>
      </c>
      <c r="E279" s="6">
        <v>90</v>
      </c>
      <c r="F279" s="103">
        <v>0</v>
      </c>
      <c r="G279" s="103">
        <v>12</v>
      </c>
      <c r="H279" s="103">
        <v>56.9144223624264</v>
      </c>
      <c r="I279" s="4">
        <v>37.13935</v>
      </c>
      <c r="J279" s="4">
        <v>-121.95018</v>
      </c>
      <c r="K279" s="4">
        <v>37.107880000000002</v>
      </c>
      <c r="L279" s="4">
        <v>-121.85278</v>
      </c>
      <c r="M279" s="4">
        <v>37.080269999999999</v>
      </c>
      <c r="N279" s="4">
        <v>-121.77616999999999</v>
      </c>
      <c r="O279" s="4">
        <v>37.009540000000001</v>
      </c>
      <c r="P279" s="4">
        <v>-121.68031000000001</v>
      </c>
      <c r="Q279" s="4">
        <v>36.979640000000003</v>
      </c>
      <c r="R279" s="4">
        <v>-121.62555999999999</v>
      </c>
      <c r="S279" s="4">
        <v>36.913379999999997</v>
      </c>
      <c r="T279" s="4">
        <v>-121.52101</v>
      </c>
      <c r="U279" s="4">
        <v>36.870699999999999</v>
      </c>
      <c r="V279" s="4">
        <v>-121.41184</v>
      </c>
    </row>
    <row r="280" spans="1:44">
      <c r="A280" t="s">
        <v>358</v>
      </c>
      <c r="B280" s="6">
        <v>209</v>
      </c>
      <c r="C280" s="6" t="b">
        <v>1</v>
      </c>
      <c r="D280" s="6" t="b">
        <v>1</v>
      </c>
      <c r="E280" s="6">
        <v>68</v>
      </c>
      <c r="F280" s="103">
        <v>7</v>
      </c>
      <c r="G280" s="103">
        <v>12.899999618530201</v>
      </c>
      <c r="H280" s="103">
        <v>14.0795651349274</v>
      </c>
      <c r="I280" s="4">
        <v>35.768031000000001</v>
      </c>
      <c r="J280" s="4">
        <v>-118.00439299999999</v>
      </c>
      <c r="K280" s="4">
        <v>35.672058</v>
      </c>
      <c r="L280" s="4">
        <v>-118.106126</v>
      </c>
    </row>
    <row r="281" spans="1:44">
      <c r="A281" t="s">
        <v>359</v>
      </c>
      <c r="B281" s="6">
        <v>885</v>
      </c>
      <c r="C281" s="6" t="b">
        <v>1</v>
      </c>
      <c r="D281" s="6" t="b">
        <v>1</v>
      </c>
      <c r="E281" s="6">
        <v>90</v>
      </c>
      <c r="F281" s="103">
        <v>0</v>
      </c>
      <c r="G281" s="103">
        <v>13</v>
      </c>
      <c r="H281" s="103">
        <v>15.1366145774677</v>
      </c>
      <c r="I281" s="4">
        <v>34.138809999999999</v>
      </c>
      <c r="J281" s="4">
        <v>-115.62904</v>
      </c>
      <c r="K281" s="4">
        <v>34.239759999999997</v>
      </c>
      <c r="L281" s="4">
        <v>-115.73944</v>
      </c>
    </row>
    <row r="282" spans="1:44">
      <c r="A282" t="s">
        <v>360</v>
      </c>
      <c r="B282" s="6">
        <v>547</v>
      </c>
      <c r="C282" s="6" t="b">
        <v>1</v>
      </c>
      <c r="D282" s="6" t="b">
        <v>1</v>
      </c>
      <c r="E282" s="6">
        <v>90</v>
      </c>
      <c r="F282" s="103">
        <v>0</v>
      </c>
      <c r="G282" s="103">
        <v>12</v>
      </c>
      <c r="H282" s="103">
        <v>22.564070781281401</v>
      </c>
      <c r="I282" s="4">
        <v>35.131999999999998</v>
      </c>
      <c r="J282" s="4">
        <v>-120.742</v>
      </c>
      <c r="K282" s="4">
        <v>35.177</v>
      </c>
      <c r="L282" s="4">
        <v>-120.79900000000001</v>
      </c>
      <c r="M282" s="4">
        <v>35.213000000000001</v>
      </c>
      <c r="N282" s="4">
        <v>-120.874</v>
      </c>
      <c r="O282" s="4">
        <v>35.234999999999999</v>
      </c>
      <c r="P282" s="4">
        <v>-120.905999999999</v>
      </c>
      <c r="Q282" s="4">
        <v>35.256</v>
      </c>
      <c r="R282" s="4">
        <v>-120.937</v>
      </c>
    </row>
    <row r="283" spans="1:44">
      <c r="A283" t="s">
        <v>361</v>
      </c>
      <c r="B283" s="6">
        <v>114</v>
      </c>
      <c r="C283" s="6" t="b">
        <v>1</v>
      </c>
      <c r="D283" s="6" t="b">
        <v>1</v>
      </c>
      <c r="E283" s="6">
        <v>53</v>
      </c>
      <c r="F283" s="103">
        <v>0</v>
      </c>
      <c r="G283" s="103">
        <v>14.199999809265099</v>
      </c>
      <c r="H283" s="103">
        <v>56.958180330044797</v>
      </c>
      <c r="I283" s="4">
        <v>34.123100000000001</v>
      </c>
      <c r="J283" s="4">
        <v>-117.74</v>
      </c>
      <c r="K283" s="4">
        <v>34.121899999999997</v>
      </c>
      <c r="L283" s="4">
        <v>-117.755</v>
      </c>
      <c r="M283" s="4">
        <v>34.131700000000002</v>
      </c>
      <c r="N283" s="4">
        <v>-117.76900000000001</v>
      </c>
      <c r="O283" s="4">
        <v>34.130499999999998</v>
      </c>
      <c r="P283" s="4">
        <v>-117.807</v>
      </c>
      <c r="Q283" s="4">
        <v>34.132300000000001</v>
      </c>
      <c r="R283" s="4">
        <v>-117.818</v>
      </c>
      <c r="S283" s="4">
        <v>34.158700000000003</v>
      </c>
      <c r="T283" s="4">
        <v>-117.86</v>
      </c>
      <c r="U283" s="4">
        <v>34.146999999999998</v>
      </c>
      <c r="V283" s="4">
        <v>-117.881</v>
      </c>
      <c r="W283" s="4">
        <v>34.150100000000002</v>
      </c>
      <c r="X283" s="4">
        <v>-117.94</v>
      </c>
      <c r="Y283" s="4">
        <v>34.161099999999998</v>
      </c>
      <c r="Z283" s="4">
        <v>-117.984999999999</v>
      </c>
      <c r="AA283" s="4">
        <v>34.175199999999997</v>
      </c>
      <c r="AB283" s="4">
        <v>-118.003</v>
      </c>
      <c r="AC283" s="4">
        <v>34.175800000000002</v>
      </c>
      <c r="AD283" s="4">
        <v>-118.067999999999</v>
      </c>
      <c r="AE283" s="4">
        <v>34.201000000000001</v>
      </c>
      <c r="AF283" s="4">
        <v>-118.11199999999999</v>
      </c>
      <c r="AG283" s="4">
        <v>34.202800000000003</v>
      </c>
      <c r="AH283" s="4">
        <v>-118.149</v>
      </c>
      <c r="AI283" s="4">
        <v>34.210743999999998</v>
      </c>
      <c r="AJ283" s="4">
        <v>-118.18902300000001</v>
      </c>
      <c r="AK283" s="4">
        <v>34.23489</v>
      </c>
      <c r="AL283" s="4">
        <v>-118.222677</v>
      </c>
      <c r="AM283" s="4">
        <v>34.249456000000002</v>
      </c>
      <c r="AN283" s="4">
        <v>-118.262344</v>
      </c>
      <c r="AO283" s="4">
        <v>34.258493999999999</v>
      </c>
      <c r="AP283" s="4">
        <v>-118.27932300000001</v>
      </c>
      <c r="AQ283" s="4">
        <v>34.275100000000002</v>
      </c>
      <c r="AR283" s="4">
        <v>-118.29</v>
      </c>
    </row>
    <row r="284" spans="1:44">
      <c r="A284" t="s">
        <v>362</v>
      </c>
      <c r="B284" s="6">
        <v>113</v>
      </c>
      <c r="C284" s="6" t="b">
        <v>1</v>
      </c>
      <c r="D284" s="6" t="b">
        <v>1</v>
      </c>
      <c r="E284" s="6">
        <v>45</v>
      </c>
      <c r="F284" s="103">
        <v>0</v>
      </c>
      <c r="G284" s="103">
        <v>13</v>
      </c>
      <c r="H284" s="103">
        <v>19.3538162008367</v>
      </c>
      <c r="I284" s="4">
        <v>34.278199999999998</v>
      </c>
      <c r="J284" s="4">
        <v>-118.29510000000001</v>
      </c>
      <c r="K284" s="4">
        <v>34.2729</v>
      </c>
      <c r="L284" s="4">
        <v>-118.3278</v>
      </c>
      <c r="M284" s="4">
        <v>34.29</v>
      </c>
      <c r="N284" s="4">
        <v>-118.411</v>
      </c>
      <c r="O284" s="4">
        <v>34.3018</v>
      </c>
      <c r="P284" s="4">
        <v>-118.41531000000001</v>
      </c>
      <c r="Q284" s="4">
        <v>34.283999999999999</v>
      </c>
      <c r="R284" s="4">
        <v>-118.4889</v>
      </c>
    </row>
    <row r="285" spans="1:44">
      <c r="A285" t="s">
        <v>363</v>
      </c>
      <c r="B285" s="6">
        <v>210</v>
      </c>
      <c r="C285" s="6" t="b">
        <v>1</v>
      </c>
      <c r="D285" s="6" t="b">
        <v>1</v>
      </c>
      <c r="E285" s="6">
        <v>50</v>
      </c>
      <c r="F285" s="103">
        <v>0</v>
      </c>
      <c r="G285" s="103">
        <v>13.800000190734799</v>
      </c>
      <c r="H285" s="103">
        <v>33.837953656269001</v>
      </c>
      <c r="I285" s="4">
        <v>36.219299999999997</v>
      </c>
      <c r="J285" s="4">
        <v>-117.99</v>
      </c>
      <c r="K285" s="4">
        <v>36.293311000000003</v>
      </c>
      <c r="L285" s="4">
        <v>-118.038889</v>
      </c>
      <c r="M285" s="4">
        <v>36.351790999999999</v>
      </c>
      <c r="N285" s="4">
        <v>-118.03033600000001</v>
      </c>
      <c r="O285" s="4">
        <v>36.408183999999999</v>
      </c>
      <c r="P285" s="4">
        <v>-118.03169999999901</v>
      </c>
      <c r="Q285" s="4">
        <v>36.5015</v>
      </c>
      <c r="R285" s="4">
        <v>-118.092</v>
      </c>
    </row>
    <row r="286" spans="1:44">
      <c r="A286" t="s">
        <v>364</v>
      </c>
      <c r="B286" s="6">
        <v>664</v>
      </c>
      <c r="C286" s="6" t="b">
        <v>1</v>
      </c>
      <c r="D286" s="6" t="b">
        <v>1</v>
      </c>
      <c r="E286" s="6">
        <v>75</v>
      </c>
      <c r="F286" s="103">
        <v>0</v>
      </c>
      <c r="G286" s="103">
        <v>11.1000003814697</v>
      </c>
      <c r="H286" s="103">
        <v>48.337854553105899</v>
      </c>
      <c r="I286" s="4">
        <v>37.173609999999996</v>
      </c>
      <c r="J286" s="4">
        <v>-121.6343</v>
      </c>
      <c r="K286" s="4">
        <v>37.217219999999998</v>
      </c>
      <c r="L286" s="4">
        <v>-121.70093</v>
      </c>
      <c r="M286" s="4">
        <v>37.27167</v>
      </c>
      <c r="N286" s="4">
        <v>-121.7505</v>
      </c>
      <c r="O286" s="4">
        <v>37.364109999999997</v>
      </c>
      <c r="P286" s="4">
        <v>-121.899059999999</v>
      </c>
      <c r="Q286" s="4">
        <v>37.420879999999997</v>
      </c>
      <c r="R286" s="4">
        <v>-121.94148</v>
      </c>
      <c r="S286" s="4">
        <v>37.502000000000002</v>
      </c>
      <c r="T286" s="4">
        <v>-121.962</v>
      </c>
    </row>
    <row r="287" spans="1:44">
      <c r="A287" t="s">
        <v>365</v>
      </c>
      <c r="B287" s="6">
        <v>115</v>
      </c>
      <c r="C287" s="6" t="b">
        <v>1</v>
      </c>
      <c r="D287" s="6" t="b">
        <v>1</v>
      </c>
      <c r="E287" s="6">
        <v>60</v>
      </c>
      <c r="F287" s="103">
        <v>1</v>
      </c>
      <c r="G287" s="103">
        <v>12.1000003814697</v>
      </c>
      <c r="H287" s="103">
        <v>39.1781847370885</v>
      </c>
      <c r="I287" s="4">
        <v>34.303800000000003</v>
      </c>
      <c r="J287" s="4">
        <v>-118.696</v>
      </c>
      <c r="K287" s="4">
        <v>34.283499999999997</v>
      </c>
      <c r="L287" s="4">
        <v>-118.758</v>
      </c>
      <c r="M287" s="4">
        <v>34.270800000000001</v>
      </c>
      <c r="N287" s="4">
        <v>-118.836</v>
      </c>
      <c r="O287" s="4">
        <v>34.252299999999998</v>
      </c>
      <c r="P287" s="4">
        <v>-118.88500000000001</v>
      </c>
      <c r="Q287" s="4">
        <v>34.2468</v>
      </c>
      <c r="R287" s="4">
        <v>-118.95099999999999</v>
      </c>
      <c r="S287" s="4">
        <v>34.2346</v>
      </c>
      <c r="T287" s="4">
        <v>-119</v>
      </c>
      <c r="U287" s="4">
        <v>34.242199999999997</v>
      </c>
      <c r="V287" s="4">
        <v>-119.04300000000001</v>
      </c>
      <c r="W287" s="4">
        <v>34.216799999999999</v>
      </c>
      <c r="X287" s="4">
        <v>-119.1</v>
      </c>
    </row>
    <row r="288" spans="1:44">
      <c r="A288" t="s">
        <v>366</v>
      </c>
      <c r="B288" s="6">
        <v>202</v>
      </c>
      <c r="C288" s="6" t="b">
        <v>1</v>
      </c>
      <c r="D288" s="6" t="b">
        <v>1</v>
      </c>
      <c r="E288" s="6">
        <v>29</v>
      </c>
      <c r="F288" s="103">
        <v>0</v>
      </c>
      <c r="G288" s="103">
        <v>17.399999618530199</v>
      </c>
      <c r="H288" s="103">
        <v>19.9098204462849</v>
      </c>
      <c r="I288" s="4">
        <v>34.397297999999999</v>
      </c>
      <c r="J288" s="4">
        <v>-119.28867099999999</v>
      </c>
      <c r="K288" s="4">
        <v>34.427619</v>
      </c>
      <c r="L288" s="4">
        <v>-119.128742</v>
      </c>
      <c r="M288" s="4">
        <v>34.435384999999997</v>
      </c>
      <c r="N288" s="4">
        <v>-119.076635</v>
      </c>
    </row>
    <row r="289" spans="1:34">
      <c r="A289" t="s">
        <v>367</v>
      </c>
      <c r="B289" s="6">
        <v>694</v>
      </c>
      <c r="C289" s="6" t="b">
        <v>1</v>
      </c>
      <c r="D289" s="6" t="b">
        <v>1</v>
      </c>
      <c r="E289" s="6">
        <v>90</v>
      </c>
      <c r="F289" s="103">
        <v>0</v>
      </c>
      <c r="G289" s="103">
        <v>10</v>
      </c>
      <c r="H289" s="103">
        <v>12.19731585688</v>
      </c>
      <c r="I289" s="4">
        <v>40.088529999999999</v>
      </c>
      <c r="J289" s="4">
        <v>-120.96811</v>
      </c>
      <c r="K289" s="4">
        <v>40.11515</v>
      </c>
      <c r="L289" s="4">
        <v>-121.04058000000001</v>
      </c>
      <c r="M289" s="4">
        <v>40.152279999999998</v>
      </c>
      <c r="N289" s="4">
        <v>-121.08078</v>
      </c>
    </row>
    <row r="290" spans="1:34">
      <c r="A290" t="s">
        <v>368</v>
      </c>
      <c r="B290" s="6">
        <v>63</v>
      </c>
      <c r="C290" s="6" t="b">
        <v>1</v>
      </c>
      <c r="D290" s="6" t="b">
        <v>1</v>
      </c>
      <c r="E290" s="6">
        <v>50</v>
      </c>
      <c r="F290" s="103">
        <v>0</v>
      </c>
      <c r="G290" s="103">
        <v>13.6000003814697</v>
      </c>
      <c r="H290" s="103">
        <v>112.527705004691</v>
      </c>
      <c r="I290" s="4">
        <v>35.2943</v>
      </c>
      <c r="J290" s="4">
        <v>-118.023</v>
      </c>
      <c r="K290" s="4">
        <v>35.347000000000001</v>
      </c>
      <c r="L290" s="4">
        <v>-118.04</v>
      </c>
      <c r="M290" s="4">
        <v>35.426099999999998</v>
      </c>
      <c r="N290" s="4">
        <v>-118.051</v>
      </c>
      <c r="O290" s="4">
        <v>35.538400000000003</v>
      </c>
      <c r="P290" s="4">
        <v>-118.03400000000001</v>
      </c>
      <c r="Q290" s="4">
        <v>35.567999999999998</v>
      </c>
      <c r="R290" s="4">
        <v>-118.004</v>
      </c>
      <c r="S290" s="4">
        <v>35.61</v>
      </c>
      <c r="T290" s="4">
        <v>-117.90900000000001</v>
      </c>
      <c r="U290" s="4">
        <v>35.683900000000001</v>
      </c>
      <c r="V290" s="4">
        <v>-117.869</v>
      </c>
      <c r="W290" s="4">
        <v>35.758284000000003</v>
      </c>
      <c r="X290" s="4">
        <v>-117.895976</v>
      </c>
      <c r="Y290" s="4">
        <v>35.934097999999999</v>
      </c>
      <c r="Z290" s="4">
        <v>-117.911980999999</v>
      </c>
      <c r="AA290" s="4">
        <v>35.972588000000002</v>
      </c>
      <c r="AB290" s="4">
        <v>-117.945936</v>
      </c>
      <c r="AC290" s="4">
        <v>36.08</v>
      </c>
      <c r="AD290" s="4">
        <v>-117.984999999999</v>
      </c>
      <c r="AE290" s="4">
        <v>36.124000000000002</v>
      </c>
      <c r="AF290" s="4">
        <v>-118.009</v>
      </c>
      <c r="AG290" s="4">
        <v>36.219299999999997</v>
      </c>
      <c r="AH290" s="4">
        <v>-117.99</v>
      </c>
    </row>
    <row r="291" spans="1:34">
      <c r="A291" t="s">
        <v>369</v>
      </c>
      <c r="B291" s="6">
        <v>189</v>
      </c>
      <c r="C291" s="6" t="b">
        <v>1</v>
      </c>
      <c r="D291" s="6" t="b">
        <v>1</v>
      </c>
      <c r="E291" s="6">
        <v>33</v>
      </c>
      <c r="F291" s="103">
        <v>0</v>
      </c>
      <c r="G291" s="103">
        <v>13.899999618530201</v>
      </c>
      <c r="H291" s="103">
        <v>82.700740957646204</v>
      </c>
      <c r="I291" s="4">
        <v>35.249000000000002</v>
      </c>
      <c r="J291" s="4">
        <v>-120.3477</v>
      </c>
      <c r="K291" s="4">
        <v>35.1952</v>
      </c>
      <c r="L291" s="4">
        <v>-120.23159999999901</v>
      </c>
      <c r="M291" s="4">
        <v>35.163800000000002</v>
      </c>
      <c r="N291" s="4">
        <v>-120.1743</v>
      </c>
      <c r="O291" s="4">
        <v>35.117400000000004</v>
      </c>
      <c r="P291" s="4">
        <v>-120.105</v>
      </c>
      <c r="Q291" s="4">
        <v>35.073939000000003</v>
      </c>
      <c r="R291" s="4">
        <v>-120.03837999999899</v>
      </c>
      <c r="S291" s="4">
        <v>35.017465999999999</v>
      </c>
      <c r="T291" s="4">
        <v>-119.98715900000001</v>
      </c>
      <c r="U291" s="4">
        <v>34.959584</v>
      </c>
      <c r="V291" s="4">
        <v>-119.909437</v>
      </c>
      <c r="W291" s="4">
        <v>34.939219999999999</v>
      </c>
      <c r="X291" s="4">
        <v>-119.869023</v>
      </c>
      <c r="Y291" s="4">
        <v>34.933450000000001</v>
      </c>
      <c r="Z291" s="4">
        <v>-119.81980499999899</v>
      </c>
      <c r="AA291" s="4">
        <v>34.918044999999999</v>
      </c>
      <c r="AB291" s="4">
        <v>-119.747103</v>
      </c>
      <c r="AC291" s="4">
        <v>34.879835</v>
      </c>
      <c r="AD291" s="4">
        <v>-119.68107999999999</v>
      </c>
      <c r="AE291" s="4">
        <v>34.861941000000002</v>
      </c>
      <c r="AF291" s="4">
        <v>-119.596721</v>
      </c>
    </row>
    <row r="292" spans="1:34">
      <c r="A292" t="s">
        <v>370</v>
      </c>
      <c r="B292" s="6">
        <v>719</v>
      </c>
      <c r="C292" s="6" t="b">
        <v>1</v>
      </c>
      <c r="D292" s="6" t="b">
        <v>1</v>
      </c>
      <c r="E292" s="6">
        <v>60</v>
      </c>
      <c r="F292" s="103">
        <v>0</v>
      </c>
      <c r="G292" s="103">
        <v>11</v>
      </c>
      <c r="H292" s="103">
        <v>54.529435628240499</v>
      </c>
      <c r="I292" s="4">
        <v>42.476999999999997</v>
      </c>
      <c r="J292" s="4">
        <v>-121.87027</v>
      </c>
      <c r="K292" s="4">
        <v>42.342660000000002</v>
      </c>
      <c r="L292" s="4">
        <v>-121.78599999999901</v>
      </c>
      <c r="M292" s="4">
        <v>42.282490000000003</v>
      </c>
      <c r="N292" s="4">
        <v>-121.74036</v>
      </c>
      <c r="O292" s="4">
        <v>42.084539999999997</v>
      </c>
      <c r="P292" s="4">
        <v>-121.65241</v>
      </c>
      <c r="Q292" s="4">
        <v>42.035080000000001</v>
      </c>
      <c r="R292" s="4">
        <v>-121.59569999999999</v>
      </c>
    </row>
    <row r="293" spans="1:34">
      <c r="A293" t="s">
        <v>371</v>
      </c>
      <c r="B293" s="6">
        <v>720</v>
      </c>
      <c r="C293" s="6" t="b">
        <v>1</v>
      </c>
      <c r="D293" s="6" t="b">
        <v>1</v>
      </c>
      <c r="E293" s="6">
        <v>60</v>
      </c>
      <c r="F293" s="103">
        <v>0</v>
      </c>
      <c r="G293" s="103">
        <v>11</v>
      </c>
      <c r="H293" s="103">
        <v>53.125424402998199</v>
      </c>
      <c r="I293" s="4">
        <v>42.018569999999997</v>
      </c>
      <c r="J293" s="4">
        <v>-121.71836999999999</v>
      </c>
      <c r="K293" s="4">
        <v>42.091670000000001</v>
      </c>
      <c r="L293" s="4">
        <v>-121.78586</v>
      </c>
      <c r="M293" s="4">
        <v>42.124079999999999</v>
      </c>
      <c r="N293" s="4">
        <v>-121.82879</v>
      </c>
      <c r="O293" s="4">
        <v>42.259360000000001</v>
      </c>
      <c r="P293" s="4">
        <v>-121.822299999999</v>
      </c>
      <c r="Q293" s="4">
        <v>42.324579999999997</v>
      </c>
      <c r="R293" s="4">
        <v>-121.89333000000001</v>
      </c>
      <c r="S293" s="4">
        <v>42.437930000000001</v>
      </c>
      <c r="T293" s="4">
        <v>-121.96332</v>
      </c>
    </row>
    <row r="294" spans="1:34">
      <c r="A294" t="s">
        <v>372</v>
      </c>
      <c r="B294" s="6">
        <v>98</v>
      </c>
      <c r="C294" s="6" t="b">
        <v>1</v>
      </c>
      <c r="D294" s="6" t="b">
        <v>1</v>
      </c>
      <c r="E294" s="6">
        <v>90</v>
      </c>
      <c r="F294" s="103">
        <v>0</v>
      </c>
      <c r="G294" s="103">
        <v>12.6000003814697</v>
      </c>
      <c r="H294" s="103">
        <v>36.2073652103795</v>
      </c>
      <c r="I294" s="4">
        <v>33.034399999999998</v>
      </c>
      <c r="J294" s="4">
        <v>-115.895</v>
      </c>
      <c r="K294" s="4">
        <v>33.008187</v>
      </c>
      <c r="L294" s="4">
        <v>-115.80238799999999</v>
      </c>
      <c r="M294" s="4">
        <v>32.899900000000002</v>
      </c>
      <c r="N294" s="4">
        <v>-115.664</v>
      </c>
      <c r="O294" s="4">
        <v>32.830261</v>
      </c>
      <c r="P294" s="4">
        <v>-115.60621399999999</v>
      </c>
    </row>
    <row r="295" spans="1:34">
      <c r="A295" t="s">
        <v>373</v>
      </c>
      <c r="B295" s="6">
        <v>708</v>
      </c>
      <c r="C295" s="6" t="b">
        <v>1</v>
      </c>
      <c r="D295" s="6" t="b">
        <v>1</v>
      </c>
      <c r="E295" s="6">
        <v>50</v>
      </c>
      <c r="F295" s="103">
        <v>0</v>
      </c>
      <c r="G295" s="103">
        <v>8.5</v>
      </c>
      <c r="H295" s="103">
        <v>86.890015269214203</v>
      </c>
      <c r="I295" s="4">
        <v>41.166150000000002</v>
      </c>
      <c r="J295" s="4">
        <v>-120.03766</v>
      </c>
      <c r="K295" s="4">
        <v>41.316200000000002</v>
      </c>
      <c r="L295" s="4">
        <v>-120.13630999999999</v>
      </c>
      <c r="M295" s="4">
        <v>41.412230000000001</v>
      </c>
      <c r="N295" s="4">
        <v>-120.15107999999999</v>
      </c>
      <c r="O295" s="4">
        <v>41.502879999999998</v>
      </c>
      <c r="P295" s="4">
        <v>-120.19840000000001</v>
      </c>
      <c r="Q295" s="4">
        <v>41.582970000000003</v>
      </c>
      <c r="R295" s="4">
        <v>-120.18162</v>
      </c>
      <c r="S295" s="4">
        <v>41.670569999999998</v>
      </c>
      <c r="T295" s="4">
        <v>-120.22702</v>
      </c>
      <c r="U295" s="4">
        <v>41.716059999999999</v>
      </c>
      <c r="V295" s="4">
        <v>-120.202919999999</v>
      </c>
      <c r="W295" s="4">
        <v>41.766719999999999</v>
      </c>
      <c r="X295" s="4">
        <v>-120.17803000000001</v>
      </c>
      <c r="Y295" s="4">
        <v>41.908389999999997</v>
      </c>
      <c r="Z295" s="4">
        <v>-120.16256</v>
      </c>
    </row>
    <row r="296" spans="1:34">
      <c r="A296" t="s">
        <v>375</v>
      </c>
      <c r="B296" s="6">
        <v>695</v>
      </c>
      <c r="C296" s="6" t="b">
        <v>1</v>
      </c>
      <c r="D296" s="6" t="b">
        <v>1</v>
      </c>
      <c r="E296" s="6">
        <v>60</v>
      </c>
      <c r="F296" s="103">
        <v>0</v>
      </c>
      <c r="G296" s="103">
        <v>12</v>
      </c>
      <c r="H296" s="103">
        <v>103.233692724292</v>
      </c>
      <c r="I296" s="4">
        <v>38.717489999999998</v>
      </c>
      <c r="J296" s="4">
        <v>-120.92989</v>
      </c>
      <c r="K296" s="4">
        <v>38.992350000000002</v>
      </c>
      <c r="L296" s="4">
        <v>-121.21057</v>
      </c>
      <c r="M296" s="4">
        <v>39.069519999999997</v>
      </c>
      <c r="N296" s="4">
        <v>-121.26584</v>
      </c>
      <c r="O296" s="4">
        <v>39.187309999999997</v>
      </c>
      <c r="P296" s="4">
        <v>-121.31983</v>
      </c>
      <c r="Q296" s="4">
        <v>39.239130000000003</v>
      </c>
      <c r="R296" s="4">
        <v>-121.35048</v>
      </c>
      <c r="S296" s="4">
        <v>39.394399999999997</v>
      </c>
      <c r="T296" s="4">
        <v>-121.43123</v>
      </c>
      <c r="U296" s="4">
        <v>39.531709999999997</v>
      </c>
      <c r="V296" s="4">
        <v>-121.46338</v>
      </c>
    </row>
    <row r="297" spans="1:34">
      <c r="A297" t="s">
        <v>376</v>
      </c>
      <c r="B297" s="6">
        <v>15</v>
      </c>
      <c r="C297" s="6" t="b">
        <v>1</v>
      </c>
      <c r="D297" s="6" t="b">
        <v>1</v>
      </c>
      <c r="E297" s="6">
        <v>45</v>
      </c>
      <c r="F297" s="103">
        <v>0</v>
      </c>
      <c r="G297" s="103">
        <v>13</v>
      </c>
      <c r="H297" s="103">
        <v>48.8785145164901</v>
      </c>
      <c r="I297" s="4">
        <v>40.647781000000002</v>
      </c>
      <c r="J297" s="4">
        <v>-124.179766</v>
      </c>
      <c r="K297" s="4">
        <v>40.695999999999998</v>
      </c>
      <c r="L297" s="4">
        <v>-124.282</v>
      </c>
      <c r="M297" s="4">
        <v>40.698</v>
      </c>
      <c r="N297" s="4">
        <v>-124.47499000000001</v>
      </c>
      <c r="O297" s="4">
        <v>40.828000000000003</v>
      </c>
      <c r="P297" s="4">
        <v>-124.679</v>
      </c>
    </row>
    <row r="298" spans="1:34">
      <c r="A298" t="s">
        <v>377</v>
      </c>
      <c r="B298" s="6">
        <v>145</v>
      </c>
      <c r="C298" s="6" t="b">
        <v>1</v>
      </c>
      <c r="D298" s="6" t="b">
        <v>1</v>
      </c>
      <c r="E298" s="6">
        <v>50</v>
      </c>
      <c r="F298" s="103">
        <v>0</v>
      </c>
      <c r="G298" s="103">
        <v>8.3000001907348597</v>
      </c>
      <c r="H298" s="103">
        <v>35.121619156465897</v>
      </c>
      <c r="I298" s="4">
        <v>35.917960000000001</v>
      </c>
      <c r="J298" s="4">
        <v>-117.196</v>
      </c>
      <c r="K298" s="4">
        <v>35.863480000000003</v>
      </c>
      <c r="L298" s="4">
        <v>-117.25552</v>
      </c>
      <c r="M298" s="4">
        <v>35.804670000000002</v>
      </c>
      <c r="N298" s="4">
        <v>-117.25239999999999</v>
      </c>
      <c r="O298" s="4">
        <v>35.789650000000002</v>
      </c>
      <c r="P298" s="4">
        <v>-117.2634</v>
      </c>
      <c r="Q298" s="4">
        <v>35.755110000000002</v>
      </c>
      <c r="R298" s="4">
        <v>-117.2363</v>
      </c>
      <c r="S298" s="4">
        <v>35.748559999999998</v>
      </c>
      <c r="T298" s="4">
        <v>-117.22935</v>
      </c>
      <c r="U298" s="4">
        <v>35.680500000000002</v>
      </c>
      <c r="V298" s="4">
        <v>-117.21720999999999</v>
      </c>
      <c r="W298" s="4">
        <v>35.64161</v>
      </c>
      <c r="X298" s="4">
        <v>-117.25269</v>
      </c>
    </row>
    <row r="299" spans="1:34">
      <c r="A299" t="s">
        <v>378</v>
      </c>
      <c r="B299" s="6">
        <v>174</v>
      </c>
      <c r="C299" s="6" t="b">
        <v>1</v>
      </c>
      <c r="D299" s="6" t="b">
        <v>1</v>
      </c>
      <c r="E299" s="6">
        <v>24</v>
      </c>
      <c r="F299" s="103">
        <v>0.30000001192092801</v>
      </c>
      <c r="G299" s="103">
        <v>9.6000003814697195</v>
      </c>
      <c r="H299" s="103">
        <v>82.224546463278102</v>
      </c>
      <c r="I299" s="4">
        <v>32.503570000000003</v>
      </c>
      <c r="J299" s="4">
        <v>-117.641492</v>
      </c>
      <c r="K299" s="4">
        <v>32.564495999999998</v>
      </c>
      <c r="L299" s="4">
        <v>-117.676275</v>
      </c>
      <c r="M299" s="4">
        <v>32.615938</v>
      </c>
      <c r="N299" s="4">
        <v>-117.69571500000001</v>
      </c>
      <c r="O299" s="4">
        <v>32.659585</v>
      </c>
      <c r="P299" s="4">
        <v>-117.715740999999</v>
      </c>
      <c r="Q299" s="4">
        <v>32.697460999999997</v>
      </c>
      <c r="R299" s="4">
        <v>-117.740295</v>
      </c>
      <c r="S299" s="4">
        <v>32.751044</v>
      </c>
      <c r="T299" s="4">
        <v>-117.779017</v>
      </c>
      <c r="U299" s="4">
        <v>32.792068</v>
      </c>
      <c r="V299" s="4">
        <v>-117.81635300000001</v>
      </c>
      <c r="W299" s="4">
        <v>32.836542999999999</v>
      </c>
      <c r="X299" s="4">
        <v>-117.854668</v>
      </c>
      <c r="Y299" s="4">
        <v>32.897948999999997</v>
      </c>
      <c r="Z299" s="4">
        <v>-117.89593499999999</v>
      </c>
      <c r="AA299" s="4">
        <v>32.960366</v>
      </c>
      <c r="AB299" s="4">
        <v>-117.955106</v>
      </c>
      <c r="AC299" s="4">
        <v>33.015033000000003</v>
      </c>
      <c r="AD299" s="4">
        <v>-118.014735</v>
      </c>
      <c r="AE299" s="4">
        <v>33.058391</v>
      </c>
      <c r="AF299" s="4">
        <v>-118.16632300000001</v>
      </c>
    </row>
    <row r="300" spans="1:34">
      <c r="A300" t="s">
        <v>379</v>
      </c>
      <c r="B300" s="6">
        <v>887</v>
      </c>
      <c r="C300" s="6" t="b">
        <v>1</v>
      </c>
      <c r="D300" s="6" t="b">
        <v>1</v>
      </c>
      <c r="E300" s="6">
        <v>50</v>
      </c>
      <c r="F300" s="103">
        <v>0</v>
      </c>
      <c r="G300" s="103">
        <v>13</v>
      </c>
      <c r="H300" s="103">
        <v>36.7238149187286</v>
      </c>
      <c r="I300" s="4">
        <v>37.025129999999997</v>
      </c>
      <c r="J300" s="4">
        <v>-117.45132</v>
      </c>
      <c r="K300" s="4">
        <v>36.930619999999998</v>
      </c>
      <c r="L300" s="4">
        <v>-117.47617</v>
      </c>
      <c r="M300" s="4">
        <v>36.870130000000003</v>
      </c>
      <c r="N300" s="4">
        <v>-117.48988999999899</v>
      </c>
      <c r="O300" s="4">
        <v>36.801409999999997</v>
      </c>
      <c r="P300" s="4">
        <v>-117.48475999999999</v>
      </c>
      <c r="Q300" s="4">
        <v>36.732439999999997</v>
      </c>
      <c r="R300" s="4">
        <v>-117.538749999999</v>
      </c>
      <c r="S300" s="4">
        <v>36.710520000000002</v>
      </c>
      <c r="T300" s="4">
        <v>-117.54048</v>
      </c>
    </row>
    <row r="301" spans="1:34">
      <c r="A301" t="s">
        <v>380</v>
      </c>
      <c r="B301" s="6">
        <v>886</v>
      </c>
      <c r="C301" s="6" t="b">
        <v>1</v>
      </c>
      <c r="D301" s="6" t="b">
        <v>1</v>
      </c>
      <c r="E301" s="6">
        <v>50</v>
      </c>
      <c r="F301" s="103">
        <v>0</v>
      </c>
      <c r="G301" s="103">
        <v>13</v>
      </c>
      <c r="H301" s="103">
        <v>46.915010292176397</v>
      </c>
      <c r="I301" s="4">
        <v>36.592289999999998</v>
      </c>
      <c r="J301" s="4">
        <v>-117.11255</v>
      </c>
      <c r="K301" s="4">
        <v>36.549079999999996</v>
      </c>
      <c r="L301" s="4">
        <v>-117.205939999999</v>
      </c>
      <c r="M301" s="4">
        <v>36.488802999999997</v>
      </c>
      <c r="N301" s="4">
        <v>-117.20932999999999</v>
      </c>
      <c r="O301" s="4">
        <v>36.43412</v>
      </c>
      <c r="P301" s="4">
        <v>-117.23674</v>
      </c>
      <c r="Q301" s="4">
        <v>36.425469999999997</v>
      </c>
      <c r="R301" s="4">
        <v>-117.25182</v>
      </c>
      <c r="S301" s="4">
        <v>36.391680000000001</v>
      </c>
      <c r="T301" s="4">
        <v>-117.26948</v>
      </c>
      <c r="U301" s="4">
        <v>36.304079999999999</v>
      </c>
      <c r="V301" s="4">
        <v>-117.262079999999</v>
      </c>
      <c r="W301" s="4">
        <v>36.258920000000003</v>
      </c>
      <c r="X301" s="4">
        <v>-117.222909999999</v>
      </c>
      <c r="Y301" s="4">
        <v>36.238790000000002</v>
      </c>
      <c r="Z301" s="4">
        <v>-117.23260000000001</v>
      </c>
    </row>
    <row r="302" spans="1:34">
      <c r="A302" t="s">
        <v>381</v>
      </c>
      <c r="B302" s="6">
        <v>19</v>
      </c>
      <c r="C302" s="6" t="b">
        <v>1</v>
      </c>
      <c r="D302" s="6" t="b">
        <v>0</v>
      </c>
      <c r="E302" s="6">
        <v>35</v>
      </c>
      <c r="F302" s="103">
        <v>0</v>
      </c>
      <c r="G302" s="103">
        <v>13</v>
      </c>
      <c r="H302" s="103">
        <v>88.455544030667795</v>
      </c>
      <c r="I302" s="4">
        <v>40.79</v>
      </c>
      <c r="J302" s="4">
        <v>-123.84099999999999</v>
      </c>
      <c r="K302" s="4">
        <v>40.854264999999998</v>
      </c>
      <c r="L302" s="4">
        <v>-123.92214199999999</v>
      </c>
      <c r="M302" s="4">
        <v>40.936521999999997</v>
      </c>
      <c r="N302" s="4">
        <v>-123.99940599999999</v>
      </c>
      <c r="O302" s="4">
        <v>40.982053999999998</v>
      </c>
      <c r="P302" s="4">
        <v>-124.028671</v>
      </c>
      <c r="Q302" s="4">
        <v>41.040405999999997</v>
      </c>
      <c r="R302" s="4">
        <v>-124.111715</v>
      </c>
      <c r="S302" s="4">
        <v>41.187327000000003</v>
      </c>
      <c r="T302" s="4">
        <v>-124.250653</v>
      </c>
      <c r="U302" s="4">
        <v>41.244233999999999</v>
      </c>
      <c r="V302" s="4">
        <v>-124.318606</v>
      </c>
      <c r="W302" s="4">
        <v>41.296999999999997</v>
      </c>
      <c r="X302" s="4">
        <v>-124.343</v>
      </c>
      <c r="Y302" s="4">
        <v>41.448999999999998</v>
      </c>
      <c r="Z302" s="4">
        <v>-124.39400000000001</v>
      </c>
    </row>
    <row r="303" spans="1:34">
      <c r="A303" t="s">
        <v>383</v>
      </c>
      <c r="B303" s="6">
        <v>117</v>
      </c>
      <c r="C303" s="6" t="b">
        <v>1</v>
      </c>
      <c r="D303" s="6" t="b">
        <v>1</v>
      </c>
      <c r="E303" s="6">
        <v>64</v>
      </c>
      <c r="F303" s="103">
        <v>1</v>
      </c>
      <c r="G303" s="103">
        <v>15</v>
      </c>
      <c r="H303" s="103">
        <v>59.447717300186</v>
      </c>
      <c r="I303" s="4">
        <v>34.411000000000001</v>
      </c>
      <c r="J303" s="4">
        <v>-119.0089</v>
      </c>
      <c r="K303" s="4">
        <v>34.37641</v>
      </c>
      <c r="L303" s="4">
        <v>-119.07298</v>
      </c>
      <c r="M303" s="4">
        <v>34.283720000000002</v>
      </c>
      <c r="N303" s="4">
        <v>-119.18801000000001</v>
      </c>
      <c r="O303" s="4">
        <v>34.28342</v>
      </c>
      <c r="P303" s="4">
        <v>-119.318849999999</v>
      </c>
      <c r="Q303" s="4">
        <v>34.307699999999997</v>
      </c>
      <c r="R303" s="4">
        <v>-119.413</v>
      </c>
      <c r="S303" s="4">
        <v>34.302700000000002</v>
      </c>
      <c r="T303" s="4">
        <v>-119.46299999999999</v>
      </c>
      <c r="U303" s="4">
        <v>34.297400000000003</v>
      </c>
      <c r="V303" s="4">
        <v>-119.59299999999899</v>
      </c>
    </row>
    <row r="304" spans="1:34">
      <c r="A304" t="s">
        <v>384</v>
      </c>
      <c r="B304" s="6">
        <v>112</v>
      </c>
      <c r="C304" s="6" t="b">
        <v>1</v>
      </c>
      <c r="D304" s="6" t="b">
        <v>1</v>
      </c>
      <c r="E304" s="6">
        <v>55</v>
      </c>
      <c r="F304" s="103">
        <v>0</v>
      </c>
      <c r="G304" s="103">
        <v>14.5</v>
      </c>
      <c r="H304" s="103">
        <v>31.632925051496301</v>
      </c>
      <c r="I304" s="4">
        <v>34.118699999999997</v>
      </c>
      <c r="J304" s="4">
        <v>-118.12975</v>
      </c>
      <c r="K304" s="4">
        <v>34.1496</v>
      </c>
      <c r="L304" s="4">
        <v>-118.18648</v>
      </c>
      <c r="M304" s="4">
        <v>34.155079999999998</v>
      </c>
      <c r="N304" s="4">
        <v>-118.22854</v>
      </c>
      <c r="O304" s="4">
        <v>34.197139999999997</v>
      </c>
      <c r="P304" s="4">
        <v>-118.29071</v>
      </c>
      <c r="Q304" s="4">
        <v>34.222740000000002</v>
      </c>
      <c r="R304" s="4">
        <v>-118.36569</v>
      </c>
      <c r="S304" s="4">
        <v>34.253830000000001</v>
      </c>
      <c r="T304" s="4">
        <v>-118.40774999999999</v>
      </c>
      <c r="U304" s="4">
        <v>34.261150000000001</v>
      </c>
      <c r="V304" s="4">
        <v>-118.42055000000001</v>
      </c>
    </row>
    <row r="305" spans="1:48">
      <c r="A305" t="s">
        <v>385</v>
      </c>
      <c r="B305" s="6">
        <v>696</v>
      </c>
      <c r="C305" s="6" t="b">
        <v>1</v>
      </c>
      <c r="D305" s="6" t="b">
        <v>1</v>
      </c>
      <c r="E305" s="6">
        <v>90</v>
      </c>
      <c r="F305" s="103">
        <v>0</v>
      </c>
      <c r="G305" s="103">
        <v>10</v>
      </c>
      <c r="H305" s="103">
        <v>30.545795449537</v>
      </c>
      <c r="I305" s="4">
        <v>40.228830000000002</v>
      </c>
      <c r="J305" s="4">
        <v>-121.02110999999999</v>
      </c>
      <c r="K305" s="4">
        <v>40.288699999999999</v>
      </c>
      <c r="L305" s="4">
        <v>-121.0352</v>
      </c>
      <c r="M305" s="4">
        <v>40.332949999999997</v>
      </c>
      <c r="N305" s="4">
        <v>-121.06765</v>
      </c>
      <c r="O305" s="4">
        <v>40.421770000000002</v>
      </c>
      <c r="P305" s="4">
        <v>-121.06688</v>
      </c>
      <c r="Q305" s="4">
        <v>40.49447</v>
      </c>
      <c r="R305" s="4">
        <v>-121.08739</v>
      </c>
    </row>
    <row r="306" spans="1:48">
      <c r="A306" t="s">
        <v>386</v>
      </c>
      <c r="B306" s="6">
        <v>665</v>
      </c>
      <c r="C306" s="6" t="b">
        <v>1</v>
      </c>
      <c r="D306" s="6" t="b">
        <v>1</v>
      </c>
      <c r="E306" s="6">
        <v>75</v>
      </c>
      <c r="F306" s="103">
        <v>0</v>
      </c>
      <c r="G306" s="103">
        <v>13.199999809265099</v>
      </c>
      <c r="H306" s="103">
        <v>43.648244381352498</v>
      </c>
      <c r="I306" s="4">
        <v>38.506950000000003</v>
      </c>
      <c r="J306" s="4">
        <v>-122.48251999999999</v>
      </c>
      <c r="K306" s="4">
        <v>38.371920000000003</v>
      </c>
      <c r="L306" s="4">
        <v>-122.38096</v>
      </c>
      <c r="M306" s="4">
        <v>38.30753</v>
      </c>
      <c r="N306" s="4">
        <v>-122.32023</v>
      </c>
      <c r="O306" s="4">
        <v>38.217059999999996</v>
      </c>
      <c r="P306" s="4">
        <v>-122.282499999999</v>
      </c>
      <c r="Q306" s="4">
        <v>38.164409999999997</v>
      </c>
      <c r="R306" s="4">
        <v>-122.24451000000001</v>
      </c>
    </row>
    <row r="307" spans="1:48">
      <c r="A307" t="s">
        <v>388</v>
      </c>
      <c r="B307" s="6">
        <v>321</v>
      </c>
      <c r="C307" s="6" t="b">
        <v>1</v>
      </c>
      <c r="D307" s="6" t="b">
        <v>1</v>
      </c>
      <c r="E307" s="6">
        <v>50</v>
      </c>
      <c r="F307" s="103">
        <v>0</v>
      </c>
      <c r="G307" s="103">
        <v>13</v>
      </c>
      <c r="H307" s="103">
        <v>58.911199461171201</v>
      </c>
      <c r="I307" s="4">
        <v>38.748179999999998</v>
      </c>
      <c r="J307" s="4">
        <v>-120.00645</v>
      </c>
      <c r="K307" s="4">
        <v>38.815288000000002</v>
      </c>
      <c r="L307" s="4">
        <v>-120.02216900000001</v>
      </c>
      <c r="M307" s="4">
        <v>38.884706000000001</v>
      </c>
      <c r="N307" s="4">
        <v>-120.058666</v>
      </c>
      <c r="O307" s="4">
        <v>38.966113999999997</v>
      </c>
      <c r="P307" s="4">
        <v>-120.074075999999</v>
      </c>
      <c r="Q307" s="4">
        <v>38.999561</v>
      </c>
      <c r="R307" s="4">
        <v>-120.087863999999</v>
      </c>
      <c r="S307" s="4">
        <v>39.098008</v>
      </c>
      <c r="T307" s="4">
        <v>-120.105707</v>
      </c>
      <c r="U307" s="4">
        <v>39.182572</v>
      </c>
      <c r="V307" s="4">
        <v>-120.087863999999</v>
      </c>
      <c r="W307" s="4">
        <v>39.210338999999998</v>
      </c>
      <c r="X307" s="4">
        <v>-120.104896</v>
      </c>
      <c r="Y307" s="4">
        <v>39.234319999999997</v>
      </c>
      <c r="Z307" s="4">
        <v>-120.108951</v>
      </c>
      <c r="AA307" s="4">
        <v>39.262087000000001</v>
      </c>
      <c r="AB307" s="4">
        <v>-120.120306</v>
      </c>
    </row>
    <row r="308" spans="1:48">
      <c r="A308" t="s">
        <v>389</v>
      </c>
      <c r="B308" s="6">
        <v>44</v>
      </c>
      <c r="C308" s="6" t="b">
        <v>1</v>
      </c>
      <c r="D308" s="6" t="b">
        <v>1</v>
      </c>
      <c r="E308" s="6">
        <v>90</v>
      </c>
      <c r="F308" s="103">
        <v>0</v>
      </c>
      <c r="G308" s="103">
        <v>13</v>
      </c>
      <c r="H308" s="103">
        <v>110.72490543514699</v>
      </c>
      <c r="I308" s="4">
        <v>37.022092999999998</v>
      </c>
      <c r="J308" s="4">
        <v>-118.166262</v>
      </c>
      <c r="K308" s="4">
        <v>37.039763000000001</v>
      </c>
      <c r="L308" s="4">
        <v>-118.166591</v>
      </c>
      <c r="M308" s="4">
        <v>37.068579</v>
      </c>
      <c r="N308" s="4">
        <v>-118.187558</v>
      </c>
      <c r="O308" s="4">
        <v>37.171883000000001</v>
      </c>
      <c r="P308" s="4">
        <v>-118.223668</v>
      </c>
      <c r="Q308" s="4">
        <v>37.241491000000003</v>
      </c>
      <c r="R308" s="4">
        <v>-118.25826799999901</v>
      </c>
      <c r="S308" s="4">
        <v>37.302489000000001</v>
      </c>
      <c r="T308" s="4">
        <v>-118.27922100000001</v>
      </c>
      <c r="U308" s="4">
        <v>37.333450999999997</v>
      </c>
      <c r="V308" s="4">
        <v>-118.29301700000001</v>
      </c>
      <c r="W308" s="4">
        <v>37.378490999999997</v>
      </c>
      <c r="X308" s="4">
        <v>-118.30514599999999</v>
      </c>
      <c r="Y308" s="4">
        <v>37.430143000000001</v>
      </c>
      <c r="Z308" s="4">
        <v>-118.318108999999</v>
      </c>
      <c r="AA308" s="4">
        <v>37.484746000000001</v>
      </c>
      <c r="AB308" s="4">
        <v>-118.330145</v>
      </c>
      <c r="AC308" s="4">
        <v>37.527543999999999</v>
      </c>
      <c r="AD308" s="4">
        <v>-118.33570099999901</v>
      </c>
      <c r="AE308" s="4">
        <v>37.575505999999997</v>
      </c>
      <c r="AF308" s="4">
        <v>-118.348663</v>
      </c>
      <c r="AG308" s="4">
        <v>37.668480000000002</v>
      </c>
      <c r="AH308" s="4">
        <v>-118.367181</v>
      </c>
      <c r="AI308" s="4">
        <v>37.735627000000001</v>
      </c>
      <c r="AJ308" s="4">
        <v>-118.375513999999</v>
      </c>
      <c r="AK308" s="4">
        <v>37.783909000000001</v>
      </c>
      <c r="AL308" s="4">
        <v>-118.41131</v>
      </c>
      <c r="AM308" s="4">
        <v>37.831493999999999</v>
      </c>
      <c r="AN308" s="4">
        <v>-118.42905399999999</v>
      </c>
      <c r="AO308" s="4">
        <v>37.869922000000003</v>
      </c>
      <c r="AP308" s="4">
        <v>-118.41347599999899</v>
      </c>
      <c r="AQ308" s="4">
        <v>37.900913000000003</v>
      </c>
      <c r="AR308" s="4">
        <v>-118.385699</v>
      </c>
      <c r="AS308" s="4">
        <v>37.942973000000002</v>
      </c>
      <c r="AT308" s="4">
        <v>-118.345885999999</v>
      </c>
      <c r="AU308" s="4">
        <v>37.964371</v>
      </c>
      <c r="AV308" s="4">
        <v>-118.337553</v>
      </c>
    </row>
    <row r="309" spans="1:48">
      <c r="A309" t="s">
        <v>390</v>
      </c>
      <c r="B309" s="6">
        <v>253</v>
      </c>
      <c r="C309" s="6" t="b">
        <v>1</v>
      </c>
      <c r="D309" s="6" t="b">
        <v>1</v>
      </c>
      <c r="E309" s="6">
        <v>75</v>
      </c>
      <c r="F309" s="103">
        <v>0</v>
      </c>
      <c r="G309" s="103">
        <v>14.6000003814697</v>
      </c>
      <c r="H309" s="103">
        <v>63.404192724903403</v>
      </c>
      <c r="I309" s="4">
        <v>35.0276</v>
      </c>
      <c r="J309" s="4">
        <v>-119.006999999999</v>
      </c>
      <c r="K309" s="4">
        <v>35.1464</v>
      </c>
      <c r="L309" s="4">
        <v>-118.810999999999</v>
      </c>
      <c r="M309" s="4">
        <v>35.177599999999998</v>
      </c>
      <c r="N309" s="4">
        <v>-118.779</v>
      </c>
      <c r="O309" s="4">
        <v>35.209699999999998</v>
      </c>
      <c r="P309" s="4">
        <v>-118.735</v>
      </c>
      <c r="Q309" s="4">
        <v>35.232199999999999</v>
      </c>
      <c r="R309" s="4">
        <v>-118.672</v>
      </c>
      <c r="S309" s="4">
        <v>35.267299999999999</v>
      </c>
      <c r="T309" s="4">
        <v>-118.60199999999899</v>
      </c>
      <c r="U309" s="4">
        <v>35.320399999999999</v>
      </c>
      <c r="V309" s="4">
        <v>-118.538</v>
      </c>
      <c r="W309" s="4">
        <v>35.371099999999998</v>
      </c>
      <c r="X309" s="4">
        <v>-118.48699999999999</v>
      </c>
      <c r="Y309" s="4">
        <v>35.383904999999999</v>
      </c>
      <c r="Z309" s="4">
        <v>-118.47082899999999</v>
      </c>
    </row>
    <row r="310" spans="1:48">
      <c r="A310" t="s">
        <v>391</v>
      </c>
      <c r="B310" s="6">
        <v>254</v>
      </c>
      <c r="C310" s="6" t="b">
        <v>1</v>
      </c>
      <c r="D310" s="6" t="b">
        <v>1</v>
      </c>
      <c r="E310" s="6">
        <v>75</v>
      </c>
      <c r="F310" s="103">
        <v>0</v>
      </c>
      <c r="G310" s="103">
        <v>14.6000003814697</v>
      </c>
      <c r="H310" s="103">
        <v>45.937264265485901</v>
      </c>
      <c r="I310" s="4">
        <v>35.383904999999999</v>
      </c>
      <c r="J310" s="4">
        <v>-118.47082899999999</v>
      </c>
      <c r="K310" s="4">
        <v>35.671999999999997</v>
      </c>
      <c r="L310" s="4">
        <v>-118.107</v>
      </c>
    </row>
    <row r="311" spans="1:48">
      <c r="A311" t="s">
        <v>392</v>
      </c>
      <c r="B311" s="6">
        <v>236</v>
      </c>
      <c r="C311" s="6" t="b">
        <v>1</v>
      </c>
      <c r="D311" s="6" t="b">
        <v>0</v>
      </c>
      <c r="E311" s="6">
        <v>70</v>
      </c>
      <c r="F311" s="103">
        <v>0</v>
      </c>
      <c r="G311" s="103">
        <v>12.399999618530201</v>
      </c>
      <c r="H311" s="103">
        <v>46.264219577029003</v>
      </c>
      <c r="I311" s="4">
        <v>33.828899999999997</v>
      </c>
      <c r="J311" s="4">
        <v>-117.59</v>
      </c>
      <c r="K311" s="4">
        <v>33.851100000000002</v>
      </c>
      <c r="L311" s="4">
        <v>-117.636</v>
      </c>
      <c r="M311" s="4">
        <v>33.8733</v>
      </c>
      <c r="N311" s="4">
        <v>-117.717</v>
      </c>
      <c r="O311" s="4">
        <v>33.907400000000003</v>
      </c>
      <c r="P311" s="4">
        <v>-117.792</v>
      </c>
      <c r="Q311" s="4">
        <v>33.929699999999997</v>
      </c>
      <c r="R311" s="4">
        <v>-117.852</v>
      </c>
      <c r="S311" s="4">
        <v>33.971200000000003</v>
      </c>
      <c r="T311" s="4">
        <v>-117.992</v>
      </c>
      <c r="U311" s="4">
        <v>33.994999999999997</v>
      </c>
      <c r="V311" s="4">
        <v>-118.048</v>
      </c>
    </row>
    <row r="312" spans="1:48">
      <c r="A312" t="s">
        <v>394</v>
      </c>
      <c r="B312" s="6">
        <v>697</v>
      </c>
      <c r="C312" s="6" t="b">
        <v>1</v>
      </c>
      <c r="D312" s="6" t="b">
        <v>1</v>
      </c>
      <c r="E312" s="6">
        <v>69</v>
      </c>
      <c r="F312" s="103">
        <v>0</v>
      </c>
      <c r="G312" s="103">
        <v>15.899999618530201</v>
      </c>
      <c r="H312" s="103">
        <v>17.749723624283401</v>
      </c>
      <c r="I312" s="4">
        <v>38.952840000000002</v>
      </c>
      <c r="J312" s="4">
        <v>-122.844929999999</v>
      </c>
      <c r="K312" s="4">
        <v>38.917230000000004</v>
      </c>
      <c r="L312" s="4">
        <v>-122.96637</v>
      </c>
      <c r="M312" s="4">
        <v>38.935600000000001</v>
      </c>
      <c r="N312" s="4">
        <v>-123.038</v>
      </c>
    </row>
    <row r="313" spans="1:48">
      <c r="A313" t="s">
        <v>395</v>
      </c>
      <c r="B313" s="6">
        <v>206</v>
      </c>
      <c r="C313" s="6" t="b">
        <v>1</v>
      </c>
      <c r="D313" s="6" t="b">
        <v>1</v>
      </c>
      <c r="E313" s="6">
        <v>90</v>
      </c>
      <c r="F313" s="103">
        <v>0</v>
      </c>
      <c r="G313" s="103">
        <v>13.300000190734799</v>
      </c>
      <c r="H313" s="103">
        <v>17.586077367761</v>
      </c>
      <c r="I313" s="4">
        <v>33.858457000000001</v>
      </c>
      <c r="J313" s="4">
        <v>-117.88858999999999</v>
      </c>
      <c r="K313" s="4">
        <v>33.930895999999997</v>
      </c>
      <c r="L313" s="4">
        <v>-117.719217</v>
      </c>
    </row>
    <row r="314" spans="1:48">
      <c r="A314" t="s">
        <v>396</v>
      </c>
      <c r="B314" s="6">
        <v>715</v>
      </c>
      <c r="C314" s="6" t="b">
        <v>1</v>
      </c>
      <c r="D314" s="6" t="b">
        <v>0</v>
      </c>
      <c r="E314" s="6">
        <v>30</v>
      </c>
      <c r="F314" s="103">
        <v>0</v>
      </c>
      <c r="G314" s="103">
        <v>11.800000190734799</v>
      </c>
      <c r="H314" s="103">
        <v>90.4930933478866</v>
      </c>
      <c r="I314" s="4">
        <v>37.18723</v>
      </c>
      <c r="J314" s="4">
        <v>-122.32901999999901</v>
      </c>
      <c r="K314" s="4">
        <v>37.169080000000001</v>
      </c>
      <c r="L314" s="4">
        <v>-122.27511999999901</v>
      </c>
      <c r="M314" s="4">
        <v>37.16386</v>
      </c>
      <c r="N314" s="4">
        <v>-122.21799</v>
      </c>
      <c r="O314" s="4">
        <v>37.111879999999999</v>
      </c>
      <c r="P314" s="4">
        <v>-122.06613</v>
      </c>
      <c r="Q314" s="4">
        <v>37.099119999999999</v>
      </c>
      <c r="R314" s="4">
        <v>-121.9828</v>
      </c>
      <c r="S314" s="4">
        <v>37.038359999999997</v>
      </c>
      <c r="T314" s="4">
        <v>-121.88691</v>
      </c>
      <c r="U314" s="4">
        <v>36.954680000000003</v>
      </c>
      <c r="V314" s="4">
        <v>-121.78832999999899</v>
      </c>
      <c r="W314" s="4">
        <v>36.926470000000002</v>
      </c>
      <c r="X314" s="4">
        <v>-121.74411000000001</v>
      </c>
      <c r="Y314" s="4">
        <v>36.878950000000003</v>
      </c>
      <c r="Z314" s="4">
        <v>-121.68084</v>
      </c>
      <c r="AA314" s="4">
        <v>36.836950000000002</v>
      </c>
      <c r="AB314" s="4">
        <v>-121.63076</v>
      </c>
      <c r="AC314" s="4">
        <v>36.809109999999997</v>
      </c>
      <c r="AD314" s="4">
        <v>-121.56312</v>
      </c>
      <c r="AE314" s="4">
        <v>36.799849999999999</v>
      </c>
      <c r="AF314" s="4">
        <v>-121.46917000000001</v>
      </c>
    </row>
    <row r="315" spans="1:48">
      <c r="A315" t="s">
        <v>398</v>
      </c>
      <c r="B315" s="6">
        <v>222</v>
      </c>
      <c r="C315" s="6" t="b">
        <v>0</v>
      </c>
      <c r="D315" s="6" t="b">
        <v>1</v>
      </c>
      <c r="E315" s="6">
        <v>41</v>
      </c>
      <c r="F315" s="103">
        <v>1.20000004768371</v>
      </c>
      <c r="G315" s="103">
        <v>11.399999618530201</v>
      </c>
      <c r="H315" s="103">
        <v>64.768258298623195</v>
      </c>
      <c r="I315" s="4">
        <v>34.020200000000003</v>
      </c>
      <c r="J315" s="4">
        <v>-118.55200000000001</v>
      </c>
      <c r="K315" s="4">
        <v>33.991923</v>
      </c>
      <c r="L315" s="4">
        <v>-118.64925599999999</v>
      </c>
      <c r="M315" s="4">
        <v>33.973100000000002</v>
      </c>
      <c r="N315" s="4">
        <v>-118.74299999999999</v>
      </c>
      <c r="O315" s="4">
        <v>33.958100000000002</v>
      </c>
      <c r="P315" s="4">
        <v>-118.819</v>
      </c>
      <c r="Q315" s="4">
        <v>33.947400000000002</v>
      </c>
      <c r="R315" s="4">
        <v>-118.935</v>
      </c>
      <c r="S315" s="4">
        <v>33.969799999999999</v>
      </c>
      <c r="T315" s="4">
        <v>-119.02</v>
      </c>
      <c r="U315" s="4">
        <v>33.974800000000002</v>
      </c>
      <c r="V315" s="4">
        <v>-119.145</v>
      </c>
      <c r="W315" s="4">
        <v>33.938800000000001</v>
      </c>
      <c r="X315" s="4">
        <v>-119.22799999999999</v>
      </c>
    </row>
    <row r="316" spans="1:48">
      <c r="A316" t="s">
        <v>400</v>
      </c>
      <c r="B316" s="6">
        <v>171</v>
      </c>
      <c r="C316" s="6" t="b">
        <v>0</v>
      </c>
      <c r="D316" s="6" t="b">
        <v>1</v>
      </c>
      <c r="E316" s="6">
        <v>90</v>
      </c>
      <c r="F316" s="103">
        <v>0</v>
      </c>
      <c r="G316" s="103">
        <v>13.199999809265099</v>
      </c>
      <c r="H316" s="103">
        <v>61.016286072491901</v>
      </c>
      <c r="I316" s="4">
        <v>33.345022999999998</v>
      </c>
      <c r="J316" s="4">
        <v>-115.705973</v>
      </c>
      <c r="K316" s="4">
        <v>32.957355999999997</v>
      </c>
      <c r="L316" s="4">
        <v>-115.479833</v>
      </c>
      <c r="M316" s="4">
        <v>32.910679000000002</v>
      </c>
      <c r="N316" s="4">
        <v>-115.476202</v>
      </c>
      <c r="O316" s="4">
        <v>32.840735000000002</v>
      </c>
      <c r="P316" s="4">
        <v>-115.486966</v>
      </c>
    </row>
    <row r="317" spans="1:48">
      <c r="A317" t="s">
        <v>401</v>
      </c>
      <c r="B317" s="6">
        <v>239</v>
      </c>
      <c r="C317" s="6" t="b">
        <v>0</v>
      </c>
      <c r="D317" s="6" t="b">
        <v>1</v>
      </c>
      <c r="E317" s="6">
        <v>65</v>
      </c>
      <c r="F317" s="103">
        <v>0</v>
      </c>
      <c r="G317" s="103">
        <v>13.399999618530201</v>
      </c>
      <c r="H317" s="103">
        <v>28.7011983569516</v>
      </c>
      <c r="I317" s="4">
        <v>34.033200999999998</v>
      </c>
      <c r="J317" s="4">
        <v>-117.74547</v>
      </c>
      <c r="K317" s="4">
        <v>33.972369999999998</v>
      </c>
      <c r="L317" s="4">
        <v>-117.710275</v>
      </c>
      <c r="M317" s="4">
        <v>33.885688999999999</v>
      </c>
      <c r="N317" s="4">
        <v>-117.62862</v>
      </c>
      <c r="O317" s="4">
        <v>33.824236999999997</v>
      </c>
      <c r="P317" s="4">
        <v>-117.565759</v>
      </c>
    </row>
    <row r="318" spans="1:48">
      <c r="A318" t="s">
        <v>403</v>
      </c>
      <c r="B318" s="6">
        <v>624</v>
      </c>
      <c r="C318" s="6" t="b">
        <v>0</v>
      </c>
      <c r="D318" s="6" t="b">
        <v>1</v>
      </c>
      <c r="E318" s="6">
        <v>90</v>
      </c>
      <c r="F318" s="103">
        <v>0</v>
      </c>
      <c r="G318" s="103">
        <v>12.899999618530201</v>
      </c>
      <c r="H318" s="103">
        <v>9.0611931707807098</v>
      </c>
      <c r="I318" s="4">
        <v>37.919519999999999</v>
      </c>
      <c r="J318" s="4">
        <v>-122.16307</v>
      </c>
      <c r="K318" s="4">
        <v>38.000309999999999</v>
      </c>
      <c r="L318" s="4">
        <v>-122.17658</v>
      </c>
    </row>
    <row r="319" spans="1:48">
      <c r="A319" t="s">
        <v>404</v>
      </c>
      <c r="B319" s="6">
        <v>625</v>
      </c>
      <c r="C319" s="6" t="b">
        <v>0</v>
      </c>
      <c r="D319" s="6" t="b">
        <v>1</v>
      </c>
      <c r="E319" s="6">
        <v>90</v>
      </c>
      <c r="F319" s="103">
        <v>0</v>
      </c>
      <c r="G319" s="103">
        <v>12.5</v>
      </c>
      <c r="H319" s="103">
        <v>11.0619442886464</v>
      </c>
      <c r="I319" s="4">
        <v>38.008609999999997</v>
      </c>
      <c r="J319" s="4">
        <v>-122.18521</v>
      </c>
      <c r="K319" s="4">
        <v>38.107089999999999</v>
      </c>
      <c r="L319" s="4">
        <v>-122.20310000000001</v>
      </c>
    </row>
    <row r="320" spans="1:48">
      <c r="A320" t="s">
        <v>405</v>
      </c>
      <c r="B320" s="6">
        <v>627</v>
      </c>
      <c r="C320" s="6" t="b">
        <v>0</v>
      </c>
      <c r="D320" s="6" t="b">
        <v>1</v>
      </c>
      <c r="E320" s="6">
        <v>90</v>
      </c>
      <c r="F320" s="103">
        <v>0</v>
      </c>
      <c r="G320" s="103">
        <v>11.1000003814697</v>
      </c>
      <c r="H320" s="103">
        <v>4.0401657786945799</v>
      </c>
      <c r="I320" s="4">
        <v>38.11694</v>
      </c>
      <c r="J320" s="4">
        <v>-122.20864</v>
      </c>
      <c r="K320" s="4">
        <v>38.147359999999999</v>
      </c>
      <c r="L320" s="4">
        <v>-122.23390000000001</v>
      </c>
    </row>
    <row r="321" spans="1:40">
      <c r="A321" t="s">
        <v>406</v>
      </c>
      <c r="B321" s="6">
        <v>628</v>
      </c>
      <c r="C321" s="6" t="b">
        <v>0</v>
      </c>
      <c r="D321" s="6" t="b">
        <v>1</v>
      </c>
      <c r="E321" s="6">
        <v>90</v>
      </c>
      <c r="F321" s="103">
        <v>0</v>
      </c>
      <c r="G321" s="103">
        <v>15</v>
      </c>
      <c r="H321" s="103">
        <v>7.7651266208199301</v>
      </c>
      <c r="I321" s="4">
        <v>37.861130000000003</v>
      </c>
      <c r="J321" s="4">
        <v>-122.056069999999</v>
      </c>
      <c r="K321" s="4">
        <v>37.929139999999997</v>
      </c>
      <c r="L321" s="4">
        <v>-122.07616</v>
      </c>
    </row>
    <row r="322" spans="1:40">
      <c r="A322" t="s">
        <v>407</v>
      </c>
      <c r="B322" s="6">
        <v>629</v>
      </c>
      <c r="C322" s="6" t="b">
        <v>0</v>
      </c>
      <c r="D322" s="6" t="b">
        <v>1</v>
      </c>
      <c r="E322" s="6">
        <v>90</v>
      </c>
      <c r="F322" s="103">
        <v>0</v>
      </c>
      <c r="G322" s="103">
        <v>13.199999809265099</v>
      </c>
      <c r="H322" s="103">
        <v>9.0052535047812992</v>
      </c>
      <c r="I322" s="4">
        <v>38.022680000000001</v>
      </c>
      <c r="J322" s="4">
        <v>-122.16911</v>
      </c>
      <c r="K322" s="4">
        <v>38.099780000000003</v>
      </c>
      <c r="L322" s="4">
        <v>-122.20059000000001</v>
      </c>
    </row>
    <row r="323" spans="1:40">
      <c r="A323" t="s">
        <v>408</v>
      </c>
      <c r="B323" s="6">
        <v>630</v>
      </c>
      <c r="C323" s="6" t="b">
        <v>0</v>
      </c>
      <c r="D323" s="6" t="b">
        <v>1</v>
      </c>
      <c r="E323" s="6">
        <v>90</v>
      </c>
      <c r="F323" s="103">
        <v>0</v>
      </c>
      <c r="G323" s="103">
        <v>14.699999809265099</v>
      </c>
      <c r="H323" s="103">
        <v>5.6299830189501998</v>
      </c>
      <c r="I323" s="4">
        <v>37.93103</v>
      </c>
      <c r="J323" s="4">
        <v>-122.11790999999999</v>
      </c>
      <c r="K323" s="4">
        <v>37.884909999999998</v>
      </c>
      <c r="L323" s="4">
        <v>-122.09142999999899</v>
      </c>
    </row>
    <row r="324" spans="1:40">
      <c r="A324" t="s">
        <v>409</v>
      </c>
      <c r="B324" s="6">
        <v>631</v>
      </c>
      <c r="C324" s="6" t="b">
        <v>0</v>
      </c>
      <c r="D324" s="6" t="b">
        <v>1</v>
      </c>
      <c r="E324" s="6">
        <v>80</v>
      </c>
      <c r="F324" s="103">
        <v>0</v>
      </c>
      <c r="G324" s="103">
        <v>14</v>
      </c>
      <c r="H324" s="103">
        <v>11.4510826466043</v>
      </c>
      <c r="I324" s="4">
        <v>38.022239999999996</v>
      </c>
      <c r="J324" s="4">
        <v>-122.168109999999</v>
      </c>
      <c r="K324" s="4">
        <v>37.941920000000003</v>
      </c>
      <c r="L324" s="4">
        <v>-122.08634000000001</v>
      </c>
    </row>
    <row r="325" spans="1:40">
      <c r="A325" t="s">
        <v>410</v>
      </c>
      <c r="B325" s="6">
        <v>632</v>
      </c>
      <c r="C325" s="6" t="b">
        <v>0</v>
      </c>
      <c r="D325" s="6" t="b">
        <v>1</v>
      </c>
      <c r="E325" s="6">
        <v>77</v>
      </c>
      <c r="F325" s="103">
        <v>0</v>
      </c>
      <c r="G325" s="103">
        <v>11</v>
      </c>
      <c r="H325" s="103">
        <v>3.7974606724895001</v>
      </c>
      <c r="I325" s="4">
        <v>38.125360000000001</v>
      </c>
      <c r="J325" s="4">
        <v>-122.24961999999999</v>
      </c>
      <c r="K325" s="4">
        <v>38.109450000000002</v>
      </c>
      <c r="L325" s="4">
        <v>-122.21120999999999</v>
      </c>
    </row>
    <row r="326" spans="1:40">
      <c r="A326" t="s">
        <v>411</v>
      </c>
      <c r="B326" s="6">
        <v>121</v>
      </c>
      <c r="C326" s="6" t="b">
        <v>0</v>
      </c>
      <c r="D326" s="6" t="b">
        <v>1</v>
      </c>
      <c r="E326" s="6">
        <v>90</v>
      </c>
      <c r="F326" s="103">
        <v>0</v>
      </c>
      <c r="G326" s="103">
        <v>8.6000003814697195</v>
      </c>
      <c r="H326" s="103">
        <v>178.48945200256</v>
      </c>
      <c r="I326" s="4">
        <v>33.226779999999998</v>
      </c>
      <c r="J326" s="4">
        <v>-117.85948999999999</v>
      </c>
      <c r="K326" s="4">
        <v>33.206600000000002</v>
      </c>
      <c r="L326" s="4">
        <v>-117.83799999999999</v>
      </c>
      <c r="M326" s="4">
        <v>33.0732</v>
      </c>
      <c r="N326" s="4">
        <v>-117.742</v>
      </c>
      <c r="O326" s="4">
        <v>33.026899999999998</v>
      </c>
      <c r="P326" s="4">
        <v>-117.687</v>
      </c>
      <c r="Q326" s="4">
        <v>32.951999999999998</v>
      </c>
      <c r="R326" s="4">
        <v>-117.616</v>
      </c>
      <c r="S326" s="4">
        <v>32.9251</v>
      </c>
      <c r="T326" s="4">
        <v>-117.574</v>
      </c>
      <c r="U326" s="4">
        <v>32.865499999999997</v>
      </c>
      <c r="V326" s="4">
        <v>-117.52</v>
      </c>
      <c r="W326" s="4">
        <v>32.808500000000002</v>
      </c>
      <c r="X326" s="4">
        <v>-117.50700000000001</v>
      </c>
      <c r="Y326" s="4">
        <v>32.752400000000002</v>
      </c>
      <c r="Z326" s="4">
        <v>-117.466999999999</v>
      </c>
      <c r="AA326" s="4">
        <v>32.723500000000001</v>
      </c>
      <c r="AB326" s="4">
        <v>-117.43300000000001</v>
      </c>
      <c r="AC326" s="4">
        <v>32.678600000000003</v>
      </c>
      <c r="AD326" s="4">
        <v>-117.413</v>
      </c>
      <c r="AE326" s="4">
        <v>32.623800000000003</v>
      </c>
      <c r="AF326" s="4">
        <v>-117.34399999999999</v>
      </c>
      <c r="AG326" s="4">
        <v>32.594000000000001</v>
      </c>
      <c r="AH326" s="4">
        <v>-117.315</v>
      </c>
      <c r="AI326" s="4">
        <v>32.551900000000003</v>
      </c>
      <c r="AJ326" s="4">
        <v>-117.298</v>
      </c>
      <c r="AK326" s="4">
        <v>32.494900000000001</v>
      </c>
      <c r="AL326" s="4">
        <v>-117.26600000000001</v>
      </c>
      <c r="AM326" s="4">
        <v>31.89</v>
      </c>
      <c r="AN326" s="4">
        <v>-116.84</v>
      </c>
    </row>
    <row r="327" spans="1:40">
      <c r="A327" t="s">
        <v>412</v>
      </c>
      <c r="B327" s="6">
        <v>135</v>
      </c>
      <c r="C327" s="6" t="b">
        <v>0</v>
      </c>
      <c r="D327" s="6" t="b">
        <v>1</v>
      </c>
      <c r="E327" s="6">
        <v>90</v>
      </c>
      <c r="F327" s="103">
        <v>10</v>
      </c>
      <c r="G327" s="103">
        <v>20</v>
      </c>
      <c r="H327" s="103">
        <v>31.923194634185201</v>
      </c>
      <c r="I327" s="4">
        <v>38.284081999999998</v>
      </c>
      <c r="J327" s="4">
        <v>-121.97566500000001</v>
      </c>
      <c r="K327" s="4">
        <v>38.016075000000001</v>
      </c>
      <c r="L327" s="4">
        <v>-121.84478</v>
      </c>
    </row>
    <row r="328" spans="1:40">
      <c r="A328" t="s">
        <v>413</v>
      </c>
      <c r="B328" s="6">
        <v>382</v>
      </c>
      <c r="C328" s="6" t="b">
        <v>0</v>
      </c>
      <c r="D328" s="6" t="b">
        <v>1</v>
      </c>
      <c r="E328" s="6">
        <v>30</v>
      </c>
      <c r="F328" s="103">
        <v>2</v>
      </c>
      <c r="G328" s="103">
        <v>16</v>
      </c>
      <c r="H328" s="103">
        <v>33.362250357662603</v>
      </c>
      <c r="I328" s="4">
        <v>38.165562000000001</v>
      </c>
      <c r="J328" s="4">
        <v>-121.65477300000001</v>
      </c>
      <c r="K328" s="4">
        <v>37.994796999999998</v>
      </c>
      <c r="L328" s="4">
        <v>-121.64670599999999</v>
      </c>
      <c r="M328" s="4">
        <v>37.865887999999998</v>
      </c>
      <c r="N328" s="4">
        <v>-121.636696</v>
      </c>
    </row>
    <row r="329" spans="1:40">
      <c r="A329" t="s">
        <v>414</v>
      </c>
      <c r="B329" s="6">
        <v>229</v>
      </c>
      <c r="C329" s="6" t="b">
        <v>0</v>
      </c>
      <c r="D329" s="6" t="b">
        <v>1</v>
      </c>
      <c r="E329" s="6">
        <v>58</v>
      </c>
      <c r="F329" s="103">
        <v>0</v>
      </c>
      <c r="G329" s="103">
        <v>18.5</v>
      </c>
      <c r="H329" s="103">
        <v>17.147818504434099</v>
      </c>
      <c r="I329" s="4">
        <v>34.43862</v>
      </c>
      <c r="J329" s="4">
        <v>-118.75333000000001</v>
      </c>
      <c r="K329" s="4">
        <v>34.449930000000002</v>
      </c>
      <c r="L329" s="4">
        <v>-118.6741</v>
      </c>
      <c r="M329" s="4">
        <v>34.433655000000002</v>
      </c>
      <c r="N329" s="4">
        <v>-118.569355</v>
      </c>
    </row>
    <row r="330" spans="1:40">
      <c r="A330" t="s">
        <v>415</v>
      </c>
      <c r="B330" s="6">
        <v>546</v>
      </c>
      <c r="C330" s="6" t="b">
        <v>0</v>
      </c>
      <c r="D330" s="6" t="b">
        <v>1</v>
      </c>
      <c r="E330" s="6">
        <v>35</v>
      </c>
      <c r="F330" s="103">
        <v>0</v>
      </c>
      <c r="G330" s="103">
        <v>13</v>
      </c>
      <c r="H330" s="103">
        <v>89.934015635700902</v>
      </c>
      <c r="I330" s="4">
        <v>40.747027000000003</v>
      </c>
      <c r="J330" s="4">
        <v>-123.924553</v>
      </c>
      <c r="K330" s="4">
        <v>40.808490999999997</v>
      </c>
      <c r="L330" s="4">
        <v>-123.959042</v>
      </c>
      <c r="M330" s="4">
        <v>40.837181999999999</v>
      </c>
      <c r="N330" s="4">
        <v>-123.996325</v>
      </c>
      <c r="O330" s="4">
        <v>40.899532999999998</v>
      </c>
      <c r="P330" s="4">
        <v>-124.06961999999901</v>
      </c>
      <c r="Q330" s="4">
        <v>40.933174999999999</v>
      </c>
      <c r="R330" s="4">
        <v>-124.111699</v>
      </c>
      <c r="S330" s="4">
        <v>40.983710000000002</v>
      </c>
      <c r="T330" s="4">
        <v>-124.148737999999</v>
      </c>
      <c r="U330" s="4">
        <v>41.032105999999999</v>
      </c>
      <c r="V330" s="4">
        <v>-124.233198</v>
      </c>
      <c r="W330" s="4">
        <v>41.244233999999999</v>
      </c>
      <c r="X330" s="4">
        <v>-124.318606</v>
      </c>
      <c r="Y330" s="4">
        <v>41.296999999999997</v>
      </c>
      <c r="Z330" s="4">
        <v>-124.343</v>
      </c>
      <c r="AA330" s="4">
        <v>41.448999999999998</v>
      </c>
      <c r="AB330" s="4">
        <v>-124.39400000000001</v>
      </c>
    </row>
    <row r="331" spans="1:40">
      <c r="A331" t="s">
        <v>416</v>
      </c>
      <c r="B331" s="6">
        <v>224</v>
      </c>
      <c r="C331" s="6" t="b">
        <v>0</v>
      </c>
      <c r="D331" s="6" t="b">
        <v>1</v>
      </c>
      <c r="E331" s="6">
        <v>74</v>
      </c>
      <c r="F331" s="103">
        <v>0</v>
      </c>
      <c r="G331" s="103">
        <v>16.600000381469702</v>
      </c>
      <c r="H331" s="103">
        <v>34.626964480332902</v>
      </c>
      <c r="I331" s="4">
        <v>34.048161999999998</v>
      </c>
      <c r="J331" s="4">
        <v>-118.93298799999999</v>
      </c>
      <c r="K331" s="4">
        <v>34.052669999999999</v>
      </c>
      <c r="L331" s="4">
        <v>-118.994236</v>
      </c>
      <c r="M331" s="4">
        <v>34.059373000000001</v>
      </c>
      <c r="N331" s="4">
        <v>-119.086117</v>
      </c>
      <c r="O331" s="4">
        <v>34.066006999999999</v>
      </c>
      <c r="P331" s="4">
        <v>-119.17800800000001</v>
      </c>
      <c r="Q331" s="4">
        <v>34.070391999999998</v>
      </c>
      <c r="R331" s="4">
        <v>-119.239274999999</v>
      </c>
      <c r="S331" s="4">
        <v>34.067542000000003</v>
      </c>
      <c r="T331" s="4">
        <v>-119.307624</v>
      </c>
    </row>
    <row r="332" spans="1:40">
      <c r="A332" t="s">
        <v>417</v>
      </c>
      <c r="B332" s="6">
        <v>223</v>
      </c>
      <c r="C332" s="6" t="b">
        <v>0</v>
      </c>
      <c r="D332" s="6" t="b">
        <v>1</v>
      </c>
      <c r="E332" s="6">
        <v>74</v>
      </c>
      <c r="F332" s="103">
        <v>0</v>
      </c>
      <c r="G332" s="103">
        <v>16.600000381469702</v>
      </c>
      <c r="H332" s="103">
        <v>37.809097377064901</v>
      </c>
      <c r="I332" s="4">
        <v>34.028700000000001</v>
      </c>
      <c r="J332" s="4">
        <v>-118.52500000000001</v>
      </c>
      <c r="K332" s="4">
        <v>34.037399999999998</v>
      </c>
      <c r="L332" s="4">
        <v>-118.62</v>
      </c>
      <c r="M332" s="4">
        <v>34.039200000000001</v>
      </c>
      <c r="N332" s="4">
        <v>-118.679999999999</v>
      </c>
      <c r="O332" s="4">
        <v>34.032299999999999</v>
      </c>
      <c r="P332" s="4">
        <v>-118.727</v>
      </c>
      <c r="Q332" s="4">
        <v>34.033000000000001</v>
      </c>
      <c r="R332" s="4">
        <v>-118.79799999999901</v>
      </c>
      <c r="S332" s="4">
        <v>34.046399999999998</v>
      </c>
      <c r="T332" s="4">
        <v>-118.93300000000001</v>
      </c>
    </row>
    <row r="333" spans="1:40">
      <c r="A333" t="s">
        <v>419</v>
      </c>
      <c r="B333" s="6">
        <v>2</v>
      </c>
      <c r="C333" s="6" t="b">
        <v>0</v>
      </c>
      <c r="D333" s="6" t="b">
        <v>1</v>
      </c>
      <c r="E333" s="6">
        <v>38</v>
      </c>
      <c r="F333" s="103">
        <v>8</v>
      </c>
      <c r="G333" s="103">
        <v>16</v>
      </c>
      <c r="H333" s="103">
        <v>25.039530314092101</v>
      </c>
      <c r="I333" s="4">
        <v>37.7301</v>
      </c>
      <c r="J333" s="4">
        <v>-121.822899999999</v>
      </c>
      <c r="K333" s="4">
        <v>37.877099999999999</v>
      </c>
      <c r="L333" s="4">
        <v>-122.03879999999999</v>
      </c>
    </row>
    <row r="334" spans="1:40">
      <c r="A334" t="s">
        <v>420</v>
      </c>
      <c r="B334" s="6">
        <v>234</v>
      </c>
      <c r="C334" s="6" t="b">
        <v>0</v>
      </c>
      <c r="D334" s="6" t="b">
        <v>1</v>
      </c>
      <c r="E334" s="6">
        <v>90</v>
      </c>
      <c r="F334" s="103">
        <v>0</v>
      </c>
      <c r="G334" s="103">
        <v>15.1000003814697</v>
      </c>
      <c r="H334" s="103">
        <v>65.738765969401101</v>
      </c>
      <c r="I334" s="4">
        <v>33.605992999999998</v>
      </c>
      <c r="J334" s="4">
        <v>-117.924673</v>
      </c>
      <c r="K334" s="4">
        <v>33.677996</v>
      </c>
      <c r="L334" s="4">
        <v>-117.994912</v>
      </c>
      <c r="M334" s="4">
        <v>33.695431999999997</v>
      </c>
      <c r="N334" s="4">
        <v>-118.03263800000001</v>
      </c>
      <c r="O334" s="4">
        <v>33.751213999999997</v>
      </c>
      <c r="P334" s="4">
        <v>-118.09271</v>
      </c>
      <c r="Q334" s="4">
        <v>33.820408999999998</v>
      </c>
      <c r="R334" s="4">
        <v>-118.195121</v>
      </c>
      <c r="S334" s="4">
        <v>33.850256000000002</v>
      </c>
      <c r="T334" s="4">
        <v>-118.21570699999999</v>
      </c>
      <c r="U334" s="4">
        <v>33.871519999999997</v>
      </c>
      <c r="V334" s="4">
        <v>-118.247908999999</v>
      </c>
      <c r="W334" s="4">
        <v>33.913182999999997</v>
      </c>
      <c r="X334" s="4">
        <v>-118.281094</v>
      </c>
      <c r="Y334" s="4">
        <v>33.956628000000002</v>
      </c>
      <c r="Z334" s="4">
        <v>-118.331503999999</v>
      </c>
      <c r="AA334" s="4">
        <v>34.043309000000001</v>
      </c>
      <c r="AB334" s="4">
        <v>-118.389551</v>
      </c>
    </row>
    <row r="335" spans="1:40">
      <c r="A335" t="s">
        <v>422</v>
      </c>
      <c r="B335" s="6">
        <v>216</v>
      </c>
      <c r="C335" s="6" t="b">
        <v>0</v>
      </c>
      <c r="D335" s="6" t="b">
        <v>1</v>
      </c>
      <c r="E335" s="6">
        <v>26</v>
      </c>
      <c r="F335" s="103">
        <v>1.1000000238418499</v>
      </c>
      <c r="G335" s="103">
        <v>4.5</v>
      </c>
      <c r="H335" s="103">
        <v>50.681515795880301</v>
      </c>
      <c r="I335" s="4">
        <v>34.318778000000002</v>
      </c>
      <c r="J335" s="4">
        <v>-119.42508199999899</v>
      </c>
      <c r="K335" s="4">
        <v>34.301296000000001</v>
      </c>
      <c r="L335" s="4">
        <v>-119.47553000000001</v>
      </c>
      <c r="M335" s="4">
        <v>34.297429999999999</v>
      </c>
      <c r="N335" s="4">
        <v>-119.509731</v>
      </c>
      <c r="O335" s="4">
        <v>34.300243000000002</v>
      </c>
      <c r="P335" s="4">
        <v>-119.559276999999</v>
      </c>
      <c r="Q335" s="4">
        <v>34.298087000000002</v>
      </c>
      <c r="R335" s="4">
        <v>-119.60473399999999</v>
      </c>
      <c r="S335" s="4">
        <v>34.294043000000002</v>
      </c>
      <c r="T335" s="4">
        <v>-119.64367799999999</v>
      </c>
      <c r="U335" s="4">
        <v>34.31109</v>
      </c>
      <c r="V335" s="4">
        <v>-119.717206</v>
      </c>
      <c r="W335" s="4">
        <v>34.333581000000002</v>
      </c>
      <c r="X335" s="4">
        <v>-119.788528</v>
      </c>
      <c r="Y335" s="4">
        <v>34.353726000000002</v>
      </c>
      <c r="Z335" s="4">
        <v>-119.90946599999999</v>
      </c>
      <c r="AA335" s="4">
        <v>34.391390000000001</v>
      </c>
      <c r="AB335" s="4">
        <v>-119.93463300000001</v>
      </c>
    </row>
    <row r="336" spans="1:40">
      <c r="A336" t="s">
        <v>423</v>
      </c>
      <c r="B336" s="6">
        <v>218</v>
      </c>
      <c r="C336" s="6" t="b">
        <v>0</v>
      </c>
      <c r="D336" s="6" t="b">
        <v>1</v>
      </c>
      <c r="E336" s="6">
        <v>32</v>
      </c>
      <c r="F336" s="103">
        <v>0</v>
      </c>
      <c r="G336" s="103">
        <v>7.9000000953674299</v>
      </c>
      <c r="H336" s="103">
        <v>37.953854048025498</v>
      </c>
      <c r="I336" s="4">
        <v>34.252299999999998</v>
      </c>
      <c r="J336" s="4">
        <v>-119.678</v>
      </c>
      <c r="K336" s="4">
        <v>34.261400000000002</v>
      </c>
      <c r="L336" s="4">
        <v>-119.60599999999999</v>
      </c>
      <c r="M336" s="4">
        <v>34.250399999999999</v>
      </c>
      <c r="N336" s="4">
        <v>-119.515</v>
      </c>
      <c r="O336" s="4">
        <v>34.233800000000002</v>
      </c>
      <c r="P336" s="4">
        <v>-119.432</v>
      </c>
      <c r="Q336" s="4">
        <v>34.231499999999997</v>
      </c>
      <c r="R336" s="4">
        <v>-119.350999999999</v>
      </c>
      <c r="S336" s="4">
        <v>34.2515</v>
      </c>
      <c r="T336" s="4">
        <v>-119.273</v>
      </c>
    </row>
    <row r="337" spans="1:42">
      <c r="A337" t="s">
        <v>424</v>
      </c>
      <c r="B337" s="6">
        <v>203</v>
      </c>
      <c r="C337" s="6" t="b">
        <v>0</v>
      </c>
      <c r="D337" s="6" t="b">
        <v>1</v>
      </c>
      <c r="E337" s="6">
        <v>67</v>
      </c>
      <c r="F337" s="103">
        <v>0</v>
      </c>
      <c r="G337" s="103">
        <v>3.0999999046325599</v>
      </c>
      <c r="H337" s="103">
        <v>28.109305437776101</v>
      </c>
      <c r="I337" s="4">
        <v>34.316015999999998</v>
      </c>
      <c r="J337" s="4">
        <v>-119.964392</v>
      </c>
      <c r="K337" s="4">
        <v>34.311973999999999</v>
      </c>
      <c r="L337" s="4">
        <v>-119.865296</v>
      </c>
      <c r="M337" s="4">
        <v>34.294235999999998</v>
      </c>
      <c r="N337" s="4">
        <v>-119.792424</v>
      </c>
      <c r="O337" s="4">
        <v>34.261654999999998</v>
      </c>
      <c r="P337" s="4">
        <v>-119.744260999999</v>
      </c>
      <c r="Q337" s="4">
        <v>34.252333</v>
      </c>
      <c r="R337" s="4">
        <v>-119.67665</v>
      </c>
    </row>
    <row r="338" spans="1:42">
      <c r="A338" t="s">
        <v>425</v>
      </c>
      <c r="B338" s="6">
        <v>175</v>
      </c>
      <c r="C338" s="6" t="b">
        <v>0</v>
      </c>
      <c r="D338" s="6" t="b">
        <v>1</v>
      </c>
      <c r="E338" s="6">
        <v>23</v>
      </c>
      <c r="F338" s="103">
        <v>1</v>
      </c>
      <c r="G338" s="103">
        <v>8.3000001907348597</v>
      </c>
      <c r="H338" s="103">
        <v>120.110610540171</v>
      </c>
      <c r="I338" s="4">
        <v>32.554003000000002</v>
      </c>
      <c r="J338" s="4">
        <v>-117.37438400000001</v>
      </c>
      <c r="K338" s="4">
        <v>32.636234000000002</v>
      </c>
      <c r="L338" s="4">
        <v>-117.41480199999999</v>
      </c>
      <c r="M338" s="4">
        <v>32.688692000000003</v>
      </c>
      <c r="N338" s="4">
        <v>-117.49388999999999</v>
      </c>
      <c r="O338" s="4">
        <v>32.733038999999998</v>
      </c>
      <c r="P338" s="4">
        <v>-117.50615999999999</v>
      </c>
      <c r="Q338" s="4">
        <v>32.780928000000003</v>
      </c>
      <c r="R338" s="4">
        <v>-117.53812000000001</v>
      </c>
      <c r="S338" s="4">
        <v>32.809596999999997</v>
      </c>
      <c r="T338" s="4">
        <v>-117.56611599999999</v>
      </c>
      <c r="U338" s="4">
        <v>32.904006000000003</v>
      </c>
      <c r="V338" s="4">
        <v>-117.624093999999</v>
      </c>
      <c r="W338" s="4">
        <v>32.977986999999999</v>
      </c>
      <c r="X338" s="4">
        <v>-117.597567</v>
      </c>
      <c r="Y338" s="4">
        <v>33.054920000000003</v>
      </c>
      <c r="Z338" s="4">
        <v>-117.61452199999999</v>
      </c>
      <c r="AA338" s="4">
        <v>33.072443</v>
      </c>
      <c r="AB338" s="4">
        <v>-117.652547</v>
      </c>
      <c r="AC338" s="4">
        <v>33.157780000000002</v>
      </c>
      <c r="AD338" s="4">
        <v>-117.68014599999999</v>
      </c>
      <c r="AE338" s="4">
        <v>33.217531000000001</v>
      </c>
      <c r="AF338" s="4">
        <v>-117.71042300000001</v>
      </c>
      <c r="AG338" s="4">
        <v>33.244328000000003</v>
      </c>
      <c r="AH338" s="4">
        <v>-117.74727</v>
      </c>
      <c r="AI338" s="4">
        <v>33.332407000000003</v>
      </c>
      <c r="AJ338" s="4">
        <v>-117.746213</v>
      </c>
      <c r="AK338" s="4">
        <v>33.411310999999998</v>
      </c>
      <c r="AL338" s="4">
        <v>-117.784344</v>
      </c>
      <c r="AM338" s="4">
        <v>33.472327999999997</v>
      </c>
      <c r="AN338" s="4">
        <v>-117.81562599999999</v>
      </c>
      <c r="AO338" s="4">
        <v>33.509264999999999</v>
      </c>
      <c r="AP338" s="4">
        <v>-117.819639</v>
      </c>
    </row>
    <row r="339" spans="1:42">
      <c r="A339" t="s">
        <v>426</v>
      </c>
      <c r="B339" s="6">
        <v>217</v>
      </c>
      <c r="C339" s="6" t="b">
        <v>0</v>
      </c>
      <c r="D339" s="6" t="b">
        <v>1</v>
      </c>
      <c r="E339" s="6">
        <v>42</v>
      </c>
      <c r="F339" s="103">
        <v>1.3999999761581401</v>
      </c>
      <c r="G339" s="103">
        <v>10</v>
      </c>
      <c r="H339" s="103">
        <v>34.961328871152404</v>
      </c>
      <c r="I339" s="4">
        <v>34.291888</v>
      </c>
      <c r="J339" s="4">
        <v>-119.589506</v>
      </c>
      <c r="K339" s="4">
        <v>34.302430999999999</v>
      </c>
      <c r="L339" s="4">
        <v>-119.688413</v>
      </c>
      <c r="M339" s="4">
        <v>34.31109</v>
      </c>
      <c r="N339" s="4">
        <v>-119.717206</v>
      </c>
      <c r="O339" s="4">
        <v>34.316721000000001</v>
      </c>
      <c r="P339" s="4">
        <v>-119.74472299999999</v>
      </c>
      <c r="Q339" s="4">
        <v>34.334536</v>
      </c>
      <c r="R339" s="4">
        <v>-119.83937400000001</v>
      </c>
      <c r="S339" s="4">
        <v>34.343394000000004</v>
      </c>
      <c r="T339" s="4">
        <v>-119.90105800000001</v>
      </c>
      <c r="U339" s="4">
        <v>34.369388999999998</v>
      </c>
      <c r="V339" s="4">
        <v>-119.954815</v>
      </c>
    </row>
    <row r="340" spans="1:42">
      <c r="A340" t="s">
        <v>427</v>
      </c>
      <c r="B340" s="6">
        <v>243</v>
      </c>
      <c r="C340" s="6" t="b">
        <v>0</v>
      </c>
      <c r="D340" s="6" t="b">
        <v>1</v>
      </c>
      <c r="E340" s="6">
        <v>26</v>
      </c>
      <c r="F340" s="103">
        <v>2.7999999523162802</v>
      </c>
      <c r="G340" s="103">
        <v>14.6000003814697</v>
      </c>
      <c r="H340" s="103">
        <v>17.376912218660198</v>
      </c>
      <c r="I340" s="4">
        <v>33.897733000000002</v>
      </c>
      <c r="J340" s="4">
        <v>-117.867313</v>
      </c>
      <c r="K340" s="4">
        <v>33.871454999999997</v>
      </c>
      <c r="L340" s="4">
        <v>-117.92064999999999</v>
      </c>
      <c r="M340" s="4">
        <v>33.874065000000002</v>
      </c>
      <c r="N340" s="4">
        <v>-117.96642199999999</v>
      </c>
      <c r="O340" s="4">
        <v>33.892803999999998</v>
      </c>
      <c r="P340" s="4">
        <v>-118.043520999999</v>
      </c>
    </row>
    <row r="341" spans="1:42">
      <c r="A341" t="s">
        <v>428</v>
      </c>
      <c r="B341" s="6">
        <v>241</v>
      </c>
      <c r="C341" s="6" t="b">
        <v>0</v>
      </c>
      <c r="D341" s="6" t="b">
        <v>1</v>
      </c>
      <c r="E341" s="6">
        <v>27</v>
      </c>
      <c r="F341" s="103">
        <v>2.0999999046325599</v>
      </c>
      <c r="G341" s="103">
        <v>15</v>
      </c>
      <c r="H341" s="103">
        <v>21.907713107293901</v>
      </c>
      <c r="I341" s="4">
        <v>33.968958999999998</v>
      </c>
      <c r="J341" s="4">
        <v>-118.125953</v>
      </c>
      <c r="K341" s="4">
        <v>33.957920999999999</v>
      </c>
      <c r="L341" s="4">
        <v>-118.20062</v>
      </c>
      <c r="M341" s="4">
        <v>34.032639000000003</v>
      </c>
      <c r="N341" s="4">
        <v>-118.33495499999999</v>
      </c>
    </row>
    <row r="342" spans="1:42">
      <c r="A342" t="s">
        <v>429</v>
      </c>
      <c r="B342" s="6">
        <v>242</v>
      </c>
      <c r="C342" s="6" t="b">
        <v>0</v>
      </c>
      <c r="D342" s="6" t="b">
        <v>1</v>
      </c>
      <c r="E342" s="6">
        <v>29</v>
      </c>
      <c r="F342" s="103">
        <v>2.7999999523162802</v>
      </c>
      <c r="G342" s="103">
        <v>15</v>
      </c>
      <c r="H342" s="103">
        <v>11.453705192850901</v>
      </c>
      <c r="I342" s="4">
        <v>33.931064999999997</v>
      </c>
      <c r="J342" s="4">
        <v>-118.017825</v>
      </c>
      <c r="K342" s="4">
        <v>33.915689999999998</v>
      </c>
      <c r="L342" s="4">
        <v>-118.07898299999999</v>
      </c>
      <c r="M342" s="4">
        <v>33.907097999999998</v>
      </c>
      <c r="N342" s="4">
        <v>-118.13831</v>
      </c>
    </row>
    <row r="343" spans="1:42">
      <c r="A343" t="s">
        <v>430</v>
      </c>
      <c r="B343" s="6">
        <v>233</v>
      </c>
      <c r="C343" s="6" t="b">
        <v>0</v>
      </c>
      <c r="D343" s="6" t="b">
        <v>1</v>
      </c>
      <c r="E343" s="6">
        <v>80</v>
      </c>
      <c r="F343" s="103">
        <v>0.5</v>
      </c>
      <c r="G343" s="103">
        <v>12.899999618530201</v>
      </c>
      <c r="H343" s="103">
        <v>24.655637412532201</v>
      </c>
      <c r="I343" s="4">
        <v>33.821838999999997</v>
      </c>
      <c r="J343" s="4">
        <v>-118.655473999999</v>
      </c>
      <c r="K343" s="4">
        <v>33.809398000000002</v>
      </c>
      <c r="L343" s="4">
        <v>-118.60053499999999</v>
      </c>
      <c r="M343" s="4">
        <v>33.795762000000003</v>
      </c>
      <c r="N343" s="4">
        <v>-118.543628</v>
      </c>
      <c r="O343" s="4">
        <v>33.800687000000003</v>
      </c>
      <c r="P343" s="4">
        <v>-118.477647</v>
      </c>
      <c r="Q343" s="4">
        <v>33.795288999999997</v>
      </c>
      <c r="R343" s="4">
        <v>-118.393472</v>
      </c>
    </row>
    <row r="344" spans="1:42">
      <c r="A344" t="s">
        <v>431</v>
      </c>
      <c r="B344" s="6">
        <v>179</v>
      </c>
      <c r="C344" s="6" t="b">
        <v>0</v>
      </c>
      <c r="D344" s="6" t="b">
        <v>1</v>
      </c>
      <c r="E344" s="6">
        <v>90</v>
      </c>
      <c r="F344" s="103">
        <v>0</v>
      </c>
      <c r="G344" s="103">
        <v>8.3000001907348597</v>
      </c>
      <c r="H344" s="103">
        <v>116.93130551399901</v>
      </c>
      <c r="I344" s="4">
        <v>32.399746999999998</v>
      </c>
      <c r="J344" s="4">
        <v>-117.41484800000001</v>
      </c>
      <c r="K344" s="4">
        <v>32.486866999999997</v>
      </c>
      <c r="L344" s="4">
        <v>-117.46611799999999</v>
      </c>
      <c r="M344" s="4">
        <v>32.602007999999998</v>
      </c>
      <c r="N344" s="4">
        <v>-117.543699</v>
      </c>
      <c r="O344" s="4">
        <v>32.683076999999997</v>
      </c>
      <c r="P344" s="4">
        <v>-117.603517</v>
      </c>
      <c r="Q344" s="4">
        <v>32.733880999999997</v>
      </c>
      <c r="R344" s="4">
        <v>-117.629909999999</v>
      </c>
      <c r="S344" s="4">
        <v>32.828496999999999</v>
      </c>
      <c r="T344" s="4">
        <v>-117.698328</v>
      </c>
      <c r="U344" s="4">
        <v>32.933262999999997</v>
      </c>
      <c r="V344" s="4">
        <v>-117.76869000000001</v>
      </c>
      <c r="W344" s="4">
        <v>32.973511000000002</v>
      </c>
      <c r="X344" s="4">
        <v>-117.82674900000001</v>
      </c>
      <c r="Y344" s="4">
        <v>33.001528999999998</v>
      </c>
      <c r="Z344" s="4">
        <v>-117.85505999999999</v>
      </c>
      <c r="AA344" s="4">
        <v>33.031748999999998</v>
      </c>
      <c r="AB344" s="4">
        <v>-117.887957</v>
      </c>
      <c r="AC344" s="4">
        <v>33.112414000000001</v>
      </c>
      <c r="AD344" s="4">
        <v>-117.957604</v>
      </c>
      <c r="AE344" s="4">
        <v>33.164296999999998</v>
      </c>
      <c r="AF344" s="4">
        <v>-118.02218499999999</v>
      </c>
      <c r="AG344" s="4">
        <v>33.189476999999997</v>
      </c>
      <c r="AH344" s="4">
        <v>-118.092145</v>
      </c>
      <c r="AI344" s="4">
        <v>33.200978999999997</v>
      </c>
      <c r="AJ344" s="4">
        <v>-118.16363</v>
      </c>
    </row>
    <row r="345" spans="1:42">
      <c r="A345" t="s">
        <v>432</v>
      </c>
      <c r="B345" s="6">
        <v>710</v>
      </c>
      <c r="C345" s="6" t="b">
        <v>0</v>
      </c>
      <c r="D345" s="6" t="b">
        <v>1</v>
      </c>
      <c r="E345" s="6">
        <v>90</v>
      </c>
      <c r="F345" s="103">
        <v>0</v>
      </c>
      <c r="G345" s="103">
        <v>10</v>
      </c>
      <c r="H345" s="103">
        <v>16.1600972770072</v>
      </c>
      <c r="I345" s="4">
        <v>35.171219999999998</v>
      </c>
      <c r="J345" s="4">
        <v>-120.714</v>
      </c>
      <c r="K345" s="4">
        <v>35.175220000000003</v>
      </c>
      <c r="L345" s="4">
        <v>-120.79901</v>
      </c>
      <c r="M345" s="4">
        <v>35.193219999999997</v>
      </c>
      <c r="N345" s="4">
        <v>-120.889009999999</v>
      </c>
    </row>
    <row r="346" spans="1:42">
      <c r="A346" t="s">
        <v>341</v>
      </c>
      <c r="B346" s="6">
        <v>75</v>
      </c>
      <c r="C346" s="6" t="b">
        <v>0</v>
      </c>
      <c r="D346" s="6" t="b">
        <v>1</v>
      </c>
      <c r="E346" s="6">
        <v>45</v>
      </c>
      <c r="F346" s="103">
        <v>0</v>
      </c>
      <c r="G346" s="103">
        <v>12</v>
      </c>
      <c r="H346" s="103">
        <v>115.019041343956</v>
      </c>
      <c r="I346" s="4">
        <v>34.560949999999998</v>
      </c>
      <c r="J346" s="4">
        <v>-119.82984</v>
      </c>
      <c r="K346" s="4">
        <v>34.657179999999997</v>
      </c>
      <c r="L346" s="4">
        <v>-119.87916</v>
      </c>
      <c r="M346" s="4">
        <v>34.69811</v>
      </c>
      <c r="N346" s="4">
        <v>-120.00004</v>
      </c>
      <c r="O346" s="4">
        <v>34.773879999999998</v>
      </c>
      <c r="P346" s="4">
        <v>-120.09032000000001</v>
      </c>
      <c r="Q346" s="4">
        <v>34.849679999999999</v>
      </c>
      <c r="R346" s="4">
        <v>-120.23746</v>
      </c>
      <c r="S346" s="4">
        <v>34.86439</v>
      </c>
      <c r="T346" s="4">
        <v>-120.26933</v>
      </c>
      <c r="U346" s="4">
        <v>34.910980000000002</v>
      </c>
      <c r="V346" s="4">
        <v>-120.30979000000001</v>
      </c>
      <c r="W346" s="4">
        <v>34.975960000000001</v>
      </c>
      <c r="X346" s="4">
        <v>-120.41399</v>
      </c>
      <c r="Y346" s="4">
        <v>35.108370000000001</v>
      </c>
      <c r="Z346" s="4">
        <v>-120.56358</v>
      </c>
      <c r="AA346" s="4">
        <v>35.141480000000001</v>
      </c>
      <c r="AB346" s="4">
        <v>-120.644489999999</v>
      </c>
      <c r="AC346" s="4">
        <v>35.16845</v>
      </c>
      <c r="AD346" s="4">
        <v>-120.71314</v>
      </c>
      <c r="AE346" s="4">
        <v>35.181930000000001</v>
      </c>
      <c r="AF346" s="4">
        <v>-120.78795</v>
      </c>
    </row>
    <row r="347" spans="1:42">
      <c r="A347" t="s">
        <v>433</v>
      </c>
      <c r="B347" s="6">
        <v>180</v>
      </c>
      <c r="C347" s="6" t="b">
        <v>0</v>
      </c>
      <c r="D347" s="6" t="b">
        <v>1</v>
      </c>
      <c r="E347" s="6">
        <v>90</v>
      </c>
      <c r="F347" s="103">
        <v>0</v>
      </c>
      <c r="G347" s="103">
        <v>11</v>
      </c>
      <c r="H347" s="103">
        <v>137.106945574847</v>
      </c>
      <c r="I347" s="4">
        <v>33.247202999999999</v>
      </c>
      <c r="J347" s="4">
        <v>-118.339735</v>
      </c>
      <c r="K347" s="4">
        <v>33.299244000000002</v>
      </c>
      <c r="L347" s="4">
        <v>-118.51524000000001</v>
      </c>
      <c r="M347" s="4">
        <v>33.357821000000001</v>
      </c>
      <c r="N347" s="4">
        <v>-118.645069999999</v>
      </c>
      <c r="O347" s="4">
        <v>33.413744000000001</v>
      </c>
      <c r="P347" s="4">
        <v>-118.734509</v>
      </c>
      <c r="Q347" s="4">
        <v>33.497788</v>
      </c>
      <c r="R347" s="4">
        <v>-118.79700699999999</v>
      </c>
      <c r="S347" s="4">
        <v>33.526389000000002</v>
      </c>
      <c r="T347" s="4">
        <v>-118.84737800000001</v>
      </c>
      <c r="U347" s="4">
        <v>33.561757</v>
      </c>
      <c r="V347" s="4">
        <v>-118.857353</v>
      </c>
      <c r="W347" s="4">
        <v>33.650495999999997</v>
      </c>
      <c r="X347" s="4">
        <v>-119.008808</v>
      </c>
      <c r="Y347" s="4">
        <v>33.683816999999998</v>
      </c>
      <c r="Z347" s="4">
        <v>-119.04836899999999</v>
      </c>
      <c r="AA347" s="4">
        <v>33.713974999999998</v>
      </c>
      <c r="AB347" s="4">
        <v>-119.091579999999</v>
      </c>
      <c r="AC347" s="4">
        <v>33.745691999999998</v>
      </c>
      <c r="AD347" s="4">
        <v>-119.13301199999999</v>
      </c>
      <c r="AE347" s="4">
        <v>33.789248999999998</v>
      </c>
      <c r="AF347" s="4">
        <v>-119.202511</v>
      </c>
      <c r="AG347" s="4">
        <v>33.841920999999999</v>
      </c>
      <c r="AH347" s="4">
        <v>-119.277873</v>
      </c>
      <c r="AI347" s="4">
        <v>33.891278</v>
      </c>
      <c r="AJ347" s="4">
        <v>-119.362494</v>
      </c>
      <c r="AK347" s="4">
        <v>33.985100000000003</v>
      </c>
      <c r="AL347" s="4">
        <v>-119.48748399999999</v>
      </c>
    </row>
    <row r="348" spans="1:42">
      <c r="A348" t="s">
        <v>434</v>
      </c>
      <c r="B348" s="6">
        <v>225</v>
      </c>
      <c r="C348" s="6" t="b">
        <v>0</v>
      </c>
      <c r="D348" s="6" t="b">
        <v>1</v>
      </c>
      <c r="E348" s="6">
        <v>50</v>
      </c>
      <c r="F348" s="103">
        <v>0</v>
      </c>
      <c r="G348" s="103">
        <v>11.6000003814697</v>
      </c>
      <c r="H348" s="103">
        <v>27.9924922061366</v>
      </c>
      <c r="I348" s="4">
        <v>34.109299999999998</v>
      </c>
      <c r="J348" s="4">
        <v>-118.28400000000001</v>
      </c>
      <c r="K348" s="4">
        <v>34.072400000000002</v>
      </c>
      <c r="L348" s="4">
        <v>-118.389</v>
      </c>
      <c r="M348" s="4">
        <v>34.0503</v>
      </c>
      <c r="N348" s="4">
        <v>-118.434</v>
      </c>
      <c r="O348" s="4">
        <v>34.033000000000001</v>
      </c>
      <c r="P348" s="4">
        <v>-118.457999999999</v>
      </c>
      <c r="Q348" s="4">
        <v>34.041899999999998</v>
      </c>
      <c r="R348" s="4">
        <v>-118.467</v>
      </c>
      <c r="S348" s="4">
        <v>34.0364</v>
      </c>
      <c r="T348" s="4">
        <v>-118.498</v>
      </c>
      <c r="U348" s="4">
        <v>34.030200000000001</v>
      </c>
      <c r="V348" s="4">
        <v>-118.541</v>
      </c>
      <c r="W348" s="4">
        <v>34.020200000000003</v>
      </c>
      <c r="X348" s="4">
        <v>-118.55200000000001</v>
      </c>
    </row>
    <row r="349" spans="1:42">
      <c r="A349" t="s">
        <v>436</v>
      </c>
      <c r="B349" s="6">
        <v>231</v>
      </c>
      <c r="C349" s="6" t="b">
        <v>0</v>
      </c>
      <c r="D349" s="6" t="b">
        <v>1</v>
      </c>
      <c r="E349" s="6">
        <v>53</v>
      </c>
      <c r="F349" s="103">
        <v>0</v>
      </c>
      <c r="G349" s="103">
        <v>10.6000003814697</v>
      </c>
      <c r="H349" s="103">
        <v>43.250201813257398</v>
      </c>
      <c r="I349" s="4">
        <v>34.314163999999998</v>
      </c>
      <c r="J349" s="4">
        <v>-118.34647</v>
      </c>
      <c r="K349" s="4">
        <v>34.329683000000003</v>
      </c>
      <c r="L349" s="4">
        <v>-118.402674</v>
      </c>
      <c r="M349" s="4">
        <v>34.328446999999997</v>
      </c>
      <c r="N349" s="4">
        <v>-118.48909599999899</v>
      </c>
      <c r="O349" s="4">
        <v>34.302197999999997</v>
      </c>
      <c r="P349" s="4">
        <v>-118.54679</v>
      </c>
      <c r="Q349" s="4">
        <v>34.310246999999997</v>
      </c>
      <c r="R349" s="4">
        <v>-118.611582</v>
      </c>
      <c r="S349" s="4">
        <v>34.355255</v>
      </c>
      <c r="T349" s="4">
        <v>-118.680826</v>
      </c>
      <c r="U349" s="4">
        <v>34.343764999999998</v>
      </c>
      <c r="V349" s="4">
        <v>-118.73348</v>
      </c>
      <c r="W349" s="4">
        <v>34.372349999999997</v>
      </c>
      <c r="X349" s="4">
        <v>-118.77137500000001</v>
      </c>
    </row>
    <row r="350" spans="1:42">
      <c r="A350" t="s">
        <v>437</v>
      </c>
      <c r="B350" s="6">
        <v>237</v>
      </c>
      <c r="C350" s="6" t="b">
        <v>0</v>
      </c>
      <c r="D350" s="6" t="b">
        <v>1</v>
      </c>
      <c r="E350" s="6">
        <v>75</v>
      </c>
      <c r="F350" s="103">
        <v>0</v>
      </c>
      <c r="G350" s="103">
        <v>14.1000003814697</v>
      </c>
      <c r="H350" s="103">
        <v>46.264219577029003</v>
      </c>
      <c r="I350" s="4">
        <v>33.828899999999997</v>
      </c>
      <c r="J350" s="4">
        <v>-117.59</v>
      </c>
      <c r="K350" s="4">
        <v>33.851100000000002</v>
      </c>
      <c r="L350" s="4">
        <v>-117.636</v>
      </c>
      <c r="M350" s="4">
        <v>33.8733</v>
      </c>
      <c r="N350" s="4">
        <v>-117.717</v>
      </c>
      <c r="O350" s="4">
        <v>33.907400000000003</v>
      </c>
      <c r="P350" s="4">
        <v>-117.792</v>
      </c>
      <c r="Q350" s="4">
        <v>33.929699999999997</v>
      </c>
      <c r="R350" s="4">
        <v>-117.852</v>
      </c>
      <c r="S350" s="4">
        <v>33.971200000000003</v>
      </c>
      <c r="T350" s="4">
        <v>-117.992</v>
      </c>
      <c r="U350" s="4">
        <v>33.994999999999997</v>
      </c>
      <c r="V350" s="4">
        <v>-118.048</v>
      </c>
    </row>
    <row r="351" spans="1:42">
      <c r="A351" t="s">
        <v>397</v>
      </c>
      <c r="B351" s="6">
        <v>53</v>
      </c>
      <c r="C351" s="6" t="b">
        <v>0</v>
      </c>
      <c r="D351" s="6" t="b">
        <v>1</v>
      </c>
      <c r="E351" s="6">
        <v>90</v>
      </c>
      <c r="F351" s="103">
        <v>0</v>
      </c>
      <c r="G351" s="103">
        <v>12</v>
      </c>
      <c r="H351" s="103">
        <v>57.9118653726497</v>
      </c>
      <c r="I351" s="4">
        <v>36.792679999999997</v>
      </c>
      <c r="J351" s="4">
        <v>-121.46381</v>
      </c>
      <c r="K351" s="4">
        <v>36.812869999999997</v>
      </c>
      <c r="L351" s="4">
        <v>-121.60956</v>
      </c>
      <c r="M351" s="4">
        <v>36.937750000000001</v>
      </c>
      <c r="N351" s="4">
        <v>-121.74194</v>
      </c>
      <c r="O351" s="4">
        <v>37.088720000000002</v>
      </c>
      <c r="P351" s="4">
        <v>-121.9734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1"/>
  <sheetViews>
    <sheetView workbookViewId="0">
      <selection activeCell="K1" sqref="K1:K1048576"/>
    </sheetView>
  </sheetViews>
  <sheetFormatPr baseColWidth="10" defaultColWidth="14.83203125" defaultRowHeight="15" x14ac:dyDescent="0"/>
  <cols>
    <col min="1" max="1" width="21.83203125" style="4" customWidth="1"/>
    <col min="2" max="10" width="14.83203125" style="6"/>
    <col min="11" max="11" width="21.1640625" style="4" customWidth="1"/>
    <col min="12" max="17" width="14.83203125" style="6"/>
    <col min="18" max="18" width="17.83203125" style="6" customWidth="1"/>
    <col min="19" max="19" width="17.33203125" style="6" customWidth="1"/>
    <col min="20" max="20" width="19" style="6" customWidth="1"/>
    <col min="21" max="16384" width="14.83203125" style="6"/>
  </cols>
  <sheetData>
    <row r="1" spans="1:20">
      <c r="A1" s="3" t="s">
        <v>438</v>
      </c>
      <c r="B1" s="1" t="s">
        <v>439</v>
      </c>
      <c r="C1" s="2" t="s">
        <v>0</v>
      </c>
      <c r="D1" s="2" t="s">
        <v>1</v>
      </c>
      <c r="E1" s="2" t="s">
        <v>2</v>
      </c>
      <c r="F1" s="2" t="s">
        <v>3</v>
      </c>
      <c r="G1" s="2" t="s">
        <v>4</v>
      </c>
      <c r="H1" s="2" t="s">
        <v>5</v>
      </c>
      <c r="I1" s="2" t="s">
        <v>6</v>
      </c>
      <c r="J1" s="2" t="s">
        <v>7</v>
      </c>
      <c r="K1" s="63" t="s">
        <v>440</v>
      </c>
      <c r="L1" s="2" t="s">
        <v>8</v>
      </c>
      <c r="M1" s="2" t="s">
        <v>9</v>
      </c>
      <c r="N1" s="2" t="s">
        <v>10</v>
      </c>
      <c r="O1" s="2" t="s">
        <v>11</v>
      </c>
      <c r="P1" s="2" t="s">
        <v>12</v>
      </c>
      <c r="Q1" s="2" t="s">
        <v>13</v>
      </c>
      <c r="R1" s="8" t="s">
        <v>441</v>
      </c>
      <c r="S1" s="8" t="s">
        <v>442</v>
      </c>
      <c r="T1" s="8" t="s">
        <v>443</v>
      </c>
    </row>
    <row r="2" spans="1:20">
      <c r="A2" s="4" t="s">
        <v>14</v>
      </c>
      <c r="B2" s="6">
        <v>861</v>
      </c>
      <c r="C2" s="7">
        <v>1.0262172183161E+16</v>
      </c>
      <c r="D2" s="7">
        <v>1.40408773176867E+16</v>
      </c>
      <c r="E2" s="7">
        <v>8437507170874920</v>
      </c>
      <c r="F2" s="7">
        <v>9417544868996890</v>
      </c>
      <c r="G2" s="7">
        <v>1.15639280971906E+16</v>
      </c>
      <c r="H2" s="7">
        <v>1.40408773176867E+16</v>
      </c>
      <c r="I2" s="7">
        <v>8437507170874920</v>
      </c>
      <c r="J2" s="7">
        <v>9417544868996890</v>
      </c>
      <c r="L2" s="7"/>
      <c r="M2" s="7"/>
      <c r="N2" s="7"/>
      <c r="O2" s="7"/>
      <c r="P2" s="7"/>
      <c r="Q2" s="7"/>
      <c r="R2" s="7">
        <f t="shared" ref="R2:R65" si="0">0.5*(0.3*C2+0.3*D2+0.3*E2+0.1*F2+0.3*G2+0.3*H2+0.3*I2+0.1*J2)</f>
        <v>1.0959184875520914E+16</v>
      </c>
      <c r="S2" s="7">
        <f t="shared" ref="S2:S65" si="1">0.5*(0.5*L2+0.2*M2+0.3*N2)+0.5*(0.5*O2+0.2*P2+0.3*Q2)</f>
        <v>0</v>
      </c>
      <c r="T2" s="9" t="str">
        <f t="shared" ref="T2:T65" si="2">IF(S2=0,"Inf",R2/S2)</f>
        <v>Inf</v>
      </c>
    </row>
    <row r="3" spans="1:20">
      <c r="A3" s="4" t="s">
        <v>15</v>
      </c>
      <c r="B3" s="6">
        <v>667</v>
      </c>
      <c r="C3" s="7">
        <v>2.09963955361037E+16</v>
      </c>
      <c r="D3" s="7">
        <v>7953109410376720</v>
      </c>
      <c r="E3" s="7">
        <v>1.86692709163772E+16</v>
      </c>
      <c r="F3" s="7">
        <v>2.01658281572077E+16</v>
      </c>
      <c r="G3" s="7">
        <v>1.92778891482511E+16</v>
      </c>
      <c r="H3" s="7">
        <v>7962444045834910</v>
      </c>
      <c r="I3" s="7">
        <v>1.86692709163772E+16</v>
      </c>
      <c r="J3" s="7">
        <v>2.01658281572077E+16</v>
      </c>
      <c r="L3" s="7"/>
      <c r="M3" s="7"/>
      <c r="N3" s="7"/>
      <c r="O3" s="7"/>
      <c r="P3" s="7"/>
      <c r="Q3" s="7"/>
      <c r="R3" s="7">
        <f t="shared" si="0"/>
        <v>1.6045839811718892E+16</v>
      </c>
      <c r="S3" s="7">
        <f t="shared" si="1"/>
        <v>0</v>
      </c>
      <c r="T3" s="9" t="str">
        <f t="shared" si="2"/>
        <v>Inf</v>
      </c>
    </row>
    <row r="4" spans="1:20">
      <c r="A4" s="4" t="s">
        <v>16</v>
      </c>
      <c r="B4" s="6">
        <v>219</v>
      </c>
      <c r="C4" s="7">
        <v>1.49474072882612E+16</v>
      </c>
      <c r="D4" s="7">
        <v>1.266269527022E+16</v>
      </c>
      <c r="E4" s="7">
        <v>1.17582170366329E+16</v>
      </c>
      <c r="F4" s="7">
        <v>9.6135282503411696E+16</v>
      </c>
      <c r="K4" s="4" t="s">
        <v>17</v>
      </c>
      <c r="L4" s="7">
        <v>1.0049758150968301E+17</v>
      </c>
      <c r="M4" s="7">
        <v>1.0049758150968301E+17</v>
      </c>
      <c r="N4" s="7">
        <v>1.0049758150968301E+17</v>
      </c>
      <c r="O4" s="7"/>
      <c r="P4" s="7"/>
      <c r="Q4" s="7"/>
      <c r="R4" s="7">
        <f t="shared" si="0"/>
        <v>1.07120120644377E+16</v>
      </c>
      <c r="S4" s="7">
        <f t="shared" si="1"/>
        <v>5.0248790754841504E+16</v>
      </c>
      <c r="T4" s="9">
        <f t="shared" si="2"/>
        <v>0.21317949951672399</v>
      </c>
    </row>
    <row r="5" spans="1:20">
      <c r="A5" s="4" t="s">
        <v>398</v>
      </c>
      <c r="B5" s="6">
        <v>222</v>
      </c>
      <c r="C5" s="7"/>
      <c r="D5" s="7"/>
      <c r="E5" s="7"/>
      <c r="F5" s="7"/>
      <c r="G5" s="7">
        <v>1.28821230073383E+16</v>
      </c>
      <c r="H5" s="7">
        <v>2.177788676659E+16</v>
      </c>
      <c r="I5" s="7">
        <v>1.0603465466879E+16</v>
      </c>
      <c r="J5" s="7">
        <v>8.07164548106216E+16</v>
      </c>
      <c r="K5" s="4" t="s">
        <v>399</v>
      </c>
      <c r="L5" s="7"/>
      <c r="M5" s="7"/>
      <c r="N5" s="7"/>
      <c r="O5" s="7">
        <v>9.0627909973325792E+16</v>
      </c>
      <c r="P5" s="7">
        <v>9.0627909973325792E+16</v>
      </c>
      <c r="Q5" s="7">
        <v>9.0627909973325792E+16</v>
      </c>
      <c r="R5" s="7">
        <f t="shared" si="0"/>
        <v>1.0825344026652176E+16</v>
      </c>
      <c r="S5" s="7">
        <f t="shared" si="1"/>
        <v>4.5313954986662896E+16</v>
      </c>
      <c r="T5" s="9">
        <f t="shared" si="2"/>
        <v>0.23889647305864967</v>
      </c>
    </row>
    <row r="6" spans="1:20">
      <c r="A6" s="4" t="s">
        <v>18</v>
      </c>
      <c r="B6" s="6">
        <v>197</v>
      </c>
      <c r="C6" s="7">
        <v>738335023106423</v>
      </c>
      <c r="D6" s="7">
        <v>466975537983950</v>
      </c>
      <c r="E6" s="7">
        <v>700463306975924</v>
      </c>
      <c r="F6" s="7">
        <v>2.8593846141833201E-2</v>
      </c>
      <c r="G6" s="7">
        <v>738335023106423</v>
      </c>
      <c r="H6" s="7">
        <v>541691624061381</v>
      </c>
      <c r="I6" s="7">
        <v>700463306975924</v>
      </c>
      <c r="J6" s="7">
        <v>2.8593846141833201E-2</v>
      </c>
      <c r="L6" s="7"/>
      <c r="M6" s="7"/>
      <c r="N6" s="7"/>
      <c r="O6" s="7"/>
      <c r="P6" s="7"/>
      <c r="Q6" s="7"/>
      <c r="R6" s="7">
        <f t="shared" si="0"/>
        <v>582939573331503.62</v>
      </c>
      <c r="S6" s="7">
        <f t="shared" si="1"/>
        <v>0</v>
      </c>
      <c r="T6" s="9" t="str">
        <f t="shared" si="2"/>
        <v>Inf</v>
      </c>
    </row>
    <row r="7" spans="1:20">
      <c r="A7" s="4" t="s">
        <v>19</v>
      </c>
      <c r="B7" s="6">
        <v>722</v>
      </c>
      <c r="C7" s="7">
        <v>1.99435446459277E+16</v>
      </c>
      <c r="D7" s="7">
        <v>3.8717576869442704E+16</v>
      </c>
      <c r="E7" s="7">
        <v>2.04746572551257E+16</v>
      </c>
      <c r="F7" s="7">
        <v>2.07971960856437E+16</v>
      </c>
      <c r="G7" s="7">
        <v>2.01370301569887E+16</v>
      </c>
      <c r="H7" s="7">
        <v>3.88608994702286E+16</v>
      </c>
      <c r="I7" s="7">
        <v>2.04746572551257E+16</v>
      </c>
      <c r="J7" s="7">
        <v>2.07971960856437E+16</v>
      </c>
      <c r="L7" s="7"/>
      <c r="M7" s="7"/>
      <c r="N7" s="7"/>
      <c r="O7" s="7"/>
      <c r="P7" s="7"/>
      <c r="Q7" s="7"/>
      <c r="R7" s="7">
        <f t="shared" si="0"/>
        <v>2.5870974456490232E+16</v>
      </c>
      <c r="S7" s="7">
        <f t="shared" si="1"/>
        <v>0</v>
      </c>
      <c r="T7" s="9" t="str">
        <f t="shared" si="2"/>
        <v>Inf</v>
      </c>
    </row>
    <row r="8" spans="1:20">
      <c r="A8" s="4" t="s">
        <v>20</v>
      </c>
      <c r="B8" s="6">
        <v>845</v>
      </c>
      <c r="C8" s="7">
        <v>6389355708814280</v>
      </c>
      <c r="D8" s="7">
        <v>1.5817972511551E+16</v>
      </c>
      <c r="E8" s="7">
        <v>5180558682822390</v>
      </c>
      <c r="F8" s="7">
        <v>6002371507645670</v>
      </c>
      <c r="G8" s="7">
        <v>7592281434965640</v>
      </c>
      <c r="H8" s="7">
        <v>1.60597319167494E+16</v>
      </c>
      <c r="I8" s="7">
        <v>5180558682822390</v>
      </c>
      <c r="J8" s="7">
        <v>6002371507645670</v>
      </c>
      <c r="L8" s="7"/>
      <c r="M8" s="7"/>
      <c r="N8" s="7"/>
      <c r="O8" s="7"/>
      <c r="P8" s="7"/>
      <c r="Q8" s="7"/>
      <c r="R8" s="7">
        <f t="shared" si="0"/>
        <v>9033305991423332</v>
      </c>
      <c r="S8" s="7">
        <f t="shared" si="1"/>
        <v>0</v>
      </c>
      <c r="T8" s="9" t="str">
        <f t="shared" si="2"/>
        <v>Inf</v>
      </c>
    </row>
    <row r="9" spans="1:20">
      <c r="A9" s="4" t="s">
        <v>21</v>
      </c>
      <c r="B9" s="6">
        <v>881</v>
      </c>
      <c r="C9" s="7">
        <v>973107987386385</v>
      </c>
      <c r="D9" s="7">
        <v>4492735229371410</v>
      </c>
      <c r="E9" s="7">
        <v>307721591052836</v>
      </c>
      <c r="F9" s="7">
        <v>5.27058306147024E+16</v>
      </c>
      <c r="G9" s="7">
        <v>688096249753247</v>
      </c>
      <c r="H9" s="7">
        <v>3569570456212900</v>
      </c>
      <c r="I9" s="7">
        <v>307721591052836</v>
      </c>
      <c r="J9" s="7">
        <v>5.27058306147024E+16</v>
      </c>
      <c r="L9" s="7"/>
      <c r="M9" s="7"/>
      <c r="N9" s="7"/>
      <c r="O9" s="7"/>
      <c r="P9" s="7"/>
      <c r="Q9" s="7"/>
      <c r="R9" s="7">
        <f t="shared" si="0"/>
        <v>6821426027194682</v>
      </c>
      <c r="S9" s="7">
        <f t="shared" si="1"/>
        <v>0</v>
      </c>
      <c r="T9" s="9" t="str">
        <f t="shared" si="2"/>
        <v>Inf</v>
      </c>
    </row>
    <row r="10" spans="1:20">
      <c r="A10" s="4" t="s">
        <v>22</v>
      </c>
      <c r="B10" s="6">
        <v>668</v>
      </c>
      <c r="C10" s="7">
        <v>4.8190187968756602E+17</v>
      </c>
      <c r="D10" s="7">
        <v>2.2847658307792701E+17</v>
      </c>
      <c r="E10" s="7">
        <v>2.2252406435639398E+17</v>
      </c>
      <c r="F10" s="7">
        <v>4.0380370276313402E+17</v>
      </c>
      <c r="G10" s="7">
        <v>4.6070319906408E+17</v>
      </c>
      <c r="H10" s="7">
        <v>2.08489917237168E+17</v>
      </c>
      <c r="I10" s="7">
        <v>2.2252406435639398E+17</v>
      </c>
      <c r="J10" s="7">
        <v>4.0380370276313402E+17</v>
      </c>
      <c r="K10" s="4" t="s">
        <v>23</v>
      </c>
      <c r="L10" s="7">
        <v>2.3511316181818202E+17</v>
      </c>
      <c r="M10" s="7">
        <v>2.3511316181818202E+17</v>
      </c>
      <c r="N10" s="7">
        <v>2.3511316181818202E+17</v>
      </c>
      <c r="O10" s="7">
        <v>2.3511316181818202E+17</v>
      </c>
      <c r="P10" s="7">
        <v>2.3511316181818202E+17</v>
      </c>
      <c r="Q10" s="7">
        <v>2.3511316181818202E+17</v>
      </c>
      <c r="R10" s="7">
        <f t="shared" si="0"/>
        <v>3.1407332644324269E+17</v>
      </c>
      <c r="S10" s="7">
        <f t="shared" si="1"/>
        <v>2.3511316181818202E+17</v>
      </c>
      <c r="T10" s="9">
        <f t="shared" si="2"/>
        <v>1.3358389807463107</v>
      </c>
    </row>
    <row r="11" spans="1:20">
      <c r="A11" s="4" t="s">
        <v>24</v>
      </c>
      <c r="B11" s="6">
        <v>669</v>
      </c>
      <c r="C11" s="7">
        <v>3282304651443150</v>
      </c>
      <c r="D11" s="7">
        <v>1459826506962070</v>
      </c>
      <c r="E11" s="7">
        <v>3841648702531780</v>
      </c>
      <c r="F11" s="7">
        <v>1.26903172501246E+17</v>
      </c>
      <c r="G11" s="7">
        <v>2429689138403250</v>
      </c>
      <c r="H11" s="7">
        <v>3265401397152010</v>
      </c>
      <c r="I11" s="7">
        <v>3841648702531780</v>
      </c>
      <c r="J11" s="7">
        <v>1.26903172501246E+17</v>
      </c>
      <c r="K11" s="4" t="s">
        <v>25</v>
      </c>
      <c r="L11" s="7">
        <v>4963086938884560</v>
      </c>
      <c r="M11" s="7">
        <v>4963086938884560</v>
      </c>
      <c r="N11" s="7">
        <v>4963086938884560</v>
      </c>
      <c r="O11" s="7">
        <v>4963086938884560</v>
      </c>
      <c r="P11" s="7">
        <v>4963086938884560</v>
      </c>
      <c r="Q11" s="7">
        <v>4963086938884560</v>
      </c>
      <c r="R11" s="7">
        <f t="shared" si="0"/>
        <v>1.5408395114978208E+16</v>
      </c>
      <c r="S11" s="7">
        <f t="shared" si="1"/>
        <v>4963086938884560</v>
      </c>
      <c r="T11" s="9">
        <f t="shared" si="2"/>
        <v>3.1045990740676412</v>
      </c>
    </row>
    <row r="12" spans="1:20">
      <c r="A12" s="4" t="s">
        <v>26</v>
      </c>
      <c r="B12" s="6">
        <v>842</v>
      </c>
      <c r="C12" s="7">
        <v>1843193672727280</v>
      </c>
      <c r="D12" s="7">
        <v>6.3074087480727696E+16</v>
      </c>
      <c r="E12" s="7">
        <v>184319367272728</v>
      </c>
      <c r="F12" s="7">
        <v>2721786015055550</v>
      </c>
      <c r="G12" s="7">
        <v>1843193672727280</v>
      </c>
      <c r="H12" s="7">
        <v>6.4843553406545904E+16</v>
      </c>
      <c r="I12" s="7">
        <v>184319367272728</v>
      </c>
      <c r="J12" s="7">
        <v>2721786015055550</v>
      </c>
      <c r="L12" s="7"/>
      <c r="M12" s="7"/>
      <c r="N12" s="7"/>
      <c r="O12" s="7"/>
      <c r="P12" s="7"/>
      <c r="Q12" s="7"/>
      <c r="R12" s="7">
        <f t="shared" si="0"/>
        <v>2.0068078646596596E+16</v>
      </c>
      <c r="S12" s="7">
        <f t="shared" si="1"/>
        <v>0</v>
      </c>
      <c r="T12" s="9" t="str">
        <f t="shared" si="2"/>
        <v>Inf</v>
      </c>
    </row>
    <row r="13" spans="1:20">
      <c r="A13" s="4" t="s">
        <v>27</v>
      </c>
      <c r="B13" s="6">
        <v>581</v>
      </c>
      <c r="C13" s="7">
        <v>283005019885276</v>
      </c>
      <c r="D13" s="7">
        <v>3.27903865180296E+16</v>
      </c>
      <c r="E13" s="7">
        <v>89493412985888.797</v>
      </c>
      <c r="F13" s="7">
        <v>703735449159331</v>
      </c>
      <c r="G13" s="7">
        <v>283005019885276</v>
      </c>
      <c r="H13" s="7">
        <v>3.6298528307076496E+16</v>
      </c>
      <c r="I13" s="7">
        <v>89493412985888.797</v>
      </c>
      <c r="J13" s="7">
        <v>703735449159331</v>
      </c>
      <c r="L13" s="7"/>
      <c r="M13" s="7"/>
      <c r="N13" s="7"/>
      <c r="O13" s="7"/>
      <c r="P13" s="7"/>
      <c r="Q13" s="7"/>
      <c r="R13" s="7">
        <f t="shared" si="0"/>
        <v>1.0545460298543196E+16</v>
      </c>
      <c r="S13" s="7">
        <f t="shared" si="1"/>
        <v>0</v>
      </c>
      <c r="T13" s="9" t="str">
        <f t="shared" si="2"/>
        <v>Inf</v>
      </c>
    </row>
    <row r="14" spans="1:20">
      <c r="A14" s="4" t="s">
        <v>28</v>
      </c>
      <c r="B14" s="6">
        <v>158</v>
      </c>
      <c r="C14" s="7">
        <v>667976436290999</v>
      </c>
      <c r="D14" s="7">
        <v>1.59245582411774E+16</v>
      </c>
      <c r="E14" s="7">
        <v>66797643629099.898</v>
      </c>
      <c r="F14" s="7">
        <v>481252330994557</v>
      </c>
      <c r="G14" s="7">
        <v>667976436290999</v>
      </c>
      <c r="H14" s="7">
        <v>1.56373283735723E+16</v>
      </c>
      <c r="I14" s="7">
        <v>66797643629099.898</v>
      </c>
      <c r="J14" s="7">
        <v>481252330994557</v>
      </c>
      <c r="L14" s="7"/>
      <c r="M14" s="7"/>
      <c r="N14" s="7"/>
      <c r="O14" s="7"/>
      <c r="P14" s="7"/>
      <c r="Q14" s="7"/>
      <c r="R14" s="7">
        <f t="shared" si="0"/>
        <v>5002840449287941</v>
      </c>
      <c r="S14" s="7">
        <f t="shared" si="1"/>
        <v>0</v>
      </c>
      <c r="T14" s="9" t="str">
        <f t="shared" si="2"/>
        <v>Inf</v>
      </c>
    </row>
    <row r="15" spans="1:20">
      <c r="A15" s="4" t="s">
        <v>29</v>
      </c>
      <c r="B15" s="6">
        <v>741</v>
      </c>
      <c r="C15" s="7">
        <v>1.38609709027702E+17</v>
      </c>
      <c r="D15" s="7">
        <v>1.2222122722884E+17</v>
      </c>
      <c r="E15" s="7">
        <v>1.20415002195902E+17</v>
      </c>
      <c r="F15" s="7">
        <v>1.1866973784937901E+17</v>
      </c>
      <c r="G15" s="7">
        <v>1.34804594958312E+17</v>
      </c>
      <c r="H15" s="7">
        <v>1.2017417219151E+17</v>
      </c>
      <c r="I15" s="7">
        <v>1.20415002195902E+17</v>
      </c>
      <c r="J15" s="7">
        <v>1.1866973784937901E+17</v>
      </c>
      <c r="K15" s="4" t="s">
        <v>30</v>
      </c>
      <c r="L15" s="7">
        <v>3.06517865816622E+16</v>
      </c>
      <c r="M15" s="7">
        <v>3.06517865816622E+16</v>
      </c>
      <c r="N15" s="7">
        <v>3.06517865816622E+16</v>
      </c>
      <c r="O15" s="7">
        <v>3.06517865816622E+16</v>
      </c>
      <c r="P15" s="7">
        <v>3.06517865816622E+16</v>
      </c>
      <c r="Q15" s="7">
        <v>3.06517865816622E+16</v>
      </c>
      <c r="R15" s="7">
        <f t="shared" si="0"/>
        <v>1.2536292995466307E+17</v>
      </c>
      <c r="S15" s="7">
        <f t="shared" si="1"/>
        <v>3.06517865816622E+16</v>
      </c>
      <c r="T15" s="9">
        <f t="shared" si="2"/>
        <v>4.0899061338781131</v>
      </c>
    </row>
    <row r="16" spans="1:20">
      <c r="A16" s="4" t="s">
        <v>31</v>
      </c>
      <c r="B16" s="6">
        <v>192</v>
      </c>
      <c r="C16" s="7">
        <v>41967460197332.5</v>
      </c>
      <c r="D16" s="7">
        <v>6567907520882540</v>
      </c>
      <c r="E16" s="7">
        <v>41967460197332.5</v>
      </c>
      <c r="F16" s="7">
        <v>495624063250364</v>
      </c>
      <c r="G16" s="7">
        <v>41967460197332.5</v>
      </c>
      <c r="H16" s="7">
        <v>6144036172889480</v>
      </c>
      <c r="I16" s="7">
        <v>41967460197332.5</v>
      </c>
      <c r="J16" s="7">
        <v>495624063250364</v>
      </c>
      <c r="L16" s="7"/>
      <c r="M16" s="7"/>
      <c r="N16" s="7"/>
      <c r="O16" s="7"/>
      <c r="P16" s="7"/>
      <c r="Q16" s="7"/>
      <c r="R16" s="7">
        <f t="shared" si="0"/>
        <v>1981534436509239.2</v>
      </c>
      <c r="S16" s="7">
        <f t="shared" si="1"/>
        <v>0</v>
      </c>
      <c r="T16" s="9" t="str">
        <f t="shared" si="2"/>
        <v>Inf</v>
      </c>
    </row>
    <row r="17" spans="1:20">
      <c r="A17" s="4" t="s">
        <v>32</v>
      </c>
      <c r="B17" s="6">
        <v>191</v>
      </c>
      <c r="C17" s="7">
        <v>3691867153346090</v>
      </c>
      <c r="D17" s="7">
        <v>9633763942325330</v>
      </c>
      <c r="E17" s="7">
        <v>3701643288184110</v>
      </c>
      <c r="F17" s="7">
        <v>3111332422384970</v>
      </c>
      <c r="G17" s="7">
        <v>3691867153346090</v>
      </c>
      <c r="H17" s="7">
        <v>1.00039282711437E+16</v>
      </c>
      <c r="I17" s="7">
        <v>3701643288184110</v>
      </c>
      <c r="J17" s="7">
        <v>3111332422384970</v>
      </c>
      <c r="L17" s="7"/>
      <c r="M17" s="7"/>
      <c r="N17" s="7"/>
      <c r="O17" s="7"/>
      <c r="P17" s="7"/>
      <c r="Q17" s="7"/>
      <c r="R17" s="7">
        <f t="shared" si="0"/>
        <v>5474840206717910</v>
      </c>
      <c r="S17" s="7">
        <f t="shared" si="1"/>
        <v>0</v>
      </c>
      <c r="T17" s="9" t="str">
        <f t="shared" si="2"/>
        <v>Inf</v>
      </c>
    </row>
    <row r="18" spans="1:20">
      <c r="A18" s="4" t="s">
        <v>33</v>
      </c>
      <c r="B18" s="6">
        <v>200</v>
      </c>
      <c r="C18" s="7">
        <v>70132390593305.797</v>
      </c>
      <c r="D18" s="7">
        <v>715350384051719</v>
      </c>
      <c r="E18" s="7">
        <v>70132390593305.797</v>
      </c>
      <c r="F18" s="7">
        <v>1521639.95987606</v>
      </c>
      <c r="G18" s="7">
        <v>70132390593305.797</v>
      </c>
      <c r="H18" s="7">
        <v>1094065293255570</v>
      </c>
      <c r="I18" s="7">
        <v>70132390593305.797</v>
      </c>
      <c r="J18" s="7">
        <v>1521639.95987606</v>
      </c>
      <c r="L18" s="7"/>
      <c r="M18" s="7"/>
      <c r="N18" s="7"/>
      <c r="O18" s="7"/>
      <c r="P18" s="7"/>
      <c r="Q18" s="7"/>
      <c r="R18" s="7">
        <f t="shared" si="0"/>
        <v>313491786104240.88</v>
      </c>
      <c r="S18" s="7">
        <f t="shared" si="1"/>
        <v>0</v>
      </c>
      <c r="T18" s="9" t="str">
        <f t="shared" si="2"/>
        <v>Inf</v>
      </c>
    </row>
    <row r="19" spans="1:20">
      <c r="A19" s="4" t="s">
        <v>34</v>
      </c>
      <c r="B19" s="6">
        <v>87</v>
      </c>
      <c r="C19" s="7">
        <v>1.07285732418651E+16</v>
      </c>
      <c r="D19" s="7">
        <v>8377657693927290</v>
      </c>
      <c r="E19" s="7">
        <v>1.03427872764534E+16</v>
      </c>
      <c r="F19" s="7">
        <v>1.00227102358271E+16</v>
      </c>
      <c r="G19" s="7">
        <v>1.07285732418651E+16</v>
      </c>
      <c r="H19" s="7">
        <v>8356972119374380</v>
      </c>
      <c r="I19" s="7">
        <v>1.03427872764534E+16</v>
      </c>
      <c r="J19" s="7">
        <v>1.00227102358271E+16</v>
      </c>
      <c r="K19" s="4" t="s">
        <v>34</v>
      </c>
      <c r="L19" s="7">
        <v>1.08081611664946E+16</v>
      </c>
      <c r="M19" s="7">
        <v>1.08081611664946E+16</v>
      </c>
      <c r="N19" s="7">
        <v>1.08081611664946E+16</v>
      </c>
      <c r="O19" s="7">
        <v>1.08081611664946E+16</v>
      </c>
      <c r="P19" s="7">
        <v>1.08081611664946E+16</v>
      </c>
      <c r="Q19" s="7">
        <v>1.08081611664946E+16</v>
      </c>
      <c r="R19" s="7">
        <f t="shared" si="0"/>
        <v>9833873651073512</v>
      </c>
      <c r="S19" s="7">
        <f t="shared" si="1"/>
        <v>1.08081611664946E+16</v>
      </c>
      <c r="T19" s="9">
        <f t="shared" si="2"/>
        <v>0.9098563113176561</v>
      </c>
    </row>
    <row r="20" spans="1:20">
      <c r="A20" s="4" t="s">
        <v>35</v>
      </c>
      <c r="B20" s="6">
        <v>169</v>
      </c>
      <c r="C20" s="7">
        <v>2586561194868710</v>
      </c>
      <c r="D20" s="7">
        <v>4.7553785186859104E+16</v>
      </c>
      <c r="E20" s="7">
        <v>1.09415788925516E+16</v>
      </c>
      <c r="F20" s="7">
        <v>5611066098744440</v>
      </c>
      <c r="G20" s="7">
        <v>6273452451701220</v>
      </c>
      <c r="H20" s="7">
        <v>4.9573768982407104E+16</v>
      </c>
      <c r="I20" s="7">
        <v>1.09415788925516E+16</v>
      </c>
      <c r="J20" s="7">
        <v>5611066098744440</v>
      </c>
      <c r="L20" s="7"/>
      <c r="M20" s="7"/>
      <c r="N20" s="7"/>
      <c r="O20" s="7"/>
      <c r="P20" s="7"/>
      <c r="Q20" s="7"/>
      <c r="R20" s="7">
        <f t="shared" si="0"/>
        <v>1.9741715450015344E+16</v>
      </c>
      <c r="S20" s="7">
        <f t="shared" si="1"/>
        <v>0</v>
      </c>
      <c r="T20" s="9" t="str">
        <f t="shared" si="2"/>
        <v>Inf</v>
      </c>
    </row>
    <row r="21" spans="1:20">
      <c r="A21" s="4" t="s">
        <v>36</v>
      </c>
      <c r="B21" s="6">
        <v>170</v>
      </c>
      <c r="C21" s="7">
        <v>5.61468046387148E+16</v>
      </c>
      <c r="D21" s="7">
        <v>6.42331779810628E+16</v>
      </c>
      <c r="E21" s="7">
        <v>5.4557520350250896E+16</v>
      </c>
      <c r="F21" s="7">
        <v>5.33596269686476E+16</v>
      </c>
      <c r="G21" s="7"/>
      <c r="H21" s="7"/>
      <c r="I21" s="7"/>
      <c r="J21" s="7"/>
      <c r="L21" s="7"/>
      <c r="M21" s="7"/>
      <c r="N21" s="7"/>
      <c r="O21" s="7"/>
      <c r="P21" s="7"/>
      <c r="Q21" s="7"/>
      <c r="R21" s="7">
        <f t="shared" si="0"/>
        <v>2.8908606793936652E+16</v>
      </c>
      <c r="S21" s="7">
        <f t="shared" si="1"/>
        <v>0</v>
      </c>
      <c r="T21" s="9" t="str">
        <f t="shared" si="2"/>
        <v>Inf</v>
      </c>
    </row>
    <row r="22" spans="1:20">
      <c r="A22" s="4" t="s">
        <v>400</v>
      </c>
      <c r="B22" s="6">
        <v>171</v>
      </c>
      <c r="C22" s="7"/>
      <c r="D22" s="7"/>
      <c r="E22" s="7"/>
      <c r="F22" s="7"/>
      <c r="G22" s="7">
        <v>5.78932276496222E+16</v>
      </c>
      <c r="H22" s="7">
        <v>4.6292835915655696E+16</v>
      </c>
      <c r="I22" s="7">
        <v>5.55736325518076E+16</v>
      </c>
      <c r="J22" s="7">
        <v>6.08279180096246E+16</v>
      </c>
      <c r="L22" s="7"/>
      <c r="M22" s="7"/>
      <c r="N22" s="7"/>
      <c r="O22" s="7"/>
      <c r="P22" s="7"/>
      <c r="Q22" s="7"/>
      <c r="R22" s="7">
        <f t="shared" si="0"/>
        <v>2.7005350318044056E+16</v>
      </c>
      <c r="S22" s="7">
        <f t="shared" si="1"/>
        <v>0</v>
      </c>
      <c r="T22" s="9" t="str">
        <f t="shared" si="2"/>
        <v>Inf</v>
      </c>
    </row>
    <row r="23" spans="1:20">
      <c r="A23" s="4" t="s">
        <v>37</v>
      </c>
      <c r="B23" s="6">
        <v>541</v>
      </c>
      <c r="C23" s="7">
        <v>519442943234231</v>
      </c>
      <c r="D23" s="7">
        <v>701546503793359</v>
      </c>
      <c r="E23" s="7">
        <v>497550711910183</v>
      </c>
      <c r="F23" s="7">
        <v>359189251117675</v>
      </c>
      <c r="G23" s="7">
        <v>519442943234231</v>
      </c>
      <c r="H23" s="7">
        <v>666717953959646</v>
      </c>
      <c r="I23" s="7">
        <v>497550711910183</v>
      </c>
      <c r="J23" s="7">
        <v>359189251117675</v>
      </c>
      <c r="L23" s="7"/>
      <c r="M23" s="7"/>
      <c r="N23" s="7"/>
      <c r="O23" s="7"/>
      <c r="P23" s="7"/>
      <c r="Q23" s="7"/>
      <c r="R23" s="7">
        <f t="shared" si="0"/>
        <v>546256690318042.38</v>
      </c>
      <c r="S23" s="7">
        <f t="shared" si="1"/>
        <v>0</v>
      </c>
      <c r="T23" s="9" t="str">
        <f t="shared" si="2"/>
        <v>Inf</v>
      </c>
    </row>
    <row r="24" spans="1:20">
      <c r="A24" s="4" t="s">
        <v>38</v>
      </c>
      <c r="B24" s="6">
        <v>882</v>
      </c>
      <c r="C24" s="7">
        <v>1685256270279380</v>
      </c>
      <c r="D24" s="7">
        <v>4.0515964249502896E+16</v>
      </c>
      <c r="E24" s="7">
        <v>1332323717510780</v>
      </c>
      <c r="F24" s="7">
        <v>1935045002782190</v>
      </c>
      <c r="G24" s="7">
        <v>1559484911346370</v>
      </c>
      <c r="H24" s="7">
        <v>4.4899309280113296E+16</v>
      </c>
      <c r="I24" s="7">
        <v>1332323717510780</v>
      </c>
      <c r="J24" s="7">
        <v>1935045002782190</v>
      </c>
      <c r="L24" s="7"/>
      <c r="M24" s="7"/>
      <c r="N24" s="7"/>
      <c r="O24" s="7"/>
      <c r="P24" s="7"/>
      <c r="Q24" s="7"/>
      <c r="R24" s="7">
        <f t="shared" si="0"/>
        <v>1.3892203822217746E+16</v>
      </c>
      <c r="S24" s="7">
        <f t="shared" si="1"/>
        <v>0</v>
      </c>
      <c r="T24" s="9" t="str">
        <f t="shared" si="2"/>
        <v>Inf</v>
      </c>
    </row>
    <row r="25" spans="1:20">
      <c r="A25" s="4" t="s">
        <v>39</v>
      </c>
      <c r="B25" s="6">
        <v>94</v>
      </c>
      <c r="C25" s="7">
        <v>5455598540224950</v>
      </c>
      <c r="D25" s="7">
        <v>1.70481295375693E+16</v>
      </c>
      <c r="E25" s="7">
        <v>3843219953556100</v>
      </c>
      <c r="F25" s="7">
        <v>4528157767262830</v>
      </c>
      <c r="G25" s="7">
        <v>4955684313958540</v>
      </c>
      <c r="H25" s="7">
        <v>1.70481295375693E+16</v>
      </c>
      <c r="I25" s="7">
        <v>3843219953556100</v>
      </c>
      <c r="J25" s="7">
        <v>4528157767262830</v>
      </c>
      <c r="K25" s="4" t="s">
        <v>39</v>
      </c>
      <c r="L25" s="7">
        <v>6569607019268940</v>
      </c>
      <c r="M25" s="7">
        <v>6569607019268940</v>
      </c>
      <c r="N25" s="7">
        <v>6569607019268940</v>
      </c>
      <c r="O25" s="7">
        <v>6569607019268940</v>
      </c>
      <c r="P25" s="7">
        <v>6569607019268940</v>
      </c>
      <c r="Q25" s="7">
        <v>6569607019268940</v>
      </c>
      <c r="R25" s="7">
        <f t="shared" si="0"/>
        <v>8281913052191426</v>
      </c>
      <c r="S25" s="7">
        <f t="shared" si="1"/>
        <v>6569607019268940</v>
      </c>
      <c r="T25" s="9">
        <f t="shared" si="2"/>
        <v>1.2606405570226984</v>
      </c>
    </row>
    <row r="26" spans="1:20">
      <c r="A26" s="4" t="s">
        <v>40</v>
      </c>
      <c r="B26" s="6">
        <v>561</v>
      </c>
      <c r="C26" s="7">
        <v>1577281724889230</v>
      </c>
      <c r="D26" s="7">
        <v>3.7091892070732096E+16</v>
      </c>
      <c r="E26" s="7">
        <v>159329433293523</v>
      </c>
      <c r="F26" s="7">
        <v>2977499337151880</v>
      </c>
      <c r="G26" s="7">
        <v>1577281724889230</v>
      </c>
      <c r="H26" s="7">
        <v>3.8031935727163904E+16</v>
      </c>
      <c r="I26" s="7">
        <v>159329433293523</v>
      </c>
      <c r="J26" s="7">
        <v>2977499337151880</v>
      </c>
      <c r="L26" s="7"/>
      <c r="M26" s="7"/>
      <c r="N26" s="7"/>
      <c r="O26" s="7"/>
      <c r="P26" s="7"/>
      <c r="Q26" s="7"/>
      <c r="R26" s="7">
        <f t="shared" si="0"/>
        <v>1.208730745085441E+16</v>
      </c>
      <c r="S26" s="7">
        <f t="shared" si="1"/>
        <v>0</v>
      </c>
      <c r="T26" s="9" t="str">
        <f t="shared" si="2"/>
        <v>Inf</v>
      </c>
    </row>
    <row r="27" spans="1:20">
      <c r="A27" s="4" t="s">
        <v>41</v>
      </c>
      <c r="B27" s="6">
        <v>165</v>
      </c>
      <c r="C27" s="7">
        <v>5456642413982910</v>
      </c>
      <c r="D27" s="7">
        <v>1.19818238817393E+16</v>
      </c>
      <c r="E27" s="7">
        <v>7189094329043600</v>
      </c>
      <c r="F27" s="7">
        <v>5973351251451650</v>
      </c>
      <c r="G27" s="7">
        <v>5456642413982910</v>
      </c>
      <c r="H27" s="7">
        <v>1.19818238817393E+16</v>
      </c>
      <c r="I27" s="7">
        <v>7189094329043600</v>
      </c>
      <c r="J27" s="7">
        <v>5973351251451650</v>
      </c>
      <c r="L27" s="7"/>
      <c r="M27" s="7"/>
      <c r="N27" s="7"/>
      <c r="O27" s="7"/>
      <c r="P27" s="7"/>
      <c r="Q27" s="7"/>
      <c r="R27" s="7">
        <f t="shared" si="0"/>
        <v>7985603312574908</v>
      </c>
      <c r="S27" s="7">
        <f t="shared" si="1"/>
        <v>0</v>
      </c>
      <c r="T27" s="9" t="str">
        <f t="shared" si="2"/>
        <v>Inf</v>
      </c>
    </row>
    <row r="28" spans="1:20">
      <c r="A28" s="4" t="s">
        <v>42</v>
      </c>
      <c r="B28" s="6">
        <v>602</v>
      </c>
      <c r="C28" s="7">
        <v>8.9110828660347392E+16</v>
      </c>
      <c r="D28" s="7">
        <v>1.0495470203089299E+17</v>
      </c>
      <c r="E28" s="7">
        <v>2.00544378393508E+17</v>
      </c>
      <c r="F28" s="7">
        <v>9.3316288871424896E+16</v>
      </c>
      <c r="G28" s="7">
        <v>8.83705517867412E+16</v>
      </c>
      <c r="H28" s="7">
        <v>1.0983857346397699E+17</v>
      </c>
      <c r="I28" s="7">
        <v>2.00544378393508E+17</v>
      </c>
      <c r="J28" s="7">
        <v>9.3316288871424896E+16</v>
      </c>
      <c r="K28" s="4" t="s">
        <v>43</v>
      </c>
      <c r="L28" s="7">
        <v>7.00250646973228E+16</v>
      </c>
      <c r="M28" s="7">
        <v>7.00250646973228E+16</v>
      </c>
      <c r="N28" s="7">
        <v>7.00250646973228E+16</v>
      </c>
      <c r="O28" s="7">
        <v>7.00250646973228E+16</v>
      </c>
      <c r="P28" s="7">
        <v>7.00250646973228E+16</v>
      </c>
      <c r="Q28" s="7">
        <v>7.00250646973228E+16</v>
      </c>
      <c r="R28" s="7">
        <f t="shared" si="0"/>
        <v>1.2833614079648869E+17</v>
      </c>
      <c r="S28" s="7">
        <f t="shared" si="1"/>
        <v>7.00250646973228E+16</v>
      </c>
      <c r="T28" s="9">
        <f t="shared" si="2"/>
        <v>1.8327172042069564</v>
      </c>
    </row>
    <row r="29" spans="1:20">
      <c r="A29" s="4" t="s">
        <v>44</v>
      </c>
      <c r="B29" s="6">
        <v>601</v>
      </c>
      <c r="C29" s="7">
        <v>5.08923785817148E+16</v>
      </c>
      <c r="D29" s="7">
        <v>5.85094609696078E+16</v>
      </c>
      <c r="E29" s="7">
        <v>8.18946058695368E+16</v>
      </c>
      <c r="F29" s="7">
        <v>7.3266113988095904E+16</v>
      </c>
      <c r="G29" s="7">
        <v>5.1439608458937504E+16</v>
      </c>
      <c r="H29" s="7">
        <v>6.3892217566619296E+16</v>
      </c>
      <c r="I29" s="7">
        <v>8.18946058695368E+16</v>
      </c>
      <c r="J29" s="7">
        <v>7.3266113988095904E+16</v>
      </c>
      <c r="K29" s="4" t="s">
        <v>45</v>
      </c>
      <c r="L29" s="7">
        <v>8.46937707122608E+16</v>
      </c>
      <c r="M29" s="7">
        <v>8.46937707122608E+16</v>
      </c>
      <c r="N29" s="7">
        <v>8.46937707122608E+16</v>
      </c>
      <c r="O29" s="7">
        <v>8.46937707122608E+16</v>
      </c>
      <c r="P29" s="7">
        <v>8.46937707122608E+16</v>
      </c>
      <c r="Q29" s="7">
        <v>8.46937707122608E+16</v>
      </c>
      <c r="R29" s="7">
        <f t="shared" si="0"/>
        <v>6.5605042996202544E+16</v>
      </c>
      <c r="S29" s="7">
        <f t="shared" si="1"/>
        <v>8.46937707122608E+16</v>
      </c>
      <c r="T29" s="9">
        <f t="shared" si="2"/>
        <v>0.77461473783106871</v>
      </c>
    </row>
    <row r="30" spans="1:20">
      <c r="A30" s="4" t="s">
        <v>46</v>
      </c>
      <c r="B30" s="6">
        <v>621</v>
      </c>
      <c r="C30" s="7">
        <v>8.39346653061196E+16</v>
      </c>
      <c r="D30" s="7">
        <v>9.3447583123185408E+16</v>
      </c>
      <c r="E30" s="7">
        <v>1.1459669013988099E+17</v>
      </c>
      <c r="F30" s="7">
        <v>1.6067472248059802E+17</v>
      </c>
      <c r="G30" s="7">
        <v>7.9932066482644496E+16</v>
      </c>
      <c r="H30" s="7">
        <v>9.3447583123185408E+16</v>
      </c>
      <c r="I30" s="7">
        <v>1.1459669013988099E+17</v>
      </c>
      <c r="J30" s="7">
        <v>1.6067472248059802E+17</v>
      </c>
      <c r="L30" s="7"/>
      <c r="M30" s="7"/>
      <c r="N30" s="7"/>
      <c r="O30" s="7"/>
      <c r="P30" s="7"/>
      <c r="Q30" s="7"/>
      <c r="R30" s="7">
        <f t="shared" si="0"/>
        <v>1.0306076399529434E+17</v>
      </c>
      <c r="S30" s="7">
        <f t="shared" si="1"/>
        <v>0</v>
      </c>
      <c r="T30" s="9" t="str">
        <f t="shared" si="2"/>
        <v>Inf</v>
      </c>
    </row>
    <row r="31" spans="1:20">
      <c r="A31" s="4" t="s">
        <v>47</v>
      </c>
      <c r="B31" s="6">
        <v>603</v>
      </c>
      <c r="C31" s="7">
        <v>5.6966745619324896E+16</v>
      </c>
      <c r="D31" s="7">
        <v>3.55934113925644E+16</v>
      </c>
      <c r="E31" s="7">
        <v>6.80973692056504E+16</v>
      </c>
      <c r="F31" s="7">
        <v>6.40884435968762E+16</v>
      </c>
      <c r="G31" s="7">
        <v>5.6439651175872096E+16</v>
      </c>
      <c r="H31" s="7">
        <v>3.61764710359362E+16</v>
      </c>
      <c r="I31" s="7">
        <v>6.80973692056504E+16</v>
      </c>
      <c r="J31" s="7">
        <v>6.40884435968762E+16</v>
      </c>
      <c r="K31" s="4" t="s">
        <v>48</v>
      </c>
      <c r="L31" s="7">
        <v>1.91499391158354E+16</v>
      </c>
      <c r="M31" s="7">
        <v>1.91499391158354E+16</v>
      </c>
      <c r="N31" s="7">
        <v>1.91499391158354E+16</v>
      </c>
      <c r="O31" s="7">
        <v>1.91499391158354E+16</v>
      </c>
      <c r="P31" s="7">
        <v>1.91499391158354E+16</v>
      </c>
      <c r="Q31" s="7">
        <v>1.91499391158354E+16</v>
      </c>
      <c r="R31" s="7">
        <f t="shared" si="0"/>
        <v>5.4614497004937376E+16</v>
      </c>
      <c r="S31" s="7">
        <f t="shared" si="1"/>
        <v>1.91499391158354E+16</v>
      </c>
      <c r="T31" s="9">
        <f t="shared" si="2"/>
        <v>2.8519410257433013</v>
      </c>
    </row>
    <row r="32" spans="1:20">
      <c r="A32" s="4" t="s">
        <v>49</v>
      </c>
      <c r="B32" s="6">
        <v>88</v>
      </c>
      <c r="C32" s="7">
        <v>1.08705695088232E+17</v>
      </c>
      <c r="D32" s="7">
        <v>7.7266737736127504E+16</v>
      </c>
      <c r="E32" s="7">
        <v>7.9839338648122592E+16</v>
      </c>
      <c r="F32" s="7">
        <v>2.0552457143284499E+17</v>
      </c>
      <c r="G32" s="7">
        <v>1.0688269685576701E+17</v>
      </c>
      <c r="H32" s="7">
        <v>8.04603112820524E+16</v>
      </c>
      <c r="I32" s="7">
        <v>7.9839338648122592E+16</v>
      </c>
      <c r="J32" s="7">
        <v>2.0552457143284499E+17</v>
      </c>
      <c r="K32" s="4" t="s">
        <v>49</v>
      </c>
      <c r="L32" s="7">
        <v>8.7780692461476E+16</v>
      </c>
      <c r="M32" s="7">
        <v>8.7780692461476E+16</v>
      </c>
      <c r="N32" s="7">
        <v>8.7780692461476E+16</v>
      </c>
      <c r="O32" s="7">
        <v>8.7780692461476E+16</v>
      </c>
      <c r="P32" s="7">
        <v>8.7780692461476E+16</v>
      </c>
      <c r="Q32" s="7">
        <v>8.7780692461476E+16</v>
      </c>
      <c r="R32" s="7">
        <f t="shared" si="0"/>
        <v>1.0050157488204811E+17</v>
      </c>
      <c r="S32" s="7">
        <f t="shared" si="1"/>
        <v>8.7780692461476E+16</v>
      </c>
      <c r="T32" s="9">
        <f t="shared" si="2"/>
        <v>1.1449166333035579</v>
      </c>
    </row>
    <row r="33" spans="1:20">
      <c r="A33" s="4" t="s">
        <v>50</v>
      </c>
      <c r="B33" s="6">
        <v>724</v>
      </c>
      <c r="C33" s="7">
        <v>2.21658159480885E+16</v>
      </c>
      <c r="D33" s="7">
        <v>1.27968357607299E+16</v>
      </c>
      <c r="E33" s="7">
        <v>1.10635467672016E+16</v>
      </c>
      <c r="F33" s="7">
        <v>3.59814585276981E+16</v>
      </c>
      <c r="G33" s="7">
        <v>1.9711552490231E+16</v>
      </c>
      <c r="H33" s="7">
        <v>1.51386198264543E+16</v>
      </c>
      <c r="I33" s="7">
        <v>1.10635467672016E+16</v>
      </c>
      <c r="J33" s="7">
        <v>3.59814585276981E+16</v>
      </c>
      <c r="K33" s="4" t="s">
        <v>50</v>
      </c>
      <c r="L33" s="7"/>
      <c r="M33" s="7"/>
      <c r="N33" s="7"/>
      <c r="O33" s="7"/>
      <c r="P33" s="7"/>
      <c r="Q33" s="7"/>
      <c r="R33" s="7">
        <f t="shared" si="0"/>
        <v>1.7389133486755844E+16</v>
      </c>
      <c r="S33" s="7">
        <f t="shared" si="1"/>
        <v>0</v>
      </c>
      <c r="T33" s="9" t="str">
        <f t="shared" si="2"/>
        <v>Inf</v>
      </c>
    </row>
    <row r="34" spans="1:20">
      <c r="A34" s="4" t="s">
        <v>51</v>
      </c>
      <c r="B34" s="6">
        <v>173</v>
      </c>
      <c r="C34" s="7">
        <v>1.0491318196698E+16</v>
      </c>
      <c r="D34" s="7">
        <v>4823301238569500</v>
      </c>
      <c r="E34" s="7">
        <v>9952843825619620</v>
      </c>
      <c r="F34" s="7">
        <v>1.04085905256932E+16</v>
      </c>
      <c r="G34" s="7">
        <v>1.0491318196698E+16</v>
      </c>
      <c r="H34" s="7">
        <v>6022746520118530</v>
      </c>
      <c r="I34" s="7">
        <v>9952843825619620</v>
      </c>
      <c r="J34" s="7">
        <v>1.04085905256932E+16</v>
      </c>
      <c r="L34" s="7"/>
      <c r="M34" s="7"/>
      <c r="N34" s="7"/>
      <c r="O34" s="7"/>
      <c r="P34" s="7"/>
      <c r="Q34" s="7"/>
      <c r="R34" s="7">
        <f t="shared" si="0"/>
        <v>8801014823067811</v>
      </c>
      <c r="S34" s="7">
        <f t="shared" si="1"/>
        <v>0</v>
      </c>
      <c r="T34" s="9" t="str">
        <f t="shared" si="2"/>
        <v>Inf</v>
      </c>
    </row>
    <row r="35" spans="1:20">
      <c r="A35" s="4" t="s">
        <v>52</v>
      </c>
      <c r="B35" s="6">
        <v>176</v>
      </c>
      <c r="C35" s="7">
        <v>2090982094182520</v>
      </c>
      <c r="D35" s="7">
        <v>1865156028010810</v>
      </c>
      <c r="E35" s="7">
        <v>2090982094182520</v>
      </c>
      <c r="F35" s="7">
        <v>1548940748066020</v>
      </c>
      <c r="G35" s="7">
        <v>2115906600745180</v>
      </c>
      <c r="H35" s="7">
        <v>501835702603806</v>
      </c>
      <c r="I35" s="7">
        <v>2090982094182520</v>
      </c>
      <c r="J35" s="7">
        <v>1548940748066020</v>
      </c>
      <c r="L35" s="7"/>
      <c r="M35" s="7"/>
      <c r="N35" s="7"/>
      <c r="O35" s="7"/>
      <c r="P35" s="7"/>
      <c r="Q35" s="7"/>
      <c r="R35" s="7">
        <f t="shared" si="0"/>
        <v>1768270766892705.5</v>
      </c>
      <c r="S35" s="7">
        <f t="shared" si="1"/>
        <v>0</v>
      </c>
      <c r="T35" s="9" t="str">
        <f t="shared" si="2"/>
        <v>Inf</v>
      </c>
    </row>
    <row r="36" spans="1:20">
      <c r="A36" s="4" t="s">
        <v>53</v>
      </c>
      <c r="B36" s="6">
        <v>721</v>
      </c>
      <c r="C36" s="7">
        <v>3.5330434040613E+16</v>
      </c>
      <c r="D36" s="7">
        <v>3.98137442912838E+16</v>
      </c>
      <c r="E36" s="7">
        <v>4.87316331594662E+16</v>
      </c>
      <c r="F36" s="7">
        <v>5.36308568963918E+16</v>
      </c>
      <c r="G36" s="7">
        <v>3.7601328145844096E+16</v>
      </c>
      <c r="H36" s="7">
        <v>3.9935573374182496E+16</v>
      </c>
      <c r="I36" s="7">
        <v>4.87316331594662E+16</v>
      </c>
      <c r="J36" s="7">
        <v>5.36308568963918E+16</v>
      </c>
      <c r="L36" s="7"/>
      <c r="M36" s="7"/>
      <c r="N36" s="7"/>
      <c r="O36" s="7"/>
      <c r="P36" s="7"/>
      <c r="Q36" s="7"/>
      <c r="R36" s="7">
        <f t="shared" si="0"/>
        <v>4.2884737615267552E+16</v>
      </c>
      <c r="S36" s="7">
        <f t="shared" si="1"/>
        <v>0</v>
      </c>
      <c r="T36" s="9" t="str">
        <f t="shared" si="2"/>
        <v>Inf</v>
      </c>
    </row>
    <row r="37" spans="1:20">
      <c r="A37" s="4" t="s">
        <v>54</v>
      </c>
      <c r="B37" s="6">
        <v>670</v>
      </c>
      <c r="C37" s="7">
        <v>4064817839099290</v>
      </c>
      <c r="D37" s="7">
        <v>5880794248993360</v>
      </c>
      <c r="E37" s="7">
        <v>4016935962427160</v>
      </c>
      <c r="F37" s="7">
        <v>3827490735979450</v>
      </c>
      <c r="G37" s="7">
        <v>4064817839099290</v>
      </c>
      <c r="H37" s="7">
        <v>5350558701952980</v>
      </c>
      <c r="I37" s="7">
        <v>4016935962427160</v>
      </c>
      <c r="J37" s="7">
        <v>3827490735979450</v>
      </c>
      <c r="K37" s="4" t="s">
        <v>55</v>
      </c>
      <c r="L37" s="7">
        <v>2257011747176760</v>
      </c>
      <c r="M37" s="7">
        <v>2257011747176760</v>
      </c>
      <c r="N37" s="7">
        <v>2257011747176760</v>
      </c>
      <c r="O37" s="7">
        <v>2257011747176760</v>
      </c>
      <c r="P37" s="7">
        <v>2257011747176760</v>
      </c>
      <c r="Q37" s="7">
        <v>2257011747176760</v>
      </c>
      <c r="R37" s="7">
        <f t="shared" si="0"/>
        <v>4491978156697831</v>
      </c>
      <c r="S37" s="7">
        <f t="shared" si="1"/>
        <v>2257011747176760</v>
      </c>
      <c r="T37" s="9">
        <f t="shared" si="2"/>
        <v>1.9902325108926593</v>
      </c>
    </row>
    <row r="38" spans="1:20">
      <c r="A38" s="4" t="s">
        <v>56</v>
      </c>
      <c r="B38" s="6">
        <v>34</v>
      </c>
      <c r="C38" s="7">
        <v>1.16609782543131E+16</v>
      </c>
      <c r="D38" s="7">
        <v>1.06708691037769E+16</v>
      </c>
      <c r="E38" s="7">
        <v>8988421059336960</v>
      </c>
      <c r="F38" s="7">
        <v>2671166553531090</v>
      </c>
      <c r="G38" s="7">
        <v>1.09322247315022E+16</v>
      </c>
      <c r="H38" s="7">
        <v>1.0624774636806E+16</v>
      </c>
      <c r="I38" s="7">
        <v>8988421059336960</v>
      </c>
      <c r="J38" s="7">
        <v>2671166553531090</v>
      </c>
      <c r="K38" s="4" t="s">
        <v>56</v>
      </c>
      <c r="L38" s="7">
        <v>2.56080372060882E+16</v>
      </c>
      <c r="M38" s="7">
        <v>2.56080372060882E+16</v>
      </c>
      <c r="N38" s="7">
        <v>2.56080372060882E+16</v>
      </c>
      <c r="O38" s="7">
        <v>2.56080372060882E+16</v>
      </c>
      <c r="P38" s="7">
        <v>2.56080372060882E+16</v>
      </c>
      <c r="Q38" s="7">
        <v>2.56080372060882E+16</v>
      </c>
      <c r="R38" s="7">
        <f t="shared" si="0"/>
        <v>9546969982113926</v>
      </c>
      <c r="S38" s="7">
        <f t="shared" si="1"/>
        <v>2.56080372060882E+16</v>
      </c>
      <c r="T38" s="9">
        <f t="shared" si="2"/>
        <v>0.37281146951177402</v>
      </c>
    </row>
    <row r="39" spans="1:20">
      <c r="A39" s="4" t="s">
        <v>57</v>
      </c>
      <c r="B39" s="6">
        <v>172</v>
      </c>
      <c r="C39" s="7">
        <v>6.0806522407485299E+17</v>
      </c>
      <c r="D39" s="7">
        <v>1.72739323931892E+17</v>
      </c>
      <c r="E39" s="7">
        <v>8.3008635975166797E+17</v>
      </c>
      <c r="F39" s="7">
        <v>7.1146718075669094E+17</v>
      </c>
      <c r="G39" s="7">
        <v>6.1066025590991398E+17</v>
      </c>
      <c r="H39" s="7">
        <v>1.9094463399252602E+17</v>
      </c>
      <c r="I39" s="7">
        <v>8.3008635975166797E+17</v>
      </c>
      <c r="J39" s="7">
        <v>7.1146718075669094E+17</v>
      </c>
      <c r="L39" s="7"/>
      <c r="M39" s="7"/>
      <c r="N39" s="7"/>
      <c r="O39" s="7"/>
      <c r="P39" s="7"/>
      <c r="Q39" s="7"/>
      <c r="R39" s="7">
        <f t="shared" si="0"/>
        <v>5.5753404168754726E+17</v>
      </c>
      <c r="S39" s="7">
        <f t="shared" si="1"/>
        <v>0</v>
      </c>
      <c r="T39" s="9" t="str">
        <f t="shared" si="2"/>
        <v>Inf</v>
      </c>
    </row>
    <row r="40" spans="1:20">
      <c r="A40" s="4" t="s">
        <v>58</v>
      </c>
      <c r="B40" s="6">
        <v>129</v>
      </c>
      <c r="C40" s="7">
        <v>4.802805326377E+16</v>
      </c>
      <c r="D40" s="7">
        <v>3.9008075662963904E+16</v>
      </c>
      <c r="E40" s="7">
        <v>5.1191700345097E+16</v>
      </c>
      <c r="F40" s="7">
        <v>4.79523696988456E+16</v>
      </c>
      <c r="G40" s="7">
        <v>4.0796372395019296E+16</v>
      </c>
      <c r="H40" s="7">
        <v>3.26603048201719E+16</v>
      </c>
      <c r="I40" s="7">
        <v>5.1191700345097E+16</v>
      </c>
      <c r="J40" s="7">
        <v>4.79523696988456E+16</v>
      </c>
      <c r="K40" s="4" t="s">
        <v>58</v>
      </c>
      <c r="L40" s="7">
        <v>5.6879667050107504E+16</v>
      </c>
      <c r="M40" s="7">
        <v>5.6879667050107504E+16</v>
      </c>
      <c r="N40" s="7">
        <v>5.6879667050107504E+16</v>
      </c>
      <c r="O40" s="7">
        <v>5.6879667050107504E+16</v>
      </c>
      <c r="P40" s="7">
        <v>5.6879667050107504E+16</v>
      </c>
      <c r="Q40" s="7">
        <v>5.6879667050107504E+16</v>
      </c>
      <c r="R40" s="7">
        <f t="shared" si="0"/>
        <v>4.4226667994702424E+16</v>
      </c>
      <c r="S40" s="7">
        <f t="shared" si="1"/>
        <v>5.6879667050107504E+16</v>
      </c>
      <c r="T40" s="9">
        <f t="shared" si="2"/>
        <v>0.77754794091430668</v>
      </c>
    </row>
    <row r="41" spans="1:20">
      <c r="A41" s="4" t="s">
        <v>59</v>
      </c>
      <c r="B41" s="6">
        <v>214</v>
      </c>
      <c r="C41" s="7">
        <v>720912511724345</v>
      </c>
      <c r="D41" s="7">
        <v>7.64527718683668E+16</v>
      </c>
      <c r="E41" s="7">
        <v>360456255862172</v>
      </c>
      <c r="F41" s="7">
        <v>327815858335515</v>
      </c>
      <c r="G41" s="7">
        <v>360456255862172</v>
      </c>
      <c r="H41" s="7">
        <v>6.32600729038112E+16</v>
      </c>
      <c r="I41" s="7">
        <v>360456255862172</v>
      </c>
      <c r="J41" s="7">
        <v>327815858335515</v>
      </c>
      <c r="L41" s="7"/>
      <c r="M41" s="7"/>
      <c r="N41" s="7"/>
      <c r="O41" s="7"/>
      <c r="P41" s="7"/>
      <c r="Q41" s="7"/>
      <c r="R41" s="7">
        <f t="shared" si="0"/>
        <v>2.126005049355688E+16</v>
      </c>
      <c r="S41" s="7">
        <f t="shared" si="1"/>
        <v>0</v>
      </c>
      <c r="T41" s="9" t="str">
        <f t="shared" si="2"/>
        <v>Inf</v>
      </c>
    </row>
    <row r="42" spans="1:20">
      <c r="A42" s="4" t="s">
        <v>60</v>
      </c>
      <c r="B42" s="6">
        <v>238</v>
      </c>
      <c r="C42" s="7">
        <v>7988176607600470</v>
      </c>
      <c r="D42" s="7">
        <v>3422069661702940</v>
      </c>
      <c r="E42" s="7">
        <v>7724762216033720</v>
      </c>
      <c r="F42" s="7">
        <v>2.57424372790834E+16</v>
      </c>
      <c r="G42" s="7"/>
      <c r="H42" s="7"/>
      <c r="I42" s="7"/>
      <c r="J42" s="7"/>
      <c r="K42" s="4" t="s">
        <v>61</v>
      </c>
      <c r="L42" s="7">
        <v>8583069128926360</v>
      </c>
      <c r="M42" s="7">
        <v>8583069128926360</v>
      </c>
      <c r="N42" s="7">
        <v>8583069128926360</v>
      </c>
      <c r="O42" s="7"/>
      <c r="P42" s="7"/>
      <c r="Q42" s="7"/>
      <c r="R42" s="7">
        <f t="shared" si="0"/>
        <v>4157373136754739.5</v>
      </c>
      <c r="S42" s="7">
        <f t="shared" si="1"/>
        <v>4291534564463180</v>
      </c>
      <c r="T42" s="9">
        <f t="shared" si="2"/>
        <v>0.96873812253095004</v>
      </c>
    </row>
    <row r="43" spans="1:20">
      <c r="A43" s="4" t="s">
        <v>401</v>
      </c>
      <c r="B43" s="6">
        <v>239</v>
      </c>
      <c r="C43" s="7"/>
      <c r="D43" s="7"/>
      <c r="E43" s="7"/>
      <c r="F43" s="7"/>
      <c r="G43" s="7">
        <v>1.18952587487889E+16</v>
      </c>
      <c r="H43" s="7">
        <v>2795649330287520</v>
      </c>
      <c r="I43" s="7">
        <v>1.14575792224898E+16</v>
      </c>
      <c r="J43" s="7">
        <v>3.6493906047078896E+16</v>
      </c>
      <c r="K43" s="4" t="s">
        <v>402</v>
      </c>
      <c r="L43" s="7"/>
      <c r="M43" s="7"/>
      <c r="N43" s="7"/>
      <c r="O43" s="7">
        <v>1.27306435805442E+16</v>
      </c>
      <c r="P43" s="7">
        <v>1.27306435805442E+16</v>
      </c>
      <c r="Q43" s="7">
        <v>1.27306435805442E+16</v>
      </c>
      <c r="R43" s="7">
        <f t="shared" si="0"/>
        <v>5746968397588878</v>
      </c>
      <c r="S43" s="7">
        <f t="shared" si="1"/>
        <v>6365321790272100</v>
      </c>
      <c r="T43" s="9">
        <f t="shared" si="2"/>
        <v>0.90285591002983856</v>
      </c>
    </row>
    <row r="44" spans="1:20">
      <c r="A44" s="4" t="s">
        <v>62</v>
      </c>
      <c r="B44" s="6">
        <v>124</v>
      </c>
      <c r="C44" s="7">
        <v>2949008269794840</v>
      </c>
      <c r="D44" s="7">
        <v>1553110546216110</v>
      </c>
      <c r="E44" s="7">
        <v>3090373025634100</v>
      </c>
      <c r="F44" s="7">
        <v>2531840526254450</v>
      </c>
      <c r="G44" s="7">
        <v>2970165438970330</v>
      </c>
      <c r="H44" s="7">
        <v>855795607098675</v>
      </c>
      <c r="I44" s="7">
        <v>3090373025634100</v>
      </c>
      <c r="J44" s="7">
        <v>2531840526254450</v>
      </c>
      <c r="K44" s="4" t="s">
        <v>62</v>
      </c>
      <c r="L44" s="7">
        <v>4402240777256550</v>
      </c>
      <c r="M44" s="7">
        <v>4402240777256550</v>
      </c>
      <c r="N44" s="7">
        <v>4402240777256550</v>
      </c>
      <c r="O44" s="7">
        <v>4402240777256550</v>
      </c>
      <c r="P44" s="7">
        <v>4402240777256550</v>
      </c>
      <c r="Q44" s="7">
        <v>4402240777256550</v>
      </c>
      <c r="R44" s="7">
        <f t="shared" si="0"/>
        <v>2429507939627668.5</v>
      </c>
      <c r="S44" s="7">
        <f t="shared" si="1"/>
        <v>4402240777256550</v>
      </c>
      <c r="T44" s="9">
        <f t="shared" si="2"/>
        <v>0.5518798408708856</v>
      </c>
    </row>
    <row r="45" spans="1:20">
      <c r="A45" s="4" t="s">
        <v>63</v>
      </c>
      <c r="B45" s="6">
        <v>844</v>
      </c>
      <c r="C45" s="7">
        <v>2921059085328480</v>
      </c>
      <c r="D45" s="7">
        <v>8476826778878330</v>
      </c>
      <c r="E45" s="7">
        <v>2771133649423760</v>
      </c>
      <c r="F45" s="7">
        <v>3852769593303000</v>
      </c>
      <c r="G45" s="7">
        <v>2921059085328480</v>
      </c>
      <c r="H45" s="7">
        <v>1.28324804381008E+16</v>
      </c>
      <c r="I45" s="7">
        <v>2771133649423760</v>
      </c>
      <c r="J45" s="7">
        <v>3852769593303000</v>
      </c>
      <c r="L45" s="7"/>
      <c r="M45" s="7"/>
      <c r="N45" s="7"/>
      <c r="O45" s="7"/>
      <c r="P45" s="7"/>
      <c r="Q45" s="7"/>
      <c r="R45" s="7">
        <f t="shared" si="0"/>
        <v>5289330862302842</v>
      </c>
      <c r="S45" s="7">
        <f t="shared" si="1"/>
        <v>0</v>
      </c>
      <c r="T45" s="9" t="str">
        <f t="shared" si="2"/>
        <v>Inf</v>
      </c>
    </row>
    <row r="46" spans="1:20">
      <c r="A46" s="4" t="s">
        <v>64</v>
      </c>
      <c r="B46" s="6">
        <v>81</v>
      </c>
      <c r="C46" s="7">
        <v>5614535365094800</v>
      </c>
      <c r="D46" s="7">
        <v>6495172503724830</v>
      </c>
      <c r="E46" s="7">
        <v>4871379377793620</v>
      </c>
      <c r="F46" s="7">
        <v>7427672499619640</v>
      </c>
      <c r="G46" s="7">
        <v>6161861901408680</v>
      </c>
      <c r="H46" s="7">
        <v>6495172503724830</v>
      </c>
      <c r="I46" s="7">
        <v>4871379377793620</v>
      </c>
      <c r="J46" s="7">
        <v>7427672499619640</v>
      </c>
      <c r="K46" s="4" t="s">
        <v>64</v>
      </c>
      <c r="L46" s="7">
        <v>3.52941150847088E+16</v>
      </c>
      <c r="M46" s="7">
        <v>3.52941150847088E+16</v>
      </c>
      <c r="N46" s="7">
        <v>3.52941150847088E+16</v>
      </c>
      <c r="O46" s="7">
        <v>3.52941150847088E+16</v>
      </c>
      <c r="P46" s="7">
        <v>3.52941150847088E+16</v>
      </c>
      <c r="Q46" s="7">
        <v>3.52941150847088E+16</v>
      </c>
      <c r="R46" s="7">
        <f t="shared" si="0"/>
        <v>5919192404393021</v>
      </c>
      <c r="S46" s="7">
        <f t="shared" si="1"/>
        <v>3.52941150847088E+16</v>
      </c>
      <c r="T46" s="9">
        <f t="shared" si="2"/>
        <v>0.16771046363356806</v>
      </c>
    </row>
    <row r="47" spans="1:20">
      <c r="A47" s="4" t="s">
        <v>65</v>
      </c>
      <c r="B47" s="6">
        <v>884</v>
      </c>
      <c r="C47" s="7">
        <v>201122514886971</v>
      </c>
      <c r="D47" s="7">
        <v>1.99815218540205E+16</v>
      </c>
      <c r="E47" s="7">
        <v>100561257443485</v>
      </c>
      <c r="F47" s="7">
        <v>1.92776851241935E+16</v>
      </c>
      <c r="G47" s="7">
        <v>201122514886971</v>
      </c>
      <c r="H47" s="7">
        <v>2.09670221769667E+16</v>
      </c>
      <c r="I47" s="7">
        <v>100561257443485</v>
      </c>
      <c r="J47" s="7">
        <v>1.92776851241935E+16</v>
      </c>
      <c r="L47" s="7"/>
      <c r="M47" s="7"/>
      <c r="N47" s="7"/>
      <c r="O47" s="7"/>
      <c r="P47" s="7"/>
      <c r="Q47" s="7"/>
      <c r="R47" s="7">
        <f t="shared" si="0"/>
        <v>8160555248766566</v>
      </c>
      <c r="S47" s="7">
        <f t="shared" si="1"/>
        <v>0</v>
      </c>
      <c r="T47" s="9" t="str">
        <f t="shared" si="2"/>
        <v>Inf</v>
      </c>
    </row>
    <row r="48" spans="1:20">
      <c r="A48" s="4" t="s">
        <v>66</v>
      </c>
      <c r="B48" s="6">
        <v>883</v>
      </c>
      <c r="C48" s="7">
        <v>141415588586603</v>
      </c>
      <c r="D48" s="7">
        <v>4815200791373850</v>
      </c>
      <c r="E48" s="7">
        <v>70707794293301.797</v>
      </c>
      <c r="F48" s="7">
        <v>556525779764000</v>
      </c>
      <c r="G48" s="7">
        <v>70707794293301.797</v>
      </c>
      <c r="H48" s="7">
        <v>4878837806237820</v>
      </c>
      <c r="I48" s="7">
        <v>70707794293301.797</v>
      </c>
      <c r="J48" s="7">
        <v>556525779764000</v>
      </c>
      <c r="L48" s="7"/>
      <c r="M48" s="7"/>
      <c r="N48" s="7"/>
      <c r="O48" s="7"/>
      <c r="P48" s="7"/>
      <c r="Q48" s="7"/>
      <c r="R48" s="7">
        <f t="shared" si="0"/>
        <v>1562789213338126.8</v>
      </c>
      <c r="S48" s="7">
        <f t="shared" si="1"/>
        <v>0</v>
      </c>
      <c r="T48" s="9" t="str">
        <f t="shared" si="2"/>
        <v>Inf</v>
      </c>
    </row>
    <row r="49" spans="1:20">
      <c r="A49" s="4" t="s">
        <v>67</v>
      </c>
      <c r="B49" s="6">
        <v>582</v>
      </c>
      <c r="C49" s="7">
        <v>4074806425227870</v>
      </c>
      <c r="D49" s="7">
        <v>9405425226728530</v>
      </c>
      <c r="E49" s="7">
        <v>3668115838424120</v>
      </c>
      <c r="F49" s="7">
        <v>4399717897833740</v>
      </c>
      <c r="G49" s="7">
        <v>3985925156835280</v>
      </c>
      <c r="H49" s="7">
        <v>9405425226728530</v>
      </c>
      <c r="I49" s="7">
        <v>3668115838424120</v>
      </c>
      <c r="J49" s="7">
        <v>4399717897833740</v>
      </c>
      <c r="K49" s="4" t="s">
        <v>68</v>
      </c>
      <c r="L49" s="7">
        <v>5131518161340150</v>
      </c>
      <c r="M49" s="7">
        <v>5131518161340150</v>
      </c>
      <c r="N49" s="7">
        <v>5131518161340150</v>
      </c>
      <c r="O49" s="7">
        <v>5131518161340150</v>
      </c>
      <c r="P49" s="7">
        <v>5131518161340150</v>
      </c>
      <c r="Q49" s="7">
        <v>5131518161340150</v>
      </c>
      <c r="R49" s="7">
        <f t="shared" si="0"/>
        <v>5571143846638641</v>
      </c>
      <c r="S49" s="7">
        <f t="shared" si="1"/>
        <v>5131518161340150</v>
      </c>
      <c r="T49" s="9">
        <f t="shared" si="2"/>
        <v>1.0856716611880173</v>
      </c>
    </row>
    <row r="50" spans="1:20">
      <c r="A50" s="4" t="s">
        <v>69</v>
      </c>
      <c r="B50" s="6">
        <v>184</v>
      </c>
      <c r="C50" s="7">
        <v>6.31763845175432E+16</v>
      </c>
      <c r="D50" s="7">
        <v>4.6205849141580304E+16</v>
      </c>
      <c r="E50" s="7">
        <v>4.7909290584587904E+16</v>
      </c>
      <c r="F50" s="7">
        <v>4.77847504453048E+16</v>
      </c>
      <c r="G50" s="7">
        <v>6.0115513174639E+16</v>
      </c>
      <c r="H50" s="7">
        <v>5.44568936311482E+16</v>
      </c>
      <c r="I50" s="7">
        <v>4.7909290584587904E+16</v>
      </c>
      <c r="J50" s="7">
        <v>4.77847504453048E+16</v>
      </c>
      <c r="L50" s="7"/>
      <c r="M50" s="7"/>
      <c r="N50" s="7"/>
      <c r="O50" s="7"/>
      <c r="P50" s="7"/>
      <c r="Q50" s="7"/>
      <c r="R50" s="7">
        <f t="shared" si="0"/>
        <v>5.2744458289643456E+16</v>
      </c>
      <c r="S50" s="7">
        <f t="shared" si="1"/>
        <v>0</v>
      </c>
      <c r="T50" s="9" t="str">
        <f t="shared" si="2"/>
        <v>Inf</v>
      </c>
    </row>
    <row r="51" spans="1:20">
      <c r="A51" s="4" t="s">
        <v>70</v>
      </c>
      <c r="B51" s="6">
        <v>622</v>
      </c>
      <c r="C51" s="7">
        <v>1.2840786473079E+16</v>
      </c>
      <c r="D51" s="7">
        <v>1.61868059965614E+16</v>
      </c>
      <c r="E51" s="7">
        <v>2.31436894812693E+16</v>
      </c>
      <c r="F51" s="7">
        <v>1.53212336740782E+16</v>
      </c>
      <c r="G51" s="7">
        <v>1.2840786473079E+16</v>
      </c>
      <c r="H51" s="7">
        <v>1.62309117349716E+16</v>
      </c>
      <c r="I51" s="7">
        <v>2.31436894812693E+16</v>
      </c>
      <c r="J51" s="7">
        <v>1.53212336740782E+16</v>
      </c>
      <c r="K51" s="4" t="s">
        <v>71</v>
      </c>
      <c r="L51" s="7">
        <v>1.65075235612348E+16</v>
      </c>
      <c r="M51" s="7">
        <v>1.65075235612348E+16</v>
      </c>
      <c r="N51" s="7">
        <v>1.65075235612348E+16</v>
      </c>
      <c r="O51" s="7">
        <v>1.65075235612348E+16</v>
      </c>
      <c r="P51" s="7">
        <v>1.65075235612348E+16</v>
      </c>
      <c r="Q51" s="7">
        <v>1.65075235612348E+16</v>
      </c>
      <c r="R51" s="7">
        <f t="shared" si="0"/>
        <v>1.7190123813442262E+16</v>
      </c>
      <c r="S51" s="7">
        <f t="shared" si="1"/>
        <v>1.65075235612348E+16</v>
      </c>
      <c r="T51" s="9">
        <f t="shared" si="2"/>
        <v>1.0413508573636348</v>
      </c>
    </row>
    <row r="52" spans="1:20">
      <c r="A52" s="4" t="s">
        <v>403</v>
      </c>
      <c r="B52" s="6">
        <v>624</v>
      </c>
      <c r="C52" s="7"/>
      <c r="D52" s="7"/>
      <c r="E52" s="7"/>
      <c r="F52" s="7"/>
      <c r="G52" s="7">
        <v>99802614532779.297</v>
      </c>
      <c r="H52" s="7">
        <v>4449979018158260</v>
      </c>
      <c r="I52" s="7">
        <v>31560134880555</v>
      </c>
      <c r="J52" s="7">
        <v>179918016927068</v>
      </c>
      <c r="L52" s="7"/>
      <c r="M52" s="7"/>
      <c r="N52" s="7"/>
      <c r="O52" s="7"/>
      <c r="P52" s="7"/>
      <c r="Q52" s="7"/>
      <c r="R52" s="7">
        <f t="shared" si="0"/>
        <v>696197165982092.5</v>
      </c>
      <c r="S52" s="7">
        <f t="shared" si="1"/>
        <v>0</v>
      </c>
      <c r="T52" s="9" t="str">
        <f t="shared" si="2"/>
        <v>Inf</v>
      </c>
    </row>
    <row r="53" spans="1:20">
      <c r="A53" s="4" t="s">
        <v>404</v>
      </c>
      <c r="B53" s="6">
        <v>625</v>
      </c>
      <c r="C53" s="7"/>
      <c r="D53" s="7"/>
      <c r="E53" s="7"/>
      <c r="F53" s="7"/>
      <c r="G53" s="7">
        <v>118061504180955</v>
      </c>
      <c r="H53" s="7">
        <v>7888687295144620</v>
      </c>
      <c r="I53" s="7">
        <v>37334061974181.797</v>
      </c>
      <c r="J53" s="7">
        <v>721182075155270</v>
      </c>
      <c r="L53" s="7"/>
      <c r="M53" s="7"/>
      <c r="N53" s="7"/>
      <c r="O53" s="7"/>
      <c r="P53" s="7"/>
      <c r="Q53" s="7"/>
      <c r="R53" s="7">
        <f t="shared" si="0"/>
        <v>1242671532952727</v>
      </c>
      <c r="S53" s="7">
        <f t="shared" si="1"/>
        <v>0</v>
      </c>
      <c r="T53" s="9" t="str">
        <f t="shared" si="2"/>
        <v>Inf</v>
      </c>
    </row>
    <row r="54" spans="1:20">
      <c r="A54" s="4" t="s">
        <v>72</v>
      </c>
      <c r="B54" s="6">
        <v>626</v>
      </c>
      <c r="C54" s="7">
        <v>105322101308660</v>
      </c>
      <c r="D54" s="7">
        <v>9991661256869370</v>
      </c>
      <c r="E54" s="7">
        <v>33305537522897.898</v>
      </c>
      <c r="F54" s="7">
        <v>337518317257047</v>
      </c>
      <c r="G54" s="7">
        <v>74474512454952</v>
      </c>
      <c r="H54" s="7">
        <v>8636125879687420</v>
      </c>
      <c r="I54" s="7">
        <v>33305537522897.898</v>
      </c>
      <c r="J54" s="7">
        <v>337518317257047</v>
      </c>
      <c r="L54" s="7"/>
      <c r="M54" s="7"/>
      <c r="N54" s="7"/>
      <c r="O54" s="7"/>
      <c r="P54" s="7"/>
      <c r="Q54" s="7"/>
      <c r="R54" s="7">
        <f t="shared" si="0"/>
        <v>2864881055530634</v>
      </c>
      <c r="S54" s="7">
        <f t="shared" si="1"/>
        <v>0</v>
      </c>
      <c r="T54" s="9" t="str">
        <f t="shared" si="2"/>
        <v>Inf</v>
      </c>
    </row>
    <row r="55" spans="1:20">
      <c r="A55" s="4" t="s">
        <v>405</v>
      </c>
      <c r="B55" s="6">
        <v>627</v>
      </c>
      <c r="C55" s="7"/>
      <c r="D55" s="7"/>
      <c r="E55" s="7"/>
      <c r="F55" s="7"/>
      <c r="G55" s="7">
        <v>27075542379619</v>
      </c>
      <c r="H55" s="7">
        <v>1971243817093140</v>
      </c>
      <c r="I55" s="7">
        <v>12108377254871.9</v>
      </c>
      <c r="J55" s="7">
        <v>6931924894641620</v>
      </c>
      <c r="L55" s="7"/>
      <c r="M55" s="7"/>
      <c r="N55" s="7"/>
      <c r="O55" s="7"/>
      <c r="P55" s="7"/>
      <c r="Q55" s="7"/>
      <c r="R55" s="7">
        <f t="shared" si="0"/>
        <v>648160405241225.75</v>
      </c>
      <c r="S55" s="7">
        <f t="shared" si="1"/>
        <v>0</v>
      </c>
      <c r="T55" s="9" t="str">
        <f t="shared" si="2"/>
        <v>Inf</v>
      </c>
    </row>
    <row r="56" spans="1:20">
      <c r="A56" s="4" t="s">
        <v>406</v>
      </c>
      <c r="B56" s="6">
        <v>628</v>
      </c>
      <c r="C56" s="7"/>
      <c r="D56" s="7"/>
      <c r="E56" s="7"/>
      <c r="F56" s="7"/>
      <c r="G56" s="7">
        <v>70322578529102.602</v>
      </c>
      <c r="H56" s="7">
        <v>4217279093400410</v>
      </c>
      <c r="I56" s="7">
        <v>31448762814320.699</v>
      </c>
      <c r="J56" s="7">
        <v>1.80305191843345E+16</v>
      </c>
      <c r="L56" s="7"/>
      <c r="M56" s="7"/>
      <c r="N56" s="7"/>
      <c r="O56" s="7"/>
      <c r="P56" s="7"/>
      <c r="Q56" s="7"/>
      <c r="R56" s="7">
        <f t="shared" si="0"/>
        <v>1549383524428300</v>
      </c>
      <c r="S56" s="7">
        <f t="shared" si="1"/>
        <v>0</v>
      </c>
      <c r="T56" s="9" t="str">
        <f t="shared" si="2"/>
        <v>Inf</v>
      </c>
    </row>
    <row r="57" spans="1:20">
      <c r="A57" s="4" t="s">
        <v>407</v>
      </c>
      <c r="B57" s="6">
        <v>629</v>
      </c>
      <c r="C57" s="7"/>
      <c r="D57" s="7"/>
      <c r="E57" s="7"/>
      <c r="F57" s="7"/>
      <c r="G57" s="7">
        <v>101493142629181</v>
      </c>
      <c r="H57" s="7">
        <v>3902718320117770</v>
      </c>
      <c r="I57" s="7">
        <v>32094723027284.301</v>
      </c>
      <c r="J57" s="7">
        <v>619973764718051</v>
      </c>
      <c r="L57" s="7"/>
      <c r="M57" s="7"/>
      <c r="N57" s="7"/>
      <c r="O57" s="7"/>
      <c r="P57" s="7"/>
      <c r="Q57" s="7"/>
      <c r="R57" s="7">
        <f t="shared" si="0"/>
        <v>636444616102037.75</v>
      </c>
      <c r="S57" s="7">
        <f t="shared" si="1"/>
        <v>0</v>
      </c>
      <c r="T57" s="9" t="str">
        <f t="shared" si="2"/>
        <v>Inf</v>
      </c>
    </row>
    <row r="58" spans="1:20">
      <c r="A58" s="4" t="s">
        <v>408</v>
      </c>
      <c r="B58" s="6">
        <v>630</v>
      </c>
      <c r="C58" s="7"/>
      <c r="D58" s="7"/>
      <c r="E58" s="7"/>
      <c r="F58" s="7"/>
      <c r="G58" s="7">
        <v>49966554110473.703</v>
      </c>
      <c r="H58" s="7">
        <v>1488203793997380</v>
      </c>
      <c r="I58" s="7">
        <v>22345402312273</v>
      </c>
      <c r="J58" s="7">
        <v>226448307032575</v>
      </c>
      <c r="L58" s="7"/>
      <c r="M58" s="7"/>
      <c r="N58" s="7"/>
      <c r="O58" s="7"/>
      <c r="P58" s="7"/>
      <c r="Q58" s="7"/>
      <c r="R58" s="7">
        <f t="shared" si="0"/>
        <v>245399777914647.75</v>
      </c>
      <c r="S58" s="7">
        <f t="shared" si="1"/>
        <v>0</v>
      </c>
      <c r="T58" s="9" t="str">
        <f t="shared" si="2"/>
        <v>Inf</v>
      </c>
    </row>
    <row r="59" spans="1:20">
      <c r="A59" s="4" t="s">
        <v>409</v>
      </c>
      <c r="B59" s="6">
        <v>631</v>
      </c>
      <c r="C59" s="7"/>
      <c r="D59" s="7"/>
      <c r="E59" s="7"/>
      <c r="F59" s="7"/>
      <c r="G59" s="7">
        <v>98282933728845.797</v>
      </c>
      <c r="H59" s="7">
        <v>646106670459296</v>
      </c>
      <c r="I59" s="7">
        <v>43952834725122.203</v>
      </c>
      <c r="J59" s="7">
        <v>250566320200976</v>
      </c>
      <c r="L59" s="7"/>
      <c r="M59" s="7"/>
      <c r="N59" s="7"/>
      <c r="O59" s="7"/>
      <c r="P59" s="7"/>
      <c r="Q59" s="7"/>
      <c r="R59" s="7">
        <f t="shared" si="0"/>
        <v>130779681847038.39</v>
      </c>
      <c r="S59" s="7">
        <f t="shared" si="1"/>
        <v>0</v>
      </c>
      <c r="T59" s="9" t="str">
        <f t="shared" si="2"/>
        <v>Inf</v>
      </c>
    </row>
    <row r="60" spans="1:20">
      <c r="A60" s="4" t="s">
        <v>410</v>
      </c>
      <c r="B60" s="6">
        <v>632</v>
      </c>
      <c r="C60" s="7"/>
      <c r="D60" s="7"/>
      <c r="E60" s="7"/>
      <c r="F60" s="7"/>
      <c r="G60" s="7">
        <v>11575127977458.6</v>
      </c>
      <c r="H60" s="7">
        <v>3472538393237600</v>
      </c>
      <c r="I60" s="7">
        <v>11575127977458.6</v>
      </c>
      <c r="J60" s="7">
        <v>1157512797745860</v>
      </c>
      <c r="L60" s="7"/>
      <c r="M60" s="7"/>
      <c r="N60" s="7"/>
      <c r="O60" s="7"/>
      <c r="P60" s="7"/>
      <c r="Q60" s="7"/>
      <c r="R60" s="7">
        <f t="shared" si="0"/>
        <v>582228937266170.62</v>
      </c>
      <c r="S60" s="7">
        <f t="shared" si="1"/>
        <v>0</v>
      </c>
      <c r="T60" s="9" t="str">
        <f t="shared" si="2"/>
        <v>Inf</v>
      </c>
    </row>
    <row r="61" spans="1:20">
      <c r="A61" s="4" t="s">
        <v>73</v>
      </c>
      <c r="B61" s="6">
        <v>633</v>
      </c>
      <c r="C61" s="7">
        <v>1003860890152380</v>
      </c>
      <c r="D61" s="7">
        <v>3.1744979028304E+16</v>
      </c>
      <c r="E61" s="7">
        <v>105816596761013</v>
      </c>
      <c r="F61" s="7">
        <v>3651684759998440</v>
      </c>
      <c r="G61" s="7"/>
      <c r="H61" s="7"/>
      <c r="I61" s="7"/>
      <c r="J61" s="7"/>
      <c r="L61" s="7"/>
      <c r="M61" s="7"/>
      <c r="N61" s="7"/>
      <c r="O61" s="7"/>
      <c r="P61" s="7"/>
      <c r="Q61" s="7"/>
      <c r="R61" s="7">
        <f t="shared" si="0"/>
        <v>5110782715282531</v>
      </c>
      <c r="S61" s="7">
        <f t="shared" si="1"/>
        <v>0</v>
      </c>
      <c r="T61" s="9" t="str">
        <f t="shared" si="2"/>
        <v>Inf</v>
      </c>
    </row>
    <row r="62" spans="1:20">
      <c r="A62" s="4" t="s">
        <v>74</v>
      </c>
      <c r="B62" s="6">
        <v>776</v>
      </c>
      <c r="C62" s="7">
        <v>8.3219544221510096E+16</v>
      </c>
      <c r="D62" s="7">
        <v>1.90743945959638E+16</v>
      </c>
      <c r="E62" s="7">
        <v>5.4883871243103504E+16</v>
      </c>
      <c r="F62" s="7">
        <v>1.1170020772514499E+17</v>
      </c>
      <c r="G62" s="7"/>
      <c r="H62" s="7"/>
      <c r="I62" s="7"/>
      <c r="J62" s="7"/>
      <c r="K62" s="4" t="s">
        <v>75</v>
      </c>
      <c r="L62" s="7">
        <v>1.4431152789352301E+17</v>
      </c>
      <c r="M62" s="7">
        <v>1.4431152789352301E+17</v>
      </c>
      <c r="N62" s="7">
        <v>1.4431152789352301E+17</v>
      </c>
      <c r="O62" s="7">
        <v>1.4431152789352301E+17</v>
      </c>
      <c r="P62" s="7">
        <v>1.4431152789352301E+17</v>
      </c>
      <c r="Q62" s="7">
        <v>1.4431152789352301E+17</v>
      </c>
      <c r="R62" s="7">
        <f t="shared" si="0"/>
        <v>2.9161681895343856E+16</v>
      </c>
      <c r="S62" s="7">
        <f t="shared" si="1"/>
        <v>1.4431152789352301E+17</v>
      </c>
      <c r="T62" s="9">
        <f t="shared" si="2"/>
        <v>0.20207451421940556</v>
      </c>
    </row>
    <row r="63" spans="1:20">
      <c r="A63" s="4" t="s">
        <v>411</v>
      </c>
      <c r="B63" s="6">
        <v>121</v>
      </c>
      <c r="C63" s="7"/>
      <c r="D63" s="7"/>
      <c r="E63" s="7"/>
      <c r="F63" s="7"/>
      <c r="G63" s="7">
        <v>1.2035286900591299E+17</v>
      </c>
      <c r="H63" s="7">
        <v>1.65781010373515E+16</v>
      </c>
      <c r="I63" s="7">
        <v>7.5844812245883504E+16</v>
      </c>
      <c r="J63" s="7">
        <v>1.27782141428136E+17</v>
      </c>
      <c r="K63" s="4" t="s">
        <v>411</v>
      </c>
      <c r="L63" s="7"/>
      <c r="M63" s="7"/>
      <c r="N63" s="7"/>
      <c r="O63" s="7"/>
      <c r="P63" s="7"/>
      <c r="Q63" s="7"/>
      <c r="R63" s="7">
        <f t="shared" si="0"/>
        <v>3.8305474414779E+16</v>
      </c>
      <c r="S63" s="7">
        <f t="shared" si="1"/>
        <v>0</v>
      </c>
      <c r="T63" s="9" t="str">
        <f t="shared" si="2"/>
        <v>Inf</v>
      </c>
    </row>
    <row r="64" spans="1:20">
      <c r="A64" s="4" t="s">
        <v>76</v>
      </c>
      <c r="B64" s="6">
        <v>157</v>
      </c>
      <c r="C64" s="7">
        <v>276610262379647</v>
      </c>
      <c r="D64" s="7">
        <v>4.3567879079697504E+16</v>
      </c>
      <c r="E64" s="7">
        <v>123702098465921</v>
      </c>
      <c r="F64" s="7">
        <v>1752927333129960</v>
      </c>
      <c r="G64" s="7">
        <v>123702098465921</v>
      </c>
      <c r="H64" s="7">
        <v>4.0153701162038096E+16</v>
      </c>
      <c r="I64" s="7">
        <v>123702098465921</v>
      </c>
      <c r="J64" s="7">
        <v>1752927333129960</v>
      </c>
      <c r="L64" s="7"/>
      <c r="M64" s="7"/>
      <c r="N64" s="7"/>
      <c r="O64" s="7"/>
      <c r="P64" s="7"/>
      <c r="Q64" s="7"/>
      <c r="R64" s="7">
        <f t="shared" si="0"/>
        <v>1.2830687253239946E+16</v>
      </c>
      <c r="S64" s="7">
        <f t="shared" si="1"/>
        <v>0</v>
      </c>
      <c r="T64" s="9" t="str">
        <f t="shared" si="2"/>
        <v>Inf</v>
      </c>
    </row>
    <row r="65" spans="1:20">
      <c r="A65" s="4" t="s">
        <v>77</v>
      </c>
      <c r="B65" s="6">
        <v>163</v>
      </c>
      <c r="C65" s="7">
        <v>2214462223606400</v>
      </c>
      <c r="D65" s="7">
        <v>5.5773042590275E+16</v>
      </c>
      <c r="E65" s="7">
        <v>189189425340145</v>
      </c>
      <c r="F65" s="7">
        <v>1554947738499410</v>
      </c>
      <c r="G65" s="7">
        <v>1616434450106200</v>
      </c>
      <c r="H65" s="7">
        <v>5.39946619920776E+16</v>
      </c>
      <c r="I65" s="7">
        <v>189189425340145</v>
      </c>
      <c r="J65" s="7">
        <v>1554947738499410</v>
      </c>
      <c r="L65" s="7"/>
      <c r="M65" s="7"/>
      <c r="N65" s="7"/>
      <c r="O65" s="7"/>
      <c r="P65" s="7"/>
      <c r="Q65" s="7"/>
      <c r="R65" s="7">
        <f t="shared" si="0"/>
        <v>1.7252041789861764E+16</v>
      </c>
      <c r="S65" s="7">
        <f t="shared" si="1"/>
        <v>0</v>
      </c>
      <c r="T65" s="9" t="str">
        <f t="shared" si="2"/>
        <v>Inf</v>
      </c>
    </row>
    <row r="66" spans="1:20">
      <c r="A66" s="4" t="s">
        <v>78</v>
      </c>
      <c r="B66" s="6">
        <v>125</v>
      </c>
      <c r="C66" s="7">
        <v>2.37244542979129E+16</v>
      </c>
      <c r="D66" s="7">
        <v>2.47223267728083E+16</v>
      </c>
      <c r="E66" s="7">
        <v>2.1724364475227E+16</v>
      </c>
      <c r="F66" s="7">
        <v>7.84009160711152E+16</v>
      </c>
      <c r="G66" s="7">
        <v>2.37244542979129E+16</v>
      </c>
      <c r="H66" s="7">
        <v>2.4114044567502E+16</v>
      </c>
      <c r="I66" s="7">
        <v>2.1724364475227E+16</v>
      </c>
      <c r="J66" s="7">
        <v>7.84009160711152E+16</v>
      </c>
      <c r="K66" s="4" t="s">
        <v>78</v>
      </c>
      <c r="L66" s="7">
        <v>4.63623228792152E+16</v>
      </c>
      <c r="M66" s="7">
        <v>4.63623228792152E+16</v>
      </c>
      <c r="N66" s="7">
        <v>4.63623228792152E+16</v>
      </c>
      <c r="O66" s="7">
        <v>4.63623228792152E+16</v>
      </c>
      <c r="P66" s="7">
        <v>4.63623228792152E+16</v>
      </c>
      <c r="Q66" s="7">
        <v>4.63623228792152E+16</v>
      </c>
      <c r="R66" s="7">
        <f t="shared" ref="R66:R129" si="3">0.5*(0.3*C66+0.3*D66+0.3*E66+0.1*F66+0.3*G66+0.3*H66+0.3*I66+0.1*J66)</f>
        <v>2.8800192940100032E+16</v>
      </c>
      <c r="S66" s="7">
        <f t="shared" ref="S66:S129" si="4">0.5*(0.5*L66+0.2*M66+0.3*N66)+0.5*(0.5*O66+0.2*P66+0.3*Q66)</f>
        <v>4.63623228792152E+16</v>
      </c>
      <c r="T66" s="9">
        <f t="shared" ref="T66:T129" si="5">IF(S66=0,"Inf",R66/S66)</f>
        <v>0.62119823062212254</v>
      </c>
    </row>
    <row r="67" spans="1:20">
      <c r="A67" s="4" t="s">
        <v>79</v>
      </c>
      <c r="B67" s="6">
        <v>894</v>
      </c>
      <c r="C67" s="7">
        <v>3702454391327040</v>
      </c>
      <c r="D67" s="7">
        <v>4331988718628820</v>
      </c>
      <c r="E67" s="7">
        <v>3512423285374720</v>
      </c>
      <c r="F67" s="7">
        <v>3492635360546190</v>
      </c>
      <c r="G67" s="7">
        <v>3702454391327040</v>
      </c>
      <c r="H67" s="7">
        <v>4214907942449660</v>
      </c>
      <c r="I67" s="7">
        <v>3512423285374720</v>
      </c>
      <c r="J67" s="7">
        <v>3492635360546190</v>
      </c>
      <c r="L67" s="7"/>
      <c r="M67" s="7"/>
      <c r="N67" s="7"/>
      <c r="O67" s="7"/>
      <c r="P67" s="7"/>
      <c r="Q67" s="7"/>
      <c r="R67" s="7">
        <f t="shared" si="3"/>
        <v>3795761338226919</v>
      </c>
      <c r="S67" s="7">
        <f t="shared" si="4"/>
        <v>0</v>
      </c>
      <c r="T67" s="9" t="str">
        <f t="shared" si="5"/>
        <v>Inf</v>
      </c>
    </row>
    <row r="68" spans="1:20">
      <c r="A68" s="4" t="s">
        <v>80</v>
      </c>
      <c r="B68" s="6">
        <v>245</v>
      </c>
      <c r="C68" s="7">
        <v>1.20935375906474E+17</v>
      </c>
      <c r="D68" s="7">
        <v>9.0477298763077504E+16</v>
      </c>
      <c r="E68" s="7">
        <v>9.4083846200773792E+16</v>
      </c>
      <c r="F68" s="7">
        <v>7.5645217190510896E+16</v>
      </c>
      <c r="G68" s="7">
        <v>1.19323406008234E+17</v>
      </c>
      <c r="H68" s="7">
        <v>8.9787350557605104E+16</v>
      </c>
      <c r="I68" s="7">
        <v>9.4083846200773792E+16</v>
      </c>
      <c r="J68" s="7">
        <v>7.5645217190510896E+16</v>
      </c>
      <c r="K68" s="4" t="s">
        <v>80</v>
      </c>
      <c r="L68" s="7">
        <v>1.37078930484624E+17</v>
      </c>
      <c r="M68" s="7">
        <v>1.37078930484624E+17</v>
      </c>
      <c r="N68" s="7">
        <v>1.37078930484624E+17</v>
      </c>
      <c r="O68" s="7">
        <v>1.37078930484624E+17</v>
      </c>
      <c r="P68" s="7">
        <v>1.37078930484624E+17</v>
      </c>
      <c r="Q68" s="7">
        <v>1.37078930484624E+17</v>
      </c>
      <c r="R68" s="7">
        <f t="shared" si="3"/>
        <v>9.8868190264591824E+16</v>
      </c>
      <c r="S68" s="7">
        <f t="shared" si="4"/>
        <v>1.37078930484624E+17</v>
      </c>
      <c r="T68" s="9">
        <f t="shared" si="5"/>
        <v>0.72125008500618382</v>
      </c>
    </row>
    <row r="69" spans="1:20">
      <c r="A69" s="4" t="s">
        <v>81</v>
      </c>
      <c r="B69" s="6">
        <v>45</v>
      </c>
      <c r="C69" s="7">
        <v>8.27773186841728E+16</v>
      </c>
      <c r="D69" s="7">
        <v>6.4471678177401104E+16</v>
      </c>
      <c r="E69" s="7">
        <v>8.09267926912984E+16</v>
      </c>
      <c r="F69" s="7">
        <v>1.1357183108366899E+17</v>
      </c>
      <c r="G69" s="7">
        <v>8.01903588778076E+16</v>
      </c>
      <c r="H69" s="7">
        <v>6.42019222017634E+16</v>
      </c>
      <c r="I69" s="7">
        <v>8.09267926912984E+16</v>
      </c>
      <c r="J69" s="7">
        <v>1.1357183108366899E+17</v>
      </c>
      <c r="K69" s="4" t="s">
        <v>82</v>
      </c>
      <c r="L69" s="7">
        <v>1.4986443090981101E+17</v>
      </c>
      <c r="M69" s="7">
        <v>1.4986443090981101E+17</v>
      </c>
      <c r="N69" s="7">
        <v>1.4986443090981101E+17</v>
      </c>
      <c r="O69" s="7">
        <v>1.4986443090981101E+17</v>
      </c>
      <c r="P69" s="7">
        <v>1.4986443090981101E+17</v>
      </c>
      <c r="Q69" s="7">
        <v>1.4986443090981101E+17</v>
      </c>
      <c r="R69" s="7">
        <f t="shared" si="3"/>
        <v>7.938141260692816E+16</v>
      </c>
      <c r="S69" s="7">
        <f t="shared" si="4"/>
        <v>1.4986443090981101E+17</v>
      </c>
      <c r="T69" s="9">
        <f t="shared" si="5"/>
        <v>0.52968814631338501</v>
      </c>
    </row>
    <row r="70" spans="1:20">
      <c r="A70" s="4" t="s">
        <v>83</v>
      </c>
      <c r="B70" s="6">
        <v>46</v>
      </c>
      <c r="C70" s="7">
        <v>2.0008186675376198E+17</v>
      </c>
      <c r="D70" s="7">
        <v>1.18360655805092E+17</v>
      </c>
      <c r="E70" s="7">
        <v>1.7198028773746099E+17</v>
      </c>
      <c r="F70" s="7">
        <v>8.54844507085292E+16</v>
      </c>
      <c r="G70" s="7">
        <v>1.9249944695662598E+17</v>
      </c>
      <c r="H70" s="7">
        <v>1.1805491307133699E+17</v>
      </c>
      <c r="I70" s="7">
        <v>1.7198028773746099E+17</v>
      </c>
      <c r="J70" s="7">
        <v>8.54844507085292E+16</v>
      </c>
      <c r="K70" s="4" t="s">
        <v>83</v>
      </c>
      <c r="L70" s="7">
        <v>2.0790874675016499E+17</v>
      </c>
      <c r="M70" s="7">
        <v>2.0790874675016499E+17</v>
      </c>
      <c r="N70" s="7">
        <v>2.0790874675016499E+17</v>
      </c>
      <c r="O70" s="7">
        <v>2.0790874675016499E+17</v>
      </c>
      <c r="P70" s="7">
        <v>2.0790874675016499E+17</v>
      </c>
      <c r="Q70" s="7">
        <v>2.0790874675016499E+17</v>
      </c>
      <c r="R70" s="7">
        <f t="shared" si="3"/>
        <v>1.5449206378011376E+17</v>
      </c>
      <c r="S70" s="7">
        <f t="shared" si="4"/>
        <v>2.0790874675016499E+17</v>
      </c>
      <c r="T70" s="9">
        <f t="shared" si="5"/>
        <v>0.74307630725012375</v>
      </c>
    </row>
    <row r="71" spans="1:20">
      <c r="A71" s="4" t="s">
        <v>84</v>
      </c>
      <c r="B71" s="6">
        <v>246</v>
      </c>
      <c r="C71" s="7">
        <v>3.45281657325345E+16</v>
      </c>
      <c r="D71" s="7">
        <v>1.60243650043597E+16</v>
      </c>
      <c r="E71" s="7">
        <v>2.6927996288318E+16</v>
      </c>
      <c r="F71" s="7">
        <v>3.32471654511363E+16</v>
      </c>
      <c r="G71" s="7">
        <v>3.83893166757338E+16</v>
      </c>
      <c r="H71" s="7">
        <v>1.58477879795183E+16</v>
      </c>
      <c r="I71" s="7">
        <v>2.6927996288318E+16</v>
      </c>
      <c r="J71" s="7">
        <v>3.32471654511363E+16</v>
      </c>
      <c r="K71" s="4" t="s">
        <v>84</v>
      </c>
      <c r="L71" s="7">
        <v>6.5398898089418896E+16</v>
      </c>
      <c r="M71" s="7">
        <v>6.5398898089418896E+16</v>
      </c>
      <c r="N71" s="7">
        <v>6.5398898089418896E+16</v>
      </c>
      <c r="O71" s="7">
        <v>6.5398898089418896E+16</v>
      </c>
      <c r="P71" s="7">
        <v>6.5398898089418896E+16</v>
      </c>
      <c r="Q71" s="7">
        <v>6.5398898089418896E+16</v>
      </c>
      <c r="R71" s="7">
        <f t="shared" si="3"/>
        <v>2.7121560740430972E+16</v>
      </c>
      <c r="S71" s="7">
        <f t="shared" si="4"/>
        <v>6.5398898089418896E+16</v>
      </c>
      <c r="T71" s="9">
        <f t="shared" si="5"/>
        <v>0.414709750970851</v>
      </c>
    </row>
    <row r="72" spans="1:20">
      <c r="A72" s="4" t="s">
        <v>85</v>
      </c>
      <c r="B72" s="6">
        <v>51</v>
      </c>
      <c r="C72" s="7">
        <v>1.43621566843737E+16</v>
      </c>
      <c r="D72" s="7">
        <v>8990140941128400</v>
      </c>
      <c r="E72" s="7">
        <v>1.39382030095014E+16</v>
      </c>
      <c r="F72" s="7">
        <v>3.24011781465008E+16</v>
      </c>
      <c r="G72" s="7">
        <v>1.43621566843737E+16</v>
      </c>
      <c r="H72" s="7">
        <v>8397767313224590</v>
      </c>
      <c r="I72" s="7">
        <v>1.39382030095014E+16</v>
      </c>
      <c r="J72" s="7">
        <v>3.24011781465008E+16</v>
      </c>
      <c r="K72" s="4" t="s">
        <v>85</v>
      </c>
      <c r="L72" s="7">
        <v>1.03245949757013E+16</v>
      </c>
      <c r="M72" s="7">
        <v>1.03245949757013E+16</v>
      </c>
      <c r="N72" s="7">
        <v>1.03245949757013E+16</v>
      </c>
      <c r="O72" s="7">
        <v>1.03245949757013E+16</v>
      </c>
      <c r="P72" s="7">
        <v>1.03245949757013E+16</v>
      </c>
      <c r="Q72" s="7">
        <v>1.03245949757013E+16</v>
      </c>
      <c r="R72" s="7">
        <f t="shared" si="3"/>
        <v>1.4338411960965558E+16</v>
      </c>
      <c r="S72" s="7">
        <f t="shared" si="4"/>
        <v>1.03245949757013E+16</v>
      </c>
      <c r="T72" s="9">
        <f t="shared" si="5"/>
        <v>1.3887626579745438</v>
      </c>
    </row>
    <row r="73" spans="1:20">
      <c r="A73" s="4" t="s">
        <v>86</v>
      </c>
      <c r="B73" s="6">
        <v>230</v>
      </c>
      <c r="C73" s="7">
        <v>1908692270830190</v>
      </c>
      <c r="D73" s="7">
        <v>2.81264059798752E+16</v>
      </c>
      <c r="E73" s="7">
        <v>1898130875956280</v>
      </c>
      <c r="F73" s="7">
        <v>1833055202201480</v>
      </c>
      <c r="G73" s="7">
        <v>1852040364686260</v>
      </c>
      <c r="H73" s="7">
        <v>1.91370528314361E+16</v>
      </c>
      <c r="I73" s="7">
        <v>1898130875956280</v>
      </c>
      <c r="J73" s="7">
        <v>1833055202201480</v>
      </c>
      <c r="L73" s="7"/>
      <c r="M73" s="7"/>
      <c r="N73" s="7"/>
      <c r="O73" s="7"/>
      <c r="P73" s="7"/>
      <c r="Q73" s="7"/>
      <c r="R73" s="7">
        <f t="shared" si="3"/>
        <v>8406373500031194</v>
      </c>
      <c r="S73" s="7">
        <f t="shared" si="4"/>
        <v>0</v>
      </c>
      <c r="T73" s="9" t="str">
        <f t="shared" si="5"/>
        <v>Inf</v>
      </c>
    </row>
    <row r="74" spans="1:20">
      <c r="A74" s="4" t="s">
        <v>87</v>
      </c>
      <c r="B74" s="6">
        <v>889</v>
      </c>
      <c r="C74" s="7">
        <v>120830532227688</v>
      </c>
      <c r="D74" s="7">
        <v>1.35934348756149E+16</v>
      </c>
      <c r="E74" s="7">
        <v>120830532227688</v>
      </c>
      <c r="F74" s="7">
        <v>1385304119570090</v>
      </c>
      <c r="G74" s="7">
        <v>120830532227688</v>
      </c>
      <c r="H74" s="7">
        <v>1.36055179288377E+16</v>
      </c>
      <c r="I74" s="7">
        <v>120830532227688</v>
      </c>
      <c r="J74" s="7">
        <v>1385304119570090</v>
      </c>
      <c r="L74" s="7"/>
      <c r="M74" s="7"/>
      <c r="N74" s="7"/>
      <c r="O74" s="7"/>
      <c r="P74" s="7"/>
      <c r="Q74" s="7"/>
      <c r="R74" s="7">
        <f t="shared" si="3"/>
        <v>4290871651961511.5</v>
      </c>
      <c r="S74" s="7">
        <f t="shared" si="4"/>
        <v>0</v>
      </c>
      <c r="T74" s="9" t="str">
        <f t="shared" si="5"/>
        <v>Inf</v>
      </c>
    </row>
    <row r="75" spans="1:20">
      <c r="A75" s="4" t="s">
        <v>88</v>
      </c>
      <c r="B75" s="6">
        <v>888</v>
      </c>
      <c r="C75" s="7">
        <v>137003244817354</v>
      </c>
      <c r="D75" s="7">
        <v>1.12753670484683E+16</v>
      </c>
      <c r="E75" s="7">
        <v>137003244817354</v>
      </c>
      <c r="F75" s="7">
        <v>637333530870488</v>
      </c>
      <c r="G75" s="7">
        <v>137003244817354</v>
      </c>
      <c r="H75" s="7">
        <v>1.12205657505413E+16</v>
      </c>
      <c r="I75" s="7">
        <v>137003244817354</v>
      </c>
      <c r="J75" s="7">
        <v>637333530870488</v>
      </c>
      <c r="L75" s="7"/>
      <c r="M75" s="7"/>
      <c r="N75" s="7"/>
      <c r="O75" s="7"/>
      <c r="P75" s="7"/>
      <c r="Q75" s="7"/>
      <c r="R75" s="7">
        <f t="shared" si="3"/>
        <v>3520325219828901</v>
      </c>
      <c r="S75" s="7">
        <f t="shared" si="4"/>
        <v>0</v>
      </c>
      <c r="T75" s="9" t="str">
        <f t="shared" si="5"/>
        <v>Inf</v>
      </c>
    </row>
    <row r="76" spans="1:20">
      <c r="A76" s="4" t="s">
        <v>89</v>
      </c>
      <c r="B76" s="6">
        <v>249</v>
      </c>
      <c r="C76" s="7">
        <v>1.72303934775358E+16</v>
      </c>
      <c r="D76" s="7">
        <v>1.43457324889502E+16</v>
      </c>
      <c r="E76" s="7">
        <v>2.58574846592469E+16</v>
      </c>
      <c r="F76" s="7">
        <v>2.03371527019242E+16</v>
      </c>
      <c r="G76" s="7">
        <v>1.81498856320186E+16</v>
      </c>
      <c r="H76" s="7">
        <v>1158415312734260</v>
      </c>
      <c r="I76" s="7">
        <v>2.58574846592469E+16</v>
      </c>
      <c r="J76" s="7">
        <v>2.03371527019242E+16</v>
      </c>
      <c r="K76" s="4" t="s">
        <v>89</v>
      </c>
      <c r="L76" s="7">
        <v>2.29844308082195E+16</v>
      </c>
      <c r="M76" s="7">
        <v>2.29844308082195E+16</v>
      </c>
      <c r="N76" s="7">
        <v>2.29844308082195E+16</v>
      </c>
      <c r="O76" s="7">
        <v>2.29844308082195E+16</v>
      </c>
      <c r="P76" s="7">
        <v>2.29844308082195E+16</v>
      </c>
      <c r="Q76" s="7">
        <v>2.29844308082195E+16</v>
      </c>
      <c r="R76" s="7">
        <f t="shared" si="3"/>
        <v>1.7423624704652318E+16</v>
      </c>
      <c r="S76" s="7">
        <f t="shared" si="4"/>
        <v>2.29844308082195E+16</v>
      </c>
      <c r="T76" s="9">
        <f t="shared" si="5"/>
        <v>0.75806204861168136</v>
      </c>
    </row>
    <row r="77" spans="1:20">
      <c r="A77" s="4" t="s">
        <v>90</v>
      </c>
      <c r="B77" s="6">
        <v>255</v>
      </c>
      <c r="C77" s="7">
        <v>2.72282430416303E+16</v>
      </c>
      <c r="D77" s="7">
        <v>2.28734023209504E+16</v>
      </c>
      <c r="E77" s="7">
        <v>4.1954149524854E+16</v>
      </c>
      <c r="F77" s="7">
        <v>3.23005016972854E+16</v>
      </c>
      <c r="G77" s="7">
        <v>2.89131216865484E+16</v>
      </c>
      <c r="H77" s="7">
        <v>1879545898713460</v>
      </c>
      <c r="I77" s="7">
        <v>4.1954149524854E+16</v>
      </c>
      <c r="J77" s="7">
        <v>3.23005016972854E+16</v>
      </c>
      <c r="L77" s="7"/>
      <c r="M77" s="7"/>
      <c r="N77" s="7"/>
      <c r="O77" s="7"/>
      <c r="P77" s="7"/>
      <c r="Q77" s="7"/>
      <c r="R77" s="7">
        <f t="shared" si="3"/>
        <v>2.7950441969361128E+16</v>
      </c>
      <c r="S77" s="7">
        <f t="shared" si="4"/>
        <v>0</v>
      </c>
      <c r="T77" s="9" t="str">
        <f t="shared" si="5"/>
        <v>Inf</v>
      </c>
    </row>
    <row r="78" spans="1:20">
      <c r="A78" s="4" t="s">
        <v>91</v>
      </c>
      <c r="B78" s="6">
        <v>256</v>
      </c>
      <c r="C78" s="7">
        <v>7802398048700890</v>
      </c>
      <c r="D78" s="7">
        <v>8399960030583430</v>
      </c>
      <c r="E78" s="7">
        <v>1.18375986902246E+16</v>
      </c>
      <c r="F78" s="7">
        <v>9409953348931720</v>
      </c>
      <c r="G78" s="7">
        <v>8269746444990960</v>
      </c>
      <c r="H78" s="7">
        <v>1567298066585740</v>
      </c>
      <c r="I78" s="7">
        <v>1.18375986902246E+16</v>
      </c>
      <c r="J78" s="7">
        <v>9409953348931720</v>
      </c>
      <c r="L78" s="7"/>
      <c r="M78" s="7"/>
      <c r="N78" s="7"/>
      <c r="O78" s="7"/>
      <c r="P78" s="7"/>
      <c r="Q78" s="7"/>
      <c r="R78" s="7">
        <f t="shared" si="3"/>
        <v>8398185330589705</v>
      </c>
      <c r="S78" s="7">
        <f t="shared" si="4"/>
        <v>0</v>
      </c>
      <c r="T78" s="9" t="str">
        <f t="shared" si="5"/>
        <v>Inf</v>
      </c>
    </row>
    <row r="79" spans="1:20">
      <c r="A79" s="4" t="s">
        <v>92</v>
      </c>
      <c r="B79" s="6">
        <v>671</v>
      </c>
      <c r="C79" s="7">
        <v>3129811347910980</v>
      </c>
      <c r="D79" s="7">
        <v>1229140471880750</v>
      </c>
      <c r="E79" s="7">
        <v>299790358995305</v>
      </c>
      <c r="F79" s="7">
        <v>375433465419613</v>
      </c>
      <c r="G79" s="7">
        <v>3129811347910980</v>
      </c>
      <c r="H79" s="7">
        <v>1.72979037140291E+16</v>
      </c>
      <c r="I79" s="7">
        <v>299790358995305</v>
      </c>
      <c r="J79" s="7">
        <v>375433465419613</v>
      </c>
      <c r="L79" s="7"/>
      <c r="M79" s="7"/>
      <c r="N79" s="7"/>
      <c r="O79" s="7"/>
      <c r="P79" s="7"/>
      <c r="Q79" s="7"/>
      <c r="R79" s="7">
        <f t="shared" si="3"/>
        <v>3845480486500324.5</v>
      </c>
      <c r="S79" s="7">
        <f t="shared" si="4"/>
        <v>0</v>
      </c>
      <c r="T79" s="9" t="str">
        <f t="shared" si="5"/>
        <v>Inf</v>
      </c>
    </row>
    <row r="80" spans="1:20">
      <c r="A80" s="4" t="s">
        <v>93</v>
      </c>
      <c r="B80" s="6">
        <v>672</v>
      </c>
      <c r="C80" s="7">
        <v>1.33935763137216E+17</v>
      </c>
      <c r="D80" s="7">
        <v>1.9551451340799501E+17</v>
      </c>
      <c r="E80" s="7">
        <v>1.54541265158326E+16</v>
      </c>
      <c r="F80" s="7">
        <v>1.3600722159788899E+17</v>
      </c>
      <c r="G80" s="7">
        <v>1.3235072452020701E+17</v>
      </c>
      <c r="H80" s="7">
        <v>1.8604390767136899E+17</v>
      </c>
      <c r="I80" s="7">
        <v>1.54541265158326E+16</v>
      </c>
      <c r="J80" s="7">
        <v>1.3600722159788899E+17</v>
      </c>
      <c r="L80" s="7"/>
      <c r="M80" s="7"/>
      <c r="N80" s="7"/>
      <c r="O80" s="7"/>
      <c r="P80" s="7"/>
      <c r="Q80" s="7"/>
      <c r="R80" s="7">
        <f t="shared" si="3"/>
        <v>1.1541369642505672E+17</v>
      </c>
      <c r="S80" s="7">
        <f t="shared" si="4"/>
        <v>0</v>
      </c>
      <c r="T80" s="9" t="str">
        <f t="shared" si="5"/>
        <v>Inf</v>
      </c>
    </row>
    <row r="81" spans="1:20">
      <c r="A81" s="4" t="s">
        <v>94</v>
      </c>
      <c r="B81" s="6">
        <v>96</v>
      </c>
      <c r="C81" s="7">
        <v>1.09577426793399E+16</v>
      </c>
      <c r="D81" s="7">
        <v>5.26675430597994E+16</v>
      </c>
      <c r="E81" s="7">
        <v>8931243523791660</v>
      </c>
      <c r="F81" s="7">
        <v>1.27779301094887E+16</v>
      </c>
      <c r="G81" s="7">
        <v>1.01816176171224E+16</v>
      </c>
      <c r="H81" s="7">
        <v>2.37213827991906E+16</v>
      </c>
      <c r="I81" s="7">
        <v>8931243523791660</v>
      </c>
      <c r="J81" s="7">
        <v>1.27779301094887E+16</v>
      </c>
      <c r="K81" s="4" t="s">
        <v>94</v>
      </c>
      <c r="L81" s="7">
        <v>9923603915324070</v>
      </c>
      <c r="M81" s="7">
        <v>9923603915324070</v>
      </c>
      <c r="N81" s="7">
        <v>9923603915324070</v>
      </c>
      <c r="O81" s="7">
        <v>9923603915324070</v>
      </c>
      <c r="P81" s="7">
        <v>9923603915324070</v>
      </c>
      <c r="Q81" s="7">
        <v>9923603915324070</v>
      </c>
      <c r="R81" s="7">
        <f t="shared" si="3"/>
        <v>1.8586408991404216E+16</v>
      </c>
      <c r="S81" s="7">
        <f t="shared" si="4"/>
        <v>9923603915324070</v>
      </c>
      <c r="T81" s="9">
        <f t="shared" si="5"/>
        <v>1.8729494999999956</v>
      </c>
    </row>
    <row r="82" spans="1:20">
      <c r="A82" s="4" t="s">
        <v>95</v>
      </c>
      <c r="B82" s="6">
        <v>103</v>
      </c>
      <c r="C82" s="7">
        <v>2.3730187246504E+16</v>
      </c>
      <c r="D82" s="7">
        <v>1.36603878939953E+16</v>
      </c>
      <c r="E82" s="7">
        <v>3.30017329180766E+16</v>
      </c>
      <c r="F82" s="7">
        <v>4.87849971100474E+16</v>
      </c>
      <c r="G82" s="7">
        <v>2.45166379547258E+16</v>
      </c>
      <c r="H82" s="7">
        <v>1.31478903945617E+16</v>
      </c>
      <c r="I82" s="7">
        <v>3.30017329180766E+16</v>
      </c>
      <c r="J82" s="7">
        <v>4.87849971100474E+16</v>
      </c>
      <c r="K82" s="4" t="s">
        <v>96</v>
      </c>
      <c r="L82" s="7">
        <v>6.2120909022261904E+16</v>
      </c>
      <c r="M82" s="7">
        <v>6.2120909022261904E+16</v>
      </c>
      <c r="N82" s="7">
        <v>6.2120909022261904E+16</v>
      </c>
      <c r="O82" s="7">
        <v>6.2120909022261904E+16</v>
      </c>
      <c r="P82" s="7">
        <v>6.2120909022261904E+16</v>
      </c>
      <c r="Q82" s="7">
        <v>6.2120909022261904E+16</v>
      </c>
      <c r="R82" s="7">
        <f t="shared" si="3"/>
        <v>2.6037285109895736E+16</v>
      </c>
      <c r="S82" s="7">
        <f t="shared" si="4"/>
        <v>6.2120909022261904E+16</v>
      </c>
      <c r="T82" s="9">
        <f t="shared" si="5"/>
        <v>0.41913882973871014</v>
      </c>
    </row>
    <row r="83" spans="1:20">
      <c r="A83" s="4" t="s">
        <v>97</v>
      </c>
      <c r="B83" s="6">
        <v>296</v>
      </c>
      <c r="C83" s="7">
        <v>4.95229251844466E+16</v>
      </c>
      <c r="D83" s="7">
        <v>2.51101117967378E+16</v>
      </c>
      <c r="E83" s="7">
        <v>4.60566980864596E+16</v>
      </c>
      <c r="F83" s="7">
        <v>3.34963159387569E+16</v>
      </c>
      <c r="G83" s="7">
        <v>4.93976509656514E+16</v>
      </c>
      <c r="H83" s="7">
        <v>2.75326941160855E+16</v>
      </c>
      <c r="I83" s="7">
        <v>4.60566980864596E+16</v>
      </c>
      <c r="J83" s="7">
        <v>3.34963159387569E+16</v>
      </c>
      <c r="K83" s="4" t="s">
        <v>97</v>
      </c>
      <c r="L83" s="7">
        <v>5.1174108984960496E+16</v>
      </c>
      <c r="M83" s="7">
        <v>5.1174108984960496E+16</v>
      </c>
      <c r="N83" s="7">
        <v>5.1174108984960496E+16</v>
      </c>
      <c r="O83" s="7">
        <v>5.1174108984960496E+16</v>
      </c>
      <c r="P83" s="7">
        <v>5.1174108984960496E+16</v>
      </c>
      <c r="Q83" s="7">
        <v>5.1174108984960496E+16</v>
      </c>
      <c r="R83" s="7">
        <f t="shared" si="3"/>
        <v>3.9901148329251768E+16</v>
      </c>
      <c r="S83" s="7">
        <f t="shared" si="4"/>
        <v>5.1174108984960496E+16</v>
      </c>
      <c r="T83" s="9">
        <f t="shared" si="5"/>
        <v>0.77971359190598266</v>
      </c>
    </row>
    <row r="84" spans="1:20">
      <c r="A84" s="4" t="s">
        <v>98</v>
      </c>
      <c r="B84" s="6">
        <v>102</v>
      </c>
      <c r="C84" s="7">
        <v>1.0052933508426899E+17</v>
      </c>
      <c r="D84" s="7">
        <v>5.6720909672292704E+16</v>
      </c>
      <c r="E84" s="7">
        <v>1.1559968003864E+17</v>
      </c>
      <c r="F84" s="7">
        <v>1.3649538300638701E+17</v>
      </c>
      <c r="G84" s="7">
        <v>1.03696766317328E+17</v>
      </c>
      <c r="H84" s="7">
        <v>7.8145383706120608E+16</v>
      </c>
      <c r="I84" s="7">
        <v>1.1559968003864E+17</v>
      </c>
      <c r="J84" s="7">
        <v>1.3649538300638701E+17</v>
      </c>
      <c r="K84" s="4" t="s">
        <v>98</v>
      </c>
      <c r="L84" s="7">
        <v>2.1407348155303699E+17</v>
      </c>
      <c r="M84" s="7">
        <v>2.1407348155303699E+17</v>
      </c>
      <c r="N84" s="7">
        <v>2.1407348155303699E+17</v>
      </c>
      <c r="O84" s="7">
        <v>2.1407348155303699E+17</v>
      </c>
      <c r="P84" s="7">
        <v>2.1407348155303699E+17</v>
      </c>
      <c r="Q84" s="7">
        <v>2.1407348155303699E+17</v>
      </c>
      <c r="R84" s="7">
        <f t="shared" si="3"/>
        <v>9.919330152923224E+16</v>
      </c>
      <c r="S84" s="7">
        <f t="shared" si="4"/>
        <v>2.1407348155303699E+17</v>
      </c>
      <c r="T84" s="9">
        <f t="shared" si="5"/>
        <v>0.46336099553113946</v>
      </c>
    </row>
    <row r="85" spans="1:20">
      <c r="A85" s="4" t="s">
        <v>99</v>
      </c>
      <c r="B85" s="6">
        <v>402</v>
      </c>
      <c r="C85" s="7">
        <v>1.97796699510679E+16</v>
      </c>
      <c r="D85" s="7">
        <v>7263597368444680</v>
      </c>
      <c r="E85" s="7">
        <v>2.18126047100441E+16</v>
      </c>
      <c r="F85" s="7">
        <v>1.55497696456962E+16</v>
      </c>
      <c r="G85" s="7">
        <v>1.98673566220023E+16</v>
      </c>
      <c r="H85" s="7">
        <v>8755579530611700</v>
      </c>
      <c r="I85" s="7">
        <v>2.18126047100441E+16</v>
      </c>
      <c r="J85" s="7">
        <v>1.55497696456962E+16</v>
      </c>
      <c r="K85" s="4" t="s">
        <v>99</v>
      </c>
      <c r="L85" s="7">
        <v>2.42362274556045E+16</v>
      </c>
      <c r="M85" s="7">
        <v>2.42362274556045E+16</v>
      </c>
      <c r="N85" s="7">
        <v>2.42362274556045E+16</v>
      </c>
      <c r="O85" s="7">
        <v>2.42362274556045E+16</v>
      </c>
      <c r="P85" s="7">
        <v>2.42362274556045E+16</v>
      </c>
      <c r="Q85" s="7">
        <v>2.42362274556045E+16</v>
      </c>
      <c r="R85" s="7">
        <f t="shared" si="3"/>
        <v>1.6448688898401838E+16</v>
      </c>
      <c r="S85" s="7">
        <f t="shared" si="4"/>
        <v>2.42362274556045E+16</v>
      </c>
      <c r="T85" s="9">
        <f t="shared" si="5"/>
        <v>0.67868190000000039</v>
      </c>
    </row>
    <row r="86" spans="1:20">
      <c r="A86" s="4" t="s">
        <v>100</v>
      </c>
      <c r="B86" s="6">
        <v>299</v>
      </c>
      <c r="C86" s="7">
        <v>7.4106090981106704E+16</v>
      </c>
      <c r="D86" s="7">
        <v>6.02149374323374E+16</v>
      </c>
      <c r="E86" s="7">
        <v>7.6687388477250896E+16</v>
      </c>
      <c r="F86" s="7">
        <v>5.00525198887218E+16</v>
      </c>
      <c r="G86" s="7">
        <v>7.42594657580612E+16</v>
      </c>
      <c r="H86" s="7">
        <v>6.13805857371916E+16</v>
      </c>
      <c r="I86" s="7">
        <v>7.6687388477250896E+16</v>
      </c>
      <c r="J86" s="7">
        <v>5.00525198887218E+16</v>
      </c>
      <c r="K86" s="4" t="s">
        <v>100</v>
      </c>
      <c r="L86" s="7">
        <v>8.5208209419167696E+16</v>
      </c>
      <c r="M86" s="7">
        <v>8.5208209419167696E+16</v>
      </c>
      <c r="N86" s="7">
        <v>8.5208209419167696E+16</v>
      </c>
      <c r="O86" s="7">
        <v>8.5208209419167696E+16</v>
      </c>
      <c r="P86" s="7">
        <v>8.5208209419167696E+16</v>
      </c>
      <c r="Q86" s="7">
        <v>8.5208209419167696E+16</v>
      </c>
      <c r="R86" s="7">
        <f t="shared" si="3"/>
        <v>6.8505630518351976E+16</v>
      </c>
      <c r="S86" s="7">
        <f t="shared" si="4"/>
        <v>8.5208209419167696E+16</v>
      </c>
      <c r="T86" s="9">
        <f t="shared" si="5"/>
        <v>0.80397922905937214</v>
      </c>
    </row>
    <row r="87" spans="1:20">
      <c r="A87" s="4" t="s">
        <v>101</v>
      </c>
      <c r="B87" s="6">
        <v>196</v>
      </c>
      <c r="C87" s="7">
        <v>444679838921787</v>
      </c>
      <c r="D87" s="7">
        <v>1884296189973100</v>
      </c>
      <c r="E87" s="7">
        <v>140619118654709</v>
      </c>
      <c r="F87" s="7">
        <v>320835574610029</v>
      </c>
      <c r="G87" s="7">
        <v>314438411223795</v>
      </c>
      <c r="H87" s="7">
        <v>1701491335721980</v>
      </c>
      <c r="I87" s="7">
        <v>140619118654709</v>
      </c>
      <c r="J87" s="7">
        <v>320835574610029</v>
      </c>
      <c r="L87" s="7"/>
      <c r="M87" s="7"/>
      <c r="N87" s="7"/>
      <c r="O87" s="7"/>
      <c r="P87" s="7"/>
      <c r="Q87" s="7"/>
      <c r="R87" s="7">
        <f t="shared" si="3"/>
        <v>726005159433515</v>
      </c>
      <c r="S87" s="7">
        <f t="shared" si="4"/>
        <v>0</v>
      </c>
      <c r="T87" s="9" t="str">
        <f t="shared" si="5"/>
        <v>Inf</v>
      </c>
    </row>
    <row r="88" spans="1:20">
      <c r="A88" s="4" t="s">
        <v>102</v>
      </c>
      <c r="B88" s="6">
        <v>146</v>
      </c>
      <c r="C88" s="7">
        <v>1.55932168044245E+16</v>
      </c>
      <c r="D88" s="7">
        <v>1.53901756839817E+16</v>
      </c>
      <c r="E88" s="7">
        <v>1.62091650773643E+16</v>
      </c>
      <c r="F88" s="7">
        <v>1.50295549093278E+16</v>
      </c>
      <c r="G88" s="7">
        <v>1.5863653927031E+16</v>
      </c>
      <c r="H88" s="7">
        <v>1.56461098694138E+16</v>
      </c>
      <c r="I88" s="7">
        <v>1.62091650773643E+16</v>
      </c>
      <c r="J88" s="7">
        <v>1.50295549093278E+16</v>
      </c>
      <c r="K88" s="4" t="s">
        <v>102</v>
      </c>
      <c r="L88" s="7">
        <v>1.23227566243628E+16</v>
      </c>
      <c r="M88" s="7">
        <v>1.23227566243628E+16</v>
      </c>
      <c r="N88" s="7">
        <v>1.23227566243628E+16</v>
      </c>
      <c r="O88" s="7">
        <v>1.23227566243628E+16</v>
      </c>
      <c r="P88" s="7">
        <v>1.23227566243628E+16</v>
      </c>
      <c r="Q88" s="7">
        <v>1.23227566243628E+16</v>
      </c>
      <c r="R88" s="7">
        <f t="shared" si="3"/>
        <v>1.5739678456869722E+16</v>
      </c>
      <c r="S88" s="7">
        <f t="shared" si="4"/>
        <v>1.23227566243628E+16</v>
      </c>
      <c r="T88" s="9">
        <f t="shared" si="5"/>
        <v>1.2772855081590648</v>
      </c>
    </row>
    <row r="89" spans="1:20">
      <c r="A89" s="4" t="s">
        <v>103</v>
      </c>
      <c r="B89" s="6">
        <v>90</v>
      </c>
      <c r="C89" s="7">
        <v>1.61229447470563E+16</v>
      </c>
      <c r="D89" s="7">
        <v>9.9950521234933696E+16</v>
      </c>
      <c r="E89" s="7">
        <v>1.07444055351775E+16</v>
      </c>
      <c r="F89" s="7">
        <v>2.54885575532366E+16</v>
      </c>
      <c r="G89" s="7">
        <v>1.47256210323275E+16</v>
      </c>
      <c r="H89" s="7">
        <v>9.99229714771512E+16</v>
      </c>
      <c r="I89" s="7">
        <v>1.07444055351775E+16</v>
      </c>
      <c r="J89" s="7">
        <v>2.54885575532366E+16</v>
      </c>
      <c r="K89" s="4" t="s">
        <v>104</v>
      </c>
      <c r="L89" s="7">
        <v>1.37235400119601E+16</v>
      </c>
      <c r="M89" s="7">
        <v>1.37235400119601E+16</v>
      </c>
      <c r="N89" s="7">
        <v>1.37235400119601E+16</v>
      </c>
      <c r="O89" s="7">
        <v>1.37235400119601E+16</v>
      </c>
      <c r="P89" s="7">
        <v>1.37235400119601E+16</v>
      </c>
      <c r="Q89" s="7">
        <v>1.37235400119601E+16</v>
      </c>
      <c r="R89" s="7">
        <f t="shared" si="3"/>
        <v>4.0380486189597208E+16</v>
      </c>
      <c r="S89" s="7">
        <f t="shared" si="4"/>
        <v>1.37235400119601E+16</v>
      </c>
      <c r="T89" s="9">
        <f t="shared" si="5"/>
        <v>2.9424249249395937</v>
      </c>
    </row>
    <row r="90" spans="1:20">
      <c r="A90" s="4" t="s">
        <v>105</v>
      </c>
      <c r="B90" s="6">
        <v>95</v>
      </c>
      <c r="C90" s="7">
        <v>4083575644289190</v>
      </c>
      <c r="D90" s="7">
        <v>4.6328043828870704E+16</v>
      </c>
      <c r="E90" s="7">
        <v>2979541077384490</v>
      </c>
      <c r="F90" s="7">
        <v>3607295483597190</v>
      </c>
      <c r="G90" s="7">
        <v>3769195861380550</v>
      </c>
      <c r="H90" s="7">
        <v>4.7053829475925904E+16</v>
      </c>
      <c r="I90" s="7">
        <v>2979541077384490</v>
      </c>
      <c r="J90" s="7">
        <v>3607295483597190</v>
      </c>
      <c r="K90" s="4" t="s">
        <v>105</v>
      </c>
      <c r="L90" s="7">
        <v>5093232813300540</v>
      </c>
      <c r="M90" s="7">
        <v>5093232813300540</v>
      </c>
      <c r="N90" s="7">
        <v>5093232813300540</v>
      </c>
      <c r="O90" s="7">
        <v>5093232813300540</v>
      </c>
      <c r="P90" s="7">
        <v>5093232813300540</v>
      </c>
      <c r="Q90" s="7">
        <v>5093232813300540</v>
      </c>
      <c r="R90" s="7">
        <f t="shared" si="3"/>
        <v>1.6439788593145018E+16</v>
      </c>
      <c r="S90" s="7">
        <f t="shared" si="4"/>
        <v>5093232813300540</v>
      </c>
      <c r="T90" s="9">
        <f t="shared" si="5"/>
        <v>3.2277708865406511</v>
      </c>
    </row>
    <row r="91" spans="1:20">
      <c r="A91" s="4" t="s">
        <v>106</v>
      </c>
      <c r="B91" s="6">
        <v>20</v>
      </c>
      <c r="C91" s="7">
        <v>1.36849670886858E+16</v>
      </c>
      <c r="D91" s="7">
        <v>1.15860940279372E+16</v>
      </c>
      <c r="E91" s="7">
        <v>1.18024726939938E+16</v>
      </c>
      <c r="F91" s="7">
        <v>1.03814388345137E+16</v>
      </c>
      <c r="G91" s="7"/>
      <c r="H91" s="7"/>
      <c r="I91" s="7"/>
      <c r="J91" s="7"/>
      <c r="K91" s="4" t="s">
        <v>107</v>
      </c>
      <c r="L91" s="7">
        <v>1.31138590699799E+16</v>
      </c>
      <c r="M91" s="7">
        <v>1.31138590699799E+16</v>
      </c>
      <c r="N91" s="7">
        <v>1.31138590699799E+16</v>
      </c>
      <c r="O91" s="7">
        <v>1.31138590699799E+16</v>
      </c>
      <c r="P91" s="7">
        <v>1.31138590699799E+16</v>
      </c>
      <c r="Q91" s="7">
        <v>1.31138590699799E+16</v>
      </c>
      <c r="R91" s="7">
        <f t="shared" si="3"/>
        <v>6080102013318205</v>
      </c>
      <c r="S91" s="7">
        <f t="shared" si="4"/>
        <v>1.31138590699799E+16</v>
      </c>
      <c r="T91" s="9">
        <f t="shared" si="5"/>
        <v>0.46363942001151337</v>
      </c>
    </row>
    <row r="92" spans="1:20">
      <c r="A92" s="4" t="s">
        <v>108</v>
      </c>
      <c r="B92" s="6">
        <v>698</v>
      </c>
      <c r="C92" s="7">
        <v>2929342341960440</v>
      </c>
      <c r="D92" s="7">
        <v>1.0144272100139E+16</v>
      </c>
      <c r="E92" s="7">
        <v>2940368724677980</v>
      </c>
      <c r="F92" s="7">
        <v>2989360148200390</v>
      </c>
      <c r="G92" s="7">
        <v>2976829296863990</v>
      </c>
      <c r="H92" s="7">
        <v>1.27906039523492E+16</v>
      </c>
      <c r="I92" s="7">
        <v>2940368724677980</v>
      </c>
      <c r="J92" s="7">
        <v>2989360148200390</v>
      </c>
      <c r="K92" s="4" t="s">
        <v>109</v>
      </c>
      <c r="L92" s="7">
        <v>2646208099743530</v>
      </c>
      <c r="M92" s="7">
        <v>2646208099743530</v>
      </c>
      <c r="N92" s="7">
        <v>2646208099743530</v>
      </c>
      <c r="O92" s="7">
        <v>2646208099743530</v>
      </c>
      <c r="P92" s="7">
        <v>2646208099743530</v>
      </c>
      <c r="Q92" s="7">
        <v>2646208099743530</v>
      </c>
      <c r="R92" s="7">
        <f t="shared" si="3"/>
        <v>5507203785920328</v>
      </c>
      <c r="S92" s="7">
        <f t="shared" si="4"/>
        <v>2646208099743530</v>
      </c>
      <c r="T92" s="9">
        <f t="shared" si="5"/>
        <v>2.0811680632577936</v>
      </c>
    </row>
    <row r="93" spans="1:20">
      <c r="A93" s="4" t="s">
        <v>110</v>
      </c>
      <c r="B93" s="6">
        <v>893</v>
      </c>
      <c r="C93" s="7">
        <v>137042309614528</v>
      </c>
      <c r="D93" s="7">
        <v>3864593131129690</v>
      </c>
      <c r="E93" s="7">
        <v>137042309614528</v>
      </c>
      <c r="F93" s="7">
        <v>18091589021539.398</v>
      </c>
      <c r="G93" s="7">
        <v>137042309614528</v>
      </c>
      <c r="H93" s="7">
        <v>3727550821515160</v>
      </c>
      <c r="I93" s="7">
        <v>137042309614528</v>
      </c>
      <c r="J93" s="7">
        <v>18091589021539.398</v>
      </c>
      <c r="L93" s="7"/>
      <c r="M93" s="7"/>
      <c r="N93" s="7"/>
      <c r="O93" s="7"/>
      <c r="P93" s="7"/>
      <c r="Q93" s="7"/>
      <c r="R93" s="7">
        <f t="shared" si="3"/>
        <v>1222856137567598.5</v>
      </c>
      <c r="S93" s="7">
        <f t="shared" si="4"/>
        <v>0</v>
      </c>
      <c r="T93" s="9" t="str">
        <f t="shared" si="5"/>
        <v>Inf</v>
      </c>
    </row>
    <row r="94" spans="1:20">
      <c r="A94" s="4" t="s">
        <v>111</v>
      </c>
      <c r="B94" s="6">
        <v>204</v>
      </c>
      <c r="C94" s="7">
        <v>4390368817242080</v>
      </c>
      <c r="D94" s="7">
        <v>2669891034567060</v>
      </c>
      <c r="E94" s="7">
        <v>4165030013924620</v>
      </c>
      <c r="F94" s="7">
        <v>4081704967117130</v>
      </c>
      <c r="G94" s="7">
        <v>4390368817242080</v>
      </c>
      <c r="H94" s="7">
        <v>469900822083803</v>
      </c>
      <c r="I94" s="7">
        <v>4165030013924620</v>
      </c>
      <c r="J94" s="7">
        <v>4081704967117130</v>
      </c>
      <c r="L94" s="7"/>
      <c r="M94" s="7"/>
      <c r="N94" s="7"/>
      <c r="O94" s="7"/>
      <c r="P94" s="7"/>
      <c r="Q94" s="7"/>
      <c r="R94" s="7">
        <f t="shared" si="3"/>
        <v>3445758924559352.5</v>
      </c>
      <c r="S94" s="7">
        <f t="shared" si="4"/>
        <v>0</v>
      </c>
      <c r="T94" s="9" t="str">
        <f t="shared" si="5"/>
        <v>Inf</v>
      </c>
    </row>
    <row r="95" spans="1:20">
      <c r="A95" s="4" t="s">
        <v>112</v>
      </c>
      <c r="B95" s="6">
        <v>634</v>
      </c>
      <c r="C95" s="7">
        <v>135530549039942</v>
      </c>
      <c r="D95" s="7">
        <v>3.95342611549512E+16</v>
      </c>
      <c r="E95" s="7">
        <v>135530549039942</v>
      </c>
      <c r="F95" s="7">
        <v>4.95688984788644E+16</v>
      </c>
      <c r="G95" s="7">
        <v>135530549039942</v>
      </c>
      <c r="H95" s="7">
        <v>4.32477981986456E+16</v>
      </c>
      <c r="I95" s="7">
        <v>135530549039942</v>
      </c>
      <c r="J95" s="7">
        <v>4.95688984788644E+16</v>
      </c>
      <c r="L95" s="7"/>
      <c r="M95" s="7"/>
      <c r="N95" s="7"/>
      <c r="O95" s="7"/>
      <c r="P95" s="7"/>
      <c r="Q95" s="7"/>
      <c r="R95" s="7">
        <f t="shared" si="3"/>
        <v>1.7455517080349924E+16</v>
      </c>
      <c r="S95" s="7">
        <f t="shared" si="4"/>
        <v>0</v>
      </c>
      <c r="T95" s="9" t="str">
        <f t="shared" si="5"/>
        <v>Inf</v>
      </c>
    </row>
    <row r="96" spans="1:20">
      <c r="A96" s="4" t="s">
        <v>113</v>
      </c>
      <c r="B96" s="6">
        <v>699</v>
      </c>
      <c r="C96" s="7">
        <v>5.57855893111064E+16</v>
      </c>
      <c r="D96" s="7">
        <v>6.98393905459124E+16</v>
      </c>
      <c r="E96" s="7">
        <v>6.9812539569155104E+16</v>
      </c>
      <c r="F96" s="7">
        <v>3.0890542152054003E+17</v>
      </c>
      <c r="G96" s="7">
        <v>6.0371736141264704E+16</v>
      </c>
      <c r="H96" s="7">
        <v>7.0430112034574496E+16</v>
      </c>
      <c r="I96" s="7">
        <v>6.9812539569155104E+16</v>
      </c>
      <c r="J96" s="7">
        <v>3.0890542152054003E+17</v>
      </c>
      <c r="L96" s="7"/>
      <c r="M96" s="7"/>
      <c r="N96" s="7"/>
      <c r="O96" s="7"/>
      <c r="P96" s="7"/>
      <c r="Q96" s="7"/>
      <c r="R96" s="7">
        <f t="shared" si="3"/>
        <v>9.0298328227729248E+16</v>
      </c>
      <c r="S96" s="7">
        <f t="shared" si="4"/>
        <v>0</v>
      </c>
      <c r="T96" s="9" t="str">
        <f t="shared" si="5"/>
        <v>Inf</v>
      </c>
    </row>
    <row r="97" spans="1:20">
      <c r="A97" s="4" t="s">
        <v>114</v>
      </c>
      <c r="B97" s="6">
        <v>159</v>
      </c>
      <c r="C97" s="7">
        <v>93732248578137.703</v>
      </c>
      <c r="D97" s="7">
        <v>1.03058607311662E+16</v>
      </c>
      <c r="E97" s="7">
        <v>46866124289068.797</v>
      </c>
      <c r="F97" s="7">
        <v>17242731317043</v>
      </c>
      <c r="G97" s="7">
        <v>46866124289068.797</v>
      </c>
      <c r="H97" s="7">
        <v>9860632550420090</v>
      </c>
      <c r="I97" s="7">
        <v>46866124289068.797</v>
      </c>
      <c r="J97" s="7">
        <v>17242731317043</v>
      </c>
      <c r="L97" s="7"/>
      <c r="M97" s="7"/>
      <c r="N97" s="7"/>
      <c r="O97" s="7"/>
      <c r="P97" s="7"/>
      <c r="Q97" s="7"/>
      <c r="R97" s="7">
        <f t="shared" si="3"/>
        <v>3061847858586449.5</v>
      </c>
      <c r="S97" s="7">
        <f t="shared" si="4"/>
        <v>0</v>
      </c>
      <c r="T97" s="9" t="str">
        <f t="shared" si="5"/>
        <v>Inf</v>
      </c>
    </row>
    <row r="98" spans="1:20">
      <c r="A98" s="4" t="s">
        <v>115</v>
      </c>
      <c r="B98" s="6">
        <v>341</v>
      </c>
      <c r="C98" s="7">
        <v>2.8040080968018701E+17</v>
      </c>
      <c r="D98" s="7">
        <v>2.0888368827505402E+17</v>
      </c>
      <c r="E98" s="7">
        <v>2.61011391989536E+17</v>
      </c>
      <c r="F98" s="7">
        <v>1.5272977042561101E+17</v>
      </c>
      <c r="G98" s="7">
        <v>2.7928218942880301E+17</v>
      </c>
      <c r="H98" s="7">
        <v>2.0817522878251101E+17</v>
      </c>
      <c r="I98" s="7">
        <v>2.61011391989536E+17</v>
      </c>
      <c r="J98" s="7">
        <v>1.5272977042561101E+17</v>
      </c>
      <c r="K98" s="4" t="s">
        <v>115</v>
      </c>
      <c r="L98" s="7">
        <v>2.6819388614897901E+17</v>
      </c>
      <c r="M98" s="7">
        <v>2.6819388614897901E+17</v>
      </c>
      <c r="N98" s="7">
        <v>2.6819388614897901E+17</v>
      </c>
      <c r="O98" s="7">
        <v>2.6819388614897901E+17</v>
      </c>
      <c r="P98" s="7">
        <v>2.6819388614897901E+17</v>
      </c>
      <c r="Q98" s="7">
        <v>2.6819388614897901E+17</v>
      </c>
      <c r="R98" s="7">
        <f t="shared" si="3"/>
        <v>2.4008768206440512E+17</v>
      </c>
      <c r="S98" s="7">
        <f t="shared" si="4"/>
        <v>2.6819388614897901E+17</v>
      </c>
      <c r="T98" s="9">
        <f t="shared" si="5"/>
        <v>0.89520192093804418</v>
      </c>
    </row>
    <row r="99" spans="1:20">
      <c r="A99" s="4" t="s">
        <v>116</v>
      </c>
      <c r="B99" s="6">
        <v>48</v>
      </c>
      <c r="C99" s="7">
        <v>7.59208605656276E+16</v>
      </c>
      <c r="D99" s="7">
        <v>1.84423774228208E+16</v>
      </c>
      <c r="E99" s="7">
        <v>4.67684972683538E+16</v>
      </c>
      <c r="F99" s="7">
        <v>1.05696508257927E+16</v>
      </c>
      <c r="G99" s="7">
        <v>8.1844870219619104E+16</v>
      </c>
      <c r="H99" s="7">
        <v>1.82241244355685E+16</v>
      </c>
      <c r="I99" s="7">
        <v>4.67684972683538E+16</v>
      </c>
      <c r="J99" s="7">
        <v>1.05696508257927E+16</v>
      </c>
      <c r="K99" s="4" t="s">
        <v>116</v>
      </c>
      <c r="L99" s="7">
        <v>4.6768497268356096E+16</v>
      </c>
      <c r="M99" s="7">
        <v>4.6768497268356096E+16</v>
      </c>
      <c r="N99" s="7">
        <v>4.6768497268356096E+16</v>
      </c>
      <c r="O99" s="7">
        <v>4.6768497268356096E+16</v>
      </c>
      <c r="P99" s="7">
        <v>4.6768497268356096E+16</v>
      </c>
      <c r="Q99" s="7">
        <v>4.6768497268356096E+16</v>
      </c>
      <c r="R99" s="7">
        <f t="shared" si="3"/>
        <v>4.4252349159630808E+16</v>
      </c>
      <c r="S99" s="7">
        <f t="shared" si="4"/>
        <v>4.6768497268356096E+16</v>
      </c>
      <c r="T99" s="9">
        <f t="shared" si="5"/>
        <v>0.94619993680173831</v>
      </c>
    </row>
    <row r="100" spans="1:20">
      <c r="A100" s="4" t="s">
        <v>117</v>
      </c>
      <c r="B100" s="6">
        <v>49</v>
      </c>
      <c r="C100" s="7">
        <v>4.461250995797E+16</v>
      </c>
      <c r="D100" s="7">
        <v>2.33836518443012E+17</v>
      </c>
      <c r="E100" s="7">
        <v>2.73103009723268E+17</v>
      </c>
      <c r="F100" s="7">
        <v>1.7542876288328301E+17</v>
      </c>
      <c r="G100" s="7">
        <v>4.3019206030899696E+16</v>
      </c>
      <c r="H100" s="7">
        <v>2.3110896852384701E+17</v>
      </c>
      <c r="I100" s="7">
        <v>2.73103009723268E+17</v>
      </c>
      <c r="J100" s="7">
        <v>1.7542876288328301E+17</v>
      </c>
      <c r="K100" s="4" t="s">
        <v>117</v>
      </c>
      <c r="L100" s="7">
        <v>2.3254579950986099E+17</v>
      </c>
      <c r="M100" s="7">
        <v>2.3254579950986099E+17</v>
      </c>
      <c r="N100" s="7">
        <v>2.3254579950986099E+17</v>
      </c>
      <c r="O100" s="7">
        <v>2.3254579950986099E+17</v>
      </c>
      <c r="P100" s="7">
        <v>2.3254579950986099E+17</v>
      </c>
      <c r="Q100" s="7">
        <v>2.3254579950986099E+17</v>
      </c>
      <c r="R100" s="7">
        <f t="shared" si="3"/>
        <v>1.8236035964866803E+17</v>
      </c>
      <c r="S100" s="7">
        <f t="shared" si="4"/>
        <v>2.3254579950986099E+17</v>
      </c>
      <c r="T100" s="9">
        <f t="shared" si="5"/>
        <v>0.78419115732483968</v>
      </c>
    </row>
    <row r="101" spans="1:20">
      <c r="A101" s="4" t="s">
        <v>118</v>
      </c>
      <c r="B101" s="6">
        <v>700</v>
      </c>
      <c r="C101" s="7">
        <v>3637220625548260</v>
      </c>
      <c r="D101" s="7">
        <v>3428906494325590</v>
      </c>
      <c r="E101" s="7">
        <v>4299569271881620</v>
      </c>
      <c r="F101" s="7">
        <v>4225332113867290</v>
      </c>
      <c r="G101" s="7">
        <v>3739012928060050</v>
      </c>
      <c r="H101" s="7">
        <v>3428906494325590</v>
      </c>
      <c r="I101" s="7">
        <v>4299569271881620</v>
      </c>
      <c r="J101" s="7">
        <v>4225332113867290</v>
      </c>
      <c r="K101" s="4" t="s">
        <v>119</v>
      </c>
      <c r="L101" s="7">
        <v>1.23928156470452E+16</v>
      </c>
      <c r="M101" s="7">
        <v>1.23928156470452E+16</v>
      </c>
      <c r="N101" s="7">
        <v>1.23928156470452E+16</v>
      </c>
      <c r="O101" s="7">
        <v>1.23928156470452E+16</v>
      </c>
      <c r="P101" s="7">
        <v>1.23928156470452E+16</v>
      </c>
      <c r="Q101" s="7">
        <v>1.23928156470452E+16</v>
      </c>
      <c r="R101" s="7">
        <f t="shared" si="3"/>
        <v>3847510974290138.5</v>
      </c>
      <c r="S101" s="7">
        <f t="shared" si="4"/>
        <v>1.23928156470452E+16</v>
      </c>
      <c r="T101" s="9">
        <f t="shared" si="5"/>
        <v>0.31046302017794436</v>
      </c>
    </row>
    <row r="102" spans="1:20">
      <c r="A102" s="4" t="s">
        <v>120</v>
      </c>
      <c r="B102" s="6">
        <v>160</v>
      </c>
      <c r="C102" s="7">
        <v>260076124433047</v>
      </c>
      <c r="D102" s="7">
        <v>3.85909655591812E+16</v>
      </c>
      <c r="E102" s="7">
        <v>116307913077701</v>
      </c>
      <c r="F102" s="7">
        <v>315778496979095</v>
      </c>
      <c r="G102" s="7">
        <v>232615826155402</v>
      </c>
      <c r="H102" s="7">
        <v>3.79745336198694E+16</v>
      </c>
      <c r="I102" s="7">
        <v>116307913077701</v>
      </c>
      <c r="J102" s="7">
        <v>315778496979095</v>
      </c>
      <c r="L102" s="7"/>
      <c r="M102" s="7"/>
      <c r="N102" s="7"/>
      <c r="O102" s="7"/>
      <c r="P102" s="7"/>
      <c r="Q102" s="7"/>
      <c r="R102" s="7">
        <f t="shared" si="3"/>
        <v>1.1625198893067078E+16</v>
      </c>
      <c r="S102" s="7">
        <f t="shared" si="4"/>
        <v>0</v>
      </c>
      <c r="T102" s="9" t="str">
        <f t="shared" si="5"/>
        <v>Inf</v>
      </c>
    </row>
    <row r="103" spans="1:20">
      <c r="A103" s="4" t="s">
        <v>121</v>
      </c>
      <c r="B103" s="6">
        <v>701</v>
      </c>
      <c r="C103" s="7">
        <v>1698166261471700</v>
      </c>
      <c r="D103" s="7">
        <v>1562312960553960</v>
      </c>
      <c r="E103" s="7">
        <v>169816626147170</v>
      </c>
      <c r="F103" s="7">
        <v>213565043355816</v>
      </c>
      <c r="G103" s="7">
        <v>1698166261471700</v>
      </c>
      <c r="H103" s="7">
        <v>1545331297939240</v>
      </c>
      <c r="I103" s="7">
        <v>169816626147170</v>
      </c>
      <c r="J103" s="7">
        <v>213565043355816</v>
      </c>
      <c r="L103" s="7"/>
      <c r="M103" s="7"/>
      <c r="N103" s="7"/>
      <c r="O103" s="7"/>
      <c r="P103" s="7"/>
      <c r="Q103" s="7"/>
      <c r="R103" s="7">
        <f t="shared" si="3"/>
        <v>1047898009395222.5</v>
      </c>
      <c r="S103" s="7">
        <f t="shared" si="4"/>
        <v>0</v>
      </c>
      <c r="T103" s="9" t="str">
        <f t="shared" si="5"/>
        <v>Inf</v>
      </c>
    </row>
    <row r="104" spans="1:20">
      <c r="A104" s="4" t="s">
        <v>122</v>
      </c>
      <c r="B104" s="6">
        <v>86</v>
      </c>
      <c r="C104" s="7">
        <v>1.94714499990113E+16</v>
      </c>
      <c r="D104" s="7">
        <v>1.74417873019437E+16</v>
      </c>
      <c r="E104" s="7">
        <v>1.40336219670812E+16</v>
      </c>
      <c r="F104" s="7">
        <v>4.5779279884875296E+16</v>
      </c>
      <c r="G104" s="7">
        <v>1.76889795288782E+16</v>
      </c>
      <c r="H104" s="7">
        <v>2.19726423941728E+16</v>
      </c>
      <c r="I104" s="7">
        <v>1.40336219670812E+16</v>
      </c>
      <c r="J104" s="7">
        <v>4.5779279884875296E+16</v>
      </c>
      <c r="K104" s="4" t="s">
        <v>122</v>
      </c>
      <c r="L104" s="7">
        <v>1.55929130312111E+16</v>
      </c>
      <c r="M104" s="7">
        <v>1.55929130312111E+16</v>
      </c>
      <c r="N104" s="7">
        <v>1.55929130312111E+16</v>
      </c>
      <c r="O104" s="7">
        <v>1.55929130312111E+16</v>
      </c>
      <c r="P104" s="7">
        <v>1.55929130312111E+16</v>
      </c>
      <c r="Q104" s="7">
        <v>1.55929130312111E+16</v>
      </c>
      <c r="R104" s="7">
        <f t="shared" si="3"/>
        <v>2.0274243462212792E+16</v>
      </c>
      <c r="S104" s="7">
        <f t="shared" si="4"/>
        <v>1.55929130312111E+16</v>
      </c>
      <c r="T104" s="9">
        <f t="shared" si="5"/>
        <v>1.3002216726041789</v>
      </c>
    </row>
    <row r="105" spans="1:20">
      <c r="A105" s="4" t="s">
        <v>123</v>
      </c>
      <c r="B105" s="6">
        <v>131</v>
      </c>
      <c r="C105" s="7">
        <v>1185605959372440</v>
      </c>
      <c r="D105" s="7">
        <v>699507516029740</v>
      </c>
      <c r="E105" s="7">
        <v>118560595937244</v>
      </c>
      <c r="F105" s="7">
        <v>1029473510582680</v>
      </c>
      <c r="G105" s="7">
        <v>1185605959372440</v>
      </c>
      <c r="H105" s="7">
        <v>1612424104746520</v>
      </c>
      <c r="I105" s="7">
        <v>118560595937244</v>
      </c>
      <c r="J105" s="7">
        <v>1029473510582680</v>
      </c>
      <c r="K105" s="4" t="s">
        <v>124</v>
      </c>
      <c r="L105" s="7">
        <v>1317339974488290</v>
      </c>
      <c r="M105" s="7">
        <v>1317339974488290</v>
      </c>
      <c r="N105" s="7">
        <v>1317339974488290</v>
      </c>
      <c r="O105" s="7">
        <v>1317339974488290</v>
      </c>
      <c r="P105" s="7">
        <v>1317339974488290</v>
      </c>
      <c r="Q105" s="7">
        <v>1317339974488290</v>
      </c>
      <c r="R105" s="7">
        <f t="shared" si="3"/>
        <v>840987060767612.25</v>
      </c>
      <c r="S105" s="7">
        <f t="shared" si="4"/>
        <v>1317339974488290</v>
      </c>
      <c r="T105" s="9">
        <f t="shared" si="5"/>
        <v>0.63839789048706796</v>
      </c>
    </row>
    <row r="106" spans="1:20">
      <c r="A106" s="4" t="s">
        <v>125</v>
      </c>
      <c r="B106" s="6">
        <v>133</v>
      </c>
      <c r="C106" s="7">
        <v>593953995849563</v>
      </c>
      <c r="D106" s="7">
        <v>1199787071616110</v>
      </c>
      <c r="E106" s="7">
        <v>59395399584956.297</v>
      </c>
      <c r="F106" s="7">
        <v>515736194136134</v>
      </c>
      <c r="G106" s="7">
        <v>593953995849563</v>
      </c>
      <c r="H106" s="7">
        <v>1704647968088240</v>
      </c>
      <c r="I106" s="7">
        <v>59395399584956.297</v>
      </c>
      <c r="J106" s="7">
        <v>515736194136134</v>
      </c>
      <c r="K106" s="4" t="s">
        <v>126</v>
      </c>
      <c r="L106" s="7">
        <v>659948894111360</v>
      </c>
      <c r="M106" s="7">
        <v>659948894111360</v>
      </c>
      <c r="N106" s="7">
        <v>659948894111360</v>
      </c>
      <c r="O106" s="7">
        <v>659948894111360</v>
      </c>
      <c r="P106" s="7">
        <v>659948894111360</v>
      </c>
      <c r="Q106" s="7">
        <v>659948894111360</v>
      </c>
      <c r="R106" s="7">
        <f t="shared" si="3"/>
        <v>683243693999621.75</v>
      </c>
      <c r="S106" s="7">
        <f t="shared" si="4"/>
        <v>659948894111360</v>
      </c>
      <c r="T106" s="9">
        <f t="shared" si="5"/>
        <v>1.0352978845727574</v>
      </c>
    </row>
    <row r="107" spans="1:20">
      <c r="A107" s="4" t="s">
        <v>127</v>
      </c>
      <c r="B107" s="6">
        <v>132</v>
      </c>
      <c r="C107" s="7">
        <v>2.95360616285162E+16</v>
      </c>
      <c r="D107" s="7">
        <v>4.06511724049838E+16</v>
      </c>
      <c r="E107" s="7">
        <v>2.63968651980414E+16</v>
      </c>
      <c r="F107" s="7">
        <v>6071278995549530</v>
      </c>
      <c r="G107" s="7">
        <v>2.93451919878534E+16</v>
      </c>
      <c r="H107" s="7">
        <v>3.87221707174346E+16</v>
      </c>
      <c r="I107" s="7">
        <v>2.63968651980414E+16</v>
      </c>
      <c r="J107" s="7">
        <v>6071278995549530</v>
      </c>
      <c r="K107" s="4" t="s">
        <v>128</v>
      </c>
      <c r="L107" s="7">
        <v>2.82017790577365E+16</v>
      </c>
      <c r="M107" s="7">
        <v>2.82017790577365E+16</v>
      </c>
      <c r="N107" s="7">
        <v>2.82017790577365E+16</v>
      </c>
      <c r="O107" s="7">
        <v>2.82017790577365E+16</v>
      </c>
      <c r="P107" s="7">
        <v>2.82017790577365E+16</v>
      </c>
      <c r="Q107" s="7">
        <v>2.82017790577365E+16</v>
      </c>
      <c r="R107" s="7">
        <f t="shared" si="3"/>
        <v>2.9264376969785572E+16</v>
      </c>
      <c r="S107" s="7">
        <f t="shared" si="4"/>
        <v>2.8201779057736504E+16</v>
      </c>
      <c r="T107" s="9">
        <f t="shared" si="5"/>
        <v>1.0376784000000017</v>
      </c>
    </row>
    <row r="108" spans="1:20">
      <c r="A108" s="4" t="s">
        <v>129</v>
      </c>
      <c r="B108" s="6">
        <v>383</v>
      </c>
      <c r="C108" s="7">
        <v>1296205865655720</v>
      </c>
      <c r="D108" s="7">
        <v>1665624537367600</v>
      </c>
      <c r="E108" s="7">
        <v>3888617596967170</v>
      </c>
      <c r="F108" s="7">
        <v>4096536098083870</v>
      </c>
      <c r="G108" s="7">
        <v>1296205865655720</v>
      </c>
      <c r="H108" s="7">
        <v>1594333214756540</v>
      </c>
      <c r="I108" s="7">
        <v>3888617596967170</v>
      </c>
      <c r="J108" s="7">
        <v>4096536098083870</v>
      </c>
      <c r="L108" s="7"/>
      <c r="M108" s="7"/>
      <c r="N108" s="7"/>
      <c r="O108" s="7"/>
      <c r="P108" s="7"/>
      <c r="Q108" s="7"/>
      <c r="R108" s="7">
        <f t="shared" si="3"/>
        <v>2454094311413875</v>
      </c>
      <c r="S108" s="7">
        <f t="shared" si="4"/>
        <v>0</v>
      </c>
      <c r="T108" s="9" t="str">
        <f t="shared" si="5"/>
        <v>Inf</v>
      </c>
    </row>
    <row r="109" spans="1:20">
      <c r="A109" s="4" t="s">
        <v>130</v>
      </c>
      <c r="B109" s="6">
        <v>134</v>
      </c>
      <c r="C109" s="7">
        <v>9675469431283890</v>
      </c>
      <c r="D109" s="7">
        <v>1.27229090830909E+16</v>
      </c>
      <c r="E109" s="7">
        <v>9845108219058440</v>
      </c>
      <c r="F109" s="7">
        <v>2157366137202440</v>
      </c>
      <c r="G109" s="7">
        <v>9986726314209510</v>
      </c>
      <c r="H109" s="7">
        <v>1.21019099492733E+16</v>
      </c>
      <c r="I109" s="7">
        <v>9845108219058440</v>
      </c>
      <c r="J109" s="7">
        <v>2157366137202440</v>
      </c>
      <c r="K109" s="4" t="s">
        <v>131</v>
      </c>
      <c r="L109" s="7">
        <v>1.05182780118145E+16</v>
      </c>
      <c r="M109" s="7">
        <v>1.05182780118145E+16</v>
      </c>
      <c r="N109" s="7">
        <v>1.05182780118145E+16</v>
      </c>
      <c r="O109" s="7">
        <v>1.05182780118145E+16</v>
      </c>
      <c r="P109" s="7">
        <v>1.05182780118145E+16</v>
      </c>
      <c r="Q109" s="7">
        <v>1.05182780118145E+16</v>
      </c>
      <c r="R109" s="7">
        <f t="shared" si="3"/>
        <v>9842321296116414</v>
      </c>
      <c r="S109" s="7">
        <f t="shared" si="4"/>
        <v>1.05182780118145E+16</v>
      </c>
      <c r="T109" s="9">
        <f t="shared" si="5"/>
        <v>0.93573504000000496</v>
      </c>
    </row>
    <row r="110" spans="1:20">
      <c r="A110" s="4" t="s">
        <v>132</v>
      </c>
      <c r="B110" s="6">
        <v>381</v>
      </c>
      <c r="C110" s="7">
        <v>1.55367529593113E+16</v>
      </c>
      <c r="D110" s="7">
        <v>6194913438440210</v>
      </c>
      <c r="E110" s="7">
        <v>1.46159482213653E+16</v>
      </c>
      <c r="F110" s="7">
        <v>6682861248291940</v>
      </c>
      <c r="G110" s="7">
        <v>1.55367529593113E+16</v>
      </c>
      <c r="H110" s="7">
        <v>4969422395264200</v>
      </c>
      <c r="I110" s="7">
        <v>1.46159482213653E+16</v>
      </c>
      <c r="J110" s="7">
        <v>6682861248291940</v>
      </c>
      <c r="K110" s="4" t="s">
        <v>133</v>
      </c>
      <c r="L110" s="7">
        <v>1.56153292963304E+16</v>
      </c>
      <c r="M110" s="7">
        <v>1.56153292963304E+16</v>
      </c>
      <c r="N110" s="7">
        <v>1.56153292963304E+16</v>
      </c>
      <c r="O110" s="7">
        <v>1.56153292963304E+16</v>
      </c>
      <c r="P110" s="7">
        <v>1.56153292963304E+16</v>
      </c>
      <c r="Q110" s="7">
        <v>1.56153292963304E+16</v>
      </c>
      <c r="R110" s="7">
        <f t="shared" si="3"/>
        <v>1.1388746854087836E+16</v>
      </c>
      <c r="S110" s="7">
        <f t="shared" si="4"/>
        <v>1.56153292963304E+16</v>
      </c>
      <c r="T110" s="9">
        <f t="shared" si="5"/>
        <v>0.72933120000000196</v>
      </c>
    </row>
    <row r="111" spans="1:20">
      <c r="A111" s="4" t="s">
        <v>134</v>
      </c>
      <c r="B111" s="6">
        <v>717</v>
      </c>
      <c r="C111" s="7">
        <v>1.11185184779282E+16</v>
      </c>
      <c r="D111" s="7">
        <v>1881826121348600</v>
      </c>
      <c r="E111" s="7">
        <v>1.34951674040936E+16</v>
      </c>
      <c r="F111" s="7">
        <v>9140501677148560</v>
      </c>
      <c r="G111" s="7"/>
      <c r="H111" s="7"/>
      <c r="I111" s="7"/>
      <c r="J111" s="7"/>
      <c r="K111" s="4" t="s">
        <v>135</v>
      </c>
      <c r="L111" s="7">
        <v>9576958390255580</v>
      </c>
      <c r="M111" s="7">
        <v>9576958390255580</v>
      </c>
      <c r="N111" s="7">
        <v>9576958390255580</v>
      </c>
      <c r="O111" s="7">
        <v>9576958390255580</v>
      </c>
      <c r="P111" s="7">
        <v>9576958390255580</v>
      </c>
      <c r="Q111" s="7">
        <v>9576958390255580</v>
      </c>
      <c r="R111" s="7">
        <f t="shared" si="3"/>
        <v>4431351884362988</v>
      </c>
      <c r="S111" s="7">
        <f t="shared" si="4"/>
        <v>9576958390255580</v>
      </c>
      <c r="T111" s="9">
        <f t="shared" si="5"/>
        <v>0.46270973557448325</v>
      </c>
    </row>
    <row r="112" spans="1:20">
      <c r="A112" s="4" t="s">
        <v>412</v>
      </c>
      <c r="B112" s="6">
        <v>135</v>
      </c>
      <c r="C112" s="7"/>
      <c r="D112" s="7"/>
      <c r="E112" s="7"/>
      <c r="F112" s="7"/>
      <c r="G112" s="7">
        <v>1.1802356211399E+16</v>
      </c>
      <c r="H112" s="7">
        <v>4301012013063690</v>
      </c>
      <c r="I112" s="7">
        <v>1.29288938268447E+16</v>
      </c>
      <c r="J112" s="7">
        <v>8836467967520840</v>
      </c>
      <c r="K112" s="4" t="s">
        <v>412</v>
      </c>
      <c r="L112" s="7"/>
      <c r="M112" s="7"/>
      <c r="N112" s="7"/>
      <c r="O112" s="7"/>
      <c r="P112" s="7"/>
      <c r="Q112" s="7"/>
      <c r="R112" s="7">
        <f t="shared" si="3"/>
        <v>4796662706072150</v>
      </c>
      <c r="S112" s="7">
        <f t="shared" si="4"/>
        <v>0</v>
      </c>
      <c r="T112" s="9" t="str">
        <f t="shared" si="5"/>
        <v>Inf</v>
      </c>
    </row>
    <row r="113" spans="1:20">
      <c r="A113" s="4" t="s">
        <v>136</v>
      </c>
      <c r="B113" s="6">
        <v>645</v>
      </c>
      <c r="C113" s="7">
        <v>1.63985897981661E+16</v>
      </c>
      <c r="D113" s="7">
        <v>4865523459844850</v>
      </c>
      <c r="E113" s="7">
        <v>1.42059079119557E+16</v>
      </c>
      <c r="F113" s="7">
        <v>1.3152631282598E+16</v>
      </c>
      <c r="G113" s="7"/>
      <c r="H113" s="7"/>
      <c r="I113" s="7"/>
      <c r="J113" s="7"/>
      <c r="L113" s="7"/>
      <c r="M113" s="7"/>
      <c r="N113" s="7"/>
      <c r="O113" s="7"/>
      <c r="P113" s="7"/>
      <c r="Q113" s="7"/>
      <c r="R113" s="7">
        <f t="shared" si="3"/>
        <v>5978134739624898</v>
      </c>
      <c r="S113" s="7">
        <f t="shared" si="4"/>
        <v>0</v>
      </c>
      <c r="T113" s="9" t="str">
        <f t="shared" si="5"/>
        <v>Inf</v>
      </c>
    </row>
    <row r="114" spans="1:20">
      <c r="A114" s="4" t="s">
        <v>413</v>
      </c>
      <c r="B114" s="6">
        <v>382</v>
      </c>
      <c r="C114" s="7"/>
      <c r="D114" s="7"/>
      <c r="E114" s="7"/>
      <c r="F114" s="7"/>
      <c r="G114" s="7">
        <v>1.1405830103697E+16</v>
      </c>
      <c r="H114" s="7">
        <v>1866417734009070</v>
      </c>
      <c r="I114" s="7">
        <v>1.00887445081571E+16</v>
      </c>
      <c r="J114" s="7">
        <v>8897433482194460</v>
      </c>
      <c r="L114" s="7"/>
      <c r="M114" s="7"/>
      <c r="N114" s="7"/>
      <c r="O114" s="7"/>
      <c r="P114" s="7"/>
      <c r="Q114" s="7"/>
      <c r="R114" s="7">
        <f t="shared" si="3"/>
        <v>3949020525989198.5</v>
      </c>
      <c r="S114" s="7">
        <f t="shared" si="4"/>
        <v>0</v>
      </c>
      <c r="T114" s="9" t="str">
        <f t="shared" si="5"/>
        <v>Inf</v>
      </c>
    </row>
    <row r="115" spans="1:20">
      <c r="A115" s="4" t="s">
        <v>137</v>
      </c>
      <c r="B115" s="6">
        <v>136</v>
      </c>
      <c r="C115" s="7">
        <v>1.19702837897132E+16</v>
      </c>
      <c r="D115" s="7">
        <v>865383625946490</v>
      </c>
      <c r="E115" s="7">
        <v>1.21694572398725E+16</v>
      </c>
      <c r="F115" s="7">
        <v>5786847349942490</v>
      </c>
      <c r="G115" s="7">
        <v>1.20941418211768E+16</v>
      </c>
      <c r="H115" s="7">
        <v>662559338615282</v>
      </c>
      <c r="I115" s="7">
        <v>1.21694572398725E+16</v>
      </c>
      <c r="J115" s="7">
        <v>5786847349942490</v>
      </c>
      <c r="K115" s="4" t="s">
        <v>138</v>
      </c>
      <c r="L115" s="7">
        <v>2.0167795971239E+16</v>
      </c>
      <c r="M115" s="7">
        <v>2.0167795971239E+16</v>
      </c>
      <c r="N115" s="7">
        <v>2.0167795971239E+16</v>
      </c>
      <c r="O115" s="7">
        <v>2.0167795971239E+16</v>
      </c>
      <c r="P115" s="7">
        <v>2.0167795971239E+16</v>
      </c>
      <c r="Q115" s="7">
        <v>2.0167795971239E+16</v>
      </c>
      <c r="R115" s="7">
        <f t="shared" si="3"/>
        <v>8068377193273764</v>
      </c>
      <c r="S115" s="7">
        <f t="shared" si="4"/>
        <v>2.0167795971239E+16</v>
      </c>
      <c r="T115" s="9">
        <f t="shared" si="5"/>
        <v>0.40006241657640523</v>
      </c>
    </row>
    <row r="116" spans="1:20">
      <c r="A116" s="4" t="s">
        <v>139</v>
      </c>
      <c r="B116" s="6">
        <v>137</v>
      </c>
      <c r="C116" s="7">
        <v>3924341543306510</v>
      </c>
      <c r="D116" s="7">
        <v>728229859771710</v>
      </c>
      <c r="E116" s="7">
        <v>3715458468223010</v>
      </c>
      <c r="F116" s="7">
        <v>2229275080933800</v>
      </c>
      <c r="G116" s="7">
        <v>3924341543306510</v>
      </c>
      <c r="H116" s="7">
        <v>393838597631639</v>
      </c>
      <c r="I116" s="7">
        <v>3715458468223010</v>
      </c>
      <c r="J116" s="7">
        <v>2229275080933800</v>
      </c>
      <c r="K116" s="4" t="s">
        <v>140</v>
      </c>
      <c r="L116" s="7">
        <v>1.8451688959882E+16</v>
      </c>
      <c r="M116" s="7">
        <v>1.8451688959882E+16</v>
      </c>
      <c r="N116" s="7">
        <v>1.8451688959882E+16</v>
      </c>
      <c r="O116" s="7">
        <v>1.8451688959882E+16</v>
      </c>
      <c r="P116" s="7">
        <v>1.8451688959882E+16</v>
      </c>
      <c r="Q116" s="7">
        <v>1.8451688959882E+16</v>
      </c>
      <c r="R116" s="7">
        <f t="shared" si="3"/>
        <v>2683177780162738</v>
      </c>
      <c r="S116" s="7">
        <f t="shared" si="4"/>
        <v>1.8451688959882E+16</v>
      </c>
      <c r="T116" s="9">
        <f t="shared" si="5"/>
        <v>0.14541637819695272</v>
      </c>
    </row>
    <row r="117" spans="1:20">
      <c r="A117" s="4" t="s">
        <v>141</v>
      </c>
      <c r="B117" s="6">
        <v>151</v>
      </c>
      <c r="C117" s="7">
        <v>1.12891699354218E+16</v>
      </c>
      <c r="D117" s="7">
        <v>1.42540024437144E+16</v>
      </c>
      <c r="E117" s="7">
        <v>1.10144564337793E+16</v>
      </c>
      <c r="F117" s="7">
        <v>1.12755638421801E+16</v>
      </c>
      <c r="G117" s="7">
        <v>1.13325798519549E+16</v>
      </c>
      <c r="H117" s="7">
        <v>1.1675323819806E+16</v>
      </c>
      <c r="I117" s="7">
        <v>1.10144564337793E+16</v>
      </c>
      <c r="J117" s="7">
        <v>1.12755638421801E+16</v>
      </c>
      <c r="K117" s="4" t="s">
        <v>142</v>
      </c>
      <c r="L117" s="7">
        <v>1.76325419819295E+16</v>
      </c>
      <c r="M117" s="7">
        <v>1.76325419819295E+16</v>
      </c>
      <c r="N117" s="7">
        <v>1.76325419819295E+16</v>
      </c>
      <c r="O117" s="7">
        <v>1.76325419819295E+16</v>
      </c>
      <c r="P117" s="7">
        <v>1.76325419819295E+16</v>
      </c>
      <c r="Q117" s="7">
        <v>1.76325419819295E+16</v>
      </c>
      <c r="R117" s="7">
        <f t="shared" si="3"/>
        <v>1.1714554721986364E+16</v>
      </c>
      <c r="S117" s="7">
        <f t="shared" si="4"/>
        <v>1.76325419819295E+16</v>
      </c>
      <c r="T117" s="9">
        <f t="shared" si="5"/>
        <v>0.66437129337289458</v>
      </c>
    </row>
    <row r="118" spans="1:20">
      <c r="A118" s="4" t="s">
        <v>143</v>
      </c>
      <c r="B118" s="6">
        <v>138</v>
      </c>
      <c r="C118" s="7">
        <v>5886188929418600</v>
      </c>
      <c r="D118" s="7">
        <v>9036766140024190</v>
      </c>
      <c r="E118" s="7">
        <v>5852827810896490</v>
      </c>
      <c r="F118" s="7">
        <v>6333930256952180</v>
      </c>
      <c r="G118" s="7">
        <v>5996807375044550</v>
      </c>
      <c r="H118" s="7">
        <v>8574392742963360</v>
      </c>
      <c r="I118" s="7">
        <v>5852827810896490</v>
      </c>
      <c r="J118" s="7">
        <v>6333930256952180</v>
      </c>
      <c r="K118" s="4" t="s">
        <v>144</v>
      </c>
      <c r="L118" s="7">
        <v>9754713018161390</v>
      </c>
      <c r="M118" s="7">
        <v>9754713018161390</v>
      </c>
      <c r="N118" s="7">
        <v>9754713018161390</v>
      </c>
      <c r="O118" s="7">
        <v>9754713018161390</v>
      </c>
      <c r="P118" s="7">
        <v>9754713018161390</v>
      </c>
      <c r="Q118" s="7">
        <v>9754713018161390</v>
      </c>
      <c r="R118" s="7">
        <f t="shared" si="3"/>
        <v>6813364647081771</v>
      </c>
      <c r="S118" s="7">
        <f t="shared" si="4"/>
        <v>9754713018161390</v>
      </c>
      <c r="T118" s="9">
        <f t="shared" si="5"/>
        <v>0.69846899999995926</v>
      </c>
    </row>
    <row r="119" spans="1:20">
      <c r="A119" s="4" t="s">
        <v>145</v>
      </c>
      <c r="B119" s="6">
        <v>139</v>
      </c>
      <c r="C119" s="7">
        <v>6174355918706060</v>
      </c>
      <c r="D119" s="7">
        <v>1.81499088184996E+16</v>
      </c>
      <c r="E119" s="7">
        <v>6641020423893020</v>
      </c>
      <c r="F119" s="7">
        <v>1.93738488826231E+16</v>
      </c>
      <c r="G119" s="7">
        <v>6346623988501840</v>
      </c>
      <c r="H119" s="7">
        <v>1.80834986142607E+16</v>
      </c>
      <c r="I119" s="7">
        <v>6641020423893020</v>
      </c>
      <c r="J119" s="7">
        <v>1.93738488826231E+16</v>
      </c>
      <c r="K119" s="4" t="s">
        <v>145</v>
      </c>
      <c r="L119" s="7">
        <v>1.1068367373155E+16</v>
      </c>
      <c r="M119" s="7">
        <v>1.1068367373155E+16</v>
      </c>
      <c r="N119" s="7">
        <v>1.1068367373155E+16</v>
      </c>
      <c r="O119" s="7">
        <v>1.1068367373155E+16</v>
      </c>
      <c r="P119" s="7">
        <v>1.1068367373155E+16</v>
      </c>
      <c r="Q119" s="7">
        <v>1.1068367373155E+16</v>
      </c>
      <c r="R119" s="7">
        <f t="shared" si="3"/>
        <v>1.1242849116425448E+16</v>
      </c>
      <c r="S119" s="7">
        <f t="shared" si="4"/>
        <v>1.1068367373155E+16</v>
      </c>
      <c r="T119" s="9">
        <f t="shared" si="5"/>
        <v>1.015764000000003</v>
      </c>
    </row>
    <row r="120" spans="1:20">
      <c r="A120" s="4" t="s">
        <v>146</v>
      </c>
      <c r="B120" s="6">
        <v>140</v>
      </c>
      <c r="C120" s="7">
        <v>4382518393091460</v>
      </c>
      <c r="D120" s="7">
        <v>624897301497260</v>
      </c>
      <c r="E120" s="7">
        <v>4734070465888330</v>
      </c>
      <c r="F120" s="7">
        <v>1.34386058315172E+16</v>
      </c>
      <c r="G120" s="7">
        <v>4577372733467430</v>
      </c>
      <c r="H120" s="7">
        <v>856866754325788</v>
      </c>
      <c r="I120" s="7">
        <v>4734070465888330</v>
      </c>
      <c r="J120" s="7">
        <v>1.34386058315172E+16</v>
      </c>
      <c r="K120" s="4" t="s">
        <v>146</v>
      </c>
      <c r="L120" s="7">
        <v>7890117443147500</v>
      </c>
      <c r="M120" s="7">
        <v>7890117443147500</v>
      </c>
      <c r="N120" s="7">
        <v>7890117443147500</v>
      </c>
      <c r="O120" s="7">
        <v>7890117443147500</v>
      </c>
      <c r="P120" s="7">
        <v>7890117443147500</v>
      </c>
      <c r="Q120" s="7">
        <v>7890117443147500</v>
      </c>
      <c r="R120" s="7">
        <f t="shared" si="3"/>
        <v>4330330000275509.5</v>
      </c>
      <c r="S120" s="7">
        <f t="shared" si="4"/>
        <v>7890117443147500</v>
      </c>
      <c r="T120" s="9">
        <f t="shared" si="5"/>
        <v>0.54882959999998027</v>
      </c>
    </row>
    <row r="121" spans="1:20">
      <c r="A121" s="4" t="s">
        <v>147</v>
      </c>
      <c r="B121" s="6">
        <v>142</v>
      </c>
      <c r="C121" s="7">
        <v>1.69678007978603E+16</v>
      </c>
      <c r="D121" s="7">
        <v>4.3608692965258896E+16</v>
      </c>
      <c r="E121" s="7">
        <v>2.00961718733912E+16</v>
      </c>
      <c r="F121" s="7">
        <v>5.2430213534468896E+16</v>
      </c>
      <c r="G121" s="7">
        <v>1.8874324623489E+16</v>
      </c>
      <c r="H121" s="7">
        <v>3.6675513668938896E+16</v>
      </c>
      <c r="I121" s="7">
        <v>2.00961718733912E+16</v>
      </c>
      <c r="J121" s="7">
        <v>5.2430213534468896E+16</v>
      </c>
      <c r="K121" s="4" t="s">
        <v>147</v>
      </c>
      <c r="L121" s="7">
        <v>3.34936197889853E+16</v>
      </c>
      <c r="M121" s="7">
        <v>3.34936197889853E+16</v>
      </c>
      <c r="N121" s="7">
        <v>3.34936197889853E+16</v>
      </c>
      <c r="O121" s="7">
        <v>3.34936197889853E+16</v>
      </c>
      <c r="P121" s="7">
        <v>3.34936197889853E+16</v>
      </c>
      <c r="Q121" s="7">
        <v>3.34936197889853E+16</v>
      </c>
      <c r="R121" s="7">
        <f t="shared" si="3"/>
        <v>2.8690822723796312E+16</v>
      </c>
      <c r="S121" s="7">
        <f t="shared" si="4"/>
        <v>3.3493619788985304E+16</v>
      </c>
      <c r="T121" s="9">
        <f t="shared" si="5"/>
        <v>0.85660561338406194</v>
      </c>
    </row>
    <row r="122" spans="1:20">
      <c r="A122" s="4" t="s">
        <v>148</v>
      </c>
      <c r="B122" s="6">
        <v>141</v>
      </c>
      <c r="C122" s="7">
        <v>2.39567927997674E+16</v>
      </c>
      <c r="D122" s="7">
        <v>1.63973263246965E+16</v>
      </c>
      <c r="E122" s="7">
        <v>2.49199488217272E+16</v>
      </c>
      <c r="F122" s="7">
        <v>6.2122940417683696E+16</v>
      </c>
      <c r="G122" s="7">
        <v>2.5061992530011E+16</v>
      </c>
      <c r="H122" s="7">
        <v>1.87896414115823E+16</v>
      </c>
      <c r="I122" s="7">
        <v>2.49199488217272E+16</v>
      </c>
      <c r="J122" s="7">
        <v>6.2122940417683696E+16</v>
      </c>
      <c r="K122" s="4" t="s">
        <v>148</v>
      </c>
      <c r="L122" s="7">
        <v>4.1533248036212E+16</v>
      </c>
      <c r="M122" s="7">
        <v>4.1533248036212E+16</v>
      </c>
      <c r="N122" s="7">
        <v>4.1533248036212E+16</v>
      </c>
      <c r="O122" s="7">
        <v>4.1533248036212E+16</v>
      </c>
      <c r="P122" s="7">
        <v>4.1533248036212E+16</v>
      </c>
      <c r="Q122" s="7">
        <v>4.1533248036212E+16</v>
      </c>
      <c r="R122" s="7">
        <f t="shared" si="3"/>
        <v>2.6319141648195108E+16</v>
      </c>
      <c r="S122" s="7">
        <f t="shared" si="4"/>
        <v>4.1533248036212E+16</v>
      </c>
      <c r="T122" s="9">
        <f t="shared" si="5"/>
        <v>0.63368849999999954</v>
      </c>
    </row>
    <row r="123" spans="1:20">
      <c r="A123" s="4" t="s">
        <v>149</v>
      </c>
      <c r="B123" s="6">
        <v>623</v>
      </c>
      <c r="C123" s="7">
        <v>3.08860941526933E+16</v>
      </c>
      <c r="D123" s="7">
        <v>2.64736643171909E+16</v>
      </c>
      <c r="E123" s="7">
        <v>1.43894266633593E+16</v>
      </c>
      <c r="F123" s="7">
        <v>3272048576717210</v>
      </c>
      <c r="G123" s="7">
        <v>3.08860941526933E+16</v>
      </c>
      <c r="H123" s="7">
        <v>2.64676625796445E+16</v>
      </c>
      <c r="I123" s="7">
        <v>1.43894266633593E+16</v>
      </c>
      <c r="J123" s="7">
        <v>3272048576717210</v>
      </c>
      <c r="L123" s="7"/>
      <c r="M123" s="7"/>
      <c r="N123" s="7"/>
      <c r="O123" s="7"/>
      <c r="P123" s="7"/>
      <c r="Q123" s="7"/>
      <c r="R123" s="7">
        <f t="shared" si="3"/>
        <v>2.1851060137012812E+16</v>
      </c>
      <c r="S123" s="7">
        <f t="shared" si="4"/>
        <v>0</v>
      </c>
      <c r="T123" s="9" t="str">
        <f t="shared" si="5"/>
        <v>Inf</v>
      </c>
    </row>
    <row r="124" spans="1:20">
      <c r="A124" s="4" t="s">
        <v>150</v>
      </c>
      <c r="B124" s="6">
        <v>636</v>
      </c>
      <c r="C124" s="7">
        <v>5.50067982986938E+16</v>
      </c>
      <c r="D124" s="7">
        <v>2284625954258880</v>
      </c>
      <c r="E124" s="7">
        <v>4.08779991815704E+16</v>
      </c>
      <c r="F124" s="7">
        <v>5.11140825818712E+16</v>
      </c>
      <c r="G124" s="7">
        <v>5.4237383514098496E+16</v>
      </c>
      <c r="H124" s="7">
        <v>4.2376859151561296E+16</v>
      </c>
      <c r="I124" s="7">
        <v>4.08779991815704E+16</v>
      </c>
      <c r="J124" s="7">
        <v>5.11140825818712E+16</v>
      </c>
      <c r="K124" s="4" t="s">
        <v>151</v>
      </c>
      <c r="L124" s="7">
        <v>2.15039893879289E+16</v>
      </c>
      <c r="M124" s="7">
        <v>2.15039893879289E+16</v>
      </c>
      <c r="N124" s="7">
        <v>2.15039893879289E+16</v>
      </c>
      <c r="O124" s="7">
        <v>2.15039893879289E+16</v>
      </c>
      <c r="P124" s="7">
        <v>2.15039893879289E+16</v>
      </c>
      <c r="Q124" s="7">
        <v>2.15039893879289E+16</v>
      </c>
      <c r="R124" s="7">
        <f t="shared" si="3"/>
        <v>4.0460658050450112E+16</v>
      </c>
      <c r="S124" s="7">
        <f t="shared" si="4"/>
        <v>2.15039893879289E+16</v>
      </c>
      <c r="T124" s="9">
        <f t="shared" si="5"/>
        <v>1.8815419464986527</v>
      </c>
    </row>
    <row r="125" spans="1:20">
      <c r="A125" s="4" t="s">
        <v>152</v>
      </c>
      <c r="B125" s="6">
        <v>635</v>
      </c>
      <c r="C125" s="7">
        <v>2.09321960058501E+16</v>
      </c>
      <c r="D125" s="7">
        <v>8944602086296050</v>
      </c>
      <c r="E125" s="7">
        <v>2.49153261456714E+16</v>
      </c>
      <c r="F125" s="7">
        <v>2834667185049850</v>
      </c>
      <c r="G125" s="7">
        <v>1.77928649114955E+16</v>
      </c>
      <c r="H125" s="7">
        <v>1.34459710099473E+16</v>
      </c>
      <c r="I125" s="7">
        <v>2.49153261456714E+16</v>
      </c>
      <c r="J125" s="7">
        <v>2834667185049850</v>
      </c>
      <c r="K125" s="4" t="s">
        <v>153</v>
      </c>
      <c r="L125" s="7">
        <v>1.91088875273837E+16</v>
      </c>
      <c r="M125" s="7">
        <v>1.91088875273837E+16</v>
      </c>
      <c r="N125" s="7">
        <v>1.91088875273837E+16</v>
      </c>
      <c r="O125" s="7">
        <v>1.91088875273837E+16</v>
      </c>
      <c r="P125" s="7">
        <v>1.91088875273837E+16</v>
      </c>
      <c r="Q125" s="7">
        <v>1.91088875273837E+16</v>
      </c>
      <c r="R125" s="7">
        <f t="shared" si="3"/>
        <v>1.6925409664244746E+16</v>
      </c>
      <c r="S125" s="7">
        <f t="shared" si="4"/>
        <v>1.91088875273837E+16</v>
      </c>
      <c r="T125" s="9">
        <f t="shared" si="5"/>
        <v>0.88573495657400492</v>
      </c>
    </row>
    <row r="126" spans="1:20">
      <c r="A126" s="4" t="s">
        <v>154</v>
      </c>
      <c r="B126" s="6">
        <v>702</v>
      </c>
      <c r="C126" s="7">
        <v>6781013676194180</v>
      </c>
      <c r="D126" s="7">
        <v>6885904908263880</v>
      </c>
      <c r="E126" s="7">
        <v>5526408433598620</v>
      </c>
      <c r="F126" s="7">
        <v>2.97429719094678E+16</v>
      </c>
      <c r="G126" s="7">
        <v>6781013676194180</v>
      </c>
      <c r="H126" s="7">
        <v>6852746457662290</v>
      </c>
      <c r="I126" s="7">
        <v>5526408433598620</v>
      </c>
      <c r="J126" s="7">
        <v>2.97429719094678E+16</v>
      </c>
      <c r="K126" s="4" t="s">
        <v>155</v>
      </c>
      <c r="L126" s="7">
        <v>6283079408641190</v>
      </c>
      <c r="M126" s="7">
        <v>6283079408641190</v>
      </c>
      <c r="N126" s="7">
        <v>6283079408641190</v>
      </c>
      <c r="O126" s="7">
        <v>6283079408641190</v>
      </c>
      <c r="P126" s="7">
        <v>6283079408641190</v>
      </c>
      <c r="Q126" s="7">
        <v>6283079408641190</v>
      </c>
      <c r="R126" s="7">
        <f t="shared" si="3"/>
        <v>8727321528773545</v>
      </c>
      <c r="S126" s="7">
        <f t="shared" si="4"/>
        <v>6283079408641190</v>
      </c>
      <c r="T126" s="9">
        <f t="shared" si="5"/>
        <v>1.3890197721790307</v>
      </c>
    </row>
    <row r="127" spans="1:20">
      <c r="A127" s="4" t="s">
        <v>156</v>
      </c>
      <c r="B127" s="6">
        <v>37</v>
      </c>
      <c r="C127" s="7">
        <v>1.87447762423372E+16</v>
      </c>
      <c r="D127" s="7">
        <v>1.80363197461569E+16</v>
      </c>
      <c r="E127" s="7">
        <v>1.90189663404115E+16</v>
      </c>
      <c r="F127" s="7">
        <v>3.92667759980912E+16</v>
      </c>
      <c r="G127" s="7">
        <v>1.87447762423372E+16</v>
      </c>
      <c r="H127" s="7">
        <v>1.80046214689229E+16</v>
      </c>
      <c r="I127" s="7">
        <v>1.90189663404115E+16</v>
      </c>
      <c r="J127" s="7">
        <v>3.92667759980912E+16</v>
      </c>
      <c r="K127" s="4" t="s">
        <v>156</v>
      </c>
      <c r="L127" s="7">
        <v>4.8254876000158E+16</v>
      </c>
      <c r="M127" s="7">
        <v>4.8254876000158E+16</v>
      </c>
      <c r="N127" s="7">
        <v>4.8254876000158E+16</v>
      </c>
      <c r="O127" s="7">
        <v>4.8254876000158E+16</v>
      </c>
      <c r="P127" s="7">
        <v>4.8254876000158E+16</v>
      </c>
      <c r="Q127" s="7">
        <v>4.8254876000158E+16</v>
      </c>
      <c r="R127" s="7">
        <f t="shared" si="3"/>
        <v>2.06619415568957E+16</v>
      </c>
      <c r="S127" s="7">
        <f t="shared" si="4"/>
        <v>4.8254876000158E+16</v>
      </c>
      <c r="T127" s="9">
        <f t="shared" si="5"/>
        <v>0.42818349707971576</v>
      </c>
    </row>
    <row r="128" spans="1:20">
      <c r="A128" s="4" t="s">
        <v>157</v>
      </c>
      <c r="B128" s="6">
        <v>639</v>
      </c>
      <c r="C128" s="7">
        <v>1.5198093775148602E+17</v>
      </c>
      <c r="D128" s="7">
        <v>9.84176623020164E+16</v>
      </c>
      <c r="E128" s="7">
        <v>1.3666632035687699E+17</v>
      </c>
      <c r="F128" s="7">
        <v>1.3194093495527E+17</v>
      </c>
      <c r="G128" s="7">
        <v>1.5439864640460899E+17</v>
      </c>
      <c r="H128" s="7">
        <v>1.0156044049052701E+17</v>
      </c>
      <c r="I128" s="7">
        <v>1.3666632035687699E+17</v>
      </c>
      <c r="J128" s="7">
        <v>1.3194093495527E+17</v>
      </c>
      <c r="K128" s="4" t="s">
        <v>158</v>
      </c>
      <c r="L128" s="7">
        <v>6.7731024380266704E+16</v>
      </c>
      <c r="M128" s="7">
        <v>6.7731024380266704E+16</v>
      </c>
      <c r="N128" s="7">
        <v>6.7731024380266704E+16</v>
      </c>
      <c r="O128" s="7">
        <v>6.7731024380266704E+16</v>
      </c>
      <c r="P128" s="7">
        <v>6.7731024380266704E+16</v>
      </c>
      <c r="Q128" s="7">
        <v>6.7731024380266704E+16</v>
      </c>
      <c r="R128" s="7">
        <f t="shared" si="3"/>
        <v>1.3014764264488587E+17</v>
      </c>
      <c r="S128" s="7">
        <f t="shared" si="4"/>
        <v>6.7731024380266704E+16</v>
      </c>
      <c r="T128" s="9">
        <f t="shared" si="5"/>
        <v>1.9215366050598834</v>
      </c>
    </row>
    <row r="129" spans="1:20">
      <c r="A129" s="4" t="s">
        <v>159</v>
      </c>
      <c r="B129" s="6">
        <v>638</v>
      </c>
      <c r="C129" s="7">
        <v>1.8510448472794202E+17</v>
      </c>
      <c r="D129" s="7">
        <v>1.3024286196046099E+17</v>
      </c>
      <c r="E129" s="7">
        <v>1.7121689234855901E+17</v>
      </c>
      <c r="F129" s="7">
        <v>1.5489381923878099E+17</v>
      </c>
      <c r="G129" s="7">
        <v>1.85865448693936E+17</v>
      </c>
      <c r="H129" s="7">
        <v>1.2986429901117699E+17</v>
      </c>
      <c r="I129" s="7">
        <v>1.7121689234855901E+17</v>
      </c>
      <c r="J129" s="7">
        <v>1.5489381923878099E+17</v>
      </c>
      <c r="K129" s="4" t="s">
        <v>160</v>
      </c>
      <c r="L129" s="7">
        <v>1.0204516031479699E+17</v>
      </c>
      <c r="M129" s="7">
        <v>1.0204516031479699E+17</v>
      </c>
      <c r="N129" s="7">
        <v>1.0204516031479699E+17</v>
      </c>
      <c r="O129" s="7">
        <v>1.0204516031479699E+17</v>
      </c>
      <c r="P129" s="7">
        <v>1.0204516031479699E+17</v>
      </c>
      <c r="Q129" s="7">
        <v>1.0204516031479699E+17</v>
      </c>
      <c r="R129" s="7">
        <f t="shared" si="3"/>
        <v>1.6151601378747318E+17</v>
      </c>
      <c r="S129" s="7">
        <f t="shared" si="4"/>
        <v>1.0204516031479699E+17</v>
      </c>
      <c r="T129" s="9">
        <f t="shared" si="5"/>
        <v>1.5827895540485781</v>
      </c>
    </row>
    <row r="130" spans="1:20">
      <c r="A130" s="4" t="s">
        <v>161</v>
      </c>
      <c r="B130" s="6">
        <v>637</v>
      </c>
      <c r="C130" s="7">
        <v>2.82990810111533E+16</v>
      </c>
      <c r="D130" s="7">
        <v>1.68368121096599E+16</v>
      </c>
      <c r="E130" s="7">
        <v>1112564676849770</v>
      </c>
      <c r="F130" s="7">
        <v>2.39120847920967E+16</v>
      </c>
      <c r="G130" s="7">
        <v>2.81849718135277E+16</v>
      </c>
      <c r="H130" s="7">
        <v>3905387288736780</v>
      </c>
      <c r="I130" s="7">
        <v>1112564676849770</v>
      </c>
      <c r="J130" s="7">
        <v>2.39120847920967E+16</v>
      </c>
      <c r="L130" s="7"/>
      <c r="M130" s="7"/>
      <c r="N130" s="7"/>
      <c r="O130" s="7"/>
      <c r="P130" s="7"/>
      <c r="Q130" s="7"/>
      <c r="R130" s="7">
        <f t="shared" ref="R130:R193" si="6">0.5*(0.3*C130+0.3*D130+0.3*E130+0.1*F130+0.3*G130+0.3*H130+0.3*I130+0.1*J130)</f>
        <v>1.4308915715726252E+16</v>
      </c>
      <c r="S130" s="7">
        <f t="shared" ref="S130:S193" si="7">0.5*(0.5*L130+0.2*M130+0.3*N130)+0.5*(0.5*O130+0.2*P130+0.3*Q130)</f>
        <v>0</v>
      </c>
      <c r="T130" s="9" t="str">
        <f t="shared" ref="T130:T193" si="8">IF(S130=0,"Inf",R130/S130)</f>
        <v>Inf</v>
      </c>
    </row>
    <row r="131" spans="1:20">
      <c r="A131" s="4" t="s">
        <v>162</v>
      </c>
      <c r="B131" s="6">
        <v>167</v>
      </c>
      <c r="C131" s="7">
        <v>4277279408121780</v>
      </c>
      <c r="D131" s="7">
        <v>2.78539443678753E+16</v>
      </c>
      <c r="E131" s="7">
        <v>3298927481390680</v>
      </c>
      <c r="F131" s="7">
        <v>4784028798180790</v>
      </c>
      <c r="G131" s="7">
        <v>4034368381242040</v>
      </c>
      <c r="H131" s="7">
        <v>2.9371451009315E+16</v>
      </c>
      <c r="I131" s="7">
        <v>3298927481390680</v>
      </c>
      <c r="J131" s="7">
        <v>4784028798180790</v>
      </c>
      <c r="L131" s="7"/>
      <c r="M131" s="7"/>
      <c r="N131" s="7"/>
      <c r="O131" s="7"/>
      <c r="P131" s="7"/>
      <c r="Q131" s="7"/>
      <c r="R131" s="7">
        <f t="shared" si="6"/>
        <v>1.1298637599218402E+16</v>
      </c>
      <c r="S131" s="7">
        <f t="shared" si="7"/>
        <v>0</v>
      </c>
      <c r="T131" s="9" t="str">
        <f t="shared" si="8"/>
        <v>Inf</v>
      </c>
    </row>
    <row r="132" spans="1:20">
      <c r="A132" s="4" t="s">
        <v>163</v>
      </c>
      <c r="B132" s="6">
        <v>84</v>
      </c>
      <c r="C132" s="7">
        <v>3.42936399662002E+16</v>
      </c>
      <c r="D132" s="7">
        <v>4337124063007480</v>
      </c>
      <c r="E132" s="7">
        <v>2.36570403436772E+16</v>
      </c>
      <c r="F132" s="7">
        <v>1.45360152884343E+16</v>
      </c>
      <c r="G132" s="7">
        <v>3.34234551655586E+16</v>
      </c>
      <c r="H132" s="7">
        <v>4337124063007480</v>
      </c>
      <c r="I132" s="7">
        <v>2.36570403436772E+16</v>
      </c>
      <c r="J132" s="7">
        <v>1.45360152884343E+16</v>
      </c>
      <c r="K132" s="4" t="s">
        <v>163</v>
      </c>
      <c r="L132" s="7">
        <v>2.62856014263594E+16</v>
      </c>
      <c r="M132" s="7">
        <v>2.62856014263594E+16</v>
      </c>
      <c r="N132" s="7">
        <v>2.62856014263594E+16</v>
      </c>
      <c r="O132" s="7">
        <v>2.62856014263594E+16</v>
      </c>
      <c r="P132" s="7">
        <v>2.62856014263594E+16</v>
      </c>
      <c r="Q132" s="7">
        <v>2.62856014263594E+16</v>
      </c>
      <c r="R132" s="7">
        <f t="shared" si="6"/>
        <v>2.0009415120612656E+16</v>
      </c>
      <c r="S132" s="7">
        <f t="shared" si="7"/>
        <v>2.62856014263594E+16</v>
      </c>
      <c r="T132" s="9">
        <f t="shared" si="8"/>
        <v>0.76123101754662781</v>
      </c>
    </row>
    <row r="133" spans="1:20">
      <c r="A133" s="4" t="s">
        <v>164</v>
      </c>
      <c r="B133" s="6">
        <v>703</v>
      </c>
      <c r="C133" s="7">
        <v>2.38652712475019E+16</v>
      </c>
      <c r="D133" s="7">
        <v>3.50599288057904E+16</v>
      </c>
      <c r="E133" s="7">
        <v>2.3882785290048E+16</v>
      </c>
      <c r="F133" s="7">
        <v>3.25653102949599E+16</v>
      </c>
      <c r="G133" s="7">
        <v>2.38652712475019E+16</v>
      </c>
      <c r="H133" s="7">
        <v>3.49643976646303E+16</v>
      </c>
      <c r="I133" s="7">
        <v>2.3882785290048E+16</v>
      </c>
      <c r="J133" s="7">
        <v>3.25653102949599E+16</v>
      </c>
      <c r="K133" s="4" t="s">
        <v>165</v>
      </c>
      <c r="L133" s="7">
        <v>3.7331459639845696E+16</v>
      </c>
      <c r="M133" s="7">
        <v>3.7331459639845696E+16</v>
      </c>
      <c r="N133" s="7">
        <v>3.7331459639845696E+16</v>
      </c>
      <c r="O133" s="7">
        <v>3.7331459639845696E+16</v>
      </c>
      <c r="P133" s="7">
        <v>3.7331459639845696E+16</v>
      </c>
      <c r="Q133" s="7">
        <v>3.7331459639845696E+16</v>
      </c>
      <c r="R133" s="7">
        <f t="shared" si="6"/>
        <v>2.8084596961324064E+16</v>
      </c>
      <c r="S133" s="7">
        <f t="shared" si="7"/>
        <v>3.7331459639845696E+16</v>
      </c>
      <c r="T133" s="9">
        <f t="shared" si="8"/>
        <v>0.75230374682022871</v>
      </c>
    </row>
    <row r="134" spans="1:20">
      <c r="A134" s="4" t="s">
        <v>166</v>
      </c>
      <c r="B134" s="6">
        <v>108</v>
      </c>
      <c r="C134" s="7">
        <v>9170034168735030</v>
      </c>
      <c r="D134" s="7">
        <v>1.73055139364055E+16</v>
      </c>
      <c r="E134" s="7">
        <v>8496979019511700</v>
      </c>
      <c r="F134" s="7">
        <v>3.35478837085808E+16</v>
      </c>
      <c r="G134" s="7">
        <v>8996790207614980</v>
      </c>
      <c r="H134" s="7">
        <v>3.04758314166486E+16</v>
      </c>
      <c r="I134" s="7">
        <v>8496979019511700</v>
      </c>
      <c r="J134" s="7">
        <v>3.35478837085808E+16</v>
      </c>
      <c r="K134" s="4" t="s">
        <v>166</v>
      </c>
      <c r="L134" s="7">
        <v>9303144383043950</v>
      </c>
      <c r="M134" s="7">
        <v>9303144383043950</v>
      </c>
      <c r="N134" s="7">
        <v>9303144383043950</v>
      </c>
      <c r="O134" s="7">
        <v>9303144383043950</v>
      </c>
      <c r="P134" s="7">
        <v>9303144383043950</v>
      </c>
      <c r="Q134" s="7">
        <v>9303144383043950</v>
      </c>
      <c r="R134" s="7">
        <f t="shared" si="6"/>
        <v>1.5796107536122208E+16</v>
      </c>
      <c r="S134" s="7">
        <f t="shared" si="7"/>
        <v>9303144383043950</v>
      </c>
      <c r="T134" s="9">
        <f t="shared" si="8"/>
        <v>1.6979321061503065</v>
      </c>
    </row>
    <row r="135" spans="1:20">
      <c r="A135" s="4" t="s">
        <v>167</v>
      </c>
      <c r="B135" s="6">
        <v>228</v>
      </c>
      <c r="C135" s="7">
        <v>5797608358602570</v>
      </c>
      <c r="D135" s="7">
        <v>1.41044720680508E+16</v>
      </c>
      <c r="E135" s="7">
        <v>5472152111755880</v>
      </c>
      <c r="F135" s="7">
        <v>5357539802728830</v>
      </c>
      <c r="G135" s="7"/>
      <c r="H135" s="7"/>
      <c r="I135" s="7"/>
      <c r="J135" s="7"/>
      <c r="K135" s="4" t="s">
        <v>168</v>
      </c>
      <c r="L135" s="7">
        <v>5164564991927350</v>
      </c>
      <c r="M135" s="7">
        <v>5164564991927350</v>
      </c>
      <c r="N135" s="7">
        <v>5164564991927350</v>
      </c>
      <c r="O135" s="7"/>
      <c r="P135" s="7"/>
      <c r="Q135" s="7"/>
      <c r="R135" s="7">
        <f t="shared" si="6"/>
        <v>4074011870897829</v>
      </c>
      <c r="S135" s="7">
        <f t="shared" si="7"/>
        <v>2582282495963675</v>
      </c>
      <c r="T135" s="9">
        <f t="shared" si="8"/>
        <v>1.5776786146619717</v>
      </c>
    </row>
    <row r="136" spans="1:20">
      <c r="A136" s="4" t="s">
        <v>414</v>
      </c>
      <c r="B136" s="6">
        <v>229</v>
      </c>
      <c r="C136" s="7"/>
      <c r="D136" s="7"/>
      <c r="E136" s="7"/>
      <c r="F136" s="7"/>
      <c r="G136" s="7">
        <v>4045073410818310</v>
      </c>
      <c r="H136" s="7">
        <v>1.15039665790813E+16</v>
      </c>
      <c r="I136" s="7">
        <v>4040023381591320</v>
      </c>
      <c r="J136" s="7">
        <v>3238939769005770</v>
      </c>
      <c r="L136" s="7"/>
      <c r="M136" s="7"/>
      <c r="N136" s="7"/>
      <c r="O136" s="7"/>
      <c r="P136" s="7"/>
      <c r="Q136" s="7"/>
      <c r="R136" s="7">
        <f t="shared" si="6"/>
        <v>3100306494173928</v>
      </c>
      <c r="S136" s="7">
        <f t="shared" si="7"/>
        <v>0</v>
      </c>
      <c r="T136" s="9" t="str">
        <f t="shared" si="8"/>
        <v>Inf</v>
      </c>
    </row>
    <row r="137" spans="1:20">
      <c r="A137" s="4" t="s">
        <v>169</v>
      </c>
      <c r="B137" s="6">
        <v>723</v>
      </c>
      <c r="C137" s="7">
        <v>1.04889956873066E+16</v>
      </c>
      <c r="D137" s="7">
        <v>1.54437514843694E+16</v>
      </c>
      <c r="E137" s="7">
        <v>7653193238759940</v>
      </c>
      <c r="F137" s="7">
        <v>2.44514140668238E+16</v>
      </c>
      <c r="G137" s="7">
        <v>9681485682755390</v>
      </c>
      <c r="H137" s="7">
        <v>1.54045043395552E+16</v>
      </c>
      <c r="I137" s="7">
        <v>7653193238759940</v>
      </c>
      <c r="J137" s="7">
        <v>2.44514140668238E+16</v>
      </c>
      <c r="K137" s="4" t="s">
        <v>169</v>
      </c>
      <c r="L137" s="7"/>
      <c r="M137" s="7"/>
      <c r="N137" s="7"/>
      <c r="O137" s="7"/>
      <c r="P137" s="7"/>
      <c r="Q137" s="7"/>
      <c r="R137" s="7">
        <f t="shared" si="6"/>
        <v>1.239390995740835E+16</v>
      </c>
      <c r="S137" s="7">
        <f t="shared" si="7"/>
        <v>0</v>
      </c>
      <c r="T137" s="9" t="str">
        <f t="shared" si="8"/>
        <v>Inf</v>
      </c>
    </row>
    <row r="138" spans="1:20">
      <c r="A138" s="4" t="s">
        <v>170</v>
      </c>
      <c r="B138" s="6">
        <v>704</v>
      </c>
      <c r="C138" s="7">
        <v>3.26655103254461E+16</v>
      </c>
      <c r="D138" s="7">
        <v>2.17624134797884E+16</v>
      </c>
      <c r="E138" s="7">
        <v>4.5604387007100704E+16</v>
      </c>
      <c r="F138" s="7">
        <v>4.4572331380488096E+16</v>
      </c>
      <c r="G138" s="7">
        <v>3.31999937411693E+16</v>
      </c>
      <c r="H138" s="7">
        <v>2.16894464605771E+16</v>
      </c>
      <c r="I138" s="7">
        <v>4.5604387007100704E+16</v>
      </c>
      <c r="J138" s="7">
        <v>4.4572331380488096E+16</v>
      </c>
      <c r="K138" s="4" t="s">
        <v>171</v>
      </c>
      <c r="L138" s="7">
        <v>4.74191870690802E+16</v>
      </c>
      <c r="M138" s="7">
        <v>4.74191870690802E+16</v>
      </c>
      <c r="N138" s="7">
        <v>4.74191870690802E+16</v>
      </c>
      <c r="O138" s="7">
        <v>4.74191870690802E+16</v>
      </c>
      <c r="P138" s="7">
        <v>4.74191870690802E+16</v>
      </c>
      <c r="Q138" s="7">
        <v>4.74191870690802E+16</v>
      </c>
      <c r="R138" s="7">
        <f t="shared" si="6"/>
        <v>3.4536153841226152E+16</v>
      </c>
      <c r="S138" s="7">
        <f t="shared" si="7"/>
        <v>4.74191870690802E+16</v>
      </c>
      <c r="T138" s="9">
        <f t="shared" si="8"/>
        <v>0.72831602513374882</v>
      </c>
    </row>
    <row r="139" spans="1:20">
      <c r="A139" s="4" t="s">
        <v>172</v>
      </c>
      <c r="B139" s="6">
        <v>30</v>
      </c>
      <c r="C139" s="7">
        <v>5.8723828409959504E+16</v>
      </c>
      <c r="D139" s="7">
        <v>7.04387908606678E+16</v>
      </c>
      <c r="E139" s="7">
        <v>1.23036559085734E+17</v>
      </c>
      <c r="F139" s="7">
        <v>9.38284040019012E+16</v>
      </c>
      <c r="G139" s="7">
        <v>8.17410931859108E+16</v>
      </c>
      <c r="H139" s="7">
        <v>7.009490742278E+16</v>
      </c>
      <c r="I139" s="7">
        <v>1.23036559085734E+17</v>
      </c>
      <c r="J139" s="7">
        <v>9.38284040019012E+16</v>
      </c>
      <c r="K139" s="4" t="s">
        <v>172</v>
      </c>
      <c r="L139" s="7">
        <v>8.8734989033717792E+16</v>
      </c>
      <c r="M139" s="7">
        <v>8.8734989033717792E+16</v>
      </c>
      <c r="N139" s="7">
        <v>8.8734989033717792E+16</v>
      </c>
      <c r="O139" s="7">
        <v>8.8734989033717792E+16</v>
      </c>
      <c r="P139" s="7">
        <v>8.8734989033717792E+16</v>
      </c>
      <c r="Q139" s="7">
        <v>8.8734989033717792E+16</v>
      </c>
      <c r="R139" s="7">
        <f t="shared" si="6"/>
        <v>8.8443601107808032E+16</v>
      </c>
      <c r="S139" s="7">
        <f t="shared" si="7"/>
        <v>8.8734989033717792E+16</v>
      </c>
      <c r="T139" s="9">
        <f t="shared" si="8"/>
        <v>0.99671620035024699</v>
      </c>
    </row>
    <row r="140" spans="1:20">
      <c r="A140" s="4" t="s">
        <v>173</v>
      </c>
      <c r="B140" s="6">
        <v>208</v>
      </c>
      <c r="C140" s="7">
        <v>2310556778727820</v>
      </c>
      <c r="D140" s="7">
        <v>630414298196898</v>
      </c>
      <c r="E140" s="7">
        <v>3535033447833070</v>
      </c>
      <c r="F140" s="7">
        <v>6367661221725500</v>
      </c>
      <c r="G140" s="7">
        <v>2738884998156930</v>
      </c>
      <c r="H140" s="7">
        <v>11783444826110.199</v>
      </c>
      <c r="I140" s="7">
        <v>3535033447833070</v>
      </c>
      <c r="J140" s="7">
        <v>6367661221725500</v>
      </c>
      <c r="L140" s="7"/>
      <c r="M140" s="7"/>
      <c r="N140" s="7"/>
      <c r="O140" s="7"/>
      <c r="P140" s="7"/>
      <c r="Q140" s="7"/>
      <c r="R140" s="7">
        <f t="shared" si="6"/>
        <v>2551022084508635</v>
      </c>
      <c r="S140" s="7">
        <f t="shared" si="7"/>
        <v>0</v>
      </c>
      <c r="T140" s="9" t="str">
        <f t="shared" si="8"/>
        <v>Inf</v>
      </c>
    </row>
    <row r="141" spans="1:20">
      <c r="A141" s="4" t="s">
        <v>174</v>
      </c>
      <c r="B141" s="6">
        <v>50</v>
      </c>
      <c r="C141" s="7">
        <v>6.7945344956658E+16</v>
      </c>
      <c r="D141" s="7">
        <v>4.9545091815273E+16</v>
      </c>
      <c r="E141" s="7">
        <v>9.0222591755179904E+16</v>
      </c>
      <c r="F141" s="7">
        <v>9.74355654653916E+16</v>
      </c>
      <c r="G141" s="7">
        <v>6.5792891696213E+16</v>
      </c>
      <c r="H141" s="7">
        <v>5.0060649482445504E+16</v>
      </c>
      <c r="I141" s="7">
        <v>9.0222591755179904E+16</v>
      </c>
      <c r="J141" s="7">
        <v>9.74355654653916E+16</v>
      </c>
      <c r="K141" s="4" t="s">
        <v>174</v>
      </c>
      <c r="L141" s="7">
        <v>6.7340467772045E+16</v>
      </c>
      <c r="M141" s="7">
        <v>6.7340467772045E+16</v>
      </c>
      <c r="N141" s="7">
        <v>6.7340467772045E+16</v>
      </c>
      <c r="O141" s="7">
        <v>6.7340467772045E+16</v>
      </c>
      <c r="P141" s="7">
        <v>6.7340467772045E+16</v>
      </c>
      <c r="Q141" s="7">
        <v>6.7340467772045E+16</v>
      </c>
      <c r="R141" s="7">
        <f t="shared" si="6"/>
        <v>7.1811930765681552E+16</v>
      </c>
      <c r="S141" s="7">
        <f t="shared" si="7"/>
        <v>6.7340467772045008E+16</v>
      </c>
      <c r="T141" s="9">
        <f t="shared" si="8"/>
        <v>1.0664008306086163</v>
      </c>
    </row>
    <row r="142" spans="1:20">
      <c r="A142" s="4" t="s">
        <v>175</v>
      </c>
      <c r="B142" s="6">
        <v>677</v>
      </c>
      <c r="C142" s="7">
        <v>1.12380683366536E+17</v>
      </c>
      <c r="D142" s="7">
        <v>5.77248672136902E+16</v>
      </c>
      <c r="E142" s="7">
        <v>4.6881649367583504E+16</v>
      </c>
      <c r="F142" s="7">
        <v>8.9553440510639808E+16</v>
      </c>
      <c r="G142" s="7">
        <v>1.08334456671574E+17</v>
      </c>
      <c r="H142" s="7">
        <v>5.6650632717252896E+16</v>
      </c>
      <c r="I142" s="7">
        <v>4.6881649367583504E+16</v>
      </c>
      <c r="J142" s="7">
        <v>8.9553440510639808E+16</v>
      </c>
      <c r="L142" s="7"/>
      <c r="M142" s="7"/>
      <c r="N142" s="7"/>
      <c r="O142" s="7"/>
      <c r="P142" s="7"/>
      <c r="Q142" s="7"/>
      <c r="R142" s="7">
        <f t="shared" si="6"/>
        <v>7.3283434856696992E+16</v>
      </c>
      <c r="S142" s="7">
        <f t="shared" si="7"/>
        <v>0</v>
      </c>
      <c r="T142" s="9" t="str">
        <f t="shared" si="8"/>
        <v>Inf</v>
      </c>
    </row>
    <row r="143" spans="1:20">
      <c r="A143" s="4" t="s">
        <v>176</v>
      </c>
      <c r="B143" s="6">
        <v>640</v>
      </c>
      <c r="C143" s="7">
        <v>8.9558132493431104E+16</v>
      </c>
      <c r="D143" s="7">
        <v>2.71472125533744E+16</v>
      </c>
      <c r="E143" s="7">
        <v>3.74326739531522E+16</v>
      </c>
      <c r="F143" s="7">
        <v>2.36007647014311E+16</v>
      </c>
      <c r="G143" s="7">
        <v>8.7217548563066304E+16</v>
      </c>
      <c r="H143" s="7">
        <v>2.70077178842448E+16</v>
      </c>
      <c r="I143" s="7">
        <v>3.74326739531522E+16</v>
      </c>
      <c r="J143" s="7">
        <v>2.36007647014311E+16</v>
      </c>
      <c r="K143" s="4" t="s">
        <v>177</v>
      </c>
      <c r="L143" s="7">
        <v>1.28941614015876E+17</v>
      </c>
      <c r="M143" s="7">
        <v>1.28941614015876E+17</v>
      </c>
      <c r="N143" s="7">
        <v>1.28941614015876E+17</v>
      </c>
      <c r="O143" s="7">
        <v>1.28941614015876E+17</v>
      </c>
      <c r="P143" s="7">
        <v>1.28941614015876E+17</v>
      </c>
      <c r="Q143" s="7">
        <v>1.28941614015876E+17</v>
      </c>
      <c r="R143" s="7">
        <f t="shared" si="6"/>
        <v>4.8229470380206264E+16</v>
      </c>
      <c r="S143" s="7">
        <f t="shared" si="7"/>
        <v>1.28941614015876E+17</v>
      </c>
      <c r="T143" s="9">
        <f t="shared" si="8"/>
        <v>0.37404115613341077</v>
      </c>
    </row>
    <row r="144" spans="1:20">
      <c r="A144" s="4" t="s">
        <v>178</v>
      </c>
      <c r="B144" s="6">
        <v>97</v>
      </c>
      <c r="C144" s="7">
        <v>2.3368981072338499E+17</v>
      </c>
      <c r="D144" s="7">
        <v>2.8512034330137699E+17</v>
      </c>
      <c r="E144" s="7">
        <v>3.9064977222551603E+17</v>
      </c>
      <c r="F144" s="7">
        <v>3.2702495803612499E+17</v>
      </c>
      <c r="G144" s="7">
        <v>2.3478828336244998E+17</v>
      </c>
      <c r="H144" s="7">
        <v>1.68805044281684E+17</v>
      </c>
      <c r="I144" s="7">
        <v>3.9064977222551603E+17</v>
      </c>
      <c r="J144" s="7">
        <v>3.2702495803612499E+17</v>
      </c>
      <c r="K144" s="4" t="s">
        <v>178</v>
      </c>
      <c r="L144" s="7">
        <v>3.64591470831336E+17</v>
      </c>
      <c r="M144" s="7">
        <v>3.64591470831336E+17</v>
      </c>
      <c r="N144" s="7">
        <v>3.64591470831336E+17</v>
      </c>
      <c r="O144" s="7">
        <v>3.64591470831336E+17</v>
      </c>
      <c r="P144" s="7">
        <v>3.64591470831336E+17</v>
      </c>
      <c r="Q144" s="7">
        <v>3.64591470831336E+17</v>
      </c>
      <c r="R144" s="7">
        <f t="shared" si="6"/>
        <v>2.8825794972160166E+17</v>
      </c>
      <c r="S144" s="7">
        <f t="shared" si="7"/>
        <v>3.64591470831336E+17</v>
      </c>
      <c r="T144" s="9">
        <f t="shared" si="8"/>
        <v>0.79063272946106011</v>
      </c>
    </row>
    <row r="145" spans="1:20">
      <c r="A145" s="4" t="s">
        <v>179</v>
      </c>
      <c r="B145" s="6">
        <v>678</v>
      </c>
      <c r="C145" s="7">
        <v>2504361001810450</v>
      </c>
      <c r="D145" s="7">
        <v>2245075223294670</v>
      </c>
      <c r="E145" s="7">
        <v>2449172970866920</v>
      </c>
      <c r="F145" s="7">
        <v>2638837894655190</v>
      </c>
      <c r="G145" s="7">
        <v>2368921736521510</v>
      </c>
      <c r="H145" s="7">
        <v>2245075223294670</v>
      </c>
      <c r="I145" s="7">
        <v>2449172970866920</v>
      </c>
      <c r="J145" s="7">
        <v>2638837894655190</v>
      </c>
      <c r="L145" s="7"/>
      <c r="M145" s="7"/>
      <c r="N145" s="7"/>
      <c r="O145" s="7"/>
      <c r="P145" s="7"/>
      <c r="Q145" s="7"/>
      <c r="R145" s="7">
        <f t="shared" si="6"/>
        <v>2403150658463790</v>
      </c>
      <c r="S145" s="7">
        <f t="shared" si="7"/>
        <v>0</v>
      </c>
      <c r="T145" s="9" t="str">
        <f t="shared" si="8"/>
        <v>Inf</v>
      </c>
    </row>
    <row r="146" spans="1:20">
      <c r="A146" s="4" t="s">
        <v>180</v>
      </c>
      <c r="B146" s="6">
        <v>65</v>
      </c>
      <c r="C146" s="7">
        <v>7696064209687590</v>
      </c>
      <c r="D146" s="7">
        <v>1.6454320468391E+16</v>
      </c>
      <c r="E146" s="7">
        <v>3862516541875830</v>
      </c>
      <c r="F146" s="7">
        <v>386251654187583</v>
      </c>
      <c r="G146" s="7">
        <v>1.01387196707698E+16</v>
      </c>
      <c r="H146" s="7">
        <v>1.6454320468391E+16</v>
      </c>
      <c r="I146" s="7">
        <v>3862516541875830</v>
      </c>
      <c r="J146" s="7">
        <v>386251654187583</v>
      </c>
      <c r="K146" s="4" t="s">
        <v>181</v>
      </c>
      <c r="L146" s="7">
        <v>5546108611584650</v>
      </c>
      <c r="M146" s="7">
        <v>5546108611584650</v>
      </c>
      <c r="N146" s="7">
        <v>5546108611584650</v>
      </c>
      <c r="O146" s="7">
        <v>5546108611584650</v>
      </c>
      <c r="P146" s="7">
        <v>5546108611584650</v>
      </c>
      <c r="Q146" s="7">
        <v>5546108611584650</v>
      </c>
      <c r="R146" s="7">
        <f t="shared" si="6"/>
        <v>8808893850567415</v>
      </c>
      <c r="S146" s="7">
        <f t="shared" si="7"/>
        <v>5546108611584650</v>
      </c>
      <c r="T146" s="9">
        <f t="shared" si="8"/>
        <v>1.5883017206275938</v>
      </c>
    </row>
    <row r="147" spans="1:20">
      <c r="A147" s="4" t="s">
        <v>182</v>
      </c>
      <c r="B147" s="6">
        <v>892</v>
      </c>
      <c r="C147" s="7">
        <v>157674294612374</v>
      </c>
      <c r="D147" s="7">
        <v>4556787114297610</v>
      </c>
      <c r="E147" s="7">
        <v>157674294612374</v>
      </c>
      <c r="F147" s="7">
        <v>329909501068981</v>
      </c>
      <c r="G147" s="7">
        <v>157674294612374</v>
      </c>
      <c r="H147" s="7">
        <v>4509484825913900</v>
      </c>
      <c r="I147" s="7">
        <v>157674294612374</v>
      </c>
      <c r="J147" s="7">
        <v>329909501068981</v>
      </c>
      <c r="L147" s="7"/>
      <c r="M147" s="7"/>
      <c r="N147" s="7"/>
      <c r="O147" s="7"/>
      <c r="P147" s="7"/>
      <c r="Q147" s="7"/>
      <c r="R147" s="7">
        <f t="shared" si="6"/>
        <v>1487536317906049</v>
      </c>
      <c r="S147" s="7">
        <f t="shared" si="7"/>
        <v>0</v>
      </c>
      <c r="T147" s="9" t="str">
        <f t="shared" si="8"/>
        <v>Inf</v>
      </c>
    </row>
    <row r="148" spans="1:20">
      <c r="A148" s="4" t="s">
        <v>183</v>
      </c>
      <c r="B148" s="6">
        <v>91</v>
      </c>
      <c r="C148" s="7">
        <v>1.19305961160979E+16</v>
      </c>
      <c r="D148" s="7">
        <v>5.11588675573826E+16</v>
      </c>
      <c r="E148" s="7">
        <v>8705042908978710</v>
      </c>
      <c r="F148" s="7">
        <v>2.67836542078112E+16</v>
      </c>
      <c r="G148" s="7">
        <v>1.10121024860865E+16</v>
      </c>
      <c r="H148" s="7">
        <v>4.74090029196686E+16</v>
      </c>
      <c r="I148" s="7">
        <v>8705042908978710</v>
      </c>
      <c r="J148" s="7">
        <v>2.67836542078112E+16</v>
      </c>
      <c r="K148" s="4" t="s">
        <v>184</v>
      </c>
      <c r="L148" s="7">
        <v>1.00836171133898E+16</v>
      </c>
      <c r="M148" s="7">
        <v>1.00836171133898E+16</v>
      </c>
      <c r="N148" s="7">
        <v>1.00836171133898E+16</v>
      </c>
      <c r="O148" s="7">
        <v>1.00836171133898E+16</v>
      </c>
      <c r="P148" s="7">
        <v>1.00836171133898E+16</v>
      </c>
      <c r="Q148" s="7">
        <v>1.00836171133898E+16</v>
      </c>
      <c r="R148" s="7">
        <f t="shared" si="6"/>
        <v>2.3516463655360072E+16</v>
      </c>
      <c r="S148" s="7">
        <f t="shared" si="7"/>
        <v>1.00836171133898E+16</v>
      </c>
      <c r="T148" s="9">
        <f t="shared" si="8"/>
        <v>2.3321456369196238</v>
      </c>
    </row>
    <row r="149" spans="1:20">
      <c r="A149" s="4" t="s">
        <v>185</v>
      </c>
      <c r="B149" s="6">
        <v>168</v>
      </c>
      <c r="C149" s="7">
        <v>125453218550897</v>
      </c>
      <c r="D149" s="7">
        <v>1285895490146690</v>
      </c>
      <c r="E149" s="7">
        <v>62726609275448.602</v>
      </c>
      <c r="F149" s="7">
        <v>627620030767614</v>
      </c>
      <c r="G149" s="7">
        <v>62726609275448.602</v>
      </c>
      <c r="H149" s="7">
        <v>715083345740114</v>
      </c>
      <c r="I149" s="7">
        <v>62726609275448.602</v>
      </c>
      <c r="J149" s="7">
        <v>627620030767614</v>
      </c>
      <c r="L149" s="7"/>
      <c r="M149" s="7"/>
      <c r="N149" s="7"/>
      <c r="O149" s="7"/>
      <c r="P149" s="7"/>
      <c r="Q149" s="7"/>
      <c r="R149" s="7">
        <f t="shared" si="6"/>
        <v>409953785416368.44</v>
      </c>
      <c r="S149" s="7">
        <f t="shared" si="7"/>
        <v>0</v>
      </c>
      <c r="T149" s="9" t="str">
        <f t="shared" si="8"/>
        <v>Inf</v>
      </c>
    </row>
    <row r="150" spans="1:20">
      <c r="A150" s="4" t="s">
        <v>186</v>
      </c>
      <c r="B150" s="6">
        <v>679</v>
      </c>
      <c r="C150" s="7">
        <v>815511507727436</v>
      </c>
      <c r="D150" s="7">
        <v>1.12859312650799E+16</v>
      </c>
      <c r="E150" s="7">
        <v>82379060329050.594</v>
      </c>
      <c r="F150" s="7">
        <v>1.76024494641301E+16</v>
      </c>
      <c r="G150" s="7">
        <v>815511507727436</v>
      </c>
      <c r="H150" s="7">
        <v>1.13188828892115E+16</v>
      </c>
      <c r="I150" s="7">
        <v>82379060329050.594</v>
      </c>
      <c r="J150" s="7">
        <v>1.76024494641301E+16</v>
      </c>
      <c r="L150" s="7"/>
      <c r="M150" s="7"/>
      <c r="N150" s="7"/>
      <c r="O150" s="7"/>
      <c r="P150" s="7"/>
      <c r="Q150" s="7"/>
      <c r="R150" s="7">
        <f t="shared" si="6"/>
        <v>5420334239973667</v>
      </c>
      <c r="S150" s="7">
        <f t="shared" si="7"/>
        <v>0</v>
      </c>
      <c r="T150" s="9" t="str">
        <f t="shared" si="8"/>
        <v>Inf</v>
      </c>
    </row>
    <row r="151" spans="1:20">
      <c r="A151" s="4" t="s">
        <v>187</v>
      </c>
      <c r="B151" s="6">
        <v>542</v>
      </c>
      <c r="C151" s="7">
        <v>3414508385163460</v>
      </c>
      <c r="D151" s="7">
        <v>3528916169659260</v>
      </c>
      <c r="E151" s="7">
        <v>3222754492839510</v>
      </c>
      <c r="F151" s="7">
        <v>4330984855104770</v>
      </c>
      <c r="G151" s="7">
        <v>3414508385163460</v>
      </c>
      <c r="H151" s="7">
        <v>3512802397195070</v>
      </c>
      <c r="I151" s="7">
        <v>3222754492839510</v>
      </c>
      <c r="J151" s="7">
        <v>4330984855104770</v>
      </c>
      <c r="L151" s="7"/>
      <c r="M151" s="7"/>
      <c r="N151" s="7"/>
      <c r="O151" s="7"/>
      <c r="P151" s="7"/>
      <c r="Q151" s="7"/>
      <c r="R151" s="7">
        <f t="shared" si="6"/>
        <v>3480535133939517.5</v>
      </c>
      <c r="S151" s="7">
        <f t="shared" si="7"/>
        <v>0</v>
      </c>
      <c r="T151" s="9" t="str">
        <f t="shared" si="8"/>
        <v>Inf</v>
      </c>
    </row>
    <row r="152" spans="1:20">
      <c r="A152" s="4" t="s">
        <v>188</v>
      </c>
      <c r="B152" s="6">
        <v>544</v>
      </c>
      <c r="C152" s="7">
        <v>4497238862632510</v>
      </c>
      <c r="D152" s="7">
        <v>4645614088099360</v>
      </c>
      <c r="E152" s="7">
        <v>4740422538876900</v>
      </c>
      <c r="F152" s="7">
        <v>6864152577514170</v>
      </c>
      <c r="G152" s="7">
        <v>4497238862632510</v>
      </c>
      <c r="H152" s="7">
        <v>4669316200793740</v>
      </c>
      <c r="I152" s="7">
        <v>4740422538876900</v>
      </c>
      <c r="J152" s="7">
        <v>6864152577514170</v>
      </c>
      <c r="L152" s="7"/>
      <c r="M152" s="7"/>
      <c r="N152" s="7"/>
      <c r="O152" s="7"/>
      <c r="P152" s="7"/>
      <c r="Q152" s="7"/>
      <c r="R152" s="7">
        <f t="shared" si="6"/>
        <v>4854953221538204</v>
      </c>
      <c r="S152" s="7">
        <f t="shared" si="7"/>
        <v>0</v>
      </c>
      <c r="T152" s="9" t="str">
        <f t="shared" si="8"/>
        <v>Inf</v>
      </c>
    </row>
    <row r="153" spans="1:20">
      <c r="A153" s="4" t="s">
        <v>189</v>
      </c>
      <c r="B153" s="6">
        <v>543</v>
      </c>
      <c r="C153" s="7">
        <v>6239286782908600</v>
      </c>
      <c r="D153" s="7">
        <v>5436904856505030</v>
      </c>
      <c r="E153" s="7">
        <v>4384600690729860</v>
      </c>
      <c r="F153" s="7">
        <v>6346356886197750</v>
      </c>
      <c r="G153" s="7">
        <v>6239286782908600</v>
      </c>
      <c r="H153" s="7">
        <v>5458827859958680</v>
      </c>
      <c r="I153" s="7">
        <v>4384600690729860</v>
      </c>
      <c r="J153" s="7">
        <v>6346356886197750</v>
      </c>
      <c r="L153" s="7"/>
      <c r="M153" s="7"/>
      <c r="N153" s="7"/>
      <c r="O153" s="7"/>
      <c r="P153" s="7"/>
      <c r="Q153" s="7"/>
      <c r="R153" s="7">
        <f t="shared" si="6"/>
        <v>5456161838180870</v>
      </c>
      <c r="S153" s="7">
        <f t="shared" si="7"/>
        <v>0</v>
      </c>
      <c r="T153" s="9" t="str">
        <f t="shared" si="8"/>
        <v>Inf</v>
      </c>
    </row>
    <row r="154" spans="1:20">
      <c r="A154" s="4" t="s">
        <v>190</v>
      </c>
      <c r="B154" s="6">
        <v>92</v>
      </c>
      <c r="C154" s="7">
        <v>1662096891333290</v>
      </c>
      <c r="D154" s="7">
        <v>3440484704791640</v>
      </c>
      <c r="E154" s="7">
        <v>1523461861900350</v>
      </c>
      <c r="F154" s="7">
        <v>4216180702809240</v>
      </c>
      <c r="G154" s="7">
        <v>1638076975977320</v>
      </c>
      <c r="H154" s="7">
        <v>3669003984076690</v>
      </c>
      <c r="I154" s="7">
        <v>1523461861900350</v>
      </c>
      <c r="J154" s="7">
        <v>4216180702809240</v>
      </c>
      <c r="K154" s="4" t="s">
        <v>190</v>
      </c>
      <c r="L154" s="7"/>
      <c r="M154" s="7"/>
      <c r="N154" s="7"/>
      <c r="O154" s="7"/>
      <c r="P154" s="7"/>
      <c r="Q154" s="7"/>
      <c r="R154" s="7">
        <f t="shared" si="6"/>
        <v>2440106012277870</v>
      </c>
      <c r="S154" s="7">
        <f t="shared" si="7"/>
        <v>0</v>
      </c>
      <c r="T154" s="9" t="str">
        <f t="shared" si="8"/>
        <v>Inf</v>
      </c>
    </row>
    <row r="155" spans="1:20">
      <c r="A155" s="4" t="s">
        <v>191</v>
      </c>
      <c r="B155" s="6">
        <v>680</v>
      </c>
      <c r="C155" s="7">
        <v>152378010753982</v>
      </c>
      <c r="D155" s="7">
        <v>2.30547930270776E+16</v>
      </c>
      <c r="E155" s="7">
        <v>152378010753982</v>
      </c>
      <c r="F155" s="7">
        <v>285557802241946</v>
      </c>
      <c r="G155" s="7">
        <v>152378010753982</v>
      </c>
      <c r="H155" s="7">
        <v>1.79196540646683E+16</v>
      </c>
      <c r="I155" s="7">
        <v>152378010753982</v>
      </c>
      <c r="J155" s="7">
        <v>285557802241946</v>
      </c>
      <c r="L155" s="7"/>
      <c r="M155" s="7"/>
      <c r="N155" s="7"/>
      <c r="O155" s="7"/>
      <c r="P155" s="7"/>
      <c r="Q155" s="7"/>
      <c r="R155" s="7">
        <f t="shared" si="6"/>
        <v>6266149650438469</v>
      </c>
      <c r="S155" s="7">
        <f t="shared" si="7"/>
        <v>0</v>
      </c>
      <c r="T155" s="9" t="str">
        <f t="shared" si="8"/>
        <v>Inf</v>
      </c>
    </row>
    <row r="156" spans="1:20">
      <c r="A156" s="4" t="s">
        <v>192</v>
      </c>
      <c r="B156" s="6">
        <v>641</v>
      </c>
      <c r="C156" s="7">
        <v>3474051699236570</v>
      </c>
      <c r="D156" s="7">
        <v>8302983561175410</v>
      </c>
      <c r="E156" s="7">
        <v>347405169923657</v>
      </c>
      <c r="F156" s="7">
        <v>33751331.842287898</v>
      </c>
      <c r="G156" s="7">
        <v>3692916956288470</v>
      </c>
      <c r="H156" s="7">
        <v>9831566308839500</v>
      </c>
      <c r="I156" s="7">
        <v>347405169923657</v>
      </c>
      <c r="J156" s="7">
        <v>33751331.842287898</v>
      </c>
      <c r="L156" s="7"/>
      <c r="M156" s="7"/>
      <c r="N156" s="7"/>
      <c r="O156" s="7"/>
      <c r="P156" s="7"/>
      <c r="Q156" s="7"/>
      <c r="R156" s="7">
        <f t="shared" si="6"/>
        <v>3899449333183222.5</v>
      </c>
      <c r="S156" s="7">
        <f t="shared" si="7"/>
        <v>0</v>
      </c>
      <c r="T156" s="9" t="str">
        <f t="shared" si="8"/>
        <v>Inf</v>
      </c>
    </row>
    <row r="157" spans="1:20">
      <c r="A157" s="4" t="s">
        <v>193</v>
      </c>
      <c r="B157" s="6">
        <v>104</v>
      </c>
      <c r="C157" s="7">
        <v>6.7973431625911E+16</v>
      </c>
      <c r="D157" s="7">
        <v>2750409094151320</v>
      </c>
      <c r="E157" s="7">
        <v>7.7448342723394592E+16</v>
      </c>
      <c r="F157" s="7">
        <v>8.75872524998784E+16</v>
      </c>
      <c r="G157" s="7">
        <v>6.9481887039569696E+16</v>
      </c>
      <c r="H157" s="7">
        <v>2299620022402330</v>
      </c>
      <c r="I157" s="7">
        <v>7.7448342723394592E+16</v>
      </c>
      <c r="J157" s="7">
        <v>8.75872524998784E+16</v>
      </c>
      <c r="K157" s="4" t="s">
        <v>193</v>
      </c>
      <c r="L157" s="7">
        <v>1.3900984591378499E+17</v>
      </c>
      <c r="M157" s="7">
        <v>1.3900984591378499E+17</v>
      </c>
      <c r="N157" s="7">
        <v>1.3900984591378499E+17</v>
      </c>
      <c r="O157" s="7">
        <v>1.3900984591378499E+17</v>
      </c>
      <c r="P157" s="7">
        <v>1.3900984591378499E+17</v>
      </c>
      <c r="Q157" s="7">
        <v>1.3900984591378499E+17</v>
      </c>
      <c r="R157" s="7">
        <f t="shared" si="6"/>
        <v>5.3369030234311376E+16</v>
      </c>
      <c r="S157" s="7">
        <f t="shared" si="7"/>
        <v>1.3900984591378499E+17</v>
      </c>
      <c r="T157" s="9">
        <f t="shared" si="8"/>
        <v>0.38392266305662459</v>
      </c>
    </row>
    <row r="158" spans="1:20">
      <c r="A158" s="4" t="s">
        <v>194</v>
      </c>
      <c r="B158" s="6">
        <v>207</v>
      </c>
      <c r="C158" s="7">
        <v>554171760764531</v>
      </c>
      <c r="D158" s="7">
        <v>2.5105138126849E+16</v>
      </c>
      <c r="E158" s="7">
        <v>247829596513810</v>
      </c>
      <c r="F158" s="7">
        <v>115033812698872</v>
      </c>
      <c r="G158" s="7">
        <v>247829596513810</v>
      </c>
      <c r="H158" s="7">
        <v>2.5105138126849E+16</v>
      </c>
      <c r="I158" s="7">
        <v>247829596513810</v>
      </c>
      <c r="J158" s="7">
        <v>115033812698872</v>
      </c>
      <c r="L158" s="7"/>
      <c r="M158" s="7"/>
      <c r="N158" s="7"/>
      <c r="O158" s="7"/>
      <c r="P158" s="7"/>
      <c r="Q158" s="7"/>
      <c r="R158" s="7">
        <f t="shared" si="6"/>
        <v>7737693901870482</v>
      </c>
      <c r="S158" s="7">
        <f t="shared" si="7"/>
        <v>0</v>
      </c>
      <c r="T158" s="9" t="str">
        <f t="shared" si="8"/>
        <v>Inf</v>
      </c>
    </row>
    <row r="159" spans="1:20">
      <c r="A159" s="4" t="s">
        <v>195</v>
      </c>
      <c r="B159" s="6">
        <v>642</v>
      </c>
      <c r="C159" s="7">
        <v>2267168298749460</v>
      </c>
      <c r="D159" s="7">
        <v>2089993822438220</v>
      </c>
      <c r="E159" s="7">
        <v>2315618155542350</v>
      </c>
      <c r="F159" s="7">
        <v>4198453215296280</v>
      </c>
      <c r="G159" s="7">
        <v>2267168298749460</v>
      </c>
      <c r="H159" s="7">
        <v>2060306410187680</v>
      </c>
      <c r="I159" s="7">
        <v>2315618155542350</v>
      </c>
      <c r="J159" s="7">
        <v>4198453215296280</v>
      </c>
      <c r="L159" s="7"/>
      <c r="M159" s="7"/>
      <c r="N159" s="7"/>
      <c r="O159" s="7"/>
      <c r="P159" s="7"/>
      <c r="Q159" s="7"/>
      <c r="R159" s="7">
        <f t="shared" si="6"/>
        <v>2417226292711056</v>
      </c>
      <c r="S159" s="7">
        <f t="shared" si="7"/>
        <v>0</v>
      </c>
      <c r="T159" s="9" t="str">
        <f t="shared" si="8"/>
        <v>Inf</v>
      </c>
    </row>
    <row r="160" spans="1:20">
      <c r="A160" s="4" t="s">
        <v>196</v>
      </c>
      <c r="B160" s="6">
        <v>890</v>
      </c>
      <c r="C160" s="7">
        <v>205319778425066</v>
      </c>
      <c r="D160" s="7">
        <v>1.28119541737241E+16</v>
      </c>
      <c r="E160" s="7">
        <v>205319778425066</v>
      </c>
      <c r="F160" s="7">
        <v>844052500443960</v>
      </c>
      <c r="G160" s="7">
        <v>205319778425066</v>
      </c>
      <c r="H160" s="7">
        <v>1.28530181294091E+16</v>
      </c>
      <c r="I160" s="7">
        <v>205319778425066</v>
      </c>
      <c r="J160" s="7">
        <v>844052500443960</v>
      </c>
      <c r="L160" s="7"/>
      <c r="M160" s="7"/>
      <c r="N160" s="7"/>
      <c r="O160" s="7"/>
      <c r="P160" s="7"/>
      <c r="Q160" s="7"/>
      <c r="R160" s="7">
        <f t="shared" si="6"/>
        <v>4057342962569416</v>
      </c>
      <c r="S160" s="7">
        <f t="shared" si="7"/>
        <v>0</v>
      </c>
      <c r="T160" s="9" t="str">
        <f t="shared" si="8"/>
        <v>Inf</v>
      </c>
    </row>
    <row r="161" spans="1:20">
      <c r="A161" s="4" t="s">
        <v>197</v>
      </c>
      <c r="B161" s="6">
        <v>85</v>
      </c>
      <c r="C161" s="7">
        <v>5.2714198999073504E+16</v>
      </c>
      <c r="D161" s="7">
        <v>5.1093896113213696E+16</v>
      </c>
      <c r="E161" s="7">
        <v>5.17668653629318E+16</v>
      </c>
      <c r="F161" s="7">
        <v>4.6396257609450896E+16</v>
      </c>
      <c r="G161" s="7">
        <v>5.28746762816986E+16</v>
      </c>
      <c r="H161" s="7">
        <v>4.7470215537808496E+16</v>
      </c>
      <c r="I161" s="7">
        <v>5.17668653629318E+16</v>
      </c>
      <c r="J161" s="7">
        <v>4.6396257609450896E+16</v>
      </c>
      <c r="K161" s="4" t="s">
        <v>197</v>
      </c>
      <c r="L161" s="7">
        <v>5.17668639915782E+16</v>
      </c>
      <c r="M161" s="7">
        <v>5.17668639915782E+16</v>
      </c>
      <c r="N161" s="7">
        <v>5.17668639915782E+16</v>
      </c>
      <c r="O161" s="7">
        <v>5.17668639915782E+16</v>
      </c>
      <c r="P161" s="7">
        <v>5.17668639915782E+16</v>
      </c>
      <c r="Q161" s="7">
        <v>5.17668639915782E+16</v>
      </c>
      <c r="R161" s="7">
        <f t="shared" si="6"/>
        <v>5.0792633409593768E+16</v>
      </c>
      <c r="S161" s="7">
        <f t="shared" si="7"/>
        <v>5.1766863991578192E+16</v>
      </c>
      <c r="T161" s="9">
        <f t="shared" si="8"/>
        <v>0.98118042108668357</v>
      </c>
    </row>
    <row r="162" spans="1:20">
      <c r="A162" s="4" t="s">
        <v>198</v>
      </c>
      <c r="B162" s="6">
        <v>705</v>
      </c>
      <c r="C162" s="7">
        <v>8773298211534690</v>
      </c>
      <c r="D162" s="7">
        <v>1.45655199970138E+16</v>
      </c>
      <c r="E162" s="7">
        <v>6935961903339930</v>
      </c>
      <c r="F162" s="7">
        <v>2.77656476955705E+16</v>
      </c>
      <c r="G162" s="7">
        <v>8554353014119250</v>
      </c>
      <c r="H162" s="7">
        <v>1.52822360603589E+16</v>
      </c>
      <c r="I162" s="7">
        <v>6935961903339930</v>
      </c>
      <c r="J162" s="7">
        <v>2.77656476955705E+16</v>
      </c>
      <c r="K162" s="4" t="s">
        <v>199</v>
      </c>
      <c r="L162" s="7">
        <v>6338560877596130</v>
      </c>
      <c r="M162" s="7">
        <v>6338560877596130</v>
      </c>
      <c r="N162" s="7">
        <v>6338560877596130</v>
      </c>
      <c r="O162" s="7">
        <v>6338560877596130</v>
      </c>
      <c r="P162" s="7">
        <v>6338560877596130</v>
      </c>
      <c r="Q162" s="7">
        <v>6338560877596130</v>
      </c>
      <c r="R162" s="7">
        <f t="shared" si="6"/>
        <v>1.1933664433013028E+16</v>
      </c>
      <c r="S162" s="7">
        <f t="shared" si="7"/>
        <v>6338560877596130</v>
      </c>
      <c r="T162" s="9">
        <f t="shared" si="8"/>
        <v>1.8827088141084187</v>
      </c>
    </row>
    <row r="163" spans="1:20">
      <c r="A163" s="4" t="s">
        <v>200</v>
      </c>
      <c r="B163" s="6">
        <v>681</v>
      </c>
      <c r="C163" s="7">
        <v>489155974090454</v>
      </c>
      <c r="D163" s="7">
        <v>1093770345893410</v>
      </c>
      <c r="E163" s="7">
        <v>437508138357367</v>
      </c>
      <c r="F163" s="7">
        <v>67016771.5095364</v>
      </c>
      <c r="G163" s="7">
        <v>489155974090454</v>
      </c>
      <c r="H163" s="7">
        <v>1093770345893410</v>
      </c>
      <c r="I163" s="7">
        <v>437508138357367</v>
      </c>
      <c r="J163" s="7">
        <v>67016771.5095364</v>
      </c>
      <c r="K163" s="4" t="s">
        <v>201</v>
      </c>
      <c r="L163" s="7">
        <v>257122036089933</v>
      </c>
      <c r="M163" s="7">
        <v>257122036089933</v>
      </c>
      <c r="N163" s="7">
        <v>257122036089933</v>
      </c>
      <c r="O163" s="7">
        <v>257122036089933</v>
      </c>
      <c r="P163" s="7">
        <v>257122036089933</v>
      </c>
      <c r="Q163" s="7">
        <v>257122036089933</v>
      </c>
      <c r="R163" s="7">
        <f t="shared" si="6"/>
        <v>606130344204046.38</v>
      </c>
      <c r="S163" s="7">
        <f t="shared" si="7"/>
        <v>257122036089933</v>
      </c>
      <c r="T163" s="9">
        <f t="shared" si="8"/>
        <v>2.3573644383869206</v>
      </c>
    </row>
    <row r="164" spans="1:20">
      <c r="A164" s="4" t="s">
        <v>202</v>
      </c>
      <c r="B164" s="6">
        <v>144</v>
      </c>
      <c r="C164" s="7">
        <v>1.1995269837746E+16</v>
      </c>
      <c r="D164" s="7">
        <v>1.69695850295221E+16</v>
      </c>
      <c r="E164" s="7">
        <v>9214254314672640</v>
      </c>
      <c r="F164" s="7">
        <v>1.08250710686341E+16</v>
      </c>
      <c r="G164" s="7">
        <v>1.13642469880962E+16</v>
      </c>
      <c r="H164" s="7">
        <v>1.70770846631933E+16</v>
      </c>
      <c r="I164" s="7">
        <v>9214254314672640</v>
      </c>
      <c r="J164" s="7">
        <v>1.08250710686341E+16</v>
      </c>
      <c r="K164" s="4" t="s">
        <v>202</v>
      </c>
      <c r="L164" s="7">
        <v>1.08473904265463E+16</v>
      </c>
      <c r="M164" s="7">
        <v>1.08473904265463E+16</v>
      </c>
      <c r="N164" s="7">
        <v>1.08473904265463E+16</v>
      </c>
      <c r="O164" s="7">
        <v>1.08473904265463E+16</v>
      </c>
      <c r="P164" s="7">
        <v>1.08473904265463E+16</v>
      </c>
      <c r="Q164" s="7">
        <v>1.08473904265463E+16</v>
      </c>
      <c r="R164" s="7">
        <f t="shared" si="6"/>
        <v>1.245771137904884E+16</v>
      </c>
      <c r="S164" s="7">
        <f t="shared" si="7"/>
        <v>1.08473904265463E+16</v>
      </c>
      <c r="T164" s="9">
        <f t="shared" si="8"/>
        <v>1.1484523824791701</v>
      </c>
    </row>
    <row r="165" spans="1:20">
      <c r="A165" s="4" t="s">
        <v>203</v>
      </c>
      <c r="B165" s="6">
        <v>16</v>
      </c>
      <c r="C165" s="7">
        <v>3.9837617395694096E+16</v>
      </c>
      <c r="D165" s="7">
        <v>1.4627375568643699E+17</v>
      </c>
      <c r="E165" s="7">
        <v>3.51696461759739E+16</v>
      </c>
      <c r="F165" s="7">
        <v>4.0765595863017104E+16</v>
      </c>
      <c r="G165" s="7">
        <v>3.88240921377138E+16</v>
      </c>
      <c r="H165" s="7">
        <v>1.5963822123330701E+17</v>
      </c>
      <c r="I165" s="7">
        <v>3.51696461759739E+16</v>
      </c>
      <c r="J165" s="7">
        <v>4.0765595863017104E+16</v>
      </c>
      <c r="K165" s="4" t="s">
        <v>203</v>
      </c>
      <c r="L165" s="7">
        <v>3.55248951272464E+16</v>
      </c>
      <c r="M165" s="7">
        <v>3.55248951272464E+16</v>
      </c>
      <c r="N165" s="7">
        <v>3.55248951272464E+16</v>
      </c>
      <c r="O165" s="7">
        <v>3.55248951272464E+16</v>
      </c>
      <c r="P165" s="7">
        <v>3.55248951272464E+16</v>
      </c>
      <c r="Q165" s="7">
        <v>3.55248951272464E+16</v>
      </c>
      <c r="R165" s="7">
        <f t="shared" si="6"/>
        <v>7.2313506407066672E+16</v>
      </c>
      <c r="S165" s="7">
        <f t="shared" si="7"/>
        <v>3.55248951272464E+16</v>
      </c>
      <c r="T165" s="9">
        <f t="shared" si="8"/>
        <v>2.0355726919966233</v>
      </c>
    </row>
    <row r="166" spans="1:20">
      <c r="A166" s="4" t="s">
        <v>204</v>
      </c>
      <c r="B166" s="6">
        <v>17</v>
      </c>
      <c r="C166" s="7">
        <v>1.0264401172067699E+17</v>
      </c>
      <c r="D166" s="7">
        <v>9.2249407237064496E+16</v>
      </c>
      <c r="E166" s="7">
        <v>1.0830219999133501E+17</v>
      </c>
      <c r="F166" s="7">
        <v>1.08539547270956E+17</v>
      </c>
      <c r="G166" s="7">
        <v>1.02858209405104E+17</v>
      </c>
      <c r="H166" s="7">
        <v>1.0717104368031501E+17</v>
      </c>
      <c r="I166" s="7">
        <v>1.0830219999133501E+17</v>
      </c>
      <c r="J166" s="7">
        <v>1.08539547270956E+17</v>
      </c>
      <c r="K166" s="4" t="s">
        <v>204</v>
      </c>
      <c r="L166" s="7">
        <v>1.3370641974239E+17</v>
      </c>
      <c r="M166" s="7">
        <v>1.3370641974239E+17</v>
      </c>
      <c r="N166" s="7">
        <v>1.3370641974239E+17</v>
      </c>
      <c r="O166" s="7">
        <v>1.3370641974239E+17</v>
      </c>
      <c r="P166" s="7">
        <v>1.3370641974239E+17</v>
      </c>
      <c r="Q166" s="7">
        <v>1.3370641974239E+17</v>
      </c>
      <c r="R166" s="7">
        <f t="shared" si="6"/>
        <v>1.0408301553097018E+17</v>
      </c>
      <c r="S166" s="7">
        <f t="shared" si="7"/>
        <v>1.3370641974238998E+17</v>
      </c>
      <c r="T166" s="9">
        <f t="shared" si="8"/>
        <v>0.77844441374995499</v>
      </c>
    </row>
    <row r="167" spans="1:20">
      <c r="A167" s="4" t="s">
        <v>205</v>
      </c>
      <c r="B167" s="6">
        <v>683</v>
      </c>
      <c r="C167" s="7">
        <v>6990690971196310</v>
      </c>
      <c r="D167" s="7">
        <v>1.87465120660784E+16</v>
      </c>
      <c r="E167" s="7">
        <v>6788430553176040</v>
      </c>
      <c r="F167" s="7">
        <v>6734367080227240</v>
      </c>
      <c r="G167" s="7">
        <v>6990690971196310</v>
      </c>
      <c r="H167" s="7">
        <v>1.79806378498227E+16</v>
      </c>
      <c r="I167" s="7">
        <v>6788430553176040</v>
      </c>
      <c r="J167" s="7">
        <v>6734367080227240</v>
      </c>
      <c r="K167" s="4" t="s">
        <v>206</v>
      </c>
      <c r="L167" s="7">
        <v>1.16731644886244E+16</v>
      </c>
      <c r="M167" s="7">
        <v>1.16731644886244E+16</v>
      </c>
      <c r="N167" s="7">
        <v>1.16731644886244E+16</v>
      </c>
      <c r="O167" s="7">
        <v>1.16731644886244E+16</v>
      </c>
      <c r="P167" s="7">
        <v>1.16731644886244E+16</v>
      </c>
      <c r="Q167" s="7">
        <v>1.16731644886244E+16</v>
      </c>
      <c r="R167" s="7">
        <f t="shared" si="6"/>
        <v>1.0316245652719594E+16</v>
      </c>
      <c r="S167" s="7">
        <f t="shared" si="7"/>
        <v>1.16731644886244E+16</v>
      </c>
      <c r="T167" s="9">
        <f t="shared" si="8"/>
        <v>0.88375741323382062</v>
      </c>
    </row>
    <row r="168" spans="1:20">
      <c r="A168" s="4" t="s">
        <v>207</v>
      </c>
      <c r="B168" s="6">
        <v>780</v>
      </c>
      <c r="C168" s="7">
        <v>5931591099400990</v>
      </c>
      <c r="D168" s="7">
        <v>2.03443041842748E+16</v>
      </c>
      <c r="E168" s="7">
        <v>5627147965863260</v>
      </c>
      <c r="F168" s="7">
        <v>5919191451018460</v>
      </c>
      <c r="G168" s="7">
        <v>5931591099400990</v>
      </c>
      <c r="H168" s="7">
        <v>1.9536303450715E+16</v>
      </c>
      <c r="I168" s="7">
        <v>5627147965863260</v>
      </c>
      <c r="J168" s="7">
        <v>5919191451018460</v>
      </c>
      <c r="L168" s="7"/>
      <c r="M168" s="7"/>
      <c r="N168" s="7"/>
      <c r="O168" s="7"/>
      <c r="P168" s="7"/>
      <c r="Q168" s="7"/>
      <c r="R168" s="7">
        <f t="shared" si="6"/>
        <v>1.0041632009929592E+16</v>
      </c>
      <c r="S168" s="7">
        <f t="shared" si="7"/>
        <v>0</v>
      </c>
      <c r="T168" s="9" t="str">
        <f t="shared" si="8"/>
        <v>Inf</v>
      </c>
    </row>
    <row r="169" spans="1:20">
      <c r="A169" s="4" t="s">
        <v>208</v>
      </c>
      <c r="B169" s="6">
        <v>643</v>
      </c>
      <c r="C169" s="7">
        <v>125787614379350</v>
      </c>
      <c r="D169" s="7">
        <v>3823943477132250</v>
      </c>
      <c r="E169" s="7">
        <v>125787614379350</v>
      </c>
      <c r="F169" s="7">
        <v>1503276463472800</v>
      </c>
      <c r="G169" s="7">
        <v>125787614379350</v>
      </c>
      <c r="H169" s="7">
        <v>9811433921589340</v>
      </c>
      <c r="I169" s="7">
        <v>125787614379350</v>
      </c>
      <c r="J169" s="7">
        <v>1503276463472800</v>
      </c>
      <c r="L169" s="7"/>
      <c r="M169" s="7"/>
      <c r="N169" s="7"/>
      <c r="O169" s="7"/>
      <c r="P169" s="7"/>
      <c r="Q169" s="7"/>
      <c r="R169" s="7">
        <f t="shared" si="6"/>
        <v>2271106824783128.5</v>
      </c>
      <c r="S169" s="7">
        <f t="shared" si="7"/>
        <v>0</v>
      </c>
      <c r="T169" s="9" t="str">
        <f t="shared" si="8"/>
        <v>Inf</v>
      </c>
    </row>
    <row r="170" spans="1:20">
      <c r="A170" s="4" t="s">
        <v>209</v>
      </c>
      <c r="B170" s="6">
        <v>74</v>
      </c>
      <c r="C170" s="7">
        <v>9223154551108670</v>
      </c>
      <c r="D170" s="7">
        <v>4507506895755280</v>
      </c>
      <c r="E170" s="7">
        <v>1.03407511137915E+16</v>
      </c>
      <c r="F170" s="7">
        <v>1.0025245454748E+16</v>
      </c>
      <c r="G170" s="7">
        <v>9560156978432500</v>
      </c>
      <c r="H170" s="7">
        <v>4878713345993950</v>
      </c>
      <c r="I170" s="7">
        <v>1.03407511137915E+16</v>
      </c>
      <c r="J170" s="7">
        <v>1.0025245454748E+16</v>
      </c>
      <c r="K170" s="4" t="s">
        <v>210</v>
      </c>
      <c r="L170" s="7">
        <v>9425741358048710</v>
      </c>
      <c r="M170" s="7">
        <v>9425741358048710</v>
      </c>
      <c r="N170" s="7">
        <v>9425741358048710</v>
      </c>
      <c r="O170" s="7">
        <v>9425741358048710</v>
      </c>
      <c r="P170" s="7">
        <v>9425741358048710</v>
      </c>
      <c r="Q170" s="7">
        <v>9425741358048710</v>
      </c>
      <c r="R170" s="7">
        <f t="shared" si="6"/>
        <v>8330179645305809</v>
      </c>
      <c r="S170" s="7">
        <f t="shared" si="7"/>
        <v>9425741358048710</v>
      </c>
      <c r="T170" s="9">
        <f t="shared" si="8"/>
        <v>0.88376917304150371</v>
      </c>
    </row>
    <row r="171" spans="1:20">
      <c r="A171" s="4" t="s">
        <v>211</v>
      </c>
      <c r="B171" s="6">
        <v>201</v>
      </c>
      <c r="C171" s="7">
        <v>1.31670290919506E+16</v>
      </c>
      <c r="D171" s="7">
        <v>2265953185023720</v>
      </c>
      <c r="E171" s="7">
        <v>1.41622074063983E+16</v>
      </c>
      <c r="F171" s="7">
        <v>3.39315703589533E+16</v>
      </c>
      <c r="G171" s="7">
        <v>1.34808636080764E+16</v>
      </c>
      <c r="H171" s="7">
        <v>963030103635084</v>
      </c>
      <c r="I171" s="7">
        <v>1.41622074063983E+16</v>
      </c>
      <c r="J171" s="7">
        <v>3.39315703589533E+16</v>
      </c>
      <c r="L171" s="7"/>
      <c r="M171" s="7"/>
      <c r="N171" s="7"/>
      <c r="O171" s="7"/>
      <c r="P171" s="7"/>
      <c r="Q171" s="7"/>
      <c r="R171" s="7">
        <f t="shared" si="6"/>
        <v>1.2123350656117692E+16</v>
      </c>
      <c r="S171" s="7">
        <f t="shared" si="7"/>
        <v>0</v>
      </c>
      <c r="T171" s="9" t="str">
        <f t="shared" si="8"/>
        <v>Inf</v>
      </c>
    </row>
    <row r="172" spans="1:20">
      <c r="A172" s="4" t="s">
        <v>212</v>
      </c>
      <c r="B172" s="6">
        <v>166</v>
      </c>
      <c r="C172" s="7">
        <v>8331830258668950</v>
      </c>
      <c r="D172" s="7">
        <v>6040507321759120</v>
      </c>
      <c r="E172" s="7">
        <v>6426071618892680</v>
      </c>
      <c r="F172" s="7">
        <v>3.52983821617258E+16</v>
      </c>
      <c r="G172" s="7">
        <v>9417622159874520</v>
      </c>
      <c r="H172" s="7">
        <v>6040507321759120</v>
      </c>
      <c r="I172" s="7">
        <v>6426071618892680</v>
      </c>
      <c r="J172" s="7">
        <v>3.52983821617258E+16</v>
      </c>
      <c r="L172" s="7"/>
      <c r="M172" s="7"/>
      <c r="N172" s="7"/>
      <c r="O172" s="7"/>
      <c r="P172" s="7"/>
      <c r="Q172" s="7"/>
      <c r="R172" s="7">
        <f t="shared" si="6"/>
        <v>9932229761149640</v>
      </c>
      <c r="S172" s="7">
        <f t="shared" si="7"/>
        <v>0</v>
      </c>
      <c r="T172" s="9" t="str">
        <f t="shared" si="8"/>
        <v>Inf</v>
      </c>
    </row>
    <row r="173" spans="1:20">
      <c r="A173" s="4" t="s">
        <v>213</v>
      </c>
      <c r="B173" s="6">
        <v>644</v>
      </c>
      <c r="C173" s="7">
        <v>4.71343843426912E+17</v>
      </c>
      <c r="D173" s="7">
        <v>5.6948585391407699E+17</v>
      </c>
      <c r="E173" s="7">
        <v>4.4389660918410803E+17</v>
      </c>
      <c r="F173" s="7">
        <v>6.2344372179862003E+17</v>
      </c>
      <c r="G173" s="7">
        <v>4.6885522756932499E+17</v>
      </c>
      <c r="H173" s="7">
        <v>5.7771482739102605E+17</v>
      </c>
      <c r="I173" s="7">
        <v>4.4389660918410803E+17</v>
      </c>
      <c r="J173" s="7">
        <v>6.2344372179862003E+17</v>
      </c>
      <c r="K173" s="4" t="s">
        <v>214</v>
      </c>
      <c r="L173" s="7">
        <v>4.2977820421748403E+17</v>
      </c>
      <c r="M173" s="7">
        <v>4.2977820421748403E+17</v>
      </c>
      <c r="N173" s="7">
        <v>4.2977820421748403E+17</v>
      </c>
      <c r="O173" s="7">
        <v>4.2977820421748403E+17</v>
      </c>
      <c r="P173" s="7">
        <v>4.2977820421748403E+17</v>
      </c>
      <c r="Q173" s="7">
        <v>4.2977820421748403E+17</v>
      </c>
      <c r="R173" s="7">
        <f t="shared" si="6"/>
        <v>5.0862331778029536E+17</v>
      </c>
      <c r="S173" s="7">
        <f t="shared" si="7"/>
        <v>4.2977820421748403E+17</v>
      </c>
      <c r="T173" s="9">
        <f t="shared" si="8"/>
        <v>1.1834553562490868</v>
      </c>
    </row>
    <row r="174" spans="1:20">
      <c r="A174" s="4" t="s">
        <v>415</v>
      </c>
      <c r="B174" s="6">
        <v>546</v>
      </c>
      <c r="C174" s="7"/>
      <c r="D174" s="7"/>
      <c r="E174" s="7"/>
      <c r="F174" s="7"/>
      <c r="G174" s="7">
        <v>2.6401990995272998E+17</v>
      </c>
      <c r="H174" s="7">
        <v>4.90362786917396E+16</v>
      </c>
      <c r="I174" s="7">
        <v>2.47657973190604E+17</v>
      </c>
      <c r="J174" s="7">
        <v>5.7546512247128E+16</v>
      </c>
      <c r="K174" s="4" t="s">
        <v>415</v>
      </c>
      <c r="L174" s="7"/>
      <c r="M174" s="7"/>
      <c r="N174" s="7"/>
      <c r="O174" s="7"/>
      <c r="P174" s="7"/>
      <c r="Q174" s="7"/>
      <c r="R174" s="7">
        <f t="shared" si="6"/>
        <v>8.6984449887617424E+16</v>
      </c>
      <c r="S174" s="7">
        <f t="shared" si="7"/>
        <v>0</v>
      </c>
      <c r="T174" s="9" t="str">
        <f t="shared" si="8"/>
        <v>Inf</v>
      </c>
    </row>
    <row r="175" spans="1:20">
      <c r="A175" s="4" t="s">
        <v>215</v>
      </c>
      <c r="B175" s="6">
        <v>22</v>
      </c>
      <c r="C175" s="7">
        <v>2.3452921903189E+16</v>
      </c>
      <c r="D175" s="7">
        <v>2.07446493194344E+16</v>
      </c>
      <c r="E175" s="7">
        <v>1.78393790216266E+16</v>
      </c>
      <c r="F175" s="7">
        <v>1.73304128409928E+16</v>
      </c>
      <c r="G175" s="7"/>
      <c r="H175" s="7"/>
      <c r="I175" s="7"/>
      <c r="J175" s="7"/>
      <c r="K175" s="4" t="s">
        <v>216</v>
      </c>
      <c r="L175" s="7">
        <v>1.98215319086935E+16</v>
      </c>
      <c r="M175" s="7">
        <v>1.98215319086935E+16</v>
      </c>
      <c r="N175" s="7">
        <v>1.98215319086935E+16</v>
      </c>
      <c r="O175" s="7">
        <v>1.98215319086935E+16</v>
      </c>
      <c r="P175" s="7">
        <v>1.98215319086935E+16</v>
      </c>
      <c r="Q175" s="7">
        <v>1.98215319086935E+16</v>
      </c>
      <c r="R175" s="7">
        <f t="shared" si="6"/>
        <v>1.017206317868714E+16</v>
      </c>
      <c r="S175" s="7">
        <f t="shared" si="7"/>
        <v>1.98215319086935E+16</v>
      </c>
      <c r="T175" s="9">
        <f t="shared" si="8"/>
        <v>0.51318249394365867</v>
      </c>
    </row>
    <row r="176" spans="1:20">
      <c r="A176" s="4" t="s">
        <v>217</v>
      </c>
      <c r="B176" s="6">
        <v>221</v>
      </c>
      <c r="C176" s="7">
        <v>2681081376476340</v>
      </c>
      <c r="D176" s="7">
        <v>6091815017431610</v>
      </c>
      <c r="E176" s="7">
        <v>2275896021456390</v>
      </c>
      <c r="F176" s="7">
        <v>2306995159069780</v>
      </c>
      <c r="G176" s="7"/>
      <c r="H176" s="7"/>
      <c r="I176" s="7"/>
      <c r="J176" s="7"/>
      <c r="L176" s="7"/>
      <c r="M176" s="7"/>
      <c r="N176" s="7"/>
      <c r="O176" s="7"/>
      <c r="P176" s="7"/>
      <c r="Q176" s="7"/>
      <c r="R176" s="7">
        <f t="shared" si="6"/>
        <v>1772668620258140</v>
      </c>
      <c r="S176" s="7">
        <f t="shared" si="7"/>
        <v>0</v>
      </c>
      <c r="T176" s="9" t="str">
        <f t="shared" si="8"/>
        <v>Inf</v>
      </c>
    </row>
    <row r="177" spans="1:20">
      <c r="A177" s="4" t="s">
        <v>416</v>
      </c>
      <c r="B177" s="6">
        <v>224</v>
      </c>
      <c r="C177" s="7"/>
      <c r="D177" s="7"/>
      <c r="E177" s="7"/>
      <c r="F177" s="7"/>
      <c r="G177" s="7">
        <v>5491805174043630</v>
      </c>
      <c r="H177" s="7">
        <v>1.96326182320654E+16</v>
      </c>
      <c r="I177" s="7">
        <v>4843573576989830</v>
      </c>
      <c r="J177" s="7">
        <v>4909758921372720</v>
      </c>
      <c r="L177" s="7"/>
      <c r="M177" s="7"/>
      <c r="N177" s="7"/>
      <c r="O177" s="7"/>
      <c r="P177" s="7"/>
      <c r="Q177" s="7"/>
      <c r="R177" s="7">
        <f t="shared" si="6"/>
        <v>4740687493533465</v>
      </c>
      <c r="S177" s="7">
        <f t="shared" si="7"/>
        <v>0</v>
      </c>
      <c r="T177" s="9" t="str">
        <f t="shared" si="8"/>
        <v>Inf</v>
      </c>
    </row>
    <row r="178" spans="1:20">
      <c r="A178" s="4" t="s">
        <v>218</v>
      </c>
      <c r="B178" s="6">
        <v>220</v>
      </c>
      <c r="C178" s="7">
        <v>3613037513546850</v>
      </c>
      <c r="D178" s="7">
        <v>1.89352875233684E+16</v>
      </c>
      <c r="E178" s="7">
        <v>2473045823687640</v>
      </c>
      <c r="F178" s="7">
        <v>2311714518457730</v>
      </c>
      <c r="G178" s="7"/>
      <c r="H178" s="7"/>
      <c r="I178" s="7"/>
      <c r="J178" s="7"/>
      <c r="K178" s="4" t="s">
        <v>219</v>
      </c>
      <c r="L178" s="7">
        <v>2747828802175160</v>
      </c>
      <c r="M178" s="7">
        <v>2747828802175160</v>
      </c>
      <c r="N178" s="7">
        <v>2747828802175160</v>
      </c>
      <c r="O178" s="7"/>
      <c r="P178" s="7"/>
      <c r="Q178" s="7"/>
      <c r="R178" s="7">
        <f t="shared" si="6"/>
        <v>3868791355013320</v>
      </c>
      <c r="S178" s="7">
        <f t="shared" si="7"/>
        <v>1373914401087580</v>
      </c>
      <c r="T178" s="9">
        <f t="shared" si="8"/>
        <v>2.8158896594655496</v>
      </c>
    </row>
    <row r="179" spans="1:20">
      <c r="A179" s="4" t="s">
        <v>417</v>
      </c>
      <c r="B179" s="6">
        <v>223</v>
      </c>
      <c r="C179" s="7"/>
      <c r="D179" s="7"/>
      <c r="E179" s="7"/>
      <c r="F179" s="7"/>
      <c r="G179" s="7">
        <v>6544043865341320</v>
      </c>
      <c r="H179" s="7">
        <v>4.3966610274942096E+16</v>
      </c>
      <c r="I179" s="7">
        <v>5288686079584050</v>
      </c>
      <c r="J179" s="7">
        <v>4943674022260130</v>
      </c>
      <c r="K179" s="4" t="s">
        <v>418</v>
      </c>
      <c r="L179" s="7"/>
      <c r="M179" s="7"/>
      <c r="N179" s="7"/>
      <c r="O179" s="7">
        <v>5876318099708740</v>
      </c>
      <c r="P179" s="7">
        <v>5876318099708740</v>
      </c>
      <c r="Q179" s="7">
        <v>5876318099708740</v>
      </c>
      <c r="R179" s="7">
        <f t="shared" si="6"/>
        <v>8617084734093126</v>
      </c>
      <c r="S179" s="7">
        <f t="shared" si="7"/>
        <v>2938159049854370</v>
      </c>
      <c r="T179" s="9">
        <f t="shared" si="8"/>
        <v>2.9328176548237685</v>
      </c>
    </row>
    <row r="180" spans="1:20">
      <c r="A180" s="4" t="s">
        <v>220</v>
      </c>
      <c r="B180" s="6">
        <v>164</v>
      </c>
      <c r="C180" s="7">
        <v>664042050899556</v>
      </c>
      <c r="D180" s="7">
        <v>4.50002249969246E+16</v>
      </c>
      <c r="E180" s="7">
        <v>209987050848925</v>
      </c>
      <c r="F180" s="7">
        <v>3228535488896200</v>
      </c>
      <c r="G180" s="7">
        <v>469552044403281</v>
      </c>
      <c r="H180" s="7">
        <v>4.5189213342688704E+16</v>
      </c>
      <c r="I180" s="7">
        <v>209987050848925</v>
      </c>
      <c r="J180" s="7">
        <v>3228535488896200</v>
      </c>
      <c r="L180" s="7"/>
      <c r="M180" s="7"/>
      <c r="N180" s="7"/>
      <c r="O180" s="7"/>
      <c r="P180" s="7"/>
      <c r="Q180" s="7"/>
      <c r="R180" s="7">
        <f t="shared" si="6"/>
        <v>1.4084304529381716E+16</v>
      </c>
      <c r="S180" s="7">
        <f t="shared" si="7"/>
        <v>0</v>
      </c>
      <c r="T180" s="9" t="str">
        <f t="shared" si="8"/>
        <v>Inf</v>
      </c>
    </row>
    <row r="181" spans="1:20">
      <c r="A181" s="4" t="s">
        <v>221</v>
      </c>
      <c r="B181" s="6">
        <v>21</v>
      </c>
      <c r="C181" s="7">
        <v>1.92542627100926E+16</v>
      </c>
      <c r="D181" s="7">
        <v>1.84111203784315E+16</v>
      </c>
      <c r="E181" s="7">
        <v>1.73963342158408E+16</v>
      </c>
      <c r="F181" s="7">
        <v>3.27749720219842E+16</v>
      </c>
      <c r="G181" s="7"/>
      <c r="H181" s="7"/>
      <c r="I181" s="7"/>
      <c r="J181" s="7"/>
      <c r="K181" s="4" t="s">
        <v>222</v>
      </c>
      <c r="L181" s="7">
        <v>1.93292610078989E+16</v>
      </c>
      <c r="M181" s="7">
        <v>1.93292610078989E+16</v>
      </c>
      <c r="N181" s="7">
        <v>1.93292610078989E+16</v>
      </c>
      <c r="O181" s="7">
        <v>1.93292610078989E+16</v>
      </c>
      <c r="P181" s="7">
        <v>1.93292610078989E+16</v>
      </c>
      <c r="Q181" s="7">
        <v>1.93292610078989E+16</v>
      </c>
      <c r="R181" s="7">
        <f t="shared" si="6"/>
        <v>9898006196753944</v>
      </c>
      <c r="S181" s="7">
        <f t="shared" si="7"/>
        <v>1.93292610078989E+16</v>
      </c>
      <c r="T181" s="9">
        <f t="shared" si="8"/>
        <v>0.51207369969856198</v>
      </c>
    </row>
    <row r="182" spans="1:20">
      <c r="A182" s="4" t="s">
        <v>223</v>
      </c>
      <c r="B182" s="6">
        <v>155</v>
      </c>
      <c r="C182" s="7">
        <v>159891647315469</v>
      </c>
      <c r="D182" s="7">
        <v>2.65899809485625E+16</v>
      </c>
      <c r="E182" s="7">
        <v>159891647315469</v>
      </c>
      <c r="F182" s="7">
        <v>1920955797513160</v>
      </c>
      <c r="G182" s="7">
        <v>159891647315469</v>
      </c>
      <c r="H182" s="7">
        <v>2.58864577003744E+16</v>
      </c>
      <c r="I182" s="7">
        <v>159891647315469</v>
      </c>
      <c r="J182" s="7">
        <v>1920955797513160</v>
      </c>
      <c r="L182" s="7"/>
      <c r="M182" s="7"/>
      <c r="N182" s="7"/>
      <c r="O182" s="7"/>
      <c r="P182" s="7"/>
      <c r="Q182" s="7"/>
      <c r="R182" s="7">
        <f t="shared" si="6"/>
        <v>8159496365481132</v>
      </c>
      <c r="S182" s="7">
        <f t="shared" si="7"/>
        <v>0</v>
      </c>
      <c r="T182" s="9" t="str">
        <f t="shared" si="8"/>
        <v>Inf</v>
      </c>
    </row>
    <row r="183" spans="1:20">
      <c r="A183" s="4" t="s">
        <v>224</v>
      </c>
      <c r="B183" s="6">
        <v>13</v>
      </c>
      <c r="C183" s="7">
        <v>5.4688096440549498E+17</v>
      </c>
      <c r="D183" s="7">
        <v>3.6552649067432102E+17</v>
      </c>
      <c r="E183" s="7">
        <v>5.37663869499784E+17</v>
      </c>
      <c r="F183" s="7">
        <v>3.4275334737699501E+17</v>
      </c>
      <c r="G183" s="7">
        <v>5.7299606663834099E+17</v>
      </c>
      <c r="H183" s="7">
        <v>3.6596588724821299E+17</v>
      </c>
      <c r="I183" s="7">
        <v>5.37663869499784E+17</v>
      </c>
      <c r="J183" s="7">
        <v>3.4275334737699501E+17</v>
      </c>
      <c r="L183" s="7"/>
      <c r="M183" s="7"/>
      <c r="N183" s="7"/>
      <c r="O183" s="7"/>
      <c r="P183" s="7"/>
      <c r="Q183" s="7"/>
      <c r="R183" s="7">
        <f t="shared" si="6"/>
        <v>4.7327990693259014E+17</v>
      </c>
      <c r="S183" s="7">
        <f t="shared" si="7"/>
        <v>0</v>
      </c>
      <c r="T183" s="9" t="str">
        <f t="shared" si="8"/>
        <v>Inf</v>
      </c>
    </row>
    <row r="184" spans="1:20">
      <c r="A184" s="4" t="s">
        <v>225</v>
      </c>
      <c r="B184" s="6">
        <v>605</v>
      </c>
      <c r="C184" s="7">
        <v>5108217085669820</v>
      </c>
      <c r="D184" s="7">
        <v>3825656187921270</v>
      </c>
      <c r="E184" s="7">
        <v>38642991797184.5</v>
      </c>
      <c r="F184" s="7">
        <v>7873917021714650</v>
      </c>
      <c r="G184" s="7">
        <v>5792198040479990</v>
      </c>
      <c r="H184" s="7">
        <v>1708020237435550</v>
      </c>
      <c r="I184" s="7">
        <v>38642991797184.5</v>
      </c>
      <c r="J184" s="7">
        <v>7873917021714650</v>
      </c>
      <c r="L184" s="7"/>
      <c r="M184" s="7"/>
      <c r="N184" s="7"/>
      <c r="O184" s="7"/>
      <c r="P184" s="7"/>
      <c r="Q184" s="7"/>
      <c r="R184" s="7">
        <f t="shared" si="6"/>
        <v>3264098332436614.5</v>
      </c>
      <c r="S184" s="7">
        <f t="shared" si="7"/>
        <v>0</v>
      </c>
      <c r="T184" s="9" t="str">
        <f t="shared" si="8"/>
        <v>Inf</v>
      </c>
    </row>
    <row r="185" spans="1:20">
      <c r="A185" s="4" t="s">
        <v>226</v>
      </c>
      <c r="B185" s="6">
        <v>250</v>
      </c>
      <c r="C185" s="7">
        <v>1.38166760306055E+16</v>
      </c>
      <c r="D185" s="7">
        <v>1.17170417306511E+16</v>
      </c>
      <c r="E185" s="7">
        <v>1.80389484271324E+16</v>
      </c>
      <c r="F185" s="7">
        <v>1.56539289566483E+16</v>
      </c>
      <c r="G185" s="7">
        <v>1.36601178176507E+16</v>
      </c>
      <c r="H185" s="7">
        <v>4369066408039410</v>
      </c>
      <c r="I185" s="7">
        <v>1.80389484271324E+16</v>
      </c>
      <c r="J185" s="7">
        <v>1.56539289566483E+16</v>
      </c>
      <c r="L185" s="7"/>
      <c r="M185" s="7"/>
      <c r="N185" s="7"/>
      <c r="O185" s="7"/>
      <c r="P185" s="7"/>
      <c r="Q185" s="7"/>
      <c r="R185" s="7">
        <f t="shared" si="6"/>
        <v>1.3511512721846556E+16</v>
      </c>
      <c r="S185" s="7">
        <f t="shared" si="7"/>
        <v>0</v>
      </c>
      <c r="T185" s="9" t="str">
        <f t="shared" si="8"/>
        <v>Inf</v>
      </c>
    </row>
    <row r="186" spans="1:20">
      <c r="A186" s="4" t="s">
        <v>227</v>
      </c>
      <c r="B186" s="6">
        <v>779</v>
      </c>
      <c r="C186" s="7">
        <v>6574817142360470</v>
      </c>
      <c r="D186" s="7">
        <v>4045077975204630</v>
      </c>
      <c r="E186" s="7">
        <v>7827163264714850</v>
      </c>
      <c r="F186" s="7">
        <v>7416395569227730</v>
      </c>
      <c r="G186" s="7">
        <v>6811510559485450</v>
      </c>
      <c r="H186" s="7">
        <v>3500307411980480</v>
      </c>
      <c r="I186" s="7">
        <v>7827163264714850</v>
      </c>
      <c r="J186" s="7">
        <v>7416395569227730</v>
      </c>
      <c r="L186" s="7"/>
      <c r="M186" s="7"/>
      <c r="N186" s="7"/>
      <c r="O186" s="7"/>
      <c r="P186" s="7"/>
      <c r="Q186" s="7"/>
      <c r="R186" s="7">
        <f t="shared" si="6"/>
        <v>6229545499691882</v>
      </c>
      <c r="S186" s="7">
        <f t="shared" si="7"/>
        <v>0</v>
      </c>
      <c r="T186" s="9" t="str">
        <f t="shared" si="8"/>
        <v>Inf</v>
      </c>
    </row>
    <row r="187" spans="1:20">
      <c r="A187" s="4" t="s">
        <v>228</v>
      </c>
      <c r="B187" s="6">
        <v>78</v>
      </c>
      <c r="C187" s="7">
        <v>1.66980439564695E+16</v>
      </c>
      <c r="D187" s="7">
        <v>2.0503994515917E+16</v>
      </c>
      <c r="E187" s="7">
        <v>1.35389545592996E+16</v>
      </c>
      <c r="F187" s="7">
        <v>2.34477357896274E+16</v>
      </c>
      <c r="G187" s="7">
        <v>1.52704364146055E+16</v>
      </c>
      <c r="H187" s="7">
        <v>2.2715357093936E+16</v>
      </c>
      <c r="I187" s="7">
        <v>1.35389545592996E+16</v>
      </c>
      <c r="J187" s="7">
        <v>2.34477357896274E+16</v>
      </c>
      <c r="K187" s="4" t="s">
        <v>228</v>
      </c>
      <c r="L187" s="7">
        <v>6685903585701870</v>
      </c>
      <c r="M187" s="7">
        <v>6685903585701870</v>
      </c>
      <c r="N187" s="7">
        <v>6685903585701870</v>
      </c>
      <c r="O187" s="7">
        <v>6685903585701870</v>
      </c>
      <c r="P187" s="7">
        <v>6685903585701870</v>
      </c>
      <c r="Q187" s="7">
        <v>6685903585701870</v>
      </c>
      <c r="R187" s="7">
        <f t="shared" si="6"/>
        <v>1.768463474389182E+16</v>
      </c>
      <c r="S187" s="7">
        <f t="shared" si="7"/>
        <v>6685903585701870</v>
      </c>
      <c r="T187" s="9">
        <f t="shared" si="8"/>
        <v>2.645062782794426</v>
      </c>
    </row>
    <row r="188" spans="1:20">
      <c r="A188" s="4" t="s">
        <v>229</v>
      </c>
      <c r="B188" s="6">
        <v>686</v>
      </c>
      <c r="C188" s="7">
        <v>1.26373300584076E+16</v>
      </c>
      <c r="D188" s="7">
        <v>1.51383615706966E+16</v>
      </c>
      <c r="E188" s="7">
        <v>9989781747160230</v>
      </c>
      <c r="F188" s="7">
        <v>6.7528295212097904E+16</v>
      </c>
      <c r="G188" s="7">
        <v>1.13401953207763E+16</v>
      </c>
      <c r="H188" s="7">
        <v>1.51639763956893E+16</v>
      </c>
      <c r="I188" s="7">
        <v>9989781747160230</v>
      </c>
      <c r="J188" s="7">
        <v>6.7528295212097904E+16</v>
      </c>
      <c r="L188" s="7"/>
      <c r="M188" s="7"/>
      <c r="N188" s="7"/>
      <c r="O188" s="7"/>
      <c r="P188" s="7"/>
      <c r="Q188" s="7"/>
      <c r="R188" s="7">
        <f t="shared" si="6"/>
        <v>1.789174354719333E+16</v>
      </c>
      <c r="S188" s="7">
        <f t="shared" si="7"/>
        <v>0</v>
      </c>
      <c r="T188" s="9" t="str">
        <f t="shared" si="8"/>
        <v>Inf</v>
      </c>
    </row>
    <row r="189" spans="1:20">
      <c r="A189" s="4" t="s">
        <v>230</v>
      </c>
      <c r="B189" s="6">
        <v>707</v>
      </c>
      <c r="C189" s="7">
        <v>6796362230391790</v>
      </c>
      <c r="D189" s="7">
        <v>6419165262740490</v>
      </c>
      <c r="E189" s="7">
        <v>8521015835496230</v>
      </c>
      <c r="F189" s="7">
        <v>2.70769673447009E+16</v>
      </c>
      <c r="G189" s="7">
        <v>6796362230391790</v>
      </c>
      <c r="H189" s="7">
        <v>6466504239604360</v>
      </c>
      <c r="I189" s="7">
        <v>8521015835496230</v>
      </c>
      <c r="J189" s="7">
        <v>2.70769673447009E+16</v>
      </c>
      <c r="K189" s="4" t="s">
        <v>231</v>
      </c>
      <c r="L189" s="7">
        <v>3.27339878924728E+16</v>
      </c>
      <c r="M189" s="7">
        <v>3.27339878924728E+16</v>
      </c>
      <c r="N189" s="7">
        <v>3.27339878924728E+16</v>
      </c>
      <c r="O189" s="7">
        <v>3.27339878924728E+16</v>
      </c>
      <c r="P189" s="7">
        <v>3.27339878924728E+16</v>
      </c>
      <c r="Q189" s="7">
        <v>3.27339878924728E+16</v>
      </c>
      <c r="R189" s="7">
        <f t="shared" si="6"/>
        <v>9235760579588224</v>
      </c>
      <c r="S189" s="7">
        <f t="shared" si="7"/>
        <v>3.27339878924728E+16</v>
      </c>
      <c r="T189" s="9">
        <f t="shared" si="8"/>
        <v>0.28214590321003913</v>
      </c>
    </row>
    <row r="190" spans="1:20">
      <c r="A190" s="4" t="s">
        <v>232</v>
      </c>
      <c r="B190" s="6">
        <v>646</v>
      </c>
      <c r="C190" s="7">
        <v>1.49778223381697E+16</v>
      </c>
      <c r="D190" s="7">
        <v>4.1680347470460704E+16</v>
      </c>
      <c r="E190" s="7">
        <v>1.57880104054775E+16</v>
      </c>
      <c r="F190" s="7">
        <v>1.74313773771817E+16</v>
      </c>
      <c r="G190" s="7">
        <v>1.53114756247388E+16</v>
      </c>
      <c r="H190" s="7">
        <v>3.52862032562423E+16</v>
      </c>
      <c r="I190" s="7">
        <v>1.57880104054775E+16</v>
      </c>
      <c r="J190" s="7">
        <v>1.74313773771817E+16</v>
      </c>
      <c r="K190" s="4" t="s">
        <v>233</v>
      </c>
      <c r="L190" s="7">
        <v>2680874536761890</v>
      </c>
      <c r="M190" s="7">
        <v>2680874536761890</v>
      </c>
      <c r="N190" s="7">
        <v>2680874536761890</v>
      </c>
      <c r="O190" s="7">
        <v>2680874536761890</v>
      </c>
      <c r="P190" s="7">
        <v>2680874536761890</v>
      </c>
      <c r="Q190" s="7">
        <v>2680874536761890</v>
      </c>
      <c r="R190" s="7">
        <f t="shared" si="6"/>
        <v>2.256791816280314E+16</v>
      </c>
      <c r="S190" s="7">
        <f t="shared" si="7"/>
        <v>2680874536761890</v>
      </c>
      <c r="T190" s="9">
        <f t="shared" si="8"/>
        <v>8.418117988491149</v>
      </c>
    </row>
    <row r="191" spans="1:20">
      <c r="A191" s="4" t="s">
        <v>234</v>
      </c>
      <c r="B191" s="6">
        <v>11</v>
      </c>
      <c r="C191" s="7">
        <v>1.32409911711484E+16</v>
      </c>
      <c r="D191" s="7">
        <v>5.6088575189052704E+16</v>
      </c>
      <c r="E191" s="7">
        <v>1.26515583133201E+16</v>
      </c>
      <c r="F191" s="7">
        <v>9032272316387930</v>
      </c>
      <c r="G191" s="7">
        <v>1.30768453120063E+16</v>
      </c>
      <c r="H191" s="7">
        <v>2.12481299877556E+16</v>
      </c>
      <c r="I191" s="7">
        <v>1.26515583133201E+16</v>
      </c>
      <c r="J191" s="7">
        <v>9032272316387930</v>
      </c>
      <c r="K191" s="4" t="s">
        <v>234</v>
      </c>
      <c r="L191" s="7">
        <v>1.75364564307614E+16</v>
      </c>
      <c r="M191" s="7">
        <v>1.75364564307614E+16</v>
      </c>
      <c r="N191" s="7">
        <v>1.75364564307614E+16</v>
      </c>
      <c r="O191" s="7">
        <v>1.75364564307614E+16</v>
      </c>
      <c r="P191" s="7">
        <v>1.75364564307614E+16</v>
      </c>
      <c r="Q191" s="7">
        <v>1.75364564307614E+16</v>
      </c>
      <c r="R191" s="7">
        <f t="shared" si="6"/>
        <v>2.0246875974629272E+16</v>
      </c>
      <c r="S191" s="7">
        <f t="shared" si="7"/>
        <v>1.75364564307614E+16</v>
      </c>
      <c r="T191" s="9">
        <f t="shared" si="8"/>
        <v>1.1545591353971272</v>
      </c>
    </row>
    <row r="192" spans="1:20">
      <c r="A192" s="4" t="s">
        <v>235</v>
      </c>
      <c r="B192" s="6">
        <v>188</v>
      </c>
      <c r="C192" s="7">
        <v>77989426689909.406</v>
      </c>
      <c r="D192" s="7">
        <v>2706233106139850</v>
      </c>
      <c r="E192" s="7">
        <v>77989426689909.406</v>
      </c>
      <c r="F192" s="7">
        <v>1308334.96287781</v>
      </c>
      <c r="G192" s="7">
        <v>779894266899094</v>
      </c>
      <c r="H192" s="7">
        <v>2300688087352320</v>
      </c>
      <c r="I192" s="7">
        <v>77989426689909.406</v>
      </c>
      <c r="J192" s="7">
        <v>1308334.96287781</v>
      </c>
      <c r="L192" s="7"/>
      <c r="M192" s="7"/>
      <c r="N192" s="7"/>
      <c r="O192" s="7"/>
      <c r="P192" s="7"/>
      <c r="Q192" s="7"/>
      <c r="R192" s="7">
        <f t="shared" si="6"/>
        <v>903117561199982.38</v>
      </c>
      <c r="S192" s="7">
        <f t="shared" si="7"/>
        <v>0</v>
      </c>
      <c r="T192" s="9" t="str">
        <f t="shared" si="8"/>
        <v>Inf</v>
      </c>
    </row>
    <row r="193" spans="1:20">
      <c r="A193" s="4" t="s">
        <v>236</v>
      </c>
      <c r="B193" s="6">
        <v>187</v>
      </c>
      <c r="C193" s="7">
        <v>123689447048560</v>
      </c>
      <c r="D193" s="7">
        <v>2783012558592610</v>
      </c>
      <c r="E193" s="7">
        <v>123689447048560</v>
      </c>
      <c r="F193" s="7">
        <v>6041516144531.8096</v>
      </c>
      <c r="G193" s="7">
        <v>123689447048560</v>
      </c>
      <c r="H193" s="7">
        <v>2312992659808080</v>
      </c>
      <c r="I193" s="7">
        <v>123689447048560</v>
      </c>
      <c r="J193" s="7">
        <v>6041516144531.8096</v>
      </c>
      <c r="L193" s="7"/>
      <c r="M193" s="7"/>
      <c r="N193" s="7"/>
      <c r="O193" s="7"/>
      <c r="P193" s="7"/>
      <c r="Q193" s="7"/>
      <c r="R193" s="7">
        <f t="shared" si="6"/>
        <v>839218602603692.62</v>
      </c>
      <c r="S193" s="7">
        <f t="shared" si="7"/>
        <v>0</v>
      </c>
      <c r="T193" s="9" t="str">
        <f t="shared" si="8"/>
        <v>Inf</v>
      </c>
    </row>
    <row r="194" spans="1:20">
      <c r="A194" s="4" t="s">
        <v>419</v>
      </c>
      <c r="B194" s="6">
        <v>2</v>
      </c>
      <c r="C194" s="7"/>
      <c r="D194" s="7"/>
      <c r="E194" s="7"/>
      <c r="F194" s="7"/>
      <c r="G194" s="7">
        <v>1.65578225429551E+16</v>
      </c>
      <c r="H194" s="7">
        <v>7906430543643680</v>
      </c>
      <c r="I194" s="7">
        <v>1.75698456525415E+16</v>
      </c>
      <c r="J194" s="7">
        <v>1.84782066727779E+16</v>
      </c>
      <c r="K194" s="4" t="s">
        <v>419</v>
      </c>
      <c r="L194" s="7">
        <v>1.95220507250461E+16</v>
      </c>
      <c r="M194" s="7">
        <v>1.95220507250461E+16</v>
      </c>
      <c r="N194" s="7">
        <v>1.95220507250461E+16</v>
      </c>
      <c r="O194" s="7">
        <v>1.95220507250461E+16</v>
      </c>
      <c r="P194" s="7">
        <v>1.95220507250461E+16</v>
      </c>
      <c r="Q194" s="7">
        <v>1.95220507250461E+16</v>
      </c>
      <c r="R194" s="7">
        <f t="shared" ref="R194:R257" si="9">0.5*(0.3*C194+0.3*D194+0.3*E194+0.1*F194+0.3*G194+0.3*H194+0.3*I194+0.1*J194)</f>
        <v>7229025144509937</v>
      </c>
      <c r="S194" s="7">
        <f t="shared" ref="S194:S257" si="10">0.5*(0.5*L194+0.2*M194+0.3*N194)+0.5*(0.5*O194+0.2*P194+0.3*Q194)</f>
        <v>1.95220507250461E+16</v>
      </c>
      <c r="T194" s="9">
        <f t="shared" ref="T194:T257" si="11">IF(S194=0,"Inf",R194/S194)</f>
        <v>0.3703005000000002</v>
      </c>
    </row>
    <row r="195" spans="1:20">
      <c r="A195" s="4" t="s">
        <v>237</v>
      </c>
      <c r="B195" s="6">
        <v>711</v>
      </c>
      <c r="C195" s="7">
        <v>1.6729709261383E+16</v>
      </c>
      <c r="D195" s="7">
        <v>1.58535651913088E+16</v>
      </c>
      <c r="E195" s="7">
        <v>1.97552214221917E+16</v>
      </c>
      <c r="F195" s="7">
        <v>2.07442164814124E+16</v>
      </c>
      <c r="G195" s="7"/>
      <c r="H195" s="7"/>
      <c r="I195" s="7"/>
      <c r="J195" s="7"/>
      <c r="K195" s="4" t="s">
        <v>237</v>
      </c>
      <c r="L195" s="7"/>
      <c r="M195" s="7"/>
      <c r="N195" s="7"/>
      <c r="O195" s="7"/>
      <c r="P195" s="7"/>
      <c r="Q195" s="7"/>
      <c r="R195" s="7">
        <f t="shared" si="9"/>
        <v>8887985205303145</v>
      </c>
      <c r="S195" s="7">
        <f t="shared" si="10"/>
        <v>0</v>
      </c>
      <c r="T195" s="9" t="str">
        <f t="shared" si="11"/>
        <v>Inf</v>
      </c>
    </row>
    <row r="196" spans="1:20">
      <c r="A196" s="4" t="s">
        <v>238</v>
      </c>
      <c r="B196" s="6">
        <v>713</v>
      </c>
      <c r="C196" s="7">
        <v>9694723655725390</v>
      </c>
      <c r="D196" s="7">
        <v>8087373133776700</v>
      </c>
      <c r="E196" s="7">
        <v>1.19107115372263E+16</v>
      </c>
      <c r="F196" s="7">
        <v>1.3428136187069E+16</v>
      </c>
      <c r="G196" s="7"/>
      <c r="H196" s="7"/>
      <c r="I196" s="7"/>
      <c r="J196" s="7"/>
      <c r="K196" s="4" t="s">
        <v>238</v>
      </c>
      <c r="L196" s="7"/>
      <c r="M196" s="7"/>
      <c r="N196" s="7"/>
      <c r="O196" s="7"/>
      <c r="P196" s="7"/>
      <c r="Q196" s="7"/>
      <c r="R196" s="7">
        <f t="shared" si="9"/>
        <v>5125328058362708</v>
      </c>
      <c r="S196" s="7">
        <f t="shared" si="10"/>
        <v>0</v>
      </c>
      <c r="T196" s="9" t="str">
        <f t="shared" si="11"/>
        <v>Inf</v>
      </c>
    </row>
    <row r="197" spans="1:20">
      <c r="A197" s="4" t="s">
        <v>239</v>
      </c>
      <c r="B197" s="6">
        <v>156</v>
      </c>
      <c r="C197" s="7">
        <v>161940930118769</v>
      </c>
      <c r="D197" s="7">
        <v>7902717389795960</v>
      </c>
      <c r="E197" s="7">
        <v>161940930118769</v>
      </c>
      <c r="F197" s="7">
        <v>1859486110695450</v>
      </c>
      <c r="G197" s="7">
        <v>161940930118769</v>
      </c>
      <c r="H197" s="7">
        <v>8663839761354180</v>
      </c>
      <c r="I197" s="7">
        <v>161940930118769</v>
      </c>
      <c r="J197" s="7">
        <v>1859486110695450</v>
      </c>
      <c r="L197" s="7"/>
      <c r="M197" s="7"/>
      <c r="N197" s="7"/>
      <c r="O197" s="7"/>
      <c r="P197" s="7"/>
      <c r="Q197" s="7"/>
      <c r="R197" s="7">
        <f t="shared" si="9"/>
        <v>2768096741813327</v>
      </c>
      <c r="S197" s="7">
        <f t="shared" si="10"/>
        <v>0</v>
      </c>
      <c r="T197" s="9" t="str">
        <f t="shared" si="11"/>
        <v>Inf</v>
      </c>
    </row>
    <row r="198" spans="1:20">
      <c r="A198" s="4" t="s">
        <v>240</v>
      </c>
      <c r="B198" s="6">
        <v>122</v>
      </c>
      <c r="C198" s="7">
        <v>2.55310570688693E+16</v>
      </c>
      <c r="D198" s="7">
        <v>1.0965942337769E+16</v>
      </c>
      <c r="E198" s="7">
        <v>1.83070823668932E+16</v>
      </c>
      <c r="F198" s="7">
        <v>3.55669878560576E+16</v>
      </c>
      <c r="G198" s="7">
        <v>2.32188725659307E+16</v>
      </c>
      <c r="H198" s="7">
        <v>1.31078709746955E+16</v>
      </c>
      <c r="I198" s="7">
        <v>1.83070823668932E+16</v>
      </c>
      <c r="J198" s="7">
        <v>3.55669878560576E+16</v>
      </c>
      <c r="K198" s="4" t="s">
        <v>240</v>
      </c>
      <c r="L198" s="7">
        <v>3.05118039448233E+16</v>
      </c>
      <c r="M198" s="7">
        <v>3.05118039448233E+16</v>
      </c>
      <c r="N198" s="7">
        <v>3.05118039448233E+16</v>
      </c>
      <c r="O198" s="7">
        <v>3.05118039448233E+16</v>
      </c>
      <c r="P198" s="7">
        <v>3.05118039448233E+16</v>
      </c>
      <c r="Q198" s="7">
        <v>3.05118039448233E+16</v>
      </c>
      <c r="R198" s="7">
        <f t="shared" si="9"/>
        <v>1.9972384937763392E+16</v>
      </c>
      <c r="S198" s="7">
        <f t="shared" si="10"/>
        <v>3.0511803944823304E+16</v>
      </c>
      <c r="T198" s="9">
        <f t="shared" si="11"/>
        <v>0.65457896143672445</v>
      </c>
    </row>
    <row r="199" spans="1:20">
      <c r="A199" s="4" t="s">
        <v>241</v>
      </c>
      <c r="B199" s="6">
        <v>235</v>
      </c>
      <c r="C199" s="7">
        <v>4.3091636358653296E+16</v>
      </c>
      <c r="D199" s="7">
        <v>3.9133267893341696E+16</v>
      </c>
      <c r="E199" s="7">
        <v>2.6495103516142E+16</v>
      </c>
      <c r="F199" s="7">
        <v>5.02724410086484E+16</v>
      </c>
      <c r="G199" s="7"/>
      <c r="H199" s="7"/>
      <c r="I199" s="7"/>
      <c r="J199" s="7"/>
      <c r="K199" s="4" t="s">
        <v>242</v>
      </c>
      <c r="L199" s="7">
        <v>2.94390039068244E+16</v>
      </c>
      <c r="M199" s="7">
        <v>2.94390039068244E+16</v>
      </c>
      <c r="N199" s="7">
        <v>2.94390039068244E+16</v>
      </c>
      <c r="O199" s="7"/>
      <c r="P199" s="7"/>
      <c r="Q199" s="7"/>
      <c r="R199" s="7">
        <f t="shared" si="9"/>
        <v>1.8821623215652968E+16</v>
      </c>
      <c r="S199" s="7">
        <f t="shared" si="10"/>
        <v>1.47195019534122E+16</v>
      </c>
      <c r="T199" s="9">
        <f t="shared" si="11"/>
        <v>1.2786861454432454</v>
      </c>
    </row>
    <row r="200" spans="1:20">
      <c r="A200" s="4" t="s">
        <v>420</v>
      </c>
      <c r="B200" s="6">
        <v>234</v>
      </c>
      <c r="C200" s="7"/>
      <c r="D200" s="7"/>
      <c r="E200" s="7"/>
      <c r="F200" s="7"/>
      <c r="G200" s="7">
        <v>3.9588784515830704E+16</v>
      </c>
      <c r="H200" s="7">
        <v>1.4312105430542E+16</v>
      </c>
      <c r="I200" s="7">
        <v>2.68016955628127E+16</v>
      </c>
      <c r="J200" s="7">
        <v>5.06751292216066E+16</v>
      </c>
      <c r="K200" s="4" t="s">
        <v>421</v>
      </c>
      <c r="L200" s="7"/>
      <c r="M200" s="7"/>
      <c r="N200" s="7"/>
      <c r="O200" s="7">
        <v>2.97796617364592E+16</v>
      </c>
      <c r="P200" s="7">
        <v>2.97796617364592E+16</v>
      </c>
      <c r="Q200" s="7">
        <v>2.97796617364592E+16</v>
      </c>
      <c r="R200" s="7">
        <f t="shared" si="9"/>
        <v>1.463914428745814E+16</v>
      </c>
      <c r="S200" s="7">
        <f t="shared" si="10"/>
        <v>1.48898308682296E+16</v>
      </c>
      <c r="T200" s="9">
        <f t="shared" si="11"/>
        <v>0.98316390676361887</v>
      </c>
    </row>
    <row r="201" spans="1:20">
      <c r="A201" s="4" t="s">
        <v>422</v>
      </c>
      <c r="B201" s="6">
        <v>216</v>
      </c>
      <c r="C201" s="7"/>
      <c r="D201" s="7"/>
      <c r="E201" s="7"/>
      <c r="F201" s="7"/>
      <c r="G201" s="7">
        <v>1.34587217530995E+16</v>
      </c>
      <c r="H201" s="7">
        <v>2441058278694810</v>
      </c>
      <c r="I201" s="7">
        <v>1.06132968638905E+16</v>
      </c>
      <c r="J201" s="7">
        <v>1.84114686485494E+16</v>
      </c>
      <c r="K201" s="4" t="s">
        <v>422</v>
      </c>
      <c r="L201" s="7"/>
      <c r="M201" s="7"/>
      <c r="N201" s="7"/>
      <c r="O201" s="7">
        <v>1.17925520709894E+16</v>
      </c>
      <c r="P201" s="7">
        <v>1.17925520709894E+16</v>
      </c>
      <c r="Q201" s="7">
        <v>1.17925520709894E+16</v>
      </c>
      <c r="R201" s="7">
        <f t="shared" si="9"/>
        <v>4897534966780192</v>
      </c>
      <c r="S201" s="7">
        <f t="shared" si="10"/>
        <v>5896276035494700</v>
      </c>
      <c r="T201" s="9">
        <f t="shared" si="11"/>
        <v>0.83061494022629945</v>
      </c>
    </row>
    <row r="202" spans="1:20">
      <c r="A202" s="4" t="s">
        <v>243</v>
      </c>
      <c r="B202" s="6">
        <v>83</v>
      </c>
      <c r="C202" s="7">
        <v>2018716551456180</v>
      </c>
      <c r="D202" s="7">
        <v>3.46120941293733E+16</v>
      </c>
      <c r="E202" s="7">
        <v>1933636543540400</v>
      </c>
      <c r="F202" s="7">
        <v>2.90014504110928E+16</v>
      </c>
      <c r="G202" s="7">
        <v>2018716551456180</v>
      </c>
      <c r="H202" s="7">
        <v>3.4167357724359E+16</v>
      </c>
      <c r="I202" s="7">
        <v>1933636543540400</v>
      </c>
      <c r="J202" s="7">
        <v>2.90014504110928E+16</v>
      </c>
      <c r="K202" s="4" t="s">
        <v>243</v>
      </c>
      <c r="L202" s="7">
        <v>1.01773026614786E+16</v>
      </c>
      <c r="M202" s="7">
        <v>1.01773026614786E+16</v>
      </c>
      <c r="N202" s="7">
        <v>1.01773026614786E+16</v>
      </c>
      <c r="O202" s="7">
        <v>1.01773026614786E+16</v>
      </c>
      <c r="P202" s="7">
        <v>1.01773026614786E+16</v>
      </c>
      <c r="Q202" s="7">
        <v>1.01773026614786E+16</v>
      </c>
      <c r="R202" s="7">
        <f t="shared" si="9"/>
        <v>1.44027687476681E+16</v>
      </c>
      <c r="S202" s="7">
        <f t="shared" si="10"/>
        <v>1.01773026614786E+16</v>
      </c>
      <c r="T202" s="9">
        <f t="shared" si="11"/>
        <v>1.41518526339823</v>
      </c>
    </row>
    <row r="203" spans="1:20">
      <c r="A203" s="4" t="s">
        <v>244</v>
      </c>
      <c r="B203" s="6">
        <v>82</v>
      </c>
      <c r="C203" s="7">
        <v>3466430371161880</v>
      </c>
      <c r="D203" s="7">
        <v>1.77857009319635E+16</v>
      </c>
      <c r="E203" s="7">
        <v>2740477801535200</v>
      </c>
      <c r="F203" s="7">
        <v>3.49955377122363E+16</v>
      </c>
      <c r="G203" s="7">
        <v>4073994299762240</v>
      </c>
      <c r="H203" s="7">
        <v>1.79227248220402E+16</v>
      </c>
      <c r="I203" s="7">
        <v>2740477801535200</v>
      </c>
      <c r="J203" s="7">
        <v>3.49955377122363E+16</v>
      </c>
      <c r="K203" s="4" t="s">
        <v>244</v>
      </c>
      <c r="L203" s="7">
        <v>3.13143239268172E+16</v>
      </c>
      <c r="M203" s="7">
        <v>3.13143239268172E+16</v>
      </c>
      <c r="N203" s="7">
        <v>3.13143239268172E+16</v>
      </c>
      <c r="O203" s="7">
        <v>3.13143239268172E+16</v>
      </c>
      <c r="P203" s="7">
        <v>3.13143239268172E+16</v>
      </c>
      <c r="Q203" s="7">
        <v>3.13143239268172E+16</v>
      </c>
      <c r="R203" s="7">
        <f t="shared" si="9"/>
        <v>1.0809024675423364E+16</v>
      </c>
      <c r="S203" s="7">
        <f t="shared" si="10"/>
        <v>3.13143239268172E+16</v>
      </c>
      <c r="T203" s="9">
        <f t="shared" si="11"/>
        <v>0.34517828648271243</v>
      </c>
    </row>
    <row r="204" spans="1:20">
      <c r="A204" s="4" t="s">
        <v>245</v>
      </c>
      <c r="B204" s="6">
        <v>199</v>
      </c>
      <c r="C204" s="7">
        <v>17943611512090.102</v>
      </c>
      <c r="D204" s="7">
        <v>656736181342498</v>
      </c>
      <c r="E204" s="7">
        <v>17943611512090.102</v>
      </c>
      <c r="F204" s="7">
        <v>64783615003250.102</v>
      </c>
      <c r="G204" s="7">
        <v>179436115120901</v>
      </c>
      <c r="H204" s="7">
        <v>507804205792150</v>
      </c>
      <c r="I204" s="7">
        <v>17943611512090.102</v>
      </c>
      <c r="J204" s="7">
        <v>64783615003250.102</v>
      </c>
      <c r="L204" s="7"/>
      <c r="M204" s="7"/>
      <c r="N204" s="7"/>
      <c r="O204" s="7"/>
      <c r="P204" s="7"/>
      <c r="Q204" s="7"/>
      <c r="R204" s="7">
        <f t="shared" si="9"/>
        <v>216149462019097.88</v>
      </c>
      <c r="S204" s="7">
        <f t="shared" si="10"/>
        <v>0</v>
      </c>
      <c r="T204" s="9" t="str">
        <f t="shared" si="11"/>
        <v>Inf</v>
      </c>
    </row>
    <row r="205" spans="1:20">
      <c r="A205" s="4" t="s">
        <v>246</v>
      </c>
      <c r="B205" s="6">
        <v>687</v>
      </c>
      <c r="C205" s="7">
        <v>6794927884333660</v>
      </c>
      <c r="D205" s="7">
        <v>7052666528222180</v>
      </c>
      <c r="E205" s="7">
        <v>5857696452011780</v>
      </c>
      <c r="F205" s="7">
        <v>1.21862942419228E+16</v>
      </c>
      <c r="G205" s="7">
        <v>6557456870169100</v>
      </c>
      <c r="H205" s="7">
        <v>7052666528222180</v>
      </c>
      <c r="I205" s="7">
        <v>5857696452011780</v>
      </c>
      <c r="J205" s="7">
        <v>1.21862942419228E+16</v>
      </c>
      <c r="K205" s="4" t="s">
        <v>247</v>
      </c>
      <c r="L205" s="7">
        <v>4287718015705980</v>
      </c>
      <c r="M205" s="7">
        <v>4287718015705980</v>
      </c>
      <c r="N205" s="7">
        <v>4287718015705980</v>
      </c>
      <c r="O205" s="7">
        <v>4287718015705980</v>
      </c>
      <c r="P205" s="7">
        <v>4287718015705980</v>
      </c>
      <c r="Q205" s="7">
        <v>4287718015705980</v>
      </c>
      <c r="R205" s="7">
        <f t="shared" si="9"/>
        <v>7094596031437882</v>
      </c>
      <c r="S205" s="7">
        <f t="shared" si="10"/>
        <v>4287718015705980</v>
      </c>
      <c r="T205" s="9">
        <f t="shared" si="11"/>
        <v>1.6546321389257088</v>
      </c>
    </row>
    <row r="206" spans="1:20">
      <c r="A206" s="4" t="s">
        <v>248</v>
      </c>
      <c r="B206" s="6">
        <v>130</v>
      </c>
      <c r="C206" s="7">
        <v>2.77362193184262E+16</v>
      </c>
      <c r="D206" s="7">
        <v>2.26927334676999E+16</v>
      </c>
      <c r="E206" s="7">
        <v>2.21464542625568E+16</v>
      </c>
      <c r="F206" s="7">
        <v>2.19586930569852E+16</v>
      </c>
      <c r="G206" s="7">
        <v>2.58183363792888E+16</v>
      </c>
      <c r="H206" s="7">
        <v>1.53105820468476E+16</v>
      </c>
      <c r="I206" s="7">
        <v>2.21464542625568E+16</v>
      </c>
      <c r="J206" s="7">
        <v>2.19586930569852E+16</v>
      </c>
      <c r="K206" s="4" t="s">
        <v>248</v>
      </c>
      <c r="L206" s="7">
        <v>2.46071714028409E+16</v>
      </c>
      <c r="M206" s="7">
        <v>2.46071714028409E+16</v>
      </c>
      <c r="N206" s="7">
        <v>2.46071714028409E+16</v>
      </c>
      <c r="O206" s="7">
        <v>2.46071714028409E+16</v>
      </c>
      <c r="P206" s="7">
        <v>2.46071714028409E+16</v>
      </c>
      <c r="Q206" s="7">
        <v>2.46071714028409E+16</v>
      </c>
      <c r="R206" s="7">
        <f t="shared" si="9"/>
        <v>2.2573486266304936E+16</v>
      </c>
      <c r="S206" s="7">
        <f t="shared" si="10"/>
        <v>2.46071714028409E+16</v>
      </c>
      <c r="T206" s="9">
        <f t="shared" si="11"/>
        <v>0.91735396550693449</v>
      </c>
    </row>
    <row r="207" spans="1:20">
      <c r="A207" s="4" t="s">
        <v>249</v>
      </c>
      <c r="B207" s="6">
        <v>211</v>
      </c>
      <c r="C207" s="7">
        <v>2.90226499025445E+16</v>
      </c>
      <c r="D207" s="7">
        <v>1.75753140061062E+16</v>
      </c>
      <c r="E207" s="7">
        <v>2.53302751750976E+16</v>
      </c>
      <c r="F207" s="7">
        <v>5358288216807330</v>
      </c>
      <c r="G207" s="7">
        <v>2.63727134226882E+16</v>
      </c>
      <c r="H207" s="7">
        <v>1.9348433268363E+16</v>
      </c>
      <c r="I207" s="7">
        <v>2.53302751750976E+16</v>
      </c>
      <c r="J207" s="7">
        <v>5358288216807330</v>
      </c>
      <c r="L207" s="7"/>
      <c r="M207" s="7"/>
      <c r="N207" s="7"/>
      <c r="O207" s="7"/>
      <c r="P207" s="7"/>
      <c r="Q207" s="7"/>
      <c r="R207" s="7">
        <f t="shared" si="9"/>
        <v>2.1982777964165296E+16</v>
      </c>
      <c r="S207" s="7">
        <f t="shared" si="10"/>
        <v>0</v>
      </c>
      <c r="T207" s="9" t="str">
        <f t="shared" si="11"/>
        <v>Inf</v>
      </c>
    </row>
    <row r="208" spans="1:20">
      <c r="A208" s="4" t="s">
        <v>423</v>
      </c>
      <c r="B208" s="6">
        <v>218</v>
      </c>
      <c r="C208" s="7"/>
      <c r="D208" s="7"/>
      <c r="E208" s="7"/>
      <c r="F208" s="7"/>
      <c r="G208" s="7">
        <v>3.3163231991112E+16</v>
      </c>
      <c r="H208" s="7">
        <v>2.44125873971794E+16</v>
      </c>
      <c r="I208" s="7">
        <v>4.5830889982189104E+16</v>
      </c>
      <c r="J208" s="7">
        <v>1.98218060387972E+16</v>
      </c>
      <c r="K208" s="4" t="s">
        <v>423</v>
      </c>
      <c r="L208" s="7"/>
      <c r="M208" s="7"/>
      <c r="N208" s="7"/>
      <c r="O208" s="7">
        <v>5.09232110913242E+16</v>
      </c>
      <c r="P208" s="7">
        <v>5.09232110913242E+16</v>
      </c>
      <c r="Q208" s="7">
        <v>5.09232110913242E+16</v>
      </c>
      <c r="R208" s="7">
        <f t="shared" si="9"/>
        <v>1.6502096707511936E+16</v>
      </c>
      <c r="S208" s="7">
        <f t="shared" si="10"/>
        <v>2.54616055456621E+16</v>
      </c>
      <c r="T208" s="9">
        <f t="shared" si="11"/>
        <v>0.64811689419654062</v>
      </c>
    </row>
    <row r="209" spans="1:20">
      <c r="A209" s="4" t="s">
        <v>424</v>
      </c>
      <c r="B209" s="6">
        <v>203</v>
      </c>
      <c r="C209" s="7"/>
      <c r="D209" s="7"/>
      <c r="E209" s="7"/>
      <c r="F209" s="7"/>
      <c r="G209" s="7">
        <v>6183313274344350</v>
      </c>
      <c r="H209" s="7">
        <v>2221105834740920</v>
      </c>
      <c r="I209" s="7">
        <v>7667799199335750</v>
      </c>
      <c r="J209" s="7">
        <v>5887429675168270</v>
      </c>
      <c r="K209" s="4" t="s">
        <v>424</v>
      </c>
      <c r="L209" s="7"/>
      <c r="M209" s="7"/>
      <c r="N209" s="7"/>
      <c r="O209" s="7"/>
      <c r="P209" s="7"/>
      <c r="Q209" s="7"/>
      <c r="R209" s="7">
        <f t="shared" si="9"/>
        <v>2705204230021566.5</v>
      </c>
      <c r="S209" s="7">
        <f t="shared" si="10"/>
        <v>0</v>
      </c>
      <c r="T209" s="9" t="str">
        <f t="shared" si="11"/>
        <v>Inf</v>
      </c>
    </row>
    <row r="210" spans="1:20">
      <c r="A210" s="4" t="s">
        <v>250</v>
      </c>
      <c r="B210" s="6">
        <v>116</v>
      </c>
      <c r="C210" s="7">
        <v>8.56993918632128E+16</v>
      </c>
      <c r="D210" s="7">
        <v>1.6891513893038899E+17</v>
      </c>
      <c r="E210" s="7">
        <v>1.09171199825748E+17</v>
      </c>
      <c r="F210" s="7">
        <v>1.0639259348692301E+17</v>
      </c>
      <c r="G210" s="7">
        <v>9.0339167855807104E+16</v>
      </c>
      <c r="H210" s="7">
        <v>1.6929723812977901E+17</v>
      </c>
      <c r="I210" s="7">
        <v>1.09171199825748E+17</v>
      </c>
      <c r="J210" s="7">
        <v>1.0639259348692301E+17</v>
      </c>
      <c r="K210" s="4" t="s">
        <v>250</v>
      </c>
      <c r="L210" s="7">
        <v>1.20262817709506E+17</v>
      </c>
      <c r="M210" s="7">
        <v>1.20262817709506E+17</v>
      </c>
      <c r="N210" s="7">
        <v>1.20262817709506E+17</v>
      </c>
      <c r="O210" s="7">
        <v>1.20262817709506E+17</v>
      </c>
      <c r="P210" s="7">
        <v>1.20262817709506E+17</v>
      </c>
      <c r="Q210" s="7">
        <v>1.20262817709506E+17</v>
      </c>
      <c r="R210" s="7">
        <f t="shared" si="9"/>
        <v>1.2052825981329488E+17</v>
      </c>
      <c r="S210" s="7">
        <f t="shared" si="10"/>
        <v>1.2026281770950602E+17</v>
      </c>
      <c r="T210" s="9">
        <f t="shared" si="11"/>
        <v>1.0022071834740314</v>
      </c>
    </row>
    <row r="211" spans="1:20">
      <c r="A211" s="4" t="s">
        <v>251</v>
      </c>
      <c r="B211" s="6">
        <v>709</v>
      </c>
      <c r="C211" s="7">
        <v>9601890431403210</v>
      </c>
      <c r="D211" s="7">
        <v>4.2394430670118496E+16</v>
      </c>
      <c r="E211" s="7">
        <v>1.05918180405805E+16</v>
      </c>
      <c r="F211" s="7">
        <v>7210592727718990</v>
      </c>
      <c r="G211" s="7">
        <v>9269741881053730</v>
      </c>
      <c r="H211" s="7">
        <v>3.9379836304722496E+16</v>
      </c>
      <c r="I211" s="7">
        <v>1.05918180405805E+16</v>
      </c>
      <c r="J211" s="7">
        <v>7210592727718990</v>
      </c>
      <c r="L211" s="7"/>
      <c r="M211" s="7"/>
      <c r="N211" s="7"/>
      <c r="O211" s="7"/>
      <c r="P211" s="7"/>
      <c r="Q211" s="7"/>
      <c r="R211" s="7">
        <f t="shared" si="9"/>
        <v>1.899548957804074E+16</v>
      </c>
      <c r="S211" s="7">
        <f t="shared" si="10"/>
        <v>0</v>
      </c>
      <c r="T211" s="9" t="str">
        <f t="shared" si="11"/>
        <v>Inf</v>
      </c>
    </row>
    <row r="212" spans="1:20">
      <c r="A212" s="4" t="s">
        <v>252</v>
      </c>
      <c r="B212" s="6">
        <v>777</v>
      </c>
      <c r="C212" s="7">
        <v>2.89859319726466E+16</v>
      </c>
      <c r="D212" s="7">
        <v>1.37249592928773E+16</v>
      </c>
      <c r="E212" s="7">
        <v>3.28348308442042E+16</v>
      </c>
      <c r="F212" s="7">
        <v>2.79817148668461E+16</v>
      </c>
      <c r="G212" s="7"/>
      <c r="H212" s="7"/>
      <c r="I212" s="7"/>
      <c r="J212" s="7"/>
      <c r="L212" s="7"/>
      <c r="M212" s="7"/>
      <c r="N212" s="7"/>
      <c r="O212" s="7"/>
      <c r="P212" s="7"/>
      <c r="Q212" s="7"/>
      <c r="R212" s="7">
        <f t="shared" si="9"/>
        <v>1.273094405980152E+16</v>
      </c>
      <c r="S212" s="7">
        <f t="shared" si="10"/>
        <v>0</v>
      </c>
      <c r="T212" s="9" t="str">
        <f t="shared" si="11"/>
        <v>Inf</v>
      </c>
    </row>
    <row r="213" spans="1:20">
      <c r="A213" s="4" t="s">
        <v>425</v>
      </c>
      <c r="B213" s="6">
        <v>175</v>
      </c>
      <c r="C213" s="7"/>
      <c r="D213" s="7"/>
      <c r="E213" s="7"/>
      <c r="F213" s="7"/>
      <c r="G213" s="7">
        <v>4.3492828589864496E+16</v>
      </c>
      <c r="H213" s="7">
        <v>2847658174138570</v>
      </c>
      <c r="I213" s="7">
        <v>605884717901823</v>
      </c>
      <c r="J213" s="7">
        <v>1.1802162605730899E+17</v>
      </c>
      <c r="L213" s="7"/>
      <c r="M213" s="7"/>
      <c r="N213" s="7"/>
      <c r="O213" s="7"/>
      <c r="P213" s="7"/>
      <c r="Q213" s="7"/>
      <c r="R213" s="7">
        <f t="shared" si="9"/>
        <v>1.2943037025151184E+16</v>
      </c>
      <c r="S213" s="7">
        <f t="shared" si="10"/>
        <v>0</v>
      </c>
      <c r="T213" s="9" t="str">
        <f t="shared" si="11"/>
        <v>Inf</v>
      </c>
    </row>
    <row r="214" spans="1:20">
      <c r="A214" s="4" t="s">
        <v>253</v>
      </c>
      <c r="B214" s="6">
        <v>921</v>
      </c>
      <c r="C214" s="7">
        <v>1.61077925181579E+16</v>
      </c>
      <c r="D214" s="7">
        <v>3.43711866821281E+16</v>
      </c>
      <c r="E214" s="7">
        <v>1.77659476303212E+16</v>
      </c>
      <c r="F214" s="7">
        <v>3.12474513862699E+16</v>
      </c>
      <c r="G214" s="7">
        <v>1.68231680094055E+16</v>
      </c>
      <c r="H214" s="7">
        <v>3.24643083031403E+16</v>
      </c>
      <c r="I214" s="7">
        <v>1.77659476303212E+16</v>
      </c>
      <c r="J214" s="7">
        <v>3.12474513862699E+16</v>
      </c>
      <c r="K214" s="4" t="s">
        <v>253</v>
      </c>
      <c r="L214" s="7"/>
      <c r="M214" s="7"/>
      <c r="N214" s="7"/>
      <c r="O214" s="7"/>
      <c r="P214" s="7"/>
      <c r="Q214" s="7"/>
      <c r="R214" s="7">
        <f t="shared" si="9"/>
        <v>2.341949775464812E+16</v>
      </c>
      <c r="S214" s="7">
        <f t="shared" si="10"/>
        <v>0</v>
      </c>
      <c r="T214" s="9" t="str">
        <f t="shared" si="11"/>
        <v>Inf</v>
      </c>
    </row>
    <row r="215" spans="1:20">
      <c r="A215" s="4" t="s">
        <v>254</v>
      </c>
      <c r="B215" s="6">
        <v>9</v>
      </c>
      <c r="C215" s="7">
        <v>2.24363397033733E+16</v>
      </c>
      <c r="D215" s="7">
        <v>7427660842259800</v>
      </c>
      <c r="E215" s="7">
        <v>2.77151523964918E+16</v>
      </c>
      <c r="F215" s="7">
        <v>5.1733894831232304E+16</v>
      </c>
      <c r="G215" s="7">
        <v>2.32807280130531E+16</v>
      </c>
      <c r="H215" s="7">
        <v>2.26894714285946E+16</v>
      </c>
      <c r="I215" s="7">
        <v>2.77151523964918E+16</v>
      </c>
      <c r="J215" s="7">
        <v>5.1733894831232304E+16</v>
      </c>
      <c r="K215" s="4" t="s">
        <v>254</v>
      </c>
      <c r="L215" s="7"/>
      <c r="M215" s="7"/>
      <c r="N215" s="7"/>
      <c r="O215" s="7"/>
      <c r="P215" s="7"/>
      <c r="Q215" s="7"/>
      <c r="R215" s="7">
        <f t="shared" si="9"/>
        <v>2.4863065200162888E+16</v>
      </c>
      <c r="S215" s="7">
        <f t="shared" si="10"/>
        <v>0</v>
      </c>
      <c r="T215" s="9" t="str">
        <f t="shared" si="11"/>
        <v>Inf</v>
      </c>
    </row>
    <row r="216" spans="1:20">
      <c r="A216" s="4" t="s">
        <v>255</v>
      </c>
      <c r="B216" s="6">
        <v>64</v>
      </c>
      <c r="C216" s="7">
        <v>1.6592914088826202E+17</v>
      </c>
      <c r="D216" s="7">
        <v>1.2921245229264899E+17</v>
      </c>
      <c r="E216" s="7">
        <v>1.3804749176565101E+17</v>
      </c>
      <c r="F216" s="7">
        <v>9.7161268134535296E+16</v>
      </c>
      <c r="G216" s="7">
        <v>1.7154964591014899E+17</v>
      </c>
      <c r="H216" s="7">
        <v>1.2866026232558701E+17</v>
      </c>
      <c r="I216" s="7">
        <v>1.3804749176565101E+17</v>
      </c>
      <c r="J216" s="7">
        <v>9.7161268134535296E+16</v>
      </c>
      <c r="K216" s="4" t="s">
        <v>255</v>
      </c>
      <c r="L216" s="7">
        <v>5.21023653421968E+16</v>
      </c>
      <c r="M216" s="7">
        <v>5.21023653421968E+16</v>
      </c>
      <c r="N216" s="7">
        <v>5.21023653421968E+16</v>
      </c>
      <c r="O216" s="7">
        <v>5.21023653421968E+16</v>
      </c>
      <c r="P216" s="7">
        <v>5.21023653421968E+16</v>
      </c>
      <c r="Q216" s="7">
        <v>5.21023653421968E+16</v>
      </c>
      <c r="R216" s="7">
        <f t="shared" si="9"/>
        <v>1.4043309955564589E+17</v>
      </c>
      <c r="S216" s="7">
        <f t="shared" si="10"/>
        <v>5.21023653421968E+16</v>
      </c>
      <c r="T216" s="9">
        <f t="shared" si="11"/>
        <v>2.695330598396299</v>
      </c>
    </row>
    <row r="217" spans="1:20">
      <c r="A217" s="4" t="s">
        <v>256</v>
      </c>
      <c r="B217" s="6">
        <v>891</v>
      </c>
      <c r="C217" s="7">
        <v>2.00762315402581E+16</v>
      </c>
      <c r="D217" s="7">
        <v>2988919257476460</v>
      </c>
      <c r="E217" s="7">
        <v>2.36589914839825E+16</v>
      </c>
      <c r="F217" s="7">
        <v>2.37611179506306E+16</v>
      </c>
      <c r="G217" s="7">
        <v>2.09989322081334E+16</v>
      </c>
      <c r="H217" s="7">
        <v>3122986875885690</v>
      </c>
      <c r="I217" s="7">
        <v>2.36589914839825E+16</v>
      </c>
      <c r="J217" s="7">
        <v>2.37611179506306E+16</v>
      </c>
      <c r="L217" s="7"/>
      <c r="M217" s="7"/>
      <c r="N217" s="7"/>
      <c r="O217" s="7"/>
      <c r="P217" s="7"/>
      <c r="Q217" s="7"/>
      <c r="R217" s="7">
        <f t="shared" si="9"/>
        <v>1.6551869722520858E+16</v>
      </c>
      <c r="S217" s="7">
        <f t="shared" si="10"/>
        <v>0</v>
      </c>
      <c r="T217" s="9" t="str">
        <f t="shared" si="11"/>
        <v>Inf</v>
      </c>
    </row>
    <row r="218" spans="1:20">
      <c r="A218" s="4" t="s">
        <v>257</v>
      </c>
      <c r="B218" s="6">
        <v>47</v>
      </c>
      <c r="C218" s="7">
        <v>1.85395927776462E+16</v>
      </c>
      <c r="D218" s="7">
        <v>1.62993511331765E+16</v>
      </c>
      <c r="E218" s="7">
        <v>1.63402016372697E+16</v>
      </c>
      <c r="F218" s="7">
        <v>1.74431652477854E+16</v>
      </c>
      <c r="G218" s="7">
        <v>1.82658944002219E+16</v>
      </c>
      <c r="H218" s="7">
        <v>1.61686295200784E+16</v>
      </c>
      <c r="I218" s="7">
        <v>1.63402016372697E+16</v>
      </c>
      <c r="J218" s="7">
        <v>1.74431652477854E+16</v>
      </c>
      <c r="K218" s="4" t="s">
        <v>257</v>
      </c>
      <c r="L218" s="7">
        <v>1.81557795969663E+16</v>
      </c>
      <c r="M218" s="7">
        <v>1.81557795969663E+16</v>
      </c>
      <c r="N218" s="7">
        <v>1.81557795969663E+16</v>
      </c>
      <c r="O218" s="7">
        <v>1.81557795969663E+16</v>
      </c>
      <c r="P218" s="7">
        <v>1.81557795969663E+16</v>
      </c>
      <c r="Q218" s="7">
        <v>1.81557795969663E+16</v>
      </c>
      <c r="R218" s="7">
        <f t="shared" si="9"/>
        <v>1.7037397190627902E+16</v>
      </c>
      <c r="S218" s="7">
        <f t="shared" si="10"/>
        <v>1.81557795969663E+16</v>
      </c>
      <c r="T218" s="9">
        <f t="shared" si="11"/>
        <v>0.93840075000000156</v>
      </c>
    </row>
    <row r="219" spans="1:20">
      <c r="A219" s="4" t="s">
        <v>258</v>
      </c>
      <c r="B219" s="6">
        <v>841</v>
      </c>
      <c r="C219" s="7">
        <v>285877589930132</v>
      </c>
      <c r="D219" s="7">
        <v>1.0891936176338E+16</v>
      </c>
      <c r="E219" s="7">
        <v>285877589930132</v>
      </c>
      <c r="F219" s="7">
        <v>1995276218794590</v>
      </c>
      <c r="G219" s="7">
        <v>285877589930132</v>
      </c>
      <c r="H219" s="7">
        <v>5460261967665520</v>
      </c>
      <c r="I219" s="7">
        <v>285877589930132</v>
      </c>
      <c r="J219" s="7">
        <v>1995276218794590</v>
      </c>
      <c r="L219" s="7"/>
      <c r="M219" s="7"/>
      <c r="N219" s="7"/>
      <c r="O219" s="7"/>
      <c r="P219" s="7"/>
      <c r="Q219" s="7"/>
      <c r="R219" s="7">
        <f t="shared" si="9"/>
        <v>2823883897438066.5</v>
      </c>
      <c r="S219" s="7">
        <f t="shared" si="10"/>
        <v>0</v>
      </c>
      <c r="T219" s="9" t="str">
        <f t="shared" si="11"/>
        <v>Inf</v>
      </c>
    </row>
    <row r="220" spans="1:20">
      <c r="A220" s="4" t="s">
        <v>259</v>
      </c>
      <c r="B220" s="6">
        <v>109</v>
      </c>
      <c r="C220" s="7">
        <v>1.20065334052968E+17</v>
      </c>
      <c r="D220" s="7">
        <v>9.9031473919033104E+16</v>
      </c>
      <c r="E220" s="7">
        <v>1.1803512982006301E+17</v>
      </c>
      <c r="F220" s="7">
        <v>1.4372982944657901E+17</v>
      </c>
      <c r="G220" s="7">
        <v>1.20065334052968E+17</v>
      </c>
      <c r="H220" s="7">
        <v>9.4546138985870704E+16</v>
      </c>
      <c r="I220" s="7">
        <v>1.1803512982006301E+17</v>
      </c>
      <c r="J220" s="7">
        <v>1.4372982944657901E+17</v>
      </c>
      <c r="K220" s="4" t="s">
        <v>259</v>
      </c>
      <c r="L220" s="7">
        <v>1.2140756654530301E+17</v>
      </c>
      <c r="M220" s="7">
        <v>1.2140756654530301E+17</v>
      </c>
      <c r="N220" s="7">
        <v>1.2140756654530301E+17</v>
      </c>
      <c r="O220" s="7">
        <v>1.2140756654530301E+17</v>
      </c>
      <c r="P220" s="7">
        <v>1.2140756654530301E+17</v>
      </c>
      <c r="Q220" s="7">
        <v>1.2140756654530301E+17</v>
      </c>
      <c r="R220" s="7">
        <f t="shared" si="9"/>
        <v>1.1483976404230278E+17</v>
      </c>
      <c r="S220" s="7">
        <f t="shared" si="10"/>
        <v>1.2140756654530301E+17</v>
      </c>
      <c r="T220" s="9">
        <f t="shared" si="11"/>
        <v>0.94590285688207532</v>
      </c>
    </row>
    <row r="221" spans="1:20">
      <c r="A221" s="4" t="s">
        <v>260</v>
      </c>
      <c r="B221" s="6">
        <v>244</v>
      </c>
      <c r="C221" s="7">
        <v>1.6447825480622301E+17</v>
      </c>
      <c r="D221" s="7">
        <v>1.1797108814758499E+17</v>
      </c>
      <c r="E221" s="7">
        <v>1.15469254304324E+17</v>
      </c>
      <c r="F221" s="7">
        <v>1.3692781874568499E+17</v>
      </c>
      <c r="G221" s="7">
        <v>1.4432502095497501E+17</v>
      </c>
      <c r="H221" s="7">
        <v>1.1797108814758499E+17</v>
      </c>
      <c r="I221" s="7">
        <v>1.15469254304324E+17</v>
      </c>
      <c r="J221" s="7">
        <v>1.3692781874568499E+17</v>
      </c>
      <c r="K221" s="4" t="s">
        <v>260</v>
      </c>
      <c r="L221" s="7">
        <v>1.06915976207708E+17</v>
      </c>
      <c r="M221" s="7">
        <v>1.06915976207708E+17</v>
      </c>
      <c r="N221" s="7">
        <v>1.06915976207708E+17</v>
      </c>
      <c r="O221" s="7">
        <v>1.06915976207708E+17</v>
      </c>
      <c r="P221" s="7">
        <v>1.06915976207708E+17</v>
      </c>
      <c r="Q221" s="7">
        <v>1.06915976207708E+17</v>
      </c>
      <c r="R221" s="7">
        <f t="shared" si="9"/>
        <v>1.300453759743209E+17</v>
      </c>
      <c r="S221" s="7">
        <f t="shared" si="10"/>
        <v>1.06915976207708E+17</v>
      </c>
      <c r="T221" s="9">
        <f t="shared" si="11"/>
        <v>1.2163324938611504</v>
      </c>
    </row>
    <row r="222" spans="1:20">
      <c r="A222" s="4" t="s">
        <v>261</v>
      </c>
      <c r="B222" s="6">
        <v>162</v>
      </c>
      <c r="C222" s="7">
        <v>9611706556461530</v>
      </c>
      <c r="D222" s="7">
        <v>1.46607131255551E+16</v>
      </c>
      <c r="E222" s="7">
        <v>7747531326512890</v>
      </c>
      <c r="F222" s="7">
        <v>1.0164427989283699E+17</v>
      </c>
      <c r="G222" s="7">
        <v>9172679781292470</v>
      </c>
      <c r="H222" s="7">
        <v>1.36277089486867E+16</v>
      </c>
      <c r="I222" s="7">
        <v>7747531326512890</v>
      </c>
      <c r="J222" s="7">
        <v>1.0164427989283699E+17</v>
      </c>
      <c r="L222" s="7"/>
      <c r="M222" s="7"/>
      <c r="N222" s="7"/>
      <c r="O222" s="7"/>
      <c r="P222" s="7"/>
      <c r="Q222" s="7"/>
      <c r="R222" s="7">
        <f t="shared" si="9"/>
        <v>1.9549608649036936E+16</v>
      </c>
      <c r="S222" s="7">
        <f t="shared" si="10"/>
        <v>0</v>
      </c>
      <c r="T222" s="9" t="str">
        <f t="shared" si="11"/>
        <v>Inf</v>
      </c>
    </row>
    <row r="223" spans="1:20">
      <c r="A223" s="4" t="s">
        <v>262</v>
      </c>
      <c r="B223" s="6">
        <v>186</v>
      </c>
      <c r="C223" s="7">
        <v>2690345599670750</v>
      </c>
      <c r="D223" s="7">
        <v>247853162660768</v>
      </c>
      <c r="E223" s="7">
        <v>2612506309127020</v>
      </c>
      <c r="F223" s="7">
        <v>1606798697696250</v>
      </c>
      <c r="G223" s="7">
        <v>2690345599670750</v>
      </c>
      <c r="H223" s="7">
        <v>656475944344738</v>
      </c>
      <c r="I223" s="7">
        <v>2612506309127020</v>
      </c>
      <c r="J223" s="7">
        <v>1606798697696250</v>
      </c>
      <c r="L223" s="7"/>
      <c r="M223" s="7"/>
      <c r="N223" s="7"/>
      <c r="O223" s="7"/>
      <c r="P223" s="7"/>
      <c r="Q223" s="7"/>
      <c r="R223" s="7">
        <f t="shared" si="9"/>
        <v>1887184808459782</v>
      </c>
      <c r="S223" s="7">
        <f t="shared" si="10"/>
        <v>0</v>
      </c>
      <c r="T223" s="9" t="str">
        <f t="shared" si="11"/>
        <v>Inf</v>
      </c>
    </row>
    <row r="224" spans="1:20">
      <c r="A224" s="4" t="s">
        <v>263</v>
      </c>
      <c r="B224" s="6">
        <v>647</v>
      </c>
      <c r="C224" s="7">
        <v>1322132451166240</v>
      </c>
      <c r="D224" s="7">
        <v>2.11144552451249E+16</v>
      </c>
      <c r="E224" s="7">
        <v>132213245116624</v>
      </c>
      <c r="F224" s="7">
        <v>2380293180305560</v>
      </c>
      <c r="G224" s="7">
        <v>1322132451166240</v>
      </c>
      <c r="H224" s="7">
        <v>3.69139380365616E+16</v>
      </c>
      <c r="I224" s="7">
        <v>132213245116624</v>
      </c>
      <c r="J224" s="7">
        <v>2380293180305560</v>
      </c>
      <c r="L224" s="7"/>
      <c r="M224" s="7"/>
      <c r="N224" s="7"/>
      <c r="O224" s="7"/>
      <c r="P224" s="7"/>
      <c r="Q224" s="7"/>
      <c r="R224" s="7">
        <f t="shared" si="9"/>
        <v>9378592019168390</v>
      </c>
      <c r="S224" s="7">
        <f t="shared" si="10"/>
        <v>0</v>
      </c>
      <c r="T224" s="9" t="str">
        <f t="shared" si="11"/>
        <v>Inf</v>
      </c>
    </row>
    <row r="225" spans="1:20">
      <c r="A225" s="4" t="s">
        <v>264</v>
      </c>
      <c r="B225" s="6">
        <v>193</v>
      </c>
      <c r="C225" s="7">
        <v>383626384967431</v>
      </c>
      <c r="D225" s="7">
        <v>5.6086177482238496E+16</v>
      </c>
      <c r="E225" s="7">
        <v>383626384967431</v>
      </c>
      <c r="F225" s="7">
        <v>2.96993217493262E+16</v>
      </c>
      <c r="G225" s="7">
        <v>3836263849674310</v>
      </c>
      <c r="H225" s="7">
        <v>2.9117242619028E+16</v>
      </c>
      <c r="I225" s="7">
        <v>383626384967431</v>
      </c>
      <c r="J225" s="7">
        <v>2.96993217493262E+16</v>
      </c>
      <c r="L225" s="7"/>
      <c r="M225" s="7"/>
      <c r="N225" s="7"/>
      <c r="O225" s="7"/>
      <c r="P225" s="7"/>
      <c r="Q225" s="7"/>
      <c r="R225" s="7">
        <f t="shared" si="9"/>
        <v>1.6498516640809084E+16</v>
      </c>
      <c r="S225" s="7">
        <f t="shared" si="10"/>
        <v>0</v>
      </c>
      <c r="T225" s="9" t="str">
        <f t="shared" si="11"/>
        <v>Inf</v>
      </c>
    </row>
    <row r="226" spans="1:20">
      <c r="A226" s="4" t="s">
        <v>265</v>
      </c>
      <c r="B226" s="6">
        <v>93</v>
      </c>
      <c r="C226" s="7">
        <v>1.3473161774491E+17</v>
      </c>
      <c r="D226" s="7">
        <v>6.4726915519080304E+16</v>
      </c>
      <c r="E226" s="7">
        <v>8.70921898803556E+16</v>
      </c>
      <c r="F226" s="7">
        <v>1.5816730477200602E+17</v>
      </c>
      <c r="G226" s="7">
        <v>1.28868571522164E+17</v>
      </c>
      <c r="H226" s="7">
        <v>6.38211567443246E+16</v>
      </c>
      <c r="I226" s="7">
        <v>8.70921898803556E+16</v>
      </c>
      <c r="J226" s="7">
        <v>1.5816730477200602E+17</v>
      </c>
      <c r="K226" s="4" t="s">
        <v>265</v>
      </c>
      <c r="L226" s="7">
        <v>8.61517128931496E+16</v>
      </c>
      <c r="M226" s="7">
        <v>8.61517128931496E+16</v>
      </c>
      <c r="N226" s="7">
        <v>8.61517128931496E+16</v>
      </c>
      <c r="O226" s="7">
        <v>8.61517128931496E+16</v>
      </c>
      <c r="P226" s="7">
        <v>8.61517128931496E+16</v>
      </c>
      <c r="Q226" s="7">
        <v>8.61517128931496E+16</v>
      </c>
      <c r="R226" s="7">
        <f t="shared" si="9"/>
        <v>1.0076662667087914E+17</v>
      </c>
      <c r="S226" s="7">
        <f t="shared" si="10"/>
        <v>8.61517128931496E+16</v>
      </c>
      <c r="T226" s="9">
        <f t="shared" si="11"/>
        <v>1.1696415925688652</v>
      </c>
    </row>
    <row r="227" spans="1:20">
      <c r="A227" s="4" t="s">
        <v>266</v>
      </c>
      <c r="B227" s="6">
        <v>89</v>
      </c>
      <c r="C227" s="7">
        <v>3.8156571669778896E+16</v>
      </c>
      <c r="D227" s="7">
        <v>3.80282064160538E+16</v>
      </c>
      <c r="E227" s="7">
        <v>3.2091313431269E+16</v>
      </c>
      <c r="F227" s="7">
        <v>3.65712959715376E+16</v>
      </c>
      <c r="G227" s="7">
        <v>3.74473536429478E+16</v>
      </c>
      <c r="H227" s="7">
        <v>3.82207542966414E+16</v>
      </c>
      <c r="I227" s="7">
        <v>3.2091313431269E+16</v>
      </c>
      <c r="J227" s="7">
        <v>3.65712959715376E+16</v>
      </c>
      <c r="K227" s="4" t="s">
        <v>266</v>
      </c>
      <c r="L227" s="7">
        <v>2.78326666238179E+16</v>
      </c>
      <c r="M227" s="7">
        <v>2.78326666238179E+16</v>
      </c>
      <c r="N227" s="7">
        <v>2.78326666238179E+16</v>
      </c>
      <c r="O227" s="7">
        <v>2.78326666238179E+16</v>
      </c>
      <c r="P227" s="7">
        <v>2.78326666238179E+16</v>
      </c>
      <c r="Q227" s="7">
        <v>2.78326666238179E+16</v>
      </c>
      <c r="R227" s="7">
        <f t="shared" si="9"/>
        <v>3.6062456530347744E+16</v>
      </c>
      <c r="S227" s="7">
        <f t="shared" si="10"/>
        <v>2.7832666623817896E+16</v>
      </c>
      <c r="T227" s="9">
        <f t="shared" si="11"/>
        <v>1.2956881572923802</v>
      </c>
    </row>
    <row r="228" spans="1:20">
      <c r="A228" s="4" t="s">
        <v>267</v>
      </c>
      <c r="B228" s="6">
        <v>212</v>
      </c>
      <c r="C228" s="7">
        <v>6.7614131222964496E+16</v>
      </c>
      <c r="D228" s="7">
        <v>1.33096285335295E+16</v>
      </c>
      <c r="E228" s="7">
        <v>9.13704475986008E+16</v>
      </c>
      <c r="F228" s="7">
        <v>8.8481707202928192E+16</v>
      </c>
      <c r="G228" s="7"/>
      <c r="H228" s="7"/>
      <c r="I228" s="7"/>
      <c r="J228" s="7"/>
      <c r="K228" s="4" t="s">
        <v>268</v>
      </c>
      <c r="L228" s="7">
        <v>8.4602266295000704E+16</v>
      </c>
      <c r="M228" s="7">
        <v>8.4602266295000704E+16</v>
      </c>
      <c r="N228" s="7">
        <v>8.4602266295000704E+16</v>
      </c>
      <c r="O228" s="7"/>
      <c r="P228" s="7"/>
      <c r="Q228" s="7"/>
      <c r="R228" s="7">
        <f t="shared" si="9"/>
        <v>3.0268216463410632E+16</v>
      </c>
      <c r="S228" s="7">
        <f t="shared" si="10"/>
        <v>4.2301133147500352E+16</v>
      </c>
      <c r="T228" s="9">
        <f t="shared" si="11"/>
        <v>0.71554150471260447</v>
      </c>
    </row>
    <row r="229" spans="1:20">
      <c r="A229" s="4" t="s">
        <v>269</v>
      </c>
      <c r="B229" s="6">
        <v>215</v>
      </c>
      <c r="C229" s="7">
        <v>6.16081077041986E+16</v>
      </c>
      <c r="D229" s="7">
        <v>3390268648810930</v>
      </c>
      <c r="E229" s="7">
        <v>1.09363504800352E+17</v>
      </c>
      <c r="F229" s="7">
        <v>1.0497940494411101E+17</v>
      </c>
      <c r="G229" s="7"/>
      <c r="H229" s="7"/>
      <c r="I229" s="7"/>
      <c r="J229" s="7"/>
      <c r="K229" s="4" t="s">
        <v>269</v>
      </c>
      <c r="L229" s="7">
        <v>1.0126250444477E+17</v>
      </c>
      <c r="M229" s="7">
        <v>1.0126250444477E+17</v>
      </c>
      <c r="N229" s="7">
        <v>1.0126250444477E+17</v>
      </c>
      <c r="O229" s="7"/>
      <c r="P229" s="7"/>
      <c r="Q229" s="7"/>
      <c r="R229" s="7">
        <f t="shared" si="9"/>
        <v>3.1403252420209784E+16</v>
      </c>
      <c r="S229" s="7">
        <f t="shared" si="10"/>
        <v>5.0631252222385E+16</v>
      </c>
      <c r="T229" s="9">
        <f t="shared" si="11"/>
        <v>0.62023455952222795</v>
      </c>
    </row>
    <row r="230" spans="1:20">
      <c r="A230" s="4" t="s">
        <v>426</v>
      </c>
      <c r="B230" s="6">
        <v>217</v>
      </c>
      <c r="C230" s="7"/>
      <c r="D230" s="7"/>
      <c r="E230" s="7"/>
      <c r="F230" s="7"/>
      <c r="G230" s="7">
        <v>1.3696030868834E+16</v>
      </c>
      <c r="H230" s="7">
        <v>2317248556955710</v>
      </c>
      <c r="I230" s="7">
        <v>1.21321913976739E+16</v>
      </c>
      <c r="J230" s="7">
        <v>2.23574830843202E+16</v>
      </c>
      <c r="K230" s="4" t="s">
        <v>426</v>
      </c>
      <c r="L230" s="7"/>
      <c r="M230" s="7"/>
      <c r="N230" s="7"/>
      <c r="O230" s="7">
        <v>1.34802126640821E+16</v>
      </c>
      <c r="P230" s="7">
        <v>1.34802126640821E+16</v>
      </c>
      <c r="Q230" s="7">
        <v>1.34802126640821E+16</v>
      </c>
      <c r="R230" s="7">
        <f t="shared" si="9"/>
        <v>5339694777735552</v>
      </c>
      <c r="S230" s="7">
        <f t="shared" si="10"/>
        <v>6740106332041050</v>
      </c>
      <c r="T230" s="9">
        <f t="shared" si="11"/>
        <v>0.79222708288024546</v>
      </c>
    </row>
    <row r="231" spans="1:20">
      <c r="A231" s="4" t="s">
        <v>270</v>
      </c>
      <c r="B231" s="6">
        <v>688</v>
      </c>
      <c r="C231" s="7">
        <v>3817382318018420</v>
      </c>
      <c r="D231" s="7">
        <v>3941189312116320</v>
      </c>
      <c r="E231" s="7">
        <v>4023727308181580</v>
      </c>
      <c r="F231" s="7">
        <v>3815156488265820</v>
      </c>
      <c r="G231" s="7">
        <v>3915086670860680</v>
      </c>
      <c r="H231" s="7">
        <v>3776113319985790</v>
      </c>
      <c r="I231" s="7">
        <v>4023727308181580</v>
      </c>
      <c r="J231" s="7">
        <v>3815156488265820</v>
      </c>
      <c r="L231" s="7"/>
      <c r="M231" s="7"/>
      <c r="N231" s="7"/>
      <c r="O231" s="7"/>
      <c r="P231" s="7"/>
      <c r="Q231" s="7"/>
      <c r="R231" s="7">
        <f t="shared" si="9"/>
        <v>3906099584428237.5</v>
      </c>
      <c r="S231" s="7">
        <f t="shared" si="10"/>
        <v>0</v>
      </c>
      <c r="T231" s="9" t="str">
        <f t="shared" si="11"/>
        <v>Inf</v>
      </c>
    </row>
    <row r="232" spans="1:20">
      <c r="A232" s="4" t="s">
        <v>271</v>
      </c>
      <c r="B232" s="6">
        <v>58</v>
      </c>
      <c r="C232" s="7">
        <v>3.99835420976836E+16</v>
      </c>
      <c r="D232" s="7">
        <v>5.6963525346828E+16</v>
      </c>
      <c r="E232" s="7">
        <v>4.45201448587948E+16</v>
      </c>
      <c r="F232" s="7">
        <v>7.64018775472004E+16</v>
      </c>
      <c r="G232" s="7">
        <v>3.29449071955082E+16</v>
      </c>
      <c r="H232" s="7">
        <v>5.88778915757562E+16</v>
      </c>
      <c r="I232" s="7">
        <v>4.45201448587948E+16</v>
      </c>
      <c r="J232" s="7">
        <v>7.64018775472004E+16</v>
      </c>
      <c r="K232" s="4" t="s">
        <v>271</v>
      </c>
      <c r="L232" s="7">
        <v>4.94668276208832E+16</v>
      </c>
      <c r="M232" s="7">
        <v>4.94668276208832E+16</v>
      </c>
      <c r="N232" s="7">
        <v>4.94668276208832E+16</v>
      </c>
      <c r="O232" s="7">
        <v>4.94668276208832E+16</v>
      </c>
      <c r="P232" s="7">
        <v>4.94668276208832E+16</v>
      </c>
      <c r="Q232" s="7">
        <v>4.94668276208832E+16</v>
      </c>
      <c r="R232" s="7">
        <f t="shared" si="9"/>
        <v>4.931171114472488E+16</v>
      </c>
      <c r="S232" s="7">
        <f t="shared" si="10"/>
        <v>4.94668276208832E+16</v>
      </c>
      <c r="T232" s="9">
        <f t="shared" si="11"/>
        <v>0.99686423238322175</v>
      </c>
    </row>
    <row r="233" spans="1:20">
      <c r="A233" s="4" t="s">
        <v>272</v>
      </c>
      <c r="B233" s="6">
        <v>666</v>
      </c>
      <c r="C233" s="7">
        <v>2049098819872370</v>
      </c>
      <c r="D233" s="7">
        <v>3824223424274350</v>
      </c>
      <c r="E233" s="7">
        <v>1902598718544450</v>
      </c>
      <c r="F233" s="7">
        <v>2547692314014510</v>
      </c>
      <c r="G233" s="7">
        <v>1986313062160400</v>
      </c>
      <c r="H233" s="7">
        <v>2302144449438780</v>
      </c>
      <c r="I233" s="7">
        <v>1902598718544450</v>
      </c>
      <c r="J233" s="7">
        <v>2547692314014510</v>
      </c>
      <c r="K233" s="4" t="s">
        <v>273</v>
      </c>
      <c r="L233" s="7">
        <v>5018189633614160</v>
      </c>
      <c r="M233" s="7">
        <v>5018189633614160</v>
      </c>
      <c r="N233" s="7">
        <v>5018189633614160</v>
      </c>
      <c r="O233" s="7">
        <v>5018189633614160</v>
      </c>
      <c r="P233" s="7">
        <v>5018189633614160</v>
      </c>
      <c r="Q233" s="7">
        <v>5018189633614160</v>
      </c>
      <c r="R233" s="7">
        <f t="shared" si="9"/>
        <v>2349815810326671</v>
      </c>
      <c r="S233" s="7">
        <f t="shared" si="10"/>
        <v>5018189633614160</v>
      </c>
      <c r="T233" s="9">
        <f t="shared" si="11"/>
        <v>0.46825966770695865</v>
      </c>
    </row>
    <row r="234" spans="1:20">
      <c r="A234" s="4" t="s">
        <v>274</v>
      </c>
      <c r="B234" s="6">
        <v>843</v>
      </c>
      <c r="C234" s="7">
        <v>1120916824974620</v>
      </c>
      <c r="D234" s="7">
        <v>832621597009938</v>
      </c>
      <c r="E234" s="7">
        <v>1040776996262420</v>
      </c>
      <c r="F234" s="7">
        <v>2081553992524840</v>
      </c>
      <c r="G234" s="7">
        <v>1086571184097960</v>
      </c>
      <c r="H234" s="7">
        <v>593242887869580</v>
      </c>
      <c r="I234" s="7">
        <v>1040776996262420</v>
      </c>
      <c r="J234" s="7">
        <v>2081553992524840</v>
      </c>
      <c r="L234" s="7"/>
      <c r="M234" s="7"/>
      <c r="N234" s="7"/>
      <c r="O234" s="7"/>
      <c r="P234" s="7"/>
      <c r="Q234" s="7"/>
      <c r="R234" s="7">
        <f t="shared" si="9"/>
        <v>1065391372224024.8</v>
      </c>
      <c r="S234" s="7">
        <f t="shared" si="10"/>
        <v>0</v>
      </c>
      <c r="T234" s="9" t="str">
        <f t="shared" si="11"/>
        <v>Inf</v>
      </c>
    </row>
    <row r="235" spans="1:20">
      <c r="A235" s="4" t="s">
        <v>275</v>
      </c>
      <c r="B235" s="6">
        <v>545</v>
      </c>
      <c r="C235" s="7">
        <v>4945699512100360</v>
      </c>
      <c r="D235" s="7">
        <v>3909505501672100</v>
      </c>
      <c r="E235" s="7">
        <v>4668066270653260</v>
      </c>
      <c r="F235" s="7">
        <v>3.16622411419124E+16</v>
      </c>
      <c r="G235" s="7">
        <v>4945699512100360</v>
      </c>
      <c r="H235" s="7">
        <v>3897835335995470</v>
      </c>
      <c r="I235" s="7">
        <v>4668066270653260</v>
      </c>
      <c r="J235" s="7">
        <v>3.16622411419124E+16</v>
      </c>
      <c r="L235" s="7"/>
      <c r="M235" s="7"/>
      <c r="N235" s="7"/>
      <c r="O235" s="7"/>
      <c r="P235" s="7"/>
      <c r="Q235" s="7"/>
      <c r="R235" s="7">
        <f t="shared" si="9"/>
        <v>7221454974667461</v>
      </c>
      <c r="S235" s="7">
        <f t="shared" si="10"/>
        <v>0</v>
      </c>
      <c r="T235" s="9" t="str">
        <f t="shared" si="11"/>
        <v>Inf</v>
      </c>
    </row>
    <row r="236" spans="1:20">
      <c r="A236" s="4" t="s">
        <v>276</v>
      </c>
      <c r="B236" s="6">
        <v>240</v>
      </c>
      <c r="C236" s="7">
        <v>2.89167865791492E+16</v>
      </c>
      <c r="D236" s="7">
        <v>2.69387212157778E+16</v>
      </c>
      <c r="E236" s="7">
        <v>2.03225893497066E+16</v>
      </c>
      <c r="F236" s="7">
        <v>1.27343181328335E+16</v>
      </c>
      <c r="G236" s="7"/>
      <c r="H236" s="7"/>
      <c r="I236" s="7"/>
      <c r="J236" s="7"/>
      <c r="K236" s="4" t="s">
        <v>276</v>
      </c>
      <c r="L236" s="7">
        <v>1.75627312376919E+16</v>
      </c>
      <c r="M236" s="7">
        <v>1.75627312376919E+16</v>
      </c>
      <c r="N236" s="7">
        <v>1.75627312376919E+16</v>
      </c>
      <c r="O236" s="7"/>
      <c r="P236" s="7"/>
      <c r="Q236" s="7"/>
      <c r="R236" s="7">
        <f t="shared" si="9"/>
        <v>1.2063430478336716E+16</v>
      </c>
      <c r="S236" s="7">
        <f t="shared" si="10"/>
        <v>8781365618845950</v>
      </c>
      <c r="T236" s="9">
        <f t="shared" si="11"/>
        <v>1.3737533547683094</v>
      </c>
    </row>
    <row r="237" spans="1:20">
      <c r="A237" s="4" t="s">
        <v>427</v>
      </c>
      <c r="B237" s="6">
        <v>243</v>
      </c>
      <c r="C237" s="7"/>
      <c r="D237" s="7"/>
      <c r="E237" s="7"/>
      <c r="F237" s="7"/>
      <c r="G237" s="7">
        <v>1.21010633524369E+16</v>
      </c>
      <c r="H237" s="7">
        <v>1.64179823813564E+16</v>
      </c>
      <c r="I237" s="7">
        <v>1.13662954947852E+16</v>
      </c>
      <c r="J237" s="7">
        <v>1541888744525600</v>
      </c>
      <c r="K237" s="4" t="s">
        <v>427</v>
      </c>
      <c r="L237" s="7"/>
      <c r="M237" s="7"/>
      <c r="N237" s="7"/>
      <c r="O237" s="7">
        <v>9822724334386220</v>
      </c>
      <c r="P237" s="7">
        <v>9822724334386220</v>
      </c>
      <c r="Q237" s="7">
        <v>9822724334386220</v>
      </c>
      <c r="R237" s="7">
        <f t="shared" si="9"/>
        <v>6059895621513055</v>
      </c>
      <c r="S237" s="7">
        <f t="shared" si="10"/>
        <v>4911362167193110</v>
      </c>
      <c r="T237" s="9">
        <f t="shared" si="11"/>
        <v>1.2338523234942664</v>
      </c>
    </row>
    <row r="238" spans="1:20">
      <c r="A238" s="4" t="s">
        <v>428</v>
      </c>
      <c r="B238" s="6">
        <v>241</v>
      </c>
      <c r="C238" s="7"/>
      <c r="D238" s="7"/>
      <c r="E238" s="7"/>
      <c r="F238" s="7"/>
      <c r="G238" s="7">
        <v>1.7436126109483E+16</v>
      </c>
      <c r="H238" s="7">
        <v>1.44040486560892E+16</v>
      </c>
      <c r="I238" s="7">
        <v>1.51267722175966E+16</v>
      </c>
      <c r="J238" s="7">
        <v>3215365797678470</v>
      </c>
      <c r="K238" s="4" t="s">
        <v>428</v>
      </c>
      <c r="L238" s="7"/>
      <c r="M238" s="7"/>
      <c r="N238" s="7"/>
      <c r="O238" s="7">
        <v>1.30725189777684E+16</v>
      </c>
      <c r="P238" s="7">
        <v>1.30725189777684E+16</v>
      </c>
      <c r="Q238" s="7">
        <v>1.30725189777684E+16</v>
      </c>
      <c r="R238" s="7">
        <f t="shared" si="9"/>
        <v>7205810337359244</v>
      </c>
      <c r="S238" s="7">
        <f t="shared" si="10"/>
        <v>6536259488884200</v>
      </c>
      <c r="T238" s="9">
        <f t="shared" si="11"/>
        <v>1.1024363934164036</v>
      </c>
    </row>
    <row r="239" spans="1:20">
      <c r="A239" s="4" t="s">
        <v>429</v>
      </c>
      <c r="B239" s="6">
        <v>242</v>
      </c>
      <c r="C239" s="7"/>
      <c r="D239" s="7"/>
      <c r="E239" s="7"/>
      <c r="F239" s="7"/>
      <c r="G239" s="7">
        <v>6989206950075520</v>
      </c>
      <c r="H239" s="7">
        <v>5735428313019180</v>
      </c>
      <c r="I239" s="7">
        <v>7003915171936590</v>
      </c>
      <c r="J239" s="7">
        <v>2445217422368010</v>
      </c>
      <c r="K239" s="4" t="s">
        <v>429</v>
      </c>
      <c r="L239" s="7"/>
      <c r="M239" s="7"/>
      <c r="N239" s="7"/>
      <c r="O239" s="7">
        <v>6052766094892000</v>
      </c>
      <c r="P239" s="7">
        <v>6052766094892000</v>
      </c>
      <c r="Q239" s="7">
        <v>6052766094892000</v>
      </c>
      <c r="R239" s="7">
        <f t="shared" si="9"/>
        <v>3081543436373094</v>
      </c>
      <c r="S239" s="7">
        <f t="shared" si="10"/>
        <v>3026383047446000</v>
      </c>
      <c r="T239" s="9">
        <f t="shared" si="11"/>
        <v>1.018226506051058</v>
      </c>
    </row>
    <row r="240" spans="1:20">
      <c r="A240" s="4" t="s">
        <v>277</v>
      </c>
      <c r="B240" s="6">
        <v>648</v>
      </c>
      <c r="C240" s="7">
        <v>325515859452154</v>
      </c>
      <c r="D240" s="7">
        <v>1781239005331760</v>
      </c>
      <c r="E240" s="7">
        <v>299561540353336</v>
      </c>
      <c r="F240" s="7">
        <v>399109114688904</v>
      </c>
      <c r="G240" s="7">
        <v>325515859452154</v>
      </c>
      <c r="H240" s="7">
        <v>2195248416230340</v>
      </c>
      <c r="I240" s="7">
        <v>299561540353336</v>
      </c>
      <c r="J240" s="7">
        <v>399109114688904</v>
      </c>
      <c r="K240" s="4" t="s">
        <v>278</v>
      </c>
      <c r="L240" s="7">
        <v>6858845962902230</v>
      </c>
      <c r="M240" s="7">
        <v>6858845962902230</v>
      </c>
      <c r="N240" s="7">
        <v>6858845962902230</v>
      </c>
      <c r="O240" s="7">
        <v>6858845962902230</v>
      </c>
      <c r="P240" s="7">
        <v>6858845962902230</v>
      </c>
      <c r="Q240" s="7">
        <v>6858845962902230</v>
      </c>
      <c r="R240" s="7">
        <f t="shared" si="9"/>
        <v>823907244644852.38</v>
      </c>
      <c r="S240" s="7">
        <f t="shared" si="10"/>
        <v>6858845962902230</v>
      </c>
      <c r="T240" s="9">
        <f t="shared" si="11"/>
        <v>0.12012330486807243</v>
      </c>
    </row>
    <row r="241" spans="1:20">
      <c r="A241" s="4" t="s">
        <v>279</v>
      </c>
      <c r="B241" s="6">
        <v>152</v>
      </c>
      <c r="C241" s="7">
        <v>1.33952002014071E+16</v>
      </c>
      <c r="D241" s="7">
        <v>1.07339213259096E+16</v>
      </c>
      <c r="E241" s="7">
        <v>1.93056138955208E+16</v>
      </c>
      <c r="F241" s="7">
        <v>3.17257795963671E+16</v>
      </c>
      <c r="G241" s="7">
        <v>1.43122168614444E+16</v>
      </c>
      <c r="H241" s="7">
        <v>1.35911521824467E+16</v>
      </c>
      <c r="I241" s="7">
        <v>1.93056138955208E+16</v>
      </c>
      <c r="J241" s="7">
        <v>3.17257795963671E+16</v>
      </c>
      <c r="K241" s="4" t="s">
        <v>279</v>
      </c>
      <c r="L241" s="7">
        <v>1.60880115796007E+16</v>
      </c>
      <c r="M241" s="7">
        <v>1.60880115796007E+16</v>
      </c>
      <c r="N241" s="7">
        <v>1.60880115796007E+16</v>
      </c>
      <c r="O241" s="7">
        <v>1.60880115796007E+16</v>
      </c>
      <c r="P241" s="7">
        <v>1.60880115796007E+16</v>
      </c>
      <c r="Q241" s="7">
        <v>1.60880115796007E+16</v>
      </c>
      <c r="R241" s="7">
        <f t="shared" si="9"/>
        <v>1.676913571397412E+16</v>
      </c>
      <c r="S241" s="7">
        <f t="shared" si="10"/>
        <v>1.60880115796007E+16</v>
      </c>
      <c r="T241" s="9">
        <f t="shared" si="11"/>
        <v>1.042337372210564</v>
      </c>
    </row>
    <row r="242" spans="1:20">
      <c r="A242" s="4" t="s">
        <v>280</v>
      </c>
      <c r="B242" s="6">
        <v>118</v>
      </c>
      <c r="C242" s="7">
        <v>1.2051627562176099E+17</v>
      </c>
      <c r="D242" s="7">
        <v>2.54345744786468E+17</v>
      </c>
      <c r="E242" s="7">
        <v>9.2388574205037696E+16</v>
      </c>
      <c r="F242" s="7">
        <v>7.2113709283684496E+16</v>
      </c>
      <c r="G242" s="7">
        <v>1.1920435786804899E+17</v>
      </c>
      <c r="H242" s="7">
        <v>3.01648694779448E+17</v>
      </c>
      <c r="I242" s="7">
        <v>9.2388574205037696E+16</v>
      </c>
      <c r="J242" s="7">
        <v>7.2113709283684496E+16</v>
      </c>
      <c r="K242" s="4" t="s">
        <v>280</v>
      </c>
      <c r="L242" s="7">
        <v>1.0265397133893E+17</v>
      </c>
      <c r="M242" s="7">
        <v>1.0265397133893E+17</v>
      </c>
      <c r="N242" s="7">
        <v>1.0265397133893E+17</v>
      </c>
      <c r="O242" s="7">
        <v>1.0265397133893E+17</v>
      </c>
      <c r="P242" s="7">
        <v>1.0265397133893E+17</v>
      </c>
      <c r="Q242" s="7">
        <v>1.0265397133893E+17</v>
      </c>
      <c r="R242" s="7">
        <f t="shared" si="9"/>
        <v>1.5428520414823866E+17</v>
      </c>
      <c r="S242" s="7">
        <f t="shared" si="10"/>
        <v>1.0265397133893E+17</v>
      </c>
      <c r="T242" s="9">
        <f t="shared" si="11"/>
        <v>1.5029638126599032</v>
      </c>
    </row>
    <row r="243" spans="1:20">
      <c r="A243" s="4" t="s">
        <v>281</v>
      </c>
      <c r="B243" s="6">
        <v>161</v>
      </c>
      <c r="C243" s="7">
        <v>161291187033612</v>
      </c>
      <c r="D243" s="7">
        <v>4411313965369300</v>
      </c>
      <c r="E243" s="7">
        <v>80645593516806.297</v>
      </c>
      <c r="F243" s="7">
        <v>165564779548694</v>
      </c>
      <c r="G243" s="7">
        <v>161291187033612</v>
      </c>
      <c r="H243" s="7">
        <v>4766154576843250</v>
      </c>
      <c r="I243" s="7">
        <v>80645593516806.297</v>
      </c>
      <c r="J243" s="7">
        <v>165564779548694</v>
      </c>
      <c r="L243" s="7"/>
      <c r="M243" s="7"/>
      <c r="N243" s="7"/>
      <c r="O243" s="7"/>
      <c r="P243" s="7"/>
      <c r="Q243" s="7"/>
      <c r="R243" s="7">
        <f t="shared" si="9"/>
        <v>1465757793451877.5</v>
      </c>
      <c r="S243" s="7">
        <f t="shared" si="10"/>
        <v>0</v>
      </c>
      <c r="T243" s="9" t="str">
        <f t="shared" si="11"/>
        <v>Inf</v>
      </c>
    </row>
    <row r="244" spans="1:20">
      <c r="A244" s="4" t="s">
        <v>282</v>
      </c>
      <c r="B244" s="6">
        <v>232</v>
      </c>
      <c r="C244" s="7">
        <v>1871644806567810</v>
      </c>
      <c r="D244" s="7">
        <v>3910831643983820</v>
      </c>
      <c r="E244" s="7">
        <v>1775581305184740</v>
      </c>
      <c r="F244" s="7">
        <v>0.16726431172098</v>
      </c>
      <c r="G244" s="7"/>
      <c r="H244" s="7"/>
      <c r="I244" s="7"/>
      <c r="J244" s="7"/>
      <c r="L244" s="7"/>
      <c r="M244" s="7"/>
      <c r="N244" s="7"/>
      <c r="O244" s="7"/>
      <c r="P244" s="7"/>
      <c r="Q244" s="7"/>
      <c r="R244" s="7">
        <f t="shared" si="9"/>
        <v>1133708663360455.5</v>
      </c>
      <c r="S244" s="7">
        <f t="shared" si="10"/>
        <v>0</v>
      </c>
      <c r="T244" s="9" t="str">
        <f t="shared" si="11"/>
        <v>Inf</v>
      </c>
    </row>
    <row r="245" spans="1:20">
      <c r="A245" s="4" t="s">
        <v>430</v>
      </c>
      <c r="B245" s="6">
        <v>233</v>
      </c>
      <c r="C245" s="7"/>
      <c r="D245" s="7"/>
      <c r="E245" s="7"/>
      <c r="F245" s="7"/>
      <c r="G245" s="7">
        <v>3605287051466970</v>
      </c>
      <c r="H245" s="7">
        <v>1173486904132270</v>
      </c>
      <c r="I245" s="7">
        <v>3268999232939920</v>
      </c>
      <c r="J245" s="7">
        <v>143641021709035</v>
      </c>
      <c r="L245" s="7"/>
      <c r="M245" s="7"/>
      <c r="N245" s="7"/>
      <c r="O245" s="7"/>
      <c r="P245" s="7"/>
      <c r="Q245" s="7"/>
      <c r="R245" s="7">
        <f t="shared" si="9"/>
        <v>1214348029366325.8</v>
      </c>
      <c r="S245" s="7">
        <f t="shared" si="10"/>
        <v>0</v>
      </c>
      <c r="T245" s="9" t="str">
        <f t="shared" si="11"/>
        <v>Inf</v>
      </c>
    </row>
    <row r="246" spans="1:20">
      <c r="A246" s="4" t="s">
        <v>283</v>
      </c>
      <c r="B246" s="6">
        <v>649</v>
      </c>
      <c r="C246" s="7">
        <v>1.87363376925172E+16</v>
      </c>
      <c r="D246" s="7">
        <v>6720128670479760</v>
      </c>
      <c r="E246" s="7">
        <v>1.72424354045204E+16</v>
      </c>
      <c r="F246" s="7">
        <v>1.73783443112917E+16</v>
      </c>
      <c r="G246" s="7">
        <v>1.76845491328414E+16</v>
      </c>
      <c r="H246" s="7">
        <v>884227456642074</v>
      </c>
      <c r="I246" s="7">
        <v>1.72424354045204E+16</v>
      </c>
      <c r="J246" s="7">
        <v>1.73783443112917E+16</v>
      </c>
      <c r="L246" s="7"/>
      <c r="M246" s="7"/>
      <c r="N246" s="7"/>
      <c r="O246" s="7"/>
      <c r="P246" s="7"/>
      <c r="Q246" s="7"/>
      <c r="R246" s="7">
        <f t="shared" si="9"/>
        <v>1.3514351495357356E+16</v>
      </c>
      <c r="S246" s="7">
        <f t="shared" si="10"/>
        <v>0</v>
      </c>
      <c r="T246" s="9" t="str">
        <f t="shared" si="11"/>
        <v>Inf</v>
      </c>
    </row>
    <row r="247" spans="1:20">
      <c r="A247" s="4" t="s">
        <v>284</v>
      </c>
      <c r="B247" s="6">
        <v>205</v>
      </c>
      <c r="C247" s="7">
        <v>37328647051444.703</v>
      </c>
      <c r="D247" s="7">
        <v>604724082233405</v>
      </c>
      <c r="E247" s="7">
        <v>37328647051444.703</v>
      </c>
      <c r="F247" s="7">
        <v>1339986.44320571</v>
      </c>
      <c r="G247" s="7">
        <v>37328647051444.703</v>
      </c>
      <c r="H247" s="7">
        <v>4751936769648910</v>
      </c>
      <c r="I247" s="7">
        <v>37328647051444.703</v>
      </c>
      <c r="J247" s="7">
        <v>1339986.44320571</v>
      </c>
      <c r="L247" s="7"/>
      <c r="M247" s="7"/>
      <c r="N247" s="7"/>
      <c r="O247" s="7"/>
      <c r="P247" s="7"/>
      <c r="Q247" s="7"/>
      <c r="R247" s="7">
        <f t="shared" si="9"/>
        <v>825896316147212.88</v>
      </c>
      <c r="S247" s="7">
        <f t="shared" si="10"/>
        <v>0</v>
      </c>
      <c r="T247" s="9" t="str">
        <f t="shared" si="11"/>
        <v>Inf</v>
      </c>
    </row>
    <row r="248" spans="1:20">
      <c r="A248" s="4" t="s">
        <v>285</v>
      </c>
      <c r="B248" s="6">
        <v>650</v>
      </c>
      <c r="C248" s="7">
        <v>9626868281642270</v>
      </c>
      <c r="D248" s="7">
        <v>1.37697388980284E+16</v>
      </c>
      <c r="E248" s="7">
        <v>1.10954507649402E+16</v>
      </c>
      <c r="F248" s="7">
        <v>6436065657095910</v>
      </c>
      <c r="G248" s="7">
        <v>9896288586114020</v>
      </c>
      <c r="H248" s="7">
        <v>1.4054237635591E+16</v>
      </c>
      <c r="I248" s="7">
        <v>1.10954507649402E+16</v>
      </c>
      <c r="J248" s="7">
        <v>6436065657095910</v>
      </c>
      <c r="K248" s="4" t="s">
        <v>286</v>
      </c>
      <c r="L248" s="7">
        <v>5.727578596164E+16</v>
      </c>
      <c r="M248" s="7">
        <v>5.727578596164E+16</v>
      </c>
      <c r="N248" s="7">
        <v>5.727578596164E+16</v>
      </c>
      <c r="O248" s="7">
        <v>5.727578596164E+16</v>
      </c>
      <c r="P248" s="7">
        <v>5.727578596164E+16</v>
      </c>
      <c r="Q248" s="7">
        <v>5.727578596164E+16</v>
      </c>
      <c r="R248" s="7">
        <f t="shared" si="9"/>
        <v>1.1074311805398006E+16</v>
      </c>
      <c r="S248" s="7">
        <f t="shared" si="10"/>
        <v>5.727578596164E+16</v>
      </c>
      <c r="T248" s="9">
        <f t="shared" si="11"/>
        <v>0.19335067375269085</v>
      </c>
    </row>
    <row r="249" spans="1:20">
      <c r="A249" s="4" t="s">
        <v>287</v>
      </c>
      <c r="B249" s="6">
        <v>38</v>
      </c>
      <c r="C249" s="7">
        <v>4691595006776960</v>
      </c>
      <c r="D249" s="7">
        <v>5345348746943160</v>
      </c>
      <c r="E249" s="7">
        <v>3823568488514420</v>
      </c>
      <c r="F249" s="7">
        <v>4040190568221360</v>
      </c>
      <c r="G249" s="7">
        <v>4691595006776960</v>
      </c>
      <c r="H249" s="7">
        <v>5383584431828300</v>
      </c>
      <c r="I249" s="7">
        <v>3823568488514420</v>
      </c>
      <c r="J249" s="7">
        <v>4040190568221360</v>
      </c>
      <c r="K249" s="4" t="s">
        <v>287</v>
      </c>
      <c r="L249" s="7">
        <v>4248409431682690</v>
      </c>
      <c r="M249" s="7">
        <v>4248409431682690</v>
      </c>
      <c r="N249" s="7">
        <v>4248409431682690</v>
      </c>
      <c r="O249" s="7">
        <v>4248409431682690</v>
      </c>
      <c r="P249" s="7">
        <v>4248409431682690</v>
      </c>
      <c r="Q249" s="7">
        <v>4248409431682690</v>
      </c>
      <c r="R249" s="7">
        <f t="shared" si="9"/>
        <v>4567908082225269</v>
      </c>
      <c r="S249" s="7">
        <f t="shared" si="10"/>
        <v>4248409431682690</v>
      </c>
      <c r="T249" s="9">
        <f t="shared" si="11"/>
        <v>1.0752042983804491</v>
      </c>
    </row>
    <row r="250" spans="1:20">
      <c r="A250" s="4" t="s">
        <v>288</v>
      </c>
      <c r="B250" s="6">
        <v>689</v>
      </c>
      <c r="C250" s="7">
        <v>459597256627306</v>
      </c>
      <c r="D250" s="7">
        <v>4190963489551680</v>
      </c>
      <c r="E250" s="7">
        <v>440227257305848</v>
      </c>
      <c r="F250" s="7">
        <v>467387046629374</v>
      </c>
      <c r="G250" s="7">
        <v>459597256627306</v>
      </c>
      <c r="H250" s="7">
        <v>4120527128382740</v>
      </c>
      <c r="I250" s="7">
        <v>440227257305848</v>
      </c>
      <c r="J250" s="7">
        <v>467387046629374</v>
      </c>
      <c r="L250" s="7"/>
      <c r="M250" s="7"/>
      <c r="N250" s="7"/>
      <c r="O250" s="7"/>
      <c r="P250" s="7"/>
      <c r="Q250" s="7"/>
      <c r="R250" s="7">
        <f t="shared" si="9"/>
        <v>1563409651533046.8</v>
      </c>
      <c r="S250" s="7">
        <f t="shared" si="10"/>
        <v>0</v>
      </c>
      <c r="T250" s="9" t="str">
        <f t="shared" si="11"/>
        <v>Inf</v>
      </c>
    </row>
    <row r="251" spans="1:20">
      <c r="A251" s="4" t="s">
        <v>289</v>
      </c>
      <c r="B251" s="6">
        <v>651</v>
      </c>
      <c r="C251" s="7">
        <v>1.8096931333060602E+17</v>
      </c>
      <c r="D251" s="7">
        <v>1.19994218229262E+17</v>
      </c>
      <c r="E251" s="7">
        <v>1.90940658848236E+17</v>
      </c>
      <c r="F251" s="7">
        <v>1.8591012224648E+17</v>
      </c>
      <c r="G251" s="7">
        <v>1.8118146961821501E+17</v>
      </c>
      <c r="H251" s="7">
        <v>1.2006861345323699E+17</v>
      </c>
      <c r="I251" s="7">
        <v>1.90940658848236E+17</v>
      </c>
      <c r="J251" s="7">
        <v>1.8591012224648E+17</v>
      </c>
      <c r="K251" s="4" t="s">
        <v>290</v>
      </c>
      <c r="L251" s="7">
        <v>1.9846819702325798E+17</v>
      </c>
      <c r="M251" s="7">
        <v>1.9846819702325798E+17</v>
      </c>
      <c r="N251" s="7">
        <v>1.9846819702325798E+17</v>
      </c>
      <c r="O251" s="7">
        <v>1.9846819702325798E+17</v>
      </c>
      <c r="P251" s="7">
        <v>1.9846819702325798E+17</v>
      </c>
      <c r="Q251" s="7">
        <v>1.9846819702325798E+17</v>
      </c>
      <c r="R251" s="7">
        <f t="shared" si="9"/>
        <v>1.662052520738168E+17</v>
      </c>
      <c r="S251" s="7">
        <f t="shared" si="10"/>
        <v>1.9846819702325798E+17</v>
      </c>
      <c r="T251" s="9">
        <f t="shared" si="11"/>
        <v>0.83744022753599978</v>
      </c>
    </row>
    <row r="252" spans="1:20">
      <c r="A252" s="4" t="s">
        <v>291</v>
      </c>
      <c r="B252" s="6">
        <v>123</v>
      </c>
      <c r="C252" s="7">
        <v>2.69840992388102E+16</v>
      </c>
      <c r="D252" s="7">
        <v>1.84728398588403E+16</v>
      </c>
      <c r="E252" s="7">
        <v>3.12569202349243E+16</v>
      </c>
      <c r="F252" s="7">
        <v>2.18111500831451E+16</v>
      </c>
      <c r="G252" s="7">
        <v>2.7477958578522E+16</v>
      </c>
      <c r="H252" s="7">
        <v>1.59879147001638E+16</v>
      </c>
      <c r="I252" s="7">
        <v>3.12569202349243E+16</v>
      </c>
      <c r="J252" s="7">
        <v>2.18111500831451E+16</v>
      </c>
      <c r="K252" s="4" t="s">
        <v>291</v>
      </c>
      <c r="L252" s="7">
        <v>2.42311031867691E+16</v>
      </c>
      <c r="M252" s="7">
        <v>2.42311031867691E+16</v>
      </c>
      <c r="N252" s="7">
        <v>2.42311031867691E+16</v>
      </c>
      <c r="O252" s="7">
        <v>2.42311031867691E+16</v>
      </c>
      <c r="P252" s="7">
        <v>2.42311031867691E+16</v>
      </c>
      <c r="Q252" s="7">
        <v>2.42311031867691E+16</v>
      </c>
      <c r="R252" s="7">
        <f t="shared" si="9"/>
        <v>2.4896612935242244E+16</v>
      </c>
      <c r="S252" s="7">
        <f t="shared" si="10"/>
        <v>2.42311031867691E+16</v>
      </c>
      <c r="T252" s="9">
        <f t="shared" si="11"/>
        <v>1.0274651031504225</v>
      </c>
    </row>
    <row r="253" spans="1:20">
      <c r="A253" s="4" t="s">
        <v>292</v>
      </c>
      <c r="B253" s="6">
        <v>42</v>
      </c>
      <c r="C253" s="7">
        <v>1.38753275846048E+16</v>
      </c>
      <c r="D253" s="7">
        <v>1.43333188103024E+16</v>
      </c>
      <c r="E253" s="7">
        <v>1.19113452717194E+16</v>
      </c>
      <c r="F253" s="7">
        <v>5.4483057484534496E+16</v>
      </c>
      <c r="G253" s="7">
        <v>1.38753275846048E+16</v>
      </c>
      <c r="H253" s="7">
        <v>1.4392875536661E+16</v>
      </c>
      <c r="I253" s="7">
        <v>1.19113452717194E+16</v>
      </c>
      <c r="J253" s="7">
        <v>5.4483057484534496E+16</v>
      </c>
      <c r="K253" s="4" t="s">
        <v>292</v>
      </c>
      <c r="L253" s="7">
        <v>2.20580467994805E+16</v>
      </c>
      <c r="M253" s="7">
        <v>2.20580467994805E+16</v>
      </c>
      <c r="N253" s="7">
        <v>2.20580467994805E+16</v>
      </c>
      <c r="O253" s="7">
        <v>2.20580467994805E+16</v>
      </c>
      <c r="P253" s="7">
        <v>2.20580467994805E+16</v>
      </c>
      <c r="Q253" s="7">
        <v>2.20580467994805E+16</v>
      </c>
      <c r="R253" s="7">
        <f t="shared" si="9"/>
        <v>1.749323675739522E+16</v>
      </c>
      <c r="S253" s="7">
        <f t="shared" si="10"/>
        <v>2.20580467994805E+16</v>
      </c>
      <c r="T253" s="9">
        <f t="shared" si="11"/>
        <v>0.79305465784972462</v>
      </c>
    </row>
    <row r="254" spans="1:20">
      <c r="A254" s="4" t="s">
        <v>293</v>
      </c>
      <c r="B254" s="6">
        <v>690</v>
      </c>
      <c r="C254" s="7">
        <v>4816083902574800</v>
      </c>
      <c r="D254" s="7">
        <v>2.07977763356808E+17</v>
      </c>
      <c r="E254" s="7">
        <v>1.31354376856931E+16</v>
      </c>
      <c r="F254" s="7">
        <v>7850667943971060</v>
      </c>
      <c r="G254" s="7">
        <v>4816083902574800</v>
      </c>
      <c r="H254" s="7">
        <v>2.1566442689139901E+17</v>
      </c>
      <c r="I254" s="7">
        <v>1.31354376856931E+16</v>
      </c>
      <c r="J254" s="7">
        <v>7850667943971060</v>
      </c>
      <c r="L254" s="7"/>
      <c r="M254" s="7"/>
      <c r="N254" s="7"/>
      <c r="O254" s="7"/>
      <c r="P254" s="7"/>
      <c r="Q254" s="7"/>
      <c r="R254" s="7">
        <f t="shared" si="9"/>
        <v>6.9716851808108528E+16</v>
      </c>
      <c r="S254" s="7">
        <f t="shared" si="10"/>
        <v>0</v>
      </c>
      <c r="T254" s="9" t="str">
        <f t="shared" si="11"/>
        <v>Inf</v>
      </c>
    </row>
    <row r="255" spans="1:20">
      <c r="A255" s="4" t="s">
        <v>294</v>
      </c>
      <c r="B255" s="6">
        <v>287</v>
      </c>
      <c r="C255" s="7">
        <v>5.07067772521824E+17</v>
      </c>
      <c r="D255" s="7">
        <v>4.2830711366489101E+17</v>
      </c>
      <c r="E255" s="7">
        <v>7.5881620887949094E+17</v>
      </c>
      <c r="F255" s="7">
        <v>4.3540280347427398E+17</v>
      </c>
      <c r="G255" s="7">
        <v>4.9747097929187802E+17</v>
      </c>
      <c r="H255" s="7">
        <v>4.2884274863586502E+17</v>
      </c>
      <c r="I255" s="7">
        <v>7.5881620887949094E+17</v>
      </c>
      <c r="J255" s="7">
        <v>4.3540280347427398E+17</v>
      </c>
      <c r="K255" s="4" t="s">
        <v>294</v>
      </c>
      <c r="L255" s="7">
        <v>7.6661177770307494E+17</v>
      </c>
      <c r="M255" s="7">
        <v>7.6661177770307494E+17</v>
      </c>
      <c r="N255" s="7">
        <v>7.6661177770307494E+17</v>
      </c>
      <c r="O255" s="7">
        <v>7.6661177770307494E+17</v>
      </c>
      <c r="P255" s="7">
        <v>7.6661177770307494E+17</v>
      </c>
      <c r="Q255" s="7">
        <v>7.6661177770307494E+17</v>
      </c>
      <c r="R255" s="7">
        <f t="shared" si="9"/>
        <v>5.5043843512844346E+17</v>
      </c>
      <c r="S255" s="7">
        <f t="shared" si="10"/>
        <v>7.6661177770307494E+17</v>
      </c>
      <c r="T255" s="9">
        <f t="shared" si="11"/>
        <v>0.718014582006122</v>
      </c>
    </row>
    <row r="256" spans="1:20">
      <c r="A256" s="4" t="s">
        <v>295</v>
      </c>
      <c r="B256" s="6">
        <v>300</v>
      </c>
      <c r="C256" s="7">
        <v>6.8097168543469197E+17</v>
      </c>
      <c r="D256" s="7">
        <v>8.5842568220494195E+17</v>
      </c>
      <c r="E256" s="7">
        <v>9.0974606305616998E+17</v>
      </c>
      <c r="F256" s="7">
        <v>7.5123393169539904E+17</v>
      </c>
      <c r="G256" s="7">
        <v>6.7535266563346202E+17</v>
      </c>
      <c r="H256" s="7">
        <v>8.5275314792941594E+17</v>
      </c>
      <c r="I256" s="7">
        <v>9.0974606305616998E+17</v>
      </c>
      <c r="J256" s="7">
        <v>7.5123393169539904E+17</v>
      </c>
      <c r="K256" s="4" t="s">
        <v>295</v>
      </c>
      <c r="L256" s="7">
        <v>9.0974606305616998E+17</v>
      </c>
      <c r="M256" s="7">
        <v>9.0974606305616998E+17</v>
      </c>
      <c r="N256" s="7">
        <v>9.0974606305616998E+17</v>
      </c>
      <c r="O256" s="7">
        <v>9.0974606305616998E+17</v>
      </c>
      <c r="P256" s="7">
        <v>9.0974606305616998E+17</v>
      </c>
      <c r="Q256" s="7">
        <v>9.0974606305616998E+17</v>
      </c>
      <c r="R256" s="7">
        <f t="shared" si="9"/>
        <v>8.0817268926676749E+17</v>
      </c>
      <c r="S256" s="7">
        <f t="shared" si="10"/>
        <v>9.0974606305616998E+17</v>
      </c>
      <c r="T256" s="9">
        <f t="shared" si="11"/>
        <v>0.88834975174481068</v>
      </c>
    </row>
    <row r="257" spans="1:20">
      <c r="A257" s="4" t="s">
        <v>296</v>
      </c>
      <c r="B257" s="6">
        <v>285</v>
      </c>
      <c r="C257" s="7">
        <v>6.0459875729097306E+17</v>
      </c>
      <c r="D257" s="7">
        <v>5.6275386715332998E+17</v>
      </c>
      <c r="E257" s="7">
        <v>7.5436175221625997E+17</v>
      </c>
      <c r="F257" s="7">
        <v>6.2900590585256806E+17</v>
      </c>
      <c r="G257" s="7">
        <v>5.96389526458032E+17</v>
      </c>
      <c r="H257" s="7">
        <v>5.5299153859523699E+17</v>
      </c>
      <c r="I257" s="7">
        <v>7.5436175221625997E+17</v>
      </c>
      <c r="J257" s="7">
        <v>6.2900590585256806E+17</v>
      </c>
      <c r="K257" s="4" t="s">
        <v>296</v>
      </c>
      <c r="L257" s="7">
        <v>7.6575515985749402E+17</v>
      </c>
      <c r="M257" s="7">
        <v>7.6575515985749402E+17</v>
      </c>
      <c r="N257" s="7">
        <v>7.6575515985749402E+17</v>
      </c>
      <c r="O257" s="7">
        <v>7.6575515985749402E+17</v>
      </c>
      <c r="P257" s="7">
        <v>7.6575515985749402E+17</v>
      </c>
      <c r="Q257" s="7">
        <v>7.6575515985749402E+17</v>
      </c>
      <c r="R257" s="7">
        <f t="shared" si="9"/>
        <v>6.3671916967477056E+17</v>
      </c>
      <c r="S257" s="7">
        <f t="shared" si="10"/>
        <v>7.6575515985749402E+17</v>
      </c>
      <c r="T257" s="9">
        <f t="shared" si="11"/>
        <v>0.83149184367659124</v>
      </c>
    </row>
    <row r="258" spans="1:20">
      <c r="A258" s="4" t="s">
        <v>297</v>
      </c>
      <c r="B258" s="6">
        <v>295</v>
      </c>
      <c r="C258" s="7">
        <v>4.4469628959138099E+17</v>
      </c>
      <c r="D258" s="7">
        <v>3.6362793440710003E+17</v>
      </c>
      <c r="E258" s="7">
        <v>4.4873490372490502E+17</v>
      </c>
      <c r="F258" s="7">
        <v>4.3774089858364499E+17</v>
      </c>
      <c r="G258" s="7">
        <v>4.4335008488020602E+17</v>
      </c>
      <c r="H258" s="7">
        <v>3.7749361162554803E+17</v>
      </c>
      <c r="I258" s="7">
        <v>4.4873490372490502E+17</v>
      </c>
      <c r="J258" s="7">
        <v>4.3774089858364499E+17</v>
      </c>
      <c r="K258" s="4" t="s">
        <v>297</v>
      </c>
      <c r="L258" s="7">
        <v>4.1635197183891699E+17</v>
      </c>
      <c r="M258" s="7">
        <v>3.3308157747113402E+17</v>
      </c>
      <c r="N258" s="7">
        <v>4.9962236620670099E+17</v>
      </c>
      <c r="O258" s="7">
        <v>4.1635197183891699E+17</v>
      </c>
      <c r="P258" s="7">
        <v>3.3308157747113402E+17</v>
      </c>
      <c r="Q258" s="7">
        <v>4.9962236620670099E+17</v>
      </c>
      <c r="R258" s="7">
        <f t="shared" ref="R258:R321" si="12">0.5*(0.3*C258+0.3*D258+0.3*E258+0.1*F258+0.3*G258+0.3*H258+0.3*I258+0.1*J258)</f>
        <v>4.2276974905147123E+17</v>
      </c>
      <c r="S258" s="7">
        <f t="shared" ref="S258:S321" si="13">0.5*(0.5*L258+0.2*M258+0.3*N258)+0.5*(0.5*O258+0.2*P258+0.3*Q258)</f>
        <v>4.2467901127569562E+17</v>
      </c>
      <c r="T258" s="9">
        <f t="shared" ref="T258:T321" si="14">IF(S258=0,"Inf",R258/S258)</f>
        <v>0.9955042227811326</v>
      </c>
    </row>
    <row r="259" spans="1:20">
      <c r="A259" s="4" t="s">
        <v>298</v>
      </c>
      <c r="B259" s="6">
        <v>658</v>
      </c>
      <c r="C259" s="7">
        <v>1.90830100325832E+17</v>
      </c>
      <c r="D259" s="7">
        <v>2.16599324653144E+17</v>
      </c>
      <c r="E259" s="7">
        <v>2.8110455142403699E+17</v>
      </c>
      <c r="F259" s="7">
        <v>1.4615119491959002E+17</v>
      </c>
      <c r="G259" s="7">
        <v>1.9202404145383802E+17</v>
      </c>
      <c r="H259" s="7">
        <v>2.1802965075303699E+17</v>
      </c>
      <c r="I259" s="7">
        <v>2.8110455142403699E+17</v>
      </c>
      <c r="J259" s="7">
        <v>1.4615119491959002E+17</v>
      </c>
      <c r="K259" s="4" t="s">
        <v>299</v>
      </c>
      <c r="L259" s="7"/>
      <c r="M259" s="7"/>
      <c r="N259" s="7"/>
      <c r="O259" s="7"/>
      <c r="P259" s="7"/>
      <c r="Q259" s="7"/>
      <c r="R259" s="7">
        <f t="shared" si="12"/>
        <v>2.2156895249704771E+17</v>
      </c>
      <c r="S259" s="7">
        <f t="shared" si="13"/>
        <v>0</v>
      </c>
      <c r="T259" s="9" t="str">
        <f t="shared" si="14"/>
        <v>Inf</v>
      </c>
    </row>
    <row r="260" spans="1:20">
      <c r="A260" s="4" t="s">
        <v>300</v>
      </c>
      <c r="B260" s="6">
        <v>286</v>
      </c>
      <c r="C260" s="7">
        <v>3.7104790202386899E+17</v>
      </c>
      <c r="D260" s="7">
        <v>4.3114062168077402E+17</v>
      </c>
      <c r="E260" s="7">
        <v>5.42956182610344E+17</v>
      </c>
      <c r="F260" s="7">
        <v>3.0514340498041901E+17</v>
      </c>
      <c r="G260" s="7">
        <v>3.6353004718772602E+17</v>
      </c>
      <c r="H260" s="7">
        <v>4.3033871716491898E+17</v>
      </c>
      <c r="I260" s="7">
        <v>5.42956182610344E+17</v>
      </c>
      <c r="J260" s="7">
        <v>3.0514340498041901E+17</v>
      </c>
      <c r="K260" s="4" t="s">
        <v>300</v>
      </c>
      <c r="L260" s="7">
        <v>4.5107129016859398E+17</v>
      </c>
      <c r="M260" s="7">
        <v>4.5107129016859398E+17</v>
      </c>
      <c r="N260" s="7">
        <v>4.5107129016859398E+17</v>
      </c>
      <c r="O260" s="7">
        <v>4.5107129016859398E+17</v>
      </c>
      <c r="P260" s="7">
        <v>4.5107129016859398E+17</v>
      </c>
      <c r="Q260" s="7">
        <v>4.5107129016859398E+17</v>
      </c>
      <c r="R260" s="7">
        <f t="shared" si="12"/>
        <v>4.328097884897383E+17</v>
      </c>
      <c r="S260" s="7">
        <f t="shared" si="13"/>
        <v>4.5107129016859398E+17</v>
      </c>
      <c r="T260" s="9">
        <f t="shared" si="14"/>
        <v>0.95951526493288852</v>
      </c>
    </row>
    <row r="261" spans="1:20">
      <c r="A261" s="4" t="s">
        <v>301</v>
      </c>
      <c r="B261" s="6">
        <v>301</v>
      </c>
      <c r="C261" s="7">
        <v>7.7104796678322496E+17</v>
      </c>
      <c r="D261" s="7">
        <v>1.04717376006699E+18</v>
      </c>
      <c r="E261" s="7">
        <v>1.2479611016162701E+18</v>
      </c>
      <c r="F261" s="7">
        <v>7.1012831784147802E+17</v>
      </c>
      <c r="G261" s="7">
        <v>7.5530445750129702E+17</v>
      </c>
      <c r="H261" s="7">
        <v>1.04513862350128E+18</v>
      </c>
      <c r="I261" s="7">
        <v>1.2479611016162701E+18</v>
      </c>
      <c r="J261" s="7">
        <v>7.1012831784147802E+17</v>
      </c>
      <c r="K261" s="4" t="s">
        <v>301</v>
      </c>
      <c r="L261" s="7">
        <v>1.11356529067298E+18</v>
      </c>
      <c r="M261" s="7">
        <v>1.11356529067298E+18</v>
      </c>
      <c r="N261" s="7">
        <v>1.11356529067298E+18</v>
      </c>
      <c r="O261" s="7">
        <v>1.11356529067298E+18</v>
      </c>
      <c r="P261" s="7">
        <v>1.11356529067298E+18</v>
      </c>
      <c r="Q261" s="7">
        <v>1.11356529067298E+18</v>
      </c>
      <c r="R261" s="7">
        <f t="shared" si="12"/>
        <v>9.8820088344694746E+17</v>
      </c>
      <c r="S261" s="7">
        <f t="shared" si="13"/>
        <v>1.11356529067298E+18</v>
      </c>
      <c r="T261" s="9">
        <f t="shared" si="14"/>
        <v>0.887420694344497</v>
      </c>
    </row>
    <row r="262" spans="1:20">
      <c r="A262" s="4" t="s">
        <v>302</v>
      </c>
      <c r="B262" s="6">
        <v>294</v>
      </c>
      <c r="C262" s="7">
        <v>8.65088251071324E+16</v>
      </c>
      <c r="D262" s="7">
        <v>9.9843089713702E+16</v>
      </c>
      <c r="E262" s="7">
        <v>1.0618473614695299E+17</v>
      </c>
      <c r="F262" s="7">
        <v>1.0618473614695299E+17</v>
      </c>
      <c r="G262" s="7">
        <v>8.8940694443545792E+16</v>
      </c>
      <c r="H262" s="7">
        <v>1.00780094726656E+17</v>
      </c>
      <c r="I262" s="7">
        <v>1.0618473614695299E+17</v>
      </c>
      <c r="J262" s="7">
        <v>1.0618473614695299E+17</v>
      </c>
      <c r="L262" s="7"/>
      <c r="M262" s="7"/>
      <c r="N262" s="7"/>
      <c r="O262" s="7"/>
      <c r="P262" s="7"/>
      <c r="Q262" s="7"/>
      <c r="R262" s="7">
        <f t="shared" si="12"/>
        <v>9.8884800057436624E+16</v>
      </c>
      <c r="S262" s="7">
        <f t="shared" si="13"/>
        <v>0</v>
      </c>
      <c r="T262" s="9" t="str">
        <f t="shared" si="14"/>
        <v>Inf</v>
      </c>
    </row>
    <row r="263" spans="1:20">
      <c r="A263" s="4" t="s">
        <v>303</v>
      </c>
      <c r="B263" s="6">
        <v>654</v>
      </c>
      <c r="C263" s="7">
        <v>1.26457835148147E+18</v>
      </c>
      <c r="D263" s="7">
        <v>9.7611929856670605E+17</v>
      </c>
      <c r="E263" s="7">
        <v>1.35188776995792E+18</v>
      </c>
      <c r="F263" s="7">
        <v>8.9474980626197901E+17</v>
      </c>
      <c r="G263" s="7">
        <v>1.26514163805229E+18</v>
      </c>
      <c r="H263" s="7">
        <v>9.52968220506176E+17</v>
      </c>
      <c r="I263" s="7">
        <v>1.35188776995792E+18</v>
      </c>
      <c r="J263" s="7">
        <v>8.9474980626197901E+17</v>
      </c>
      <c r="K263" s="4" t="s">
        <v>304</v>
      </c>
      <c r="L263" s="7">
        <v>1.4730873729412101E+18</v>
      </c>
      <c r="M263" s="7">
        <v>1.4730873729412101E+18</v>
      </c>
      <c r="N263" s="7">
        <v>1.4730873729412101E+18</v>
      </c>
      <c r="O263" s="7">
        <v>1.4730873729412101E+18</v>
      </c>
      <c r="P263" s="7">
        <v>1.4730873729412101E+18</v>
      </c>
      <c r="Q263" s="7">
        <v>1.4730873729412101E+18</v>
      </c>
      <c r="R263" s="7">
        <f t="shared" si="12"/>
        <v>1.1638624379045701E+18</v>
      </c>
      <c r="S263" s="7">
        <f t="shared" si="13"/>
        <v>1.4730873729412101E+18</v>
      </c>
      <c r="T263" s="9">
        <f t="shared" si="14"/>
        <v>0.79008377865650137</v>
      </c>
    </row>
    <row r="264" spans="1:20">
      <c r="A264" s="4" t="s">
        <v>305</v>
      </c>
      <c r="B264" s="6">
        <v>653</v>
      </c>
      <c r="C264" s="7">
        <v>8.7095024262647104E+17</v>
      </c>
      <c r="D264" s="7">
        <v>2.9096419791580102E+17</v>
      </c>
      <c r="E264" s="7">
        <v>9.3232853804796096E+17</v>
      </c>
      <c r="F264" s="7">
        <v>5.9683252619013197E+17</v>
      </c>
      <c r="G264" s="7">
        <v>8.7833117688601702E+17</v>
      </c>
      <c r="H264" s="7">
        <v>2.9407195970929402E+17</v>
      </c>
      <c r="I264" s="7">
        <v>9.3232853804796096E+17</v>
      </c>
      <c r="J264" s="7">
        <v>5.9683252619013197E+17</v>
      </c>
      <c r="K264" s="4" t="s">
        <v>306</v>
      </c>
      <c r="L264" s="7">
        <v>1.05911159202334E+18</v>
      </c>
      <c r="M264" s="7">
        <v>1.05911159202334E+18</v>
      </c>
      <c r="N264" s="7">
        <v>1.05911159202334E+18</v>
      </c>
      <c r="O264" s="7">
        <v>1.05911159202334E+18</v>
      </c>
      <c r="P264" s="7">
        <v>1.05911159202334E+18</v>
      </c>
      <c r="Q264" s="7">
        <v>1.05911159202334E+18</v>
      </c>
      <c r="R264" s="7">
        <f t="shared" si="12"/>
        <v>6.8952945060403891E+17</v>
      </c>
      <c r="S264" s="7">
        <f t="shared" si="13"/>
        <v>1.05911159202334E+18</v>
      </c>
      <c r="T264" s="9">
        <f t="shared" si="14"/>
        <v>0.65104513612843495</v>
      </c>
    </row>
    <row r="265" spans="1:20">
      <c r="A265" s="4" t="s">
        <v>307</v>
      </c>
      <c r="B265" s="6">
        <v>32</v>
      </c>
      <c r="C265" s="7">
        <v>9.2808913096196992E+16</v>
      </c>
      <c r="D265" s="7">
        <v>9.3387922903829296E+16</v>
      </c>
      <c r="E265" s="7">
        <v>1.17140712526754E+17</v>
      </c>
      <c r="F265" s="7">
        <v>9.4883977146671008E+16</v>
      </c>
      <c r="G265" s="7">
        <v>9.17044435209448E+16</v>
      </c>
      <c r="H265" s="7">
        <v>9.3484982351351504E+16</v>
      </c>
      <c r="I265" s="7">
        <v>1.17140712526754E+17</v>
      </c>
      <c r="J265" s="7">
        <v>9.4883977146671008E+16</v>
      </c>
      <c r="K265" s="4" t="s">
        <v>307</v>
      </c>
      <c r="L265" s="7">
        <v>7.9655676379023808E+16</v>
      </c>
      <c r="M265" s="7">
        <v>7.9655676379023808E+16</v>
      </c>
      <c r="N265" s="7">
        <v>7.9655676379023808E+16</v>
      </c>
      <c r="O265" s="7">
        <v>7.9655676379023808E+16</v>
      </c>
      <c r="P265" s="7">
        <v>7.9655676379023808E+16</v>
      </c>
      <c r="Q265" s="7">
        <v>7.9655676379023808E+16</v>
      </c>
      <c r="R265" s="7">
        <f t="shared" si="12"/>
        <v>1.003385507535417E+17</v>
      </c>
      <c r="S265" s="7">
        <f t="shared" si="13"/>
        <v>7.9655676379023808E+16</v>
      </c>
      <c r="T265" s="9">
        <f t="shared" si="14"/>
        <v>1.2596534900551599</v>
      </c>
    </row>
    <row r="266" spans="1:20">
      <c r="A266" s="4" t="s">
        <v>308</v>
      </c>
      <c r="B266" s="6">
        <v>655</v>
      </c>
      <c r="C266" s="7">
        <v>7.27711232602608E+17</v>
      </c>
      <c r="D266" s="7">
        <v>4.4374058334181402E+17</v>
      </c>
      <c r="E266" s="7">
        <v>6.6084887576091494E+17</v>
      </c>
      <c r="F266" s="7">
        <v>5.3312561864971699E+17</v>
      </c>
      <c r="G266" s="7">
        <v>7.3354225209461606E+17</v>
      </c>
      <c r="H266" s="7">
        <v>4.7585006401113901E+17</v>
      </c>
      <c r="I266" s="7">
        <v>6.6084887576091494E+17</v>
      </c>
      <c r="J266" s="7">
        <v>5.3312561864971699E+17</v>
      </c>
      <c r="K266" s="4" t="s">
        <v>309</v>
      </c>
      <c r="L266" s="7">
        <v>5.5041192025926202E+17</v>
      </c>
      <c r="M266" s="7">
        <v>5.5041192025926202E+17</v>
      </c>
      <c r="N266" s="7">
        <v>5.5041192025926202E+17</v>
      </c>
      <c r="O266" s="7">
        <v>5.5041192025926202E+17</v>
      </c>
      <c r="P266" s="7">
        <v>5.5041192025926202E+17</v>
      </c>
      <c r="Q266" s="7">
        <v>5.5041192025926202E+17</v>
      </c>
      <c r="R266" s="7">
        <f t="shared" si="12"/>
        <v>6.0869384440077274E+17</v>
      </c>
      <c r="S266" s="7">
        <f t="shared" si="13"/>
        <v>5.5041192025926195E+17</v>
      </c>
      <c r="T266" s="9">
        <f t="shared" si="14"/>
        <v>1.1058878305434556</v>
      </c>
    </row>
    <row r="267" spans="1:20">
      <c r="A267" s="4" t="s">
        <v>310</v>
      </c>
      <c r="B267" s="6">
        <v>282</v>
      </c>
      <c r="C267" s="7">
        <v>1.13568869191106E+17</v>
      </c>
      <c r="D267" s="7">
        <v>2.9688015028690701E+17</v>
      </c>
      <c r="E267" s="7">
        <v>2.3639559251468499E+17</v>
      </c>
      <c r="F267" s="7">
        <v>1.2965120201318301E+17</v>
      </c>
      <c r="G267" s="7">
        <v>1.1234769855464301E+17</v>
      </c>
      <c r="H267" s="7">
        <v>2.9612031077977402E+17</v>
      </c>
      <c r="I267" s="7">
        <v>2.3639559251468499E+17</v>
      </c>
      <c r="J267" s="7">
        <v>1.2965120201318301E+17</v>
      </c>
      <c r="K267" s="4" t="s">
        <v>310</v>
      </c>
      <c r="L267" s="7">
        <v>2.98508377802192E+17</v>
      </c>
      <c r="M267" s="7">
        <v>2.4423412729270202E+17</v>
      </c>
      <c r="N267" s="7">
        <v>3.3921406568430899E+17</v>
      </c>
      <c r="O267" s="7">
        <v>2.98508377802192E+17</v>
      </c>
      <c r="P267" s="7">
        <v>2.4423412729270202E+17</v>
      </c>
      <c r="Q267" s="7">
        <v>3.3921406568430899E+17</v>
      </c>
      <c r="R267" s="7">
        <f t="shared" si="12"/>
        <v>2.0672135227758829E+17</v>
      </c>
      <c r="S267" s="7">
        <f t="shared" si="13"/>
        <v>2.9986523406492909E+17</v>
      </c>
      <c r="T267" s="9">
        <f t="shared" si="14"/>
        <v>0.68938085777835589</v>
      </c>
    </row>
    <row r="268" spans="1:20">
      <c r="A268" s="4" t="s">
        <v>311</v>
      </c>
      <c r="B268" s="6">
        <v>283</v>
      </c>
      <c r="C268" s="7">
        <v>1.5480192608732701E+17</v>
      </c>
      <c r="D268" s="7">
        <v>1.4332705601472701E+17</v>
      </c>
      <c r="E268" s="7">
        <v>1.9512532497554202E+17</v>
      </c>
      <c r="F268" s="7">
        <v>1.86545296790468E+17</v>
      </c>
      <c r="G268" s="7">
        <v>1.6341145581086301E+17</v>
      </c>
      <c r="H268" s="7">
        <v>1.42291390828318E+17</v>
      </c>
      <c r="I268" s="7">
        <v>1.9512532497554202E+17</v>
      </c>
      <c r="J268" s="7">
        <v>1.86545296790468E+17</v>
      </c>
      <c r="K268" s="4" t="s">
        <v>311</v>
      </c>
      <c r="L268" s="7">
        <v>2.6683805124862701E+17</v>
      </c>
      <c r="M268" s="7">
        <v>1.66773782030392E+17</v>
      </c>
      <c r="N268" s="7">
        <v>2.6683805124862701E+17</v>
      </c>
      <c r="O268" s="7">
        <v>2.6683805124862701E+17</v>
      </c>
      <c r="P268" s="7">
        <v>1.66773782030392E+17</v>
      </c>
      <c r="Q268" s="7">
        <v>2.6683805124862701E+17</v>
      </c>
      <c r="R268" s="7">
        <f t="shared" si="12"/>
        <v>1.6776690148289466E+17</v>
      </c>
      <c r="S268" s="7">
        <f t="shared" si="13"/>
        <v>2.4682519740498E+17</v>
      </c>
      <c r="T268" s="9">
        <f t="shared" si="14"/>
        <v>0.67969924969868478</v>
      </c>
    </row>
    <row r="269" spans="1:20">
      <c r="A269" s="4" t="s">
        <v>312</v>
      </c>
      <c r="B269" s="6">
        <v>284</v>
      </c>
      <c r="C269" s="7">
        <v>2.1297589930613402E+17</v>
      </c>
      <c r="D269" s="7">
        <v>1.8848936542868998E+17</v>
      </c>
      <c r="E269" s="7">
        <v>2.27781710487844E+17</v>
      </c>
      <c r="F269" s="7">
        <v>4.2171730809605299E+17</v>
      </c>
      <c r="G269" s="7">
        <v>2.09331391938328E+17</v>
      </c>
      <c r="H269" s="7">
        <v>1.8402484390312899E+17</v>
      </c>
      <c r="I269" s="7">
        <v>2.27781710487844E+17</v>
      </c>
      <c r="J269" s="7">
        <v>4.2171730809605299E+17</v>
      </c>
      <c r="K269" s="4" t="s">
        <v>312</v>
      </c>
      <c r="L269" s="7">
        <v>2.5309078943094099E+17</v>
      </c>
      <c r="M269" s="7">
        <v>1.2654539471547E+17</v>
      </c>
      <c r="N269" s="7">
        <v>2.78399868374036E+17</v>
      </c>
      <c r="O269" s="7">
        <v>2.5309078943094099E+17</v>
      </c>
      <c r="P269" s="7">
        <v>1.2654539471547E+17</v>
      </c>
      <c r="Q269" s="7">
        <v>2.78399868374036E+17</v>
      </c>
      <c r="R269" s="7">
        <f t="shared" si="12"/>
        <v>2.2972946904240067E+17</v>
      </c>
      <c r="S269" s="7">
        <f t="shared" si="13"/>
        <v>2.353744341707753E+17</v>
      </c>
      <c r="T269" s="9">
        <f t="shared" si="14"/>
        <v>0.97601708465806047</v>
      </c>
    </row>
    <row r="270" spans="1:20">
      <c r="A270" s="4" t="s">
        <v>313</v>
      </c>
      <c r="B270" s="6">
        <v>657</v>
      </c>
      <c r="C270" s="7">
        <v>5.5460986215478502E+17</v>
      </c>
      <c r="D270" s="7">
        <v>3.9092308906306099E+17</v>
      </c>
      <c r="E270" s="7">
        <v>4.57916645689656E+17</v>
      </c>
      <c r="F270" s="7">
        <v>3.6567349982662701E+17</v>
      </c>
      <c r="G270" s="7">
        <v>5.6062041238503398E+17</v>
      </c>
      <c r="H270" s="7">
        <v>5.1428453424638701E+17</v>
      </c>
      <c r="I270" s="7">
        <v>4.57916645689656E+17</v>
      </c>
      <c r="J270" s="7">
        <v>3.6567349982662701E+17</v>
      </c>
      <c r="K270" s="4" t="s">
        <v>314</v>
      </c>
      <c r="L270" s="7">
        <v>4.2794189405025702E+17</v>
      </c>
      <c r="M270" s="7">
        <v>4.2794189405025702E+17</v>
      </c>
      <c r="N270" s="7">
        <v>4.2794189405025702E+17</v>
      </c>
      <c r="O270" s="7">
        <v>4.2794189405025702E+17</v>
      </c>
      <c r="P270" s="7">
        <v>4.2794189405025702E+17</v>
      </c>
      <c r="Q270" s="7">
        <v>4.2794189405025702E+17</v>
      </c>
      <c r="R270" s="7">
        <f t="shared" si="12"/>
        <v>4.7700802836694957E+17</v>
      </c>
      <c r="S270" s="7">
        <f t="shared" si="13"/>
        <v>4.2794189405025702E+17</v>
      </c>
      <c r="T270" s="9">
        <f t="shared" si="14"/>
        <v>1.1146560666269572</v>
      </c>
    </row>
    <row r="271" spans="1:20">
      <c r="A271" s="4" t="s">
        <v>315</v>
      </c>
      <c r="B271" s="6">
        <v>80</v>
      </c>
      <c r="C271" s="7">
        <v>1.25126135672466E+17</v>
      </c>
      <c r="D271" s="7">
        <v>1.9218631438363699E+17</v>
      </c>
      <c r="E271" s="7">
        <v>1.62938799816564E+17</v>
      </c>
      <c r="F271" s="7">
        <v>1.61672526211324E+17</v>
      </c>
      <c r="G271" s="7">
        <v>1.6200190171761798E+17</v>
      </c>
      <c r="H271" s="7">
        <v>1.9042114405229101E+17</v>
      </c>
      <c r="I271" s="7">
        <v>1.62938799816564E+17</v>
      </c>
      <c r="J271" s="7">
        <v>1.61672526211324E+17</v>
      </c>
      <c r="K271" s="4" t="s">
        <v>315</v>
      </c>
      <c r="L271" s="7">
        <v>1.8104311090729299E+17</v>
      </c>
      <c r="M271" s="7">
        <v>1.8104311090729299E+17</v>
      </c>
      <c r="N271" s="7">
        <v>1.8104311090729299E+17</v>
      </c>
      <c r="O271" s="7">
        <v>1.8104311090729299E+17</v>
      </c>
      <c r="P271" s="7">
        <v>1.8104311090729299E+17</v>
      </c>
      <c r="Q271" s="7">
        <v>1.8104311090729299E+17</v>
      </c>
      <c r="R271" s="7">
        <f t="shared" si="12"/>
        <v>1.6550921694000339E+17</v>
      </c>
      <c r="S271" s="7">
        <f t="shared" si="13"/>
        <v>1.8104311090729299E+17</v>
      </c>
      <c r="T271" s="9">
        <f t="shared" si="14"/>
        <v>0.91419781791507071</v>
      </c>
    </row>
    <row r="272" spans="1:20">
      <c r="A272" s="4" t="s">
        <v>316</v>
      </c>
      <c r="B272" s="6">
        <v>178</v>
      </c>
      <c r="C272" s="7">
        <v>1.8118640054396198E+17</v>
      </c>
      <c r="D272" s="7">
        <v>1.74236307820884E+16</v>
      </c>
      <c r="E272" s="7">
        <v>8.7118153910442208E+16</v>
      </c>
      <c r="F272" s="7">
        <v>1.5202499649122202E+17</v>
      </c>
      <c r="G272" s="7">
        <v>1.58269486168076E+17</v>
      </c>
      <c r="H272" s="7">
        <v>2.05211651433486E+16</v>
      </c>
      <c r="I272" s="7">
        <v>8.7118153910442208E+16</v>
      </c>
      <c r="J272" s="7">
        <v>1.5202499649122202E+17</v>
      </c>
      <c r="L272" s="7"/>
      <c r="M272" s="7"/>
      <c r="N272" s="7"/>
      <c r="O272" s="7"/>
      <c r="P272" s="7"/>
      <c r="Q272" s="7"/>
      <c r="R272" s="7">
        <f t="shared" si="12"/>
        <v>9.7948048217876128E+16</v>
      </c>
      <c r="S272" s="7">
        <f t="shared" si="13"/>
        <v>0</v>
      </c>
      <c r="T272" s="9" t="str">
        <f t="shared" si="14"/>
        <v>Inf</v>
      </c>
    </row>
    <row r="273" spans="1:20">
      <c r="A273" s="4" t="s">
        <v>317</v>
      </c>
      <c r="B273" s="6">
        <v>774</v>
      </c>
      <c r="C273" s="7">
        <v>7.63937843621028E+16</v>
      </c>
      <c r="D273" s="7">
        <v>4.34313277685272E+16</v>
      </c>
      <c r="E273" s="7">
        <v>4.7242198442923E+16</v>
      </c>
      <c r="F273" s="7">
        <v>6.24468197315686E+16</v>
      </c>
      <c r="G273" s="7"/>
      <c r="H273" s="7"/>
      <c r="I273" s="7"/>
      <c r="J273" s="7"/>
      <c r="L273" s="7"/>
      <c r="M273" s="7"/>
      <c r="N273" s="7"/>
      <c r="O273" s="7"/>
      <c r="P273" s="7"/>
      <c r="Q273" s="7"/>
      <c r="R273" s="7">
        <f t="shared" si="12"/>
        <v>2.8182437572611384E+16</v>
      </c>
      <c r="S273" s="7">
        <f t="shared" si="13"/>
        <v>0</v>
      </c>
      <c r="T273" s="9" t="str">
        <f t="shared" si="14"/>
        <v>Inf</v>
      </c>
    </row>
    <row r="274" spans="1:20">
      <c r="A274" s="4" t="s">
        <v>431</v>
      </c>
      <c r="B274" s="6">
        <v>179</v>
      </c>
      <c r="C274" s="7"/>
      <c r="D274" s="7"/>
      <c r="E274" s="7"/>
      <c r="F274" s="7"/>
      <c r="G274" s="7">
        <v>6.1173952748880896E+16</v>
      </c>
      <c r="H274" s="7">
        <v>4.9447525738761296E+16</v>
      </c>
      <c r="I274" s="7">
        <v>3.9306459251797504E+16</v>
      </c>
      <c r="J274" s="7">
        <v>5.1828446677553296E+16</v>
      </c>
      <c r="L274" s="7"/>
      <c r="M274" s="7"/>
      <c r="N274" s="7"/>
      <c r="O274" s="7"/>
      <c r="P274" s="7"/>
      <c r="Q274" s="7"/>
      <c r="R274" s="7">
        <f t="shared" si="12"/>
        <v>2.5080612994793616E+16</v>
      </c>
      <c r="S274" s="7">
        <f t="shared" si="13"/>
        <v>0</v>
      </c>
      <c r="T274" s="9" t="str">
        <f t="shared" si="14"/>
        <v>Inf</v>
      </c>
    </row>
    <row r="275" spans="1:20">
      <c r="A275" s="4" t="s">
        <v>318</v>
      </c>
      <c r="B275" s="6">
        <v>177</v>
      </c>
      <c r="C275" s="7">
        <v>9.9831632766294096E+16</v>
      </c>
      <c r="D275" s="7">
        <v>9.78583713630492E+16</v>
      </c>
      <c r="E275" s="7">
        <v>5.24803564692792E+16</v>
      </c>
      <c r="F275" s="7">
        <v>7.3488558603938096E+16</v>
      </c>
      <c r="G275" s="7">
        <v>9.17531565604564E+16</v>
      </c>
      <c r="H275" s="7">
        <v>1.01007192751206E+17</v>
      </c>
      <c r="I275" s="7">
        <v>5.24803564692792E+16</v>
      </c>
      <c r="J275" s="7">
        <v>7.3488558603938096E+16</v>
      </c>
      <c r="L275" s="7"/>
      <c r="M275" s="7"/>
      <c r="N275" s="7"/>
      <c r="O275" s="7"/>
      <c r="P275" s="7"/>
      <c r="Q275" s="7"/>
      <c r="R275" s="7">
        <f t="shared" si="12"/>
        <v>8.1660515817328432E+16</v>
      </c>
      <c r="S275" s="7">
        <f t="shared" si="13"/>
        <v>0</v>
      </c>
      <c r="T275" s="9" t="str">
        <f t="shared" si="14"/>
        <v>Inf</v>
      </c>
    </row>
    <row r="276" spans="1:20">
      <c r="A276" s="4" t="s">
        <v>319</v>
      </c>
      <c r="B276" s="6">
        <v>247</v>
      </c>
      <c r="C276" s="7">
        <v>1.47499733867773E+16</v>
      </c>
      <c r="D276" s="7">
        <v>3.18701254091672E+16</v>
      </c>
      <c r="E276" s="7">
        <v>1.26314521438772E+16</v>
      </c>
      <c r="F276" s="7">
        <v>5.94508658617368E+16</v>
      </c>
      <c r="G276" s="7">
        <v>1.33148460931998E+16</v>
      </c>
      <c r="H276" s="7">
        <v>2.04694301408472E+16</v>
      </c>
      <c r="I276" s="7">
        <v>1.26314521438772E+16</v>
      </c>
      <c r="J276" s="7">
        <v>5.94508658617368E+16</v>
      </c>
      <c r="K276" s="4" t="s">
        <v>319</v>
      </c>
      <c r="L276" s="7">
        <v>3.59870431449497E+16</v>
      </c>
      <c r="M276" s="7">
        <v>3.59870431449497E+16</v>
      </c>
      <c r="N276" s="7">
        <v>3.59870431449497E+16</v>
      </c>
      <c r="O276" s="7">
        <v>3.59870431449497E+16</v>
      </c>
      <c r="P276" s="7">
        <v>3.59870431449497E+16</v>
      </c>
      <c r="Q276" s="7">
        <v>3.59870431449497E+16</v>
      </c>
      <c r="R276" s="7">
        <f t="shared" si="12"/>
        <v>2.1795178483835568E+16</v>
      </c>
      <c r="S276" s="7">
        <f t="shared" si="13"/>
        <v>3.5987043144949704E+16</v>
      </c>
      <c r="T276" s="9">
        <f t="shared" si="14"/>
        <v>0.60563960189916932</v>
      </c>
    </row>
    <row r="277" spans="1:20">
      <c r="A277" s="4" t="s">
        <v>320</v>
      </c>
      <c r="B277" s="6">
        <v>248</v>
      </c>
      <c r="C277" s="7">
        <v>2961488396036400</v>
      </c>
      <c r="D277" s="7">
        <v>5.86056994847818E+16</v>
      </c>
      <c r="E277" s="7">
        <v>283667470884713</v>
      </c>
      <c r="F277" s="7">
        <v>635380872601681</v>
      </c>
      <c r="G277" s="7">
        <v>2836674708847130</v>
      </c>
      <c r="H277" s="7">
        <v>5.76695968308622E+16</v>
      </c>
      <c r="I277" s="7">
        <v>283667470884713</v>
      </c>
      <c r="J277" s="7">
        <v>635380872601681</v>
      </c>
      <c r="L277" s="7"/>
      <c r="M277" s="7"/>
      <c r="N277" s="7"/>
      <c r="O277" s="7"/>
      <c r="P277" s="7"/>
      <c r="Q277" s="7"/>
      <c r="R277" s="7">
        <f t="shared" si="12"/>
        <v>1.8459657241604712E+16</v>
      </c>
      <c r="S277" s="7">
        <f t="shared" si="13"/>
        <v>0</v>
      </c>
      <c r="T277" s="9" t="str">
        <f t="shared" si="14"/>
        <v>Inf</v>
      </c>
    </row>
    <row r="278" spans="1:20">
      <c r="A278" s="4" t="s">
        <v>321</v>
      </c>
      <c r="B278" s="6">
        <v>194</v>
      </c>
      <c r="C278" s="7">
        <v>3.70368897675722E+16</v>
      </c>
      <c r="D278" s="7">
        <v>1.18192229015905E+16</v>
      </c>
      <c r="E278" s="7">
        <v>2.9922083295166E+16</v>
      </c>
      <c r="F278" s="7">
        <v>2.9869202276774E+16</v>
      </c>
      <c r="G278" s="7">
        <v>3.49656166683623E+16</v>
      </c>
      <c r="H278" s="7">
        <v>1.07719499862597E+16</v>
      </c>
      <c r="I278" s="7">
        <v>2.9922083295166E+16</v>
      </c>
      <c r="J278" s="7">
        <v>2.9869202276774E+16</v>
      </c>
      <c r="L278" s="7"/>
      <c r="M278" s="7"/>
      <c r="N278" s="7"/>
      <c r="O278" s="7"/>
      <c r="P278" s="7"/>
      <c r="Q278" s="7"/>
      <c r="R278" s="7">
        <f t="shared" si="12"/>
        <v>2.6152597114794904E+16</v>
      </c>
      <c r="S278" s="7">
        <f t="shared" si="13"/>
        <v>0</v>
      </c>
      <c r="T278" s="9" t="str">
        <f t="shared" si="14"/>
        <v>Inf</v>
      </c>
    </row>
    <row r="279" spans="1:20">
      <c r="A279" s="4" t="s">
        <v>322</v>
      </c>
      <c r="B279" s="6">
        <v>660</v>
      </c>
      <c r="C279" s="7">
        <v>2.21441145330752E+17</v>
      </c>
      <c r="D279" s="7">
        <v>1.9255945433174499E+17</v>
      </c>
      <c r="E279" s="7">
        <v>3.1235022776311603E+17</v>
      </c>
      <c r="F279" s="7">
        <v>8.9731890885539808E+16</v>
      </c>
      <c r="G279" s="7">
        <v>1.9435453784078301E+17</v>
      </c>
      <c r="H279" s="7">
        <v>1.9581109443496499E+17</v>
      </c>
      <c r="I279" s="7">
        <v>3.1235022776311603E+17</v>
      </c>
      <c r="J279" s="7">
        <v>8.9731890885539808E+16</v>
      </c>
      <c r="K279" s="4" t="s">
        <v>323</v>
      </c>
      <c r="L279" s="7">
        <v>2.4879370599276E+17</v>
      </c>
      <c r="M279" s="7">
        <v>2.4879370599276E+17</v>
      </c>
      <c r="N279" s="7">
        <v>2.4879370599276E+17</v>
      </c>
      <c r="O279" s="7">
        <v>2.4879370599276E+17</v>
      </c>
      <c r="P279" s="7">
        <v>2.4879370599276E+17</v>
      </c>
      <c r="Q279" s="7">
        <v>2.4879370599276E+17</v>
      </c>
      <c r="R279" s="7">
        <f t="shared" si="12"/>
        <v>2.2330319220822554E+17</v>
      </c>
      <c r="S279" s="7">
        <f t="shared" si="13"/>
        <v>2.4879370599276E+17</v>
      </c>
      <c r="T279" s="9">
        <f t="shared" si="14"/>
        <v>0.89754357457388312</v>
      </c>
    </row>
    <row r="280" spans="1:20">
      <c r="A280" s="4" t="s">
        <v>324</v>
      </c>
      <c r="B280" s="6">
        <v>661</v>
      </c>
      <c r="C280" s="7">
        <v>6.6360339757307104E+16</v>
      </c>
      <c r="D280" s="7">
        <v>3.38582089467078E+16</v>
      </c>
      <c r="E280" s="7">
        <v>8.7488912006996896E+16</v>
      </c>
      <c r="F280" s="7">
        <v>4.23324373792476E+16</v>
      </c>
      <c r="G280" s="7">
        <v>8.1408432622510592E+16</v>
      </c>
      <c r="H280" s="7">
        <v>3.92241955498036E+16</v>
      </c>
      <c r="I280" s="7">
        <v>8.7488912006996896E+16</v>
      </c>
      <c r="J280" s="7">
        <v>4.23324373792476E+16</v>
      </c>
      <c r="K280" s="4" t="s">
        <v>325</v>
      </c>
      <c r="L280" s="7">
        <v>6.4455914291110704E+16</v>
      </c>
      <c r="M280" s="7">
        <v>6.4455914291110704E+16</v>
      </c>
      <c r="N280" s="7">
        <v>6.4455914291110704E+16</v>
      </c>
      <c r="O280" s="7">
        <v>6.4455914291110704E+16</v>
      </c>
      <c r="P280" s="7">
        <v>6.4455914291110704E+16</v>
      </c>
      <c r="Q280" s="7">
        <v>6.4455914291110704E+16</v>
      </c>
      <c r="R280" s="7">
        <f t="shared" si="12"/>
        <v>6.36075938714732E+16</v>
      </c>
      <c r="S280" s="7">
        <f t="shared" si="13"/>
        <v>6.4455914291110704E+16</v>
      </c>
      <c r="T280" s="9">
        <f t="shared" si="14"/>
        <v>0.98683874972580288</v>
      </c>
    </row>
    <row r="281" spans="1:20">
      <c r="A281" s="4" t="s">
        <v>326</v>
      </c>
      <c r="B281" s="6">
        <v>293</v>
      </c>
      <c r="C281" s="7">
        <v>2.9104153895379699E+17</v>
      </c>
      <c r="D281" s="7">
        <v>2.7004319673292602E+17</v>
      </c>
      <c r="E281" s="7">
        <v>3.16104076443224E+17</v>
      </c>
      <c r="F281" s="7">
        <v>2.0640061512518E+17</v>
      </c>
      <c r="G281" s="7">
        <v>2.7975210765225299E+17</v>
      </c>
      <c r="H281" s="7">
        <v>2.7026898535895699E+17</v>
      </c>
      <c r="I281" s="7">
        <v>3.16104076443224E+17</v>
      </c>
      <c r="J281" s="7">
        <v>2.0640061512518E+17</v>
      </c>
      <c r="K281" s="4" t="s">
        <v>326</v>
      </c>
      <c r="L281" s="7">
        <v>4.1898920294389101E+17</v>
      </c>
      <c r="M281" s="7">
        <v>5.120979147092E+17</v>
      </c>
      <c r="N281" s="7">
        <v>3.2588049117858202E+17</v>
      </c>
      <c r="O281" s="7">
        <v>4.1898920294389101E+17</v>
      </c>
      <c r="P281" s="7">
        <v>5.120979147092E+17</v>
      </c>
      <c r="Q281" s="7">
        <v>3.2588049117858202E+17</v>
      </c>
      <c r="R281" s="7">
        <f t="shared" si="12"/>
        <v>2.8213715875017517E+17</v>
      </c>
      <c r="S281" s="7">
        <f t="shared" si="13"/>
        <v>4.0967833176736006E+17</v>
      </c>
      <c r="T281" s="9">
        <f t="shared" si="14"/>
        <v>0.68867971985003484</v>
      </c>
    </row>
    <row r="282" spans="1:20">
      <c r="A282" s="4" t="s">
        <v>327</v>
      </c>
      <c r="B282" s="6">
        <v>99</v>
      </c>
      <c r="C282" s="7">
        <v>8.9307973815918096E+16</v>
      </c>
      <c r="D282" s="7">
        <v>3.25118495437659E+16</v>
      </c>
      <c r="E282" s="7">
        <v>2.70638965825679E+16</v>
      </c>
      <c r="F282" s="7">
        <v>1.0260522197383101E+17</v>
      </c>
      <c r="G282" s="7">
        <v>8.8577651600133696E+16</v>
      </c>
      <c r="H282" s="7">
        <v>4.9280122975185296E+16</v>
      </c>
      <c r="I282" s="7">
        <v>2.70638965825679E+16</v>
      </c>
      <c r="J282" s="7">
        <v>1.0260522197383101E+17</v>
      </c>
      <c r="K282" s="4" t="s">
        <v>327</v>
      </c>
      <c r="L282" s="7">
        <v>4.84717021053256E+16</v>
      </c>
      <c r="M282" s="7">
        <v>4.84717021053256E+16</v>
      </c>
      <c r="N282" s="7">
        <v>4.84717021053256E+16</v>
      </c>
      <c r="O282" s="7">
        <v>4.84717021053256E+16</v>
      </c>
      <c r="P282" s="7">
        <v>4.84717021053256E+16</v>
      </c>
      <c r="Q282" s="7">
        <v>4.84717021053256E+16</v>
      </c>
      <c r="R282" s="7">
        <f t="shared" si="12"/>
        <v>5.733133086240392E+16</v>
      </c>
      <c r="S282" s="7">
        <f t="shared" si="13"/>
        <v>4.84717021053256E+16</v>
      </c>
      <c r="T282" s="9">
        <f t="shared" si="14"/>
        <v>1.1827794026672918</v>
      </c>
    </row>
    <row r="283" spans="1:20">
      <c r="A283" s="4" t="s">
        <v>328</v>
      </c>
      <c r="B283" s="6">
        <v>292</v>
      </c>
      <c r="C283" s="7">
        <v>1.3212554172144099E+17</v>
      </c>
      <c r="D283" s="7">
        <v>1.04234732030082E+17</v>
      </c>
      <c r="E283" s="7">
        <v>1.37586548482806E+17</v>
      </c>
      <c r="F283" s="7">
        <v>1.00665646831874E+17</v>
      </c>
      <c r="G283" s="7">
        <v>1.2916652436423901E+17</v>
      </c>
      <c r="H283" s="7">
        <v>8.9386540122801296E+16</v>
      </c>
      <c r="I283" s="7">
        <v>1.37586548482806E+17</v>
      </c>
      <c r="J283" s="7">
        <v>1.00665646831874E+17</v>
      </c>
      <c r="K283" s="4" t="s">
        <v>328</v>
      </c>
      <c r="L283" s="7">
        <v>3.30431865684224E+17</v>
      </c>
      <c r="M283" s="7">
        <v>4.2484097016543098E+17</v>
      </c>
      <c r="N283" s="7">
        <v>2.3602276120301699E+17</v>
      </c>
      <c r="O283" s="7">
        <v>3.30431865684224E+17</v>
      </c>
      <c r="P283" s="7">
        <v>4.2484097016543098E+17</v>
      </c>
      <c r="Q283" s="7">
        <v>2.3602276120301699E+17</v>
      </c>
      <c r="R283" s="7">
        <f t="shared" si="12"/>
        <v>1.1957952996381368E+17</v>
      </c>
      <c r="S283" s="7">
        <f t="shared" si="13"/>
        <v>3.209909552361033E+17</v>
      </c>
      <c r="T283" s="9">
        <f t="shared" si="14"/>
        <v>0.37253239698251794</v>
      </c>
    </row>
    <row r="284" spans="1:20">
      <c r="A284" s="4" t="s">
        <v>329</v>
      </c>
      <c r="B284" s="6">
        <v>101</v>
      </c>
      <c r="C284" s="7">
        <v>1.3250987276368701E+17</v>
      </c>
      <c r="D284" s="7">
        <v>1.7687629181938202E+17</v>
      </c>
      <c r="E284" s="7">
        <v>1.37784788466678E+17</v>
      </c>
      <c r="F284" s="7">
        <v>1.9176585040503501E+17</v>
      </c>
      <c r="G284" s="7">
        <v>1.29461332746118E+17</v>
      </c>
      <c r="H284" s="7">
        <v>2.0039069715490099E+17</v>
      </c>
      <c r="I284" s="7">
        <v>1.37784788466678E+17</v>
      </c>
      <c r="J284" s="7">
        <v>1.9176585040503501E+17</v>
      </c>
      <c r="K284" s="4" t="s">
        <v>329</v>
      </c>
      <c r="L284" s="7">
        <v>8.1845808750452704E+16</v>
      </c>
      <c r="M284" s="7">
        <v>8.1845808750452704E+16</v>
      </c>
      <c r="N284" s="7">
        <v>8.1845808750452704E+16</v>
      </c>
      <c r="O284" s="7">
        <v>8.1845808750452704E+16</v>
      </c>
      <c r="P284" s="7">
        <v>8.1845808750452704E+16</v>
      </c>
      <c r="Q284" s="7">
        <v>8.1845808750452704E+16</v>
      </c>
      <c r="R284" s="7">
        <f t="shared" si="12"/>
        <v>1.563977507531201E+17</v>
      </c>
      <c r="S284" s="7">
        <f t="shared" si="13"/>
        <v>8.1845808750452704E+16</v>
      </c>
      <c r="T284" s="9">
        <f t="shared" si="14"/>
        <v>1.910882831275768</v>
      </c>
    </row>
    <row r="285" spans="1:20">
      <c r="A285" s="4" t="s">
        <v>330</v>
      </c>
      <c r="B285" s="6">
        <v>901</v>
      </c>
      <c r="C285" s="7">
        <v>2.19823559580573E+16</v>
      </c>
      <c r="D285" s="7">
        <v>4611402654462960</v>
      </c>
      <c r="E285" s="7">
        <v>2.50619709481682E+16</v>
      </c>
      <c r="F285" s="7">
        <v>2.50378754018324E+16</v>
      </c>
      <c r="G285" s="7">
        <v>2.31993652673004E+16</v>
      </c>
      <c r="H285" s="7">
        <v>3679097335191100</v>
      </c>
      <c r="I285" s="7">
        <v>2.50619709481682E+16</v>
      </c>
      <c r="J285" s="7">
        <v>2.50378754018324E+16</v>
      </c>
      <c r="L285" s="7"/>
      <c r="M285" s="7"/>
      <c r="N285" s="7"/>
      <c r="O285" s="7"/>
      <c r="P285" s="7"/>
      <c r="Q285" s="7"/>
      <c r="R285" s="7">
        <f t="shared" si="12"/>
        <v>1.8043212006885464E+16</v>
      </c>
      <c r="S285" s="7">
        <f t="shared" si="13"/>
        <v>0</v>
      </c>
      <c r="T285" s="9" t="str">
        <f t="shared" si="14"/>
        <v>Inf</v>
      </c>
    </row>
    <row r="286" spans="1:20">
      <c r="A286" s="4" t="s">
        <v>331</v>
      </c>
      <c r="B286" s="6">
        <v>119</v>
      </c>
      <c r="C286" s="7">
        <v>2.2588316968312998E+17</v>
      </c>
      <c r="D286" s="7">
        <v>5.03669052745842E+16</v>
      </c>
      <c r="E286" s="7">
        <v>1.71645466556712E+17</v>
      </c>
      <c r="F286" s="7">
        <v>1.7712742054890202E+17</v>
      </c>
      <c r="G286" s="7">
        <v>2.2226766163179901E+17</v>
      </c>
      <c r="H286" s="7">
        <v>5.03381241858558E+16</v>
      </c>
      <c r="I286" s="7">
        <v>1.71645466556712E+17</v>
      </c>
      <c r="J286" s="7">
        <v>1.7712742054890202E+17</v>
      </c>
      <c r="K286" s="4" t="s">
        <v>331</v>
      </c>
      <c r="L286" s="7">
        <v>1.30731699328164E+17</v>
      </c>
      <c r="M286" s="7">
        <v>2.1788616554694099E+17</v>
      </c>
      <c r="N286" s="7">
        <v>6.53658496640824E+16</v>
      </c>
      <c r="O286" s="7">
        <v>1.30731699328164E+17</v>
      </c>
      <c r="P286" s="7">
        <v>2.1788616554694099E+17</v>
      </c>
      <c r="Q286" s="7">
        <v>6.53658496640824E+16</v>
      </c>
      <c r="R286" s="7">
        <f t="shared" si="12"/>
        <v>1.5153476113820915E+17</v>
      </c>
      <c r="S286" s="7">
        <f t="shared" si="13"/>
        <v>1.2855283767269493E+17</v>
      </c>
      <c r="T286" s="9">
        <f t="shared" si="14"/>
        <v>1.1787741436251131</v>
      </c>
    </row>
    <row r="287" spans="1:20">
      <c r="A287" s="4" t="s">
        <v>332</v>
      </c>
      <c r="B287" s="6">
        <v>289</v>
      </c>
      <c r="C287" s="7">
        <v>1.28627392517574E+17</v>
      </c>
      <c r="D287" s="7">
        <v>5.194434606312E+16</v>
      </c>
      <c r="E287" s="7">
        <v>1.2118327693445699E+17</v>
      </c>
      <c r="F287" s="7">
        <v>8.1104250663300192E+16</v>
      </c>
      <c r="G287" s="7">
        <v>1.26376845945934E+17</v>
      </c>
      <c r="H287" s="7">
        <v>5.1788538992775696E+16</v>
      </c>
      <c r="I287" s="7">
        <v>1.2118327693445699E+17</v>
      </c>
      <c r="J287" s="7">
        <v>8.1104250663300192E+16</v>
      </c>
      <c r="K287" s="4" t="s">
        <v>332</v>
      </c>
      <c r="L287" s="7">
        <v>1.6062584571578E+17</v>
      </c>
      <c r="M287" s="7">
        <v>1.96320478097064E+17</v>
      </c>
      <c r="N287" s="7">
        <v>1.2493121333449501E+17</v>
      </c>
      <c r="O287" s="7">
        <v>1.6062584571578E+17</v>
      </c>
      <c r="P287" s="7">
        <v>1.96320478097064E+17</v>
      </c>
      <c r="Q287" s="7">
        <v>1.2493121333449501E+17</v>
      </c>
      <c r="R287" s="7">
        <f t="shared" si="12"/>
        <v>9.8275976674577664E+16</v>
      </c>
      <c r="S287" s="7">
        <f t="shared" si="13"/>
        <v>1.570563824776513E+17</v>
      </c>
      <c r="T287" s="9">
        <f t="shared" si="14"/>
        <v>0.62573691768662809</v>
      </c>
    </row>
    <row r="288" spans="1:20">
      <c r="A288" s="4" t="s">
        <v>333</v>
      </c>
      <c r="B288" s="6">
        <v>401</v>
      </c>
      <c r="C288" s="7">
        <v>1.7592090270023299E+17</v>
      </c>
      <c r="D288" s="7">
        <v>1.1312921576066099E+17</v>
      </c>
      <c r="E288" s="7">
        <v>1.6573974682390701E+17</v>
      </c>
      <c r="F288" s="7">
        <v>1.07338979319834E+17</v>
      </c>
      <c r="G288" s="7">
        <v>1.7284287883064602E+17</v>
      </c>
      <c r="H288" s="7">
        <v>1.12927960353804E+17</v>
      </c>
      <c r="I288" s="7">
        <v>1.6573974682390701E+17</v>
      </c>
      <c r="J288" s="7">
        <v>1.07338979319834E+17</v>
      </c>
      <c r="K288" s="4" t="s">
        <v>333</v>
      </c>
      <c r="L288" s="7">
        <v>2.1968449505378E+17</v>
      </c>
      <c r="M288" s="7">
        <v>2.6850327173239802E+17</v>
      </c>
      <c r="N288" s="7">
        <v>1.7086571837516198E+17</v>
      </c>
      <c r="O288" s="7">
        <v>2.1968449505378E+17</v>
      </c>
      <c r="P288" s="7">
        <v>2.6850327173239802E+17</v>
      </c>
      <c r="Q288" s="7">
        <v>1.7086571837516198E+17</v>
      </c>
      <c r="R288" s="7">
        <f t="shared" si="12"/>
        <v>1.4667896562595709E+17</v>
      </c>
      <c r="S288" s="7">
        <f t="shared" si="13"/>
        <v>2.1480261738591821E+17</v>
      </c>
      <c r="T288" s="9">
        <f t="shared" si="14"/>
        <v>0.68285464772727167</v>
      </c>
    </row>
    <row r="289" spans="1:20">
      <c r="A289" s="4" t="s">
        <v>334</v>
      </c>
      <c r="B289" s="6">
        <v>28</v>
      </c>
      <c r="C289" s="7">
        <v>8.6275447055090704E+16</v>
      </c>
      <c r="D289" s="7">
        <v>6.5302294510308E+16</v>
      </c>
      <c r="E289" s="7">
        <v>5.99895320313556E+16</v>
      </c>
      <c r="F289" s="7">
        <v>8.5490799365996704E+16</v>
      </c>
      <c r="G289" s="7">
        <v>8.0975906012511392E+16</v>
      </c>
      <c r="H289" s="7">
        <v>6.4771884645597296E+16</v>
      </c>
      <c r="I289" s="7">
        <v>5.99895320313556E+16</v>
      </c>
      <c r="J289" s="7">
        <v>8.5490799365996704E+16</v>
      </c>
      <c r="K289" s="4" t="s">
        <v>334</v>
      </c>
      <c r="L289" s="7">
        <v>4.89109249828326E+16</v>
      </c>
      <c r="M289" s="7">
        <v>4.89109249828326E+16</v>
      </c>
      <c r="N289" s="7">
        <v>4.89109249828326E+16</v>
      </c>
      <c r="O289" s="7">
        <v>4.89109249828326E+16</v>
      </c>
      <c r="P289" s="7">
        <v>4.89109249828326E+16</v>
      </c>
      <c r="Q289" s="7">
        <v>4.89109249828326E+16</v>
      </c>
      <c r="R289" s="7">
        <f t="shared" si="12"/>
        <v>7.1144769379532456E+16</v>
      </c>
      <c r="S289" s="7">
        <f t="shared" si="13"/>
        <v>4.89109249828326E+16</v>
      </c>
      <c r="T289" s="9">
        <f t="shared" si="14"/>
        <v>1.45457828500491</v>
      </c>
    </row>
    <row r="290" spans="1:20">
      <c r="A290" s="4" t="s">
        <v>335</v>
      </c>
      <c r="B290" s="6">
        <v>143</v>
      </c>
      <c r="C290" s="7">
        <v>1.29137428249583E+16</v>
      </c>
      <c r="D290" s="7">
        <v>1.15604236104882E+16</v>
      </c>
      <c r="E290" s="7">
        <v>1.1836611205278E+16</v>
      </c>
      <c r="F290" s="7">
        <v>1.17678713786749E+16</v>
      </c>
      <c r="G290" s="7">
        <v>1.27271189216217E+16</v>
      </c>
      <c r="H290" s="7">
        <v>1.16985174078831E+16</v>
      </c>
      <c r="I290" s="7">
        <v>1.1836611205278E+16</v>
      </c>
      <c r="J290" s="7">
        <v>1.17678713786749E+16</v>
      </c>
      <c r="K290" s="4" t="s">
        <v>335</v>
      </c>
      <c r="L290" s="7">
        <v>1.09598251900722E+16</v>
      </c>
      <c r="M290" s="7">
        <v>1.09598251900722E+16</v>
      </c>
      <c r="N290" s="7">
        <v>1.09598251900722E+16</v>
      </c>
      <c r="O290" s="7">
        <v>1.09598251900722E+16</v>
      </c>
      <c r="P290" s="7">
        <v>1.09598251900722E+16</v>
      </c>
      <c r="Q290" s="7">
        <v>1.09598251900722E+16</v>
      </c>
      <c r="R290" s="7">
        <f t="shared" si="12"/>
        <v>1.2062740914193584E+16</v>
      </c>
      <c r="S290" s="7">
        <f t="shared" si="13"/>
        <v>1.09598251900722E+16</v>
      </c>
      <c r="T290" s="9">
        <f t="shared" si="14"/>
        <v>1.1006326017973758</v>
      </c>
    </row>
    <row r="291" spans="1:20">
      <c r="A291" s="4" t="s">
        <v>336</v>
      </c>
      <c r="B291" s="6">
        <v>107</v>
      </c>
      <c r="C291" s="7">
        <v>3432558811780860</v>
      </c>
      <c r="D291" s="7">
        <v>3035115650328380</v>
      </c>
      <c r="E291" s="7">
        <v>3401422711574910</v>
      </c>
      <c r="F291" s="7">
        <v>5760649929425830</v>
      </c>
      <c r="G291" s="7">
        <v>3473375884319760</v>
      </c>
      <c r="H291" s="7">
        <v>2503098251851280</v>
      </c>
      <c r="I291" s="7">
        <v>3401422711574910</v>
      </c>
      <c r="J291" s="7">
        <v>5760649929425830</v>
      </c>
      <c r="K291" s="4" t="s">
        <v>336</v>
      </c>
      <c r="L291" s="7">
        <v>4845331497969950</v>
      </c>
      <c r="M291" s="7">
        <v>4845331497969950</v>
      </c>
      <c r="N291" s="7">
        <v>4845331497969950</v>
      </c>
      <c r="O291" s="7">
        <v>4845331497969950</v>
      </c>
      <c r="P291" s="7">
        <v>4845331497969950</v>
      </c>
      <c r="Q291" s="7">
        <v>4845331497969950</v>
      </c>
      <c r="R291" s="7">
        <f t="shared" si="12"/>
        <v>3463114096157098</v>
      </c>
      <c r="S291" s="7">
        <f t="shared" si="13"/>
        <v>4845331497969950</v>
      </c>
      <c r="T291" s="9">
        <f t="shared" si="14"/>
        <v>0.71473212877344716</v>
      </c>
    </row>
    <row r="292" spans="1:20">
      <c r="A292" s="4" t="s">
        <v>337</v>
      </c>
      <c r="B292" s="6">
        <v>31</v>
      </c>
      <c r="C292" s="7">
        <v>3008994582793540</v>
      </c>
      <c r="D292" s="7">
        <v>4.23680271715182E+16</v>
      </c>
      <c r="E292" s="7">
        <v>288217871915090</v>
      </c>
      <c r="F292" s="7">
        <v>333213923413760</v>
      </c>
      <c r="G292" s="7">
        <v>2882178719150900</v>
      </c>
      <c r="H292" s="7">
        <v>4.71812656325002E+16</v>
      </c>
      <c r="I292" s="7">
        <v>288217871915090</v>
      </c>
      <c r="J292" s="7">
        <v>333213923413760</v>
      </c>
      <c r="K292" s="4" t="s">
        <v>337</v>
      </c>
      <c r="L292" s="7">
        <v>2.6428378023347E+16</v>
      </c>
      <c r="M292" s="7">
        <v>2.6428378023347E+16</v>
      </c>
      <c r="N292" s="7">
        <v>2.6428378023347E+16</v>
      </c>
      <c r="O292" s="7">
        <v>2.6428378023347E+16</v>
      </c>
      <c r="P292" s="7">
        <v>2.6428378023347E+16</v>
      </c>
      <c r="Q292" s="7">
        <v>2.6428378023347E+16</v>
      </c>
      <c r="R292" s="7">
        <f t="shared" si="12"/>
        <v>1.4435856669810328E+16</v>
      </c>
      <c r="S292" s="7">
        <f t="shared" si="13"/>
        <v>2.6428378023347E+16</v>
      </c>
      <c r="T292" s="9">
        <f t="shared" si="14"/>
        <v>0.54622560102090256</v>
      </c>
    </row>
    <row r="293" spans="1:20">
      <c r="A293" s="4" t="s">
        <v>432</v>
      </c>
      <c r="B293" s="6">
        <v>710</v>
      </c>
      <c r="C293" s="7"/>
      <c r="D293" s="7"/>
      <c r="E293" s="7"/>
      <c r="F293" s="7"/>
      <c r="G293" s="7">
        <v>455520822044279</v>
      </c>
      <c r="H293" s="7">
        <v>781017501397758</v>
      </c>
      <c r="I293" s="7">
        <v>436322626479194</v>
      </c>
      <c r="J293" s="7">
        <v>343891132208138</v>
      </c>
      <c r="L293" s="7"/>
      <c r="M293" s="7"/>
      <c r="N293" s="7"/>
      <c r="O293" s="7"/>
      <c r="P293" s="7"/>
      <c r="Q293" s="7"/>
      <c r="R293" s="7">
        <f t="shared" si="12"/>
        <v>268123699098591.56</v>
      </c>
      <c r="S293" s="7">
        <f t="shared" si="13"/>
        <v>0</v>
      </c>
      <c r="T293" s="9" t="str">
        <f t="shared" si="14"/>
        <v>Inf</v>
      </c>
    </row>
    <row r="294" spans="1:20">
      <c r="A294" s="4" t="s">
        <v>338</v>
      </c>
      <c r="B294" s="6">
        <v>692</v>
      </c>
      <c r="C294" s="7">
        <v>1005990942270420</v>
      </c>
      <c r="D294" s="7">
        <v>1281578499252550</v>
      </c>
      <c r="E294" s="7">
        <v>963592856580870</v>
      </c>
      <c r="F294" s="7">
        <v>265838477237018</v>
      </c>
      <c r="G294" s="7"/>
      <c r="H294" s="7"/>
      <c r="I294" s="7"/>
      <c r="J294" s="7"/>
      <c r="L294" s="7"/>
      <c r="M294" s="7"/>
      <c r="N294" s="7"/>
      <c r="O294" s="7"/>
      <c r="P294" s="7"/>
      <c r="Q294" s="7"/>
      <c r="R294" s="7">
        <f t="shared" si="12"/>
        <v>500966268577426.88</v>
      </c>
      <c r="S294" s="7">
        <f t="shared" si="13"/>
        <v>0</v>
      </c>
      <c r="T294" s="9" t="str">
        <f t="shared" si="14"/>
        <v>Inf</v>
      </c>
    </row>
    <row r="295" spans="1:20">
      <c r="A295" s="4" t="s">
        <v>339</v>
      </c>
      <c r="B295" s="6">
        <v>693</v>
      </c>
      <c r="C295" s="7">
        <v>185444300373648</v>
      </c>
      <c r="D295" s="7">
        <v>1044943510893060</v>
      </c>
      <c r="E295" s="7">
        <v>165864049348105</v>
      </c>
      <c r="F295" s="7">
        <v>104131.555184568</v>
      </c>
      <c r="G295" s="7">
        <v>185444300373648</v>
      </c>
      <c r="H295" s="7">
        <v>1567415266339590</v>
      </c>
      <c r="I295" s="7">
        <v>165864049348105</v>
      </c>
      <c r="J295" s="7">
        <v>104131.555184568</v>
      </c>
      <c r="L295" s="7"/>
      <c r="M295" s="7"/>
      <c r="N295" s="7"/>
      <c r="O295" s="7"/>
      <c r="P295" s="7"/>
      <c r="Q295" s="7"/>
      <c r="R295" s="7">
        <f t="shared" si="12"/>
        <v>497246321511836.5</v>
      </c>
      <c r="S295" s="7">
        <f t="shared" si="13"/>
        <v>0</v>
      </c>
      <c r="T295" s="9" t="str">
        <f t="shared" si="14"/>
        <v>Inf</v>
      </c>
    </row>
    <row r="296" spans="1:20">
      <c r="A296" s="4" t="s">
        <v>341</v>
      </c>
      <c r="B296" s="6">
        <v>75</v>
      </c>
      <c r="C296" s="7"/>
      <c r="D296" s="7"/>
      <c r="E296" s="7"/>
      <c r="F296" s="7"/>
      <c r="G296" s="7">
        <v>6666316732134060</v>
      </c>
      <c r="H296" s="7">
        <v>1.35444967994185E+16</v>
      </c>
      <c r="I296" s="7">
        <v>1.05404644353451E+16</v>
      </c>
      <c r="J296" s="7">
        <v>4711175394216630</v>
      </c>
      <c r="K296" s="4" t="s">
        <v>341</v>
      </c>
      <c r="L296" s="7">
        <v>5413759341070460</v>
      </c>
      <c r="M296" s="7">
        <v>5413759341070460</v>
      </c>
      <c r="N296" s="7">
        <v>5413759341070460</v>
      </c>
      <c r="O296" s="7">
        <v>5413759341070460</v>
      </c>
      <c r="P296" s="7">
        <v>5413759341070460</v>
      </c>
      <c r="Q296" s="7">
        <v>5413759341070460</v>
      </c>
      <c r="R296" s="7">
        <f t="shared" si="12"/>
        <v>4848250464745480</v>
      </c>
      <c r="S296" s="7">
        <f t="shared" si="13"/>
        <v>5413759341070460</v>
      </c>
      <c r="T296" s="9">
        <f t="shared" si="14"/>
        <v>0.89554229497516558</v>
      </c>
    </row>
    <row r="297" spans="1:20">
      <c r="A297" s="4" t="s">
        <v>340</v>
      </c>
      <c r="B297" s="6">
        <v>691</v>
      </c>
      <c r="C297" s="7">
        <v>8210569628335390</v>
      </c>
      <c r="D297" s="7">
        <v>4381480353487540</v>
      </c>
      <c r="E297" s="7">
        <v>6491082005166720</v>
      </c>
      <c r="F297" s="7">
        <v>89585171.474253297</v>
      </c>
      <c r="G297" s="7"/>
      <c r="H297" s="7"/>
      <c r="I297" s="7"/>
      <c r="J297" s="7"/>
      <c r="K297" s="4" t="s">
        <v>341</v>
      </c>
      <c r="L297" s="7">
        <v>5413759341070460</v>
      </c>
      <c r="M297" s="7">
        <v>5413759341070460</v>
      </c>
      <c r="N297" s="7">
        <v>5413759341070460</v>
      </c>
      <c r="O297" s="7">
        <v>5413759341070460</v>
      </c>
      <c r="P297" s="7">
        <v>5413759341070460</v>
      </c>
      <c r="Q297" s="7">
        <v>5413759341070460</v>
      </c>
      <c r="R297" s="7">
        <f t="shared" si="12"/>
        <v>2862469802527706</v>
      </c>
      <c r="S297" s="7">
        <f t="shared" si="13"/>
        <v>5413759341070460</v>
      </c>
      <c r="T297" s="9">
        <f t="shared" si="14"/>
        <v>0.52873975775245885</v>
      </c>
    </row>
    <row r="298" spans="1:20">
      <c r="A298" s="4" t="s">
        <v>342</v>
      </c>
      <c r="B298" s="6">
        <v>181</v>
      </c>
      <c r="C298" s="7">
        <v>3.13828031021457E+16</v>
      </c>
      <c r="D298" s="7">
        <v>3.1796239459732E+16</v>
      </c>
      <c r="E298" s="7">
        <v>3.19667286793553E+16</v>
      </c>
      <c r="F298" s="7">
        <v>2.23099966380026E+16</v>
      </c>
      <c r="G298" s="7">
        <v>2.93326702361764E+16</v>
      </c>
      <c r="H298" s="7">
        <v>1.25309576423072E+16</v>
      </c>
      <c r="I298" s="7">
        <v>3.19667286793553E+16</v>
      </c>
      <c r="J298" s="7">
        <v>2.23099966380026E+16</v>
      </c>
      <c r="L298" s="7"/>
      <c r="M298" s="7"/>
      <c r="N298" s="7"/>
      <c r="O298" s="7"/>
      <c r="P298" s="7"/>
      <c r="Q298" s="7"/>
      <c r="R298" s="7">
        <f t="shared" si="12"/>
        <v>2.7577418833661048E+16</v>
      </c>
      <c r="S298" s="7">
        <f t="shared" si="13"/>
        <v>0</v>
      </c>
      <c r="T298" s="9" t="str">
        <f t="shared" si="14"/>
        <v>Inf</v>
      </c>
    </row>
    <row r="299" spans="1:20">
      <c r="A299" s="4" t="s">
        <v>343</v>
      </c>
      <c r="B299" s="6">
        <v>183</v>
      </c>
      <c r="C299" s="7">
        <v>1162630165621100</v>
      </c>
      <c r="D299" s="7">
        <v>2.8566664727812E+16</v>
      </c>
      <c r="E299" s="7">
        <v>367653342700283</v>
      </c>
      <c r="F299" s="7">
        <v>1632267065720360</v>
      </c>
      <c r="G299" s="7">
        <v>822109639612104</v>
      </c>
      <c r="H299" s="7">
        <v>1.72429417726433E+16</v>
      </c>
      <c r="I299" s="7">
        <v>367653342700283</v>
      </c>
      <c r="J299" s="7">
        <v>1632267065720360</v>
      </c>
      <c r="L299" s="7"/>
      <c r="M299" s="7"/>
      <c r="N299" s="7"/>
      <c r="O299" s="7"/>
      <c r="P299" s="7"/>
      <c r="Q299" s="7"/>
      <c r="R299" s="7">
        <f t="shared" si="12"/>
        <v>7442674655235396</v>
      </c>
      <c r="S299" s="7">
        <f t="shared" si="13"/>
        <v>0</v>
      </c>
      <c r="T299" s="9" t="str">
        <f t="shared" si="14"/>
        <v>Inf</v>
      </c>
    </row>
    <row r="300" spans="1:20">
      <c r="A300" s="4" t="s">
        <v>344</v>
      </c>
      <c r="B300" s="6">
        <v>198</v>
      </c>
      <c r="C300" s="7">
        <v>40274012861420.602</v>
      </c>
      <c r="D300" s="7">
        <v>511479963340042</v>
      </c>
      <c r="E300" s="7">
        <v>40274012861420.602</v>
      </c>
      <c r="F300" s="7">
        <v>2.46605835553051E-2</v>
      </c>
      <c r="G300" s="7">
        <v>40274012861420.602</v>
      </c>
      <c r="H300" s="7">
        <v>4401949605753270</v>
      </c>
      <c r="I300" s="7">
        <v>40274012861420.602</v>
      </c>
      <c r="J300" s="7">
        <v>2.46605835553051E-2</v>
      </c>
      <c r="L300" s="7"/>
      <c r="M300" s="7"/>
      <c r="N300" s="7"/>
      <c r="O300" s="7"/>
      <c r="P300" s="7"/>
      <c r="Q300" s="7"/>
      <c r="R300" s="7">
        <f t="shared" si="12"/>
        <v>761178843080849.25</v>
      </c>
      <c r="S300" s="7">
        <f t="shared" si="13"/>
        <v>0</v>
      </c>
      <c r="T300" s="9" t="str">
        <f t="shared" si="14"/>
        <v>Inf</v>
      </c>
    </row>
    <row r="301" spans="1:20">
      <c r="A301" s="4" t="s">
        <v>345</v>
      </c>
      <c r="B301" s="6">
        <v>775</v>
      </c>
      <c r="C301" s="7">
        <v>4.85224876102562E+16</v>
      </c>
      <c r="D301" s="7">
        <v>2.69719595381614E+16</v>
      </c>
      <c r="E301" s="7">
        <v>3.37994480428087E+16</v>
      </c>
      <c r="F301" s="7">
        <v>8.3641089693748304E+16</v>
      </c>
      <c r="G301" s="7"/>
      <c r="H301" s="7"/>
      <c r="I301" s="7"/>
      <c r="J301" s="7"/>
      <c r="L301" s="7"/>
      <c r="M301" s="7"/>
      <c r="N301" s="7"/>
      <c r="O301" s="7"/>
      <c r="P301" s="7"/>
      <c r="Q301" s="7"/>
      <c r="R301" s="7">
        <f t="shared" si="12"/>
        <v>2.057613876337136E+16</v>
      </c>
      <c r="S301" s="7">
        <f t="shared" si="13"/>
        <v>0</v>
      </c>
      <c r="T301" s="9" t="str">
        <f t="shared" si="14"/>
        <v>Inf</v>
      </c>
    </row>
    <row r="302" spans="1:20">
      <c r="A302" s="4" t="s">
        <v>433</v>
      </c>
      <c r="B302" s="6">
        <v>180</v>
      </c>
      <c r="C302" s="7"/>
      <c r="D302" s="7"/>
      <c r="E302" s="7"/>
      <c r="F302" s="7"/>
      <c r="G302" s="7">
        <v>5.44680923690722E+16</v>
      </c>
      <c r="H302" s="7">
        <v>2.85045339850108E+16</v>
      </c>
      <c r="I302" s="7">
        <v>4.07207628357298E+16</v>
      </c>
      <c r="J302" s="7">
        <v>1.0173350210595101E+17</v>
      </c>
      <c r="L302" s="7"/>
      <c r="M302" s="7"/>
      <c r="N302" s="7"/>
      <c r="O302" s="7"/>
      <c r="P302" s="7"/>
      <c r="Q302" s="7"/>
      <c r="R302" s="7">
        <f t="shared" si="12"/>
        <v>2.3640683483769472E+16</v>
      </c>
      <c r="S302" s="7">
        <f t="shared" si="13"/>
        <v>0</v>
      </c>
      <c r="T302" s="9" t="str">
        <f t="shared" si="14"/>
        <v>Inf</v>
      </c>
    </row>
    <row r="303" spans="1:20">
      <c r="A303" s="4" t="s">
        <v>346</v>
      </c>
      <c r="B303" s="6">
        <v>111</v>
      </c>
      <c r="C303" s="7">
        <v>1.9515870303254E+16</v>
      </c>
      <c r="D303" s="7">
        <v>2.24988274224412E+16</v>
      </c>
      <c r="E303" s="7">
        <v>2.2349828565339E+16</v>
      </c>
      <c r="F303" s="7">
        <v>5.82183375459028E+16</v>
      </c>
      <c r="G303" s="7">
        <v>1.85568143263724E+16</v>
      </c>
      <c r="H303" s="7">
        <v>2.2349828565339E+16</v>
      </c>
      <c r="I303" s="7">
        <v>2.2349828565339E+16</v>
      </c>
      <c r="J303" s="7">
        <v>5.82183375459028E+16</v>
      </c>
      <c r="K303" s="4" t="s">
        <v>346</v>
      </c>
      <c r="L303" s="7">
        <v>2.7592380944863E+16</v>
      </c>
      <c r="M303" s="7">
        <v>2.7592380944863E+16</v>
      </c>
      <c r="N303" s="7">
        <v>2.7592380944863E+16</v>
      </c>
      <c r="O303" s="7">
        <v>2.7592380944863E+16</v>
      </c>
      <c r="P303" s="7">
        <v>2.7592380944863E+16</v>
      </c>
      <c r="Q303" s="7">
        <v>2.7592380944863E+16</v>
      </c>
      <c r="R303" s="7">
        <f t="shared" si="12"/>
        <v>2.4964983416802972E+16</v>
      </c>
      <c r="S303" s="7">
        <f t="shared" si="13"/>
        <v>2.7592380944863E+16</v>
      </c>
      <c r="T303" s="9">
        <f t="shared" si="14"/>
        <v>0.90477815113852356</v>
      </c>
    </row>
    <row r="304" spans="1:20">
      <c r="A304" s="4" t="s">
        <v>348</v>
      </c>
      <c r="B304" s="6">
        <v>226</v>
      </c>
      <c r="C304" s="7">
        <v>7438998516059280</v>
      </c>
      <c r="D304" s="7">
        <v>1.09244034151919E+16</v>
      </c>
      <c r="E304" s="7">
        <v>7225134533857110</v>
      </c>
      <c r="F304" s="7">
        <v>1.76207205964952E+16</v>
      </c>
      <c r="G304" s="7"/>
      <c r="H304" s="7"/>
      <c r="I304" s="7"/>
      <c r="J304" s="7"/>
      <c r="K304" s="4" t="s">
        <v>349</v>
      </c>
      <c r="L304" s="7">
        <v>8027927259841230</v>
      </c>
      <c r="M304" s="7">
        <v>8027927259841230</v>
      </c>
      <c r="N304" s="7">
        <v>8027927259841230</v>
      </c>
      <c r="O304" s="7"/>
      <c r="P304" s="7"/>
      <c r="Q304" s="7"/>
      <c r="R304" s="7">
        <f t="shared" si="12"/>
        <v>4719316499591004</v>
      </c>
      <c r="S304" s="7">
        <f t="shared" si="13"/>
        <v>4013963629920615</v>
      </c>
      <c r="T304" s="9">
        <f t="shared" si="14"/>
        <v>1.1757247784739742</v>
      </c>
    </row>
    <row r="305" spans="1:20">
      <c r="A305" s="4" t="s">
        <v>434</v>
      </c>
      <c r="B305" s="6">
        <v>225</v>
      </c>
      <c r="C305" s="7"/>
      <c r="D305" s="7"/>
      <c r="E305" s="7"/>
      <c r="F305" s="7"/>
      <c r="G305" s="7">
        <v>1.14700091798395E+16</v>
      </c>
      <c r="H305" s="7">
        <v>6317546465048350</v>
      </c>
      <c r="I305" s="7">
        <v>1.14448305526238E+16</v>
      </c>
      <c r="J305" s="7">
        <v>1.91777407186815E+16</v>
      </c>
      <c r="K305" s="4" t="s">
        <v>435</v>
      </c>
      <c r="L305" s="7"/>
      <c r="M305" s="7"/>
      <c r="N305" s="7"/>
      <c r="O305" s="7">
        <v>1.27164783918042E+16</v>
      </c>
      <c r="P305" s="7">
        <v>1.27164783918042E+16</v>
      </c>
      <c r="Q305" s="7">
        <v>1.27164783918042E+16</v>
      </c>
      <c r="R305" s="7">
        <f t="shared" si="12"/>
        <v>5343744965560822</v>
      </c>
      <c r="S305" s="7">
        <f t="shared" si="13"/>
        <v>6358239195902100</v>
      </c>
      <c r="T305" s="9">
        <f t="shared" si="14"/>
        <v>0.84044415457110799</v>
      </c>
    </row>
    <row r="306" spans="1:20">
      <c r="A306" s="4" t="s">
        <v>347</v>
      </c>
      <c r="B306" s="6">
        <v>185</v>
      </c>
      <c r="C306" s="7">
        <v>419498463505384</v>
      </c>
      <c r="D306" s="7">
        <v>6691000492910880</v>
      </c>
      <c r="E306" s="7">
        <v>209749231752692</v>
      </c>
      <c r="F306" s="7">
        <v>80407367992394.5</v>
      </c>
      <c r="G306" s="7">
        <v>419498463505384</v>
      </c>
      <c r="H306" s="7">
        <v>4111084942352760</v>
      </c>
      <c r="I306" s="7">
        <v>209749231752692</v>
      </c>
      <c r="J306" s="7">
        <v>80407367992394.5</v>
      </c>
      <c r="L306" s="7"/>
      <c r="M306" s="7"/>
      <c r="N306" s="7"/>
      <c r="O306" s="7"/>
      <c r="P306" s="7"/>
      <c r="Q306" s="7"/>
      <c r="R306" s="7">
        <f t="shared" si="12"/>
        <v>1817127860666208.2</v>
      </c>
      <c r="S306" s="7">
        <f t="shared" si="13"/>
        <v>0</v>
      </c>
      <c r="T306" s="9" t="str">
        <f t="shared" si="14"/>
        <v>Inf</v>
      </c>
    </row>
    <row r="307" spans="1:20">
      <c r="A307" s="4" t="s">
        <v>350</v>
      </c>
      <c r="B307" s="6">
        <v>110</v>
      </c>
      <c r="C307" s="7">
        <v>1.17233164185037E+16</v>
      </c>
      <c r="D307" s="7">
        <v>3218796427908450</v>
      </c>
      <c r="E307" s="7">
        <v>2.02865321086667E+16</v>
      </c>
      <c r="F307" s="7">
        <v>2.43705238988504E+16</v>
      </c>
      <c r="G307" s="7">
        <v>9845865493620320</v>
      </c>
      <c r="H307" s="7">
        <v>2894211914169790</v>
      </c>
      <c r="I307" s="7">
        <v>2.02865321086667E+16</v>
      </c>
      <c r="J307" s="7">
        <v>2.43705238988504E+16</v>
      </c>
      <c r="K307" s="4" t="s">
        <v>350</v>
      </c>
      <c r="L307" s="7">
        <v>1.50270608212353E+16</v>
      </c>
      <c r="M307" s="7">
        <v>1.50270608212353E+16</v>
      </c>
      <c r="N307" s="7">
        <v>1.50270608212353E+16</v>
      </c>
      <c r="O307" s="7">
        <v>1.50270608212353E+16</v>
      </c>
      <c r="P307" s="7">
        <v>1.50270608212353E+16</v>
      </c>
      <c r="Q307" s="7">
        <v>1.50270608212353E+16</v>
      </c>
      <c r="R307" s="7">
        <f t="shared" si="12"/>
        <v>1.2675340560615388E+16</v>
      </c>
      <c r="S307" s="7">
        <f t="shared" si="13"/>
        <v>1.50270608212353E+16</v>
      </c>
      <c r="T307" s="9">
        <f t="shared" si="14"/>
        <v>0.84350098208848612</v>
      </c>
    </row>
    <row r="308" spans="1:20">
      <c r="A308" s="4" t="s">
        <v>352</v>
      </c>
      <c r="B308" s="6">
        <v>227</v>
      </c>
      <c r="C308" s="7">
        <v>6.26839088106032E+16</v>
      </c>
      <c r="D308" s="7">
        <v>6.0672215090879104E+16</v>
      </c>
      <c r="E308" s="7">
        <v>8.7655499770111904E+16</v>
      </c>
      <c r="F308" s="7">
        <v>8.7956315889259008E+16</v>
      </c>
      <c r="G308" s="7"/>
      <c r="H308" s="7"/>
      <c r="I308" s="7"/>
      <c r="J308" s="7"/>
      <c r="K308" s="4" t="s">
        <v>353</v>
      </c>
      <c r="L308" s="7">
        <v>8.1162499787140704E+16</v>
      </c>
      <c r="M308" s="7">
        <v>8.1162499787140704E+16</v>
      </c>
      <c r="N308" s="7">
        <v>8.1162499787140704E+16</v>
      </c>
      <c r="O308" s="7"/>
      <c r="P308" s="7"/>
      <c r="Q308" s="7"/>
      <c r="R308" s="7">
        <f t="shared" si="12"/>
        <v>3.604955934520208E+16</v>
      </c>
      <c r="S308" s="7">
        <f t="shared" si="13"/>
        <v>4.0581249893570352E+16</v>
      </c>
      <c r="T308" s="9">
        <f t="shared" si="14"/>
        <v>0.88833043436924131</v>
      </c>
    </row>
    <row r="309" spans="1:20">
      <c r="A309" s="4" t="s">
        <v>436</v>
      </c>
      <c r="B309" s="6">
        <v>231</v>
      </c>
      <c r="C309" s="7"/>
      <c r="D309" s="7"/>
      <c r="E309" s="7"/>
      <c r="F309" s="7"/>
      <c r="G309" s="7">
        <v>7.9355882889386208E+16</v>
      </c>
      <c r="H309" s="7">
        <v>5.5905599527737504E+16</v>
      </c>
      <c r="I309" s="7">
        <v>9.2995175260999504E+16</v>
      </c>
      <c r="J309" s="7">
        <v>7.1366777196692E+16</v>
      </c>
      <c r="L309" s="7"/>
      <c r="M309" s="7"/>
      <c r="N309" s="7"/>
      <c r="O309" s="7"/>
      <c r="P309" s="7"/>
      <c r="Q309" s="7"/>
      <c r="R309" s="7">
        <f t="shared" si="12"/>
        <v>3.780683751155308E+16</v>
      </c>
      <c r="S309" s="7">
        <f t="shared" si="13"/>
        <v>0</v>
      </c>
      <c r="T309" s="9" t="str">
        <f t="shared" si="14"/>
        <v>Inf</v>
      </c>
    </row>
    <row r="310" spans="1:20">
      <c r="A310" s="4" t="s">
        <v>351</v>
      </c>
      <c r="B310" s="6">
        <v>778</v>
      </c>
      <c r="C310" s="7">
        <v>1.85614519050238E+16</v>
      </c>
      <c r="D310" s="7">
        <v>2558714258111100</v>
      </c>
      <c r="E310" s="7">
        <v>2.69338342959063E+16</v>
      </c>
      <c r="F310" s="7">
        <v>2.67262460581089E+16</v>
      </c>
      <c r="G310" s="7">
        <v>2.14761416730792E+16</v>
      </c>
      <c r="H310" s="7">
        <v>2783162877243660</v>
      </c>
      <c r="I310" s="7">
        <v>2.69338342959063E+16</v>
      </c>
      <c r="J310" s="7">
        <v>2.67262460581089E+16</v>
      </c>
      <c r="L310" s="7"/>
      <c r="M310" s="7"/>
      <c r="N310" s="7"/>
      <c r="O310" s="7"/>
      <c r="P310" s="7"/>
      <c r="Q310" s="7"/>
      <c r="R310" s="7">
        <f t="shared" si="12"/>
        <v>1.755969550160144E+16</v>
      </c>
      <c r="S310" s="7">
        <f t="shared" si="13"/>
        <v>0</v>
      </c>
      <c r="T310" s="9" t="str">
        <f t="shared" si="14"/>
        <v>Inf</v>
      </c>
    </row>
    <row r="311" spans="1:20">
      <c r="A311" s="4" t="s">
        <v>354</v>
      </c>
      <c r="B311" s="6">
        <v>79</v>
      </c>
      <c r="C311" s="7">
        <v>4.1996586086016704E+16</v>
      </c>
      <c r="D311" s="7">
        <v>3.22849572463309E+16</v>
      </c>
      <c r="E311" s="7">
        <v>5.2283331573005504E+16</v>
      </c>
      <c r="F311" s="7">
        <v>6.1775314345494896E+16</v>
      </c>
      <c r="G311" s="7">
        <v>4.5303506808009296E+16</v>
      </c>
      <c r="H311" s="7">
        <v>5.0505698299523296E+16</v>
      </c>
      <c r="I311" s="7">
        <v>5.2283331573005504E+16</v>
      </c>
      <c r="J311" s="7">
        <v>6.1775314345494896E+16</v>
      </c>
      <c r="K311" s="4" t="s">
        <v>354</v>
      </c>
      <c r="L311" s="7">
        <v>5.80925906366728E+16</v>
      </c>
      <c r="M311" s="7">
        <v>5.80925906366728E+16</v>
      </c>
      <c r="N311" s="7">
        <v>5.80925906366728E+16</v>
      </c>
      <c r="O311" s="7">
        <v>5.80925906366728E+16</v>
      </c>
      <c r="P311" s="7">
        <v>5.80925906366728E+16</v>
      </c>
      <c r="Q311" s="7">
        <v>5.80925906366728E+16</v>
      </c>
      <c r="R311" s="7">
        <f t="shared" si="12"/>
        <v>4.7376143172433168E+16</v>
      </c>
      <c r="S311" s="7">
        <f t="shared" si="13"/>
        <v>5.80925906366728E+16</v>
      </c>
      <c r="T311" s="9">
        <f t="shared" si="14"/>
        <v>0.81552815347376617</v>
      </c>
    </row>
    <row r="312" spans="1:20">
      <c r="A312" s="4" t="s">
        <v>355</v>
      </c>
      <c r="B312" s="6">
        <v>77</v>
      </c>
      <c r="C312" s="7">
        <v>4.7532944496962096E+16</v>
      </c>
      <c r="D312" s="7">
        <v>2.1071956351399E+16</v>
      </c>
      <c r="E312" s="7">
        <v>4.21018108919062E+16</v>
      </c>
      <c r="F312" s="7">
        <v>5.04370737236534E+16</v>
      </c>
      <c r="G312" s="7">
        <v>4.7067719486606496E+16</v>
      </c>
      <c r="H312" s="7">
        <v>2.31138941796565E+16</v>
      </c>
      <c r="I312" s="7">
        <v>4.21018108919062E+16</v>
      </c>
      <c r="J312" s="7">
        <v>5.04370737236534E+16</v>
      </c>
      <c r="K312" s="4" t="s">
        <v>355</v>
      </c>
      <c r="L312" s="7">
        <v>3.7285892051682096E+16</v>
      </c>
      <c r="M312" s="7">
        <v>3.7285892051682096E+16</v>
      </c>
      <c r="N312" s="7">
        <v>3.7285892051682096E+16</v>
      </c>
      <c r="O312" s="7">
        <v>3.7285892051682096E+16</v>
      </c>
      <c r="P312" s="7">
        <v>3.7285892051682096E+16</v>
      </c>
      <c r="Q312" s="7">
        <v>3.7285892051682096E+16</v>
      </c>
      <c r="R312" s="7">
        <f t="shared" si="12"/>
        <v>3.8492227817130816E+16</v>
      </c>
      <c r="S312" s="7">
        <f t="shared" si="13"/>
        <v>3.7285892051682096E+16</v>
      </c>
      <c r="T312" s="9">
        <f t="shared" si="14"/>
        <v>1.0323536785381617</v>
      </c>
    </row>
    <row r="313" spans="1:20">
      <c r="A313" s="4" t="s">
        <v>356</v>
      </c>
      <c r="B313" s="6">
        <v>781</v>
      </c>
      <c r="C313" s="7">
        <v>8638800818571710</v>
      </c>
      <c r="D313" s="7">
        <v>1.94071116067189E+16</v>
      </c>
      <c r="E313" s="7">
        <v>9791427589418370</v>
      </c>
      <c r="F313" s="7">
        <v>1.15854693951518E+16</v>
      </c>
      <c r="G313" s="7">
        <v>8787178605888280</v>
      </c>
      <c r="H313" s="7">
        <v>2.21939025360149E+16</v>
      </c>
      <c r="I313" s="7">
        <v>9791427589418370</v>
      </c>
      <c r="J313" s="7">
        <v>1.15854693951518E+16</v>
      </c>
      <c r="L313" s="7"/>
      <c r="M313" s="7"/>
      <c r="N313" s="7"/>
      <c r="O313" s="7"/>
      <c r="P313" s="7"/>
      <c r="Q313" s="7"/>
      <c r="R313" s="7">
        <f t="shared" si="12"/>
        <v>1.295002425141976E+16</v>
      </c>
      <c r="S313" s="7">
        <f t="shared" si="13"/>
        <v>0</v>
      </c>
      <c r="T313" s="9" t="str">
        <f t="shared" si="14"/>
        <v>Inf</v>
      </c>
    </row>
    <row r="314" spans="1:20">
      <c r="A314" s="4" t="s">
        <v>357</v>
      </c>
      <c r="B314" s="6">
        <v>662</v>
      </c>
      <c r="C314" s="7">
        <v>2.26368007045222E+16</v>
      </c>
      <c r="D314" s="7">
        <v>2633902490537110</v>
      </c>
      <c r="E314" s="7">
        <v>2.90955280355845E+16</v>
      </c>
      <c r="F314" s="7">
        <v>3.6900979284643696E+16</v>
      </c>
      <c r="G314" s="7">
        <v>2.40386515417189E+16</v>
      </c>
      <c r="H314" s="7">
        <v>268408415861179</v>
      </c>
      <c r="I314" s="7">
        <v>2.90955280355845E+16</v>
      </c>
      <c r="J314" s="7">
        <v>3.6900979284643696E+16</v>
      </c>
      <c r="L314" s="7"/>
      <c r="M314" s="7"/>
      <c r="N314" s="7"/>
      <c r="O314" s="7"/>
      <c r="P314" s="7"/>
      <c r="Q314" s="7"/>
      <c r="R314" s="7">
        <f t="shared" si="12"/>
        <v>1.9855420812035628E+16</v>
      </c>
      <c r="S314" s="7">
        <f t="shared" si="13"/>
        <v>0</v>
      </c>
      <c r="T314" s="9" t="str">
        <f t="shared" si="14"/>
        <v>Inf</v>
      </c>
    </row>
    <row r="315" spans="1:20">
      <c r="A315" s="4" t="s">
        <v>358</v>
      </c>
      <c r="B315" s="6">
        <v>209</v>
      </c>
      <c r="C315" s="7">
        <v>24190181590541.602</v>
      </c>
      <c r="D315" s="7">
        <v>99179744521220.797</v>
      </c>
      <c r="E315" s="7">
        <v>24190181590541.602</v>
      </c>
      <c r="F315" s="7">
        <v>3798100411530940</v>
      </c>
      <c r="G315" s="7">
        <v>241901815905416</v>
      </c>
      <c r="H315" s="7">
        <v>89503671885004.094</v>
      </c>
      <c r="I315" s="7">
        <v>24190181590541.602</v>
      </c>
      <c r="J315" s="7">
        <v>3798100411530940</v>
      </c>
      <c r="L315" s="7"/>
      <c r="M315" s="7"/>
      <c r="N315" s="7"/>
      <c r="O315" s="7"/>
      <c r="P315" s="7"/>
      <c r="Q315" s="7"/>
      <c r="R315" s="7">
        <f t="shared" si="12"/>
        <v>455283407715583.88</v>
      </c>
      <c r="S315" s="7">
        <f t="shared" si="13"/>
        <v>0</v>
      </c>
      <c r="T315" s="9" t="str">
        <f t="shared" si="14"/>
        <v>Inf</v>
      </c>
    </row>
    <row r="316" spans="1:20">
      <c r="A316" s="4" t="s">
        <v>359</v>
      </c>
      <c r="B316" s="6">
        <v>885</v>
      </c>
      <c r="C316" s="7">
        <v>53129517166911.898</v>
      </c>
      <c r="D316" s="7">
        <v>467539751068825</v>
      </c>
      <c r="E316" s="7">
        <v>53129517166911.898</v>
      </c>
      <c r="F316" s="7">
        <v>1.1716652420819E+16</v>
      </c>
      <c r="G316" s="7">
        <v>53129517166911.898</v>
      </c>
      <c r="H316" s="7">
        <v>621615350852870</v>
      </c>
      <c r="I316" s="7">
        <v>53129517166911.898</v>
      </c>
      <c r="J316" s="7">
        <v>1.1716652420819E+16</v>
      </c>
      <c r="L316" s="7"/>
      <c r="M316" s="7"/>
      <c r="N316" s="7"/>
      <c r="O316" s="7"/>
      <c r="P316" s="7"/>
      <c r="Q316" s="7"/>
      <c r="R316" s="7">
        <f t="shared" si="12"/>
        <v>1366916217670301.2</v>
      </c>
      <c r="S316" s="7">
        <f t="shared" si="13"/>
        <v>0</v>
      </c>
      <c r="T316" s="9" t="str">
        <f t="shared" si="14"/>
        <v>Inf</v>
      </c>
    </row>
    <row r="317" spans="1:20">
      <c r="A317" s="4" t="s">
        <v>360</v>
      </c>
      <c r="B317" s="6">
        <v>547</v>
      </c>
      <c r="C317" s="7">
        <v>624631243247072</v>
      </c>
      <c r="D317" s="7">
        <v>2200538438873690</v>
      </c>
      <c r="E317" s="7">
        <v>731075893313520</v>
      </c>
      <c r="F317" s="7">
        <v>616257559360879</v>
      </c>
      <c r="G317" s="7">
        <v>624631243247072</v>
      </c>
      <c r="H317" s="7">
        <v>3253287725245160</v>
      </c>
      <c r="I317" s="7">
        <v>731075893313520</v>
      </c>
      <c r="J317" s="7">
        <v>616257559360879</v>
      </c>
      <c r="L317" s="7"/>
      <c r="M317" s="7"/>
      <c r="N317" s="7"/>
      <c r="O317" s="7"/>
      <c r="P317" s="7"/>
      <c r="Q317" s="7"/>
      <c r="R317" s="7">
        <f t="shared" si="12"/>
        <v>1286411821522093</v>
      </c>
      <c r="S317" s="7">
        <f t="shared" si="13"/>
        <v>0</v>
      </c>
      <c r="T317" s="9" t="str">
        <f t="shared" si="14"/>
        <v>Inf</v>
      </c>
    </row>
    <row r="318" spans="1:20">
      <c r="A318" s="4" t="s">
        <v>361</v>
      </c>
      <c r="B318" s="6">
        <v>114</v>
      </c>
      <c r="C318" s="7">
        <v>6.13103705139262E+16</v>
      </c>
      <c r="D318" s="7">
        <v>2.00430387952492E+16</v>
      </c>
      <c r="E318" s="7">
        <v>5.46876911193704E+16</v>
      </c>
      <c r="F318" s="7">
        <v>6.5280922385696896E+16</v>
      </c>
      <c r="G318" s="7">
        <v>5.9232238251390096E+16</v>
      </c>
      <c r="H318" s="7">
        <v>1.95508495751749E+16</v>
      </c>
      <c r="I318" s="7">
        <v>5.46876911193704E+16</v>
      </c>
      <c r="J318" s="7">
        <v>6.5280922385696896E+16</v>
      </c>
      <c r="K318" s="4" t="s">
        <v>361</v>
      </c>
      <c r="L318" s="7">
        <v>6.0764101243744896E+16</v>
      </c>
      <c r="M318" s="7">
        <v>6.0764101243744896E+16</v>
      </c>
      <c r="N318" s="7">
        <v>6.0764101243744896E+16</v>
      </c>
      <c r="O318" s="7">
        <v>6.0764101243744896E+16</v>
      </c>
      <c r="P318" s="7">
        <v>6.0764101243744896E+16</v>
      </c>
      <c r="Q318" s="7">
        <v>6.0764101243744896E+16</v>
      </c>
      <c r="R318" s="7">
        <f t="shared" si="12"/>
        <v>4.6954874144741872E+16</v>
      </c>
      <c r="S318" s="7">
        <f t="shared" si="13"/>
        <v>6.0764101243744896E+16</v>
      </c>
      <c r="T318" s="9">
        <f t="shared" si="14"/>
        <v>0.77274037110152183</v>
      </c>
    </row>
    <row r="319" spans="1:20">
      <c r="A319" s="4" t="s">
        <v>362</v>
      </c>
      <c r="B319" s="6">
        <v>113</v>
      </c>
      <c r="C319" s="7">
        <v>1.71658245931381E+16</v>
      </c>
      <c r="D319" s="7">
        <v>1.5265555897972E+16</v>
      </c>
      <c r="E319" s="7">
        <v>1.92140414071392E+16</v>
      </c>
      <c r="F319" s="7">
        <v>1.85156635150066E+16</v>
      </c>
      <c r="G319" s="7">
        <v>1.69525487335189E+16</v>
      </c>
      <c r="H319" s="7">
        <v>1.34402219642938E+16</v>
      </c>
      <c r="I319" s="7">
        <v>1.92140414071392E+16</v>
      </c>
      <c r="J319" s="7">
        <v>1.85156635150066E+16</v>
      </c>
      <c r="K319" s="4" t="s">
        <v>362</v>
      </c>
      <c r="L319" s="7">
        <v>1.99686778457832E+16</v>
      </c>
      <c r="M319" s="7">
        <v>1.99686778457832E+16</v>
      </c>
      <c r="N319" s="7">
        <v>1.99686778457832E+16</v>
      </c>
      <c r="O319" s="7">
        <v>1.99686778457832E+16</v>
      </c>
      <c r="P319" s="7">
        <v>1.99686778457832E+16</v>
      </c>
      <c r="Q319" s="7">
        <v>1.99686778457832E+16</v>
      </c>
      <c r="R319" s="7">
        <f t="shared" si="12"/>
        <v>1.703940145198084E+16</v>
      </c>
      <c r="S319" s="7">
        <f t="shared" si="13"/>
        <v>1.99686778457832E+16</v>
      </c>
      <c r="T319" s="9">
        <f t="shared" si="14"/>
        <v>0.8533064423981912</v>
      </c>
    </row>
    <row r="320" spans="1:20">
      <c r="A320" s="4" t="s">
        <v>363</v>
      </c>
      <c r="B320" s="6">
        <v>210</v>
      </c>
      <c r="C320" s="7">
        <v>5413893015499940</v>
      </c>
      <c r="D320" s="7">
        <v>9118066305669630</v>
      </c>
      <c r="E320" s="7">
        <v>4937581031951060</v>
      </c>
      <c r="F320" s="7">
        <v>1.48599519105331E+16</v>
      </c>
      <c r="G320" s="7">
        <v>5361060898458060</v>
      </c>
      <c r="H320" s="7">
        <v>9183900719428980</v>
      </c>
      <c r="I320" s="7">
        <v>4937581031951060</v>
      </c>
      <c r="J320" s="7">
        <v>1.48599519105331E+16</v>
      </c>
      <c r="L320" s="7"/>
      <c r="M320" s="7"/>
      <c r="N320" s="7"/>
      <c r="O320" s="7"/>
      <c r="P320" s="7"/>
      <c r="Q320" s="7"/>
      <c r="R320" s="7">
        <f t="shared" si="12"/>
        <v>7328807641497120</v>
      </c>
      <c r="S320" s="7">
        <f t="shared" si="13"/>
        <v>0</v>
      </c>
      <c r="T320" s="9" t="str">
        <f t="shared" si="14"/>
        <v>Inf</v>
      </c>
    </row>
    <row r="321" spans="1:20">
      <c r="A321" s="4" t="s">
        <v>364</v>
      </c>
      <c r="B321" s="6">
        <v>664</v>
      </c>
      <c r="C321" s="7">
        <v>1565780387906380</v>
      </c>
      <c r="D321" s="7">
        <v>2999579287176970</v>
      </c>
      <c r="E321" s="7">
        <v>1499789643588480</v>
      </c>
      <c r="F321" s="7">
        <v>2911744495927900</v>
      </c>
      <c r="G321" s="7">
        <v>1565780387906380</v>
      </c>
      <c r="H321" s="7">
        <v>854880096845438</v>
      </c>
      <c r="I321" s="7">
        <v>1499789643588480</v>
      </c>
      <c r="J321" s="7">
        <v>2911744495927900</v>
      </c>
      <c r="L321" s="7"/>
      <c r="M321" s="7"/>
      <c r="N321" s="7"/>
      <c r="O321" s="7"/>
      <c r="P321" s="7"/>
      <c r="Q321" s="7"/>
      <c r="R321" s="7">
        <f t="shared" si="12"/>
        <v>1789014366644609.2</v>
      </c>
      <c r="S321" s="7">
        <f t="shared" si="13"/>
        <v>0</v>
      </c>
      <c r="T321" s="9" t="str">
        <f t="shared" si="14"/>
        <v>Inf</v>
      </c>
    </row>
    <row r="322" spans="1:20">
      <c r="A322" s="4" t="s">
        <v>365</v>
      </c>
      <c r="B322" s="6">
        <v>115</v>
      </c>
      <c r="C322" s="7">
        <v>8998544186351010</v>
      </c>
      <c r="D322" s="7">
        <v>4.37385920523856E+16</v>
      </c>
      <c r="E322" s="7">
        <v>9490705033065710</v>
      </c>
      <c r="F322" s="7">
        <v>7967277282815100</v>
      </c>
      <c r="G322" s="7">
        <v>8559938032322900</v>
      </c>
      <c r="H322" s="7">
        <v>3.6525656227255696E+16</v>
      </c>
      <c r="I322" s="7">
        <v>9490705033065710</v>
      </c>
      <c r="J322" s="7">
        <v>7967277282815100</v>
      </c>
      <c r="K322" s="4" t="s">
        <v>365</v>
      </c>
      <c r="L322" s="7">
        <v>1.50646111635964E+16</v>
      </c>
      <c r="M322" s="7">
        <v>1.50646111635964E+16</v>
      </c>
      <c r="N322" s="7">
        <v>1.50646111635964E+16</v>
      </c>
      <c r="O322" s="7">
        <v>1.50646111635964E+16</v>
      </c>
      <c r="P322" s="7">
        <v>1.50646111635964E+16</v>
      </c>
      <c r="Q322" s="7">
        <v>1.50646111635964E+16</v>
      </c>
      <c r="R322" s="7">
        <f t="shared" ref="R322:R351" si="15">0.5*(0.3*C322+0.3*D322+0.3*E322+0.1*F322+0.3*G322+0.3*H322+0.3*I322+0.1*J322)</f>
        <v>1.8317348812948504E+16</v>
      </c>
      <c r="S322" s="7">
        <f t="shared" ref="S322:S351" si="16">0.5*(0.5*L322+0.2*M322+0.3*N322)+0.5*(0.5*O322+0.2*P322+0.3*Q322)</f>
        <v>1.50646111635964E+16</v>
      </c>
      <c r="T322" s="9">
        <f t="shared" ref="T322:T351" si="17">IF(S322=0,"Inf",R322/S322)</f>
        <v>1.2159191242328469</v>
      </c>
    </row>
    <row r="323" spans="1:20">
      <c r="A323" s="4" t="s">
        <v>366</v>
      </c>
      <c r="B323" s="6">
        <v>202</v>
      </c>
      <c r="C323" s="7">
        <v>8968930062324760</v>
      </c>
      <c r="D323" s="7">
        <v>4.6728652334955104E+16</v>
      </c>
      <c r="E323" s="7">
        <v>7524432044026630</v>
      </c>
      <c r="F323" s="7">
        <v>6150106502201000</v>
      </c>
      <c r="G323" s="7">
        <v>8105549718811450</v>
      </c>
      <c r="H323" s="7">
        <v>3.87604717344858E+16</v>
      </c>
      <c r="I323" s="7">
        <v>7524432044026630</v>
      </c>
      <c r="J323" s="7">
        <v>6150106502201000</v>
      </c>
      <c r="L323" s="7"/>
      <c r="M323" s="7"/>
      <c r="N323" s="7"/>
      <c r="O323" s="7"/>
      <c r="P323" s="7"/>
      <c r="Q323" s="7"/>
      <c r="R323" s="7">
        <f t="shared" si="15"/>
        <v>1.8256880841014656E+16</v>
      </c>
      <c r="S323" s="7">
        <f t="shared" si="16"/>
        <v>0</v>
      </c>
      <c r="T323" s="9" t="str">
        <f t="shared" si="17"/>
        <v>Inf</v>
      </c>
    </row>
    <row r="324" spans="1:20">
      <c r="A324" s="4" t="s">
        <v>367</v>
      </c>
      <c r="B324" s="6">
        <v>694</v>
      </c>
      <c r="C324" s="7">
        <v>326017786477967</v>
      </c>
      <c r="D324" s="7">
        <v>1162526174319130</v>
      </c>
      <c r="E324" s="7">
        <v>32932752813573.102</v>
      </c>
      <c r="F324" s="7">
        <v>108111802639995</v>
      </c>
      <c r="G324" s="7">
        <v>326017786477967</v>
      </c>
      <c r="H324" s="7">
        <v>1152646348475060</v>
      </c>
      <c r="I324" s="7">
        <v>32932752813573.102</v>
      </c>
      <c r="J324" s="7">
        <v>108111802639995</v>
      </c>
      <c r="L324" s="7"/>
      <c r="M324" s="7"/>
      <c r="N324" s="7"/>
      <c r="O324" s="7"/>
      <c r="P324" s="7"/>
      <c r="Q324" s="7"/>
      <c r="R324" s="7">
        <f t="shared" si="15"/>
        <v>465772220470590</v>
      </c>
      <c r="S324" s="7">
        <f t="shared" si="16"/>
        <v>0</v>
      </c>
      <c r="T324" s="9" t="str">
        <f t="shared" si="17"/>
        <v>Inf</v>
      </c>
    </row>
    <row r="325" spans="1:20">
      <c r="A325" s="4" t="s">
        <v>368</v>
      </c>
      <c r="B325" s="6">
        <v>63</v>
      </c>
      <c r="C325" s="7">
        <v>2.5761580138391E+16</v>
      </c>
      <c r="D325" s="7">
        <v>2.37334490387186E+16</v>
      </c>
      <c r="E325" s="7">
        <v>1.61818970718536E+16</v>
      </c>
      <c r="F325" s="7">
        <v>1.4077603649698301E+17</v>
      </c>
      <c r="G325" s="7">
        <v>2.43925916461122E+16</v>
      </c>
      <c r="H325" s="7">
        <v>2.37334490387186E+16</v>
      </c>
      <c r="I325" s="7">
        <v>1.61818970718536E+16</v>
      </c>
      <c r="J325" s="7">
        <v>1.4077603649698301E+17</v>
      </c>
      <c r="K325" s="4" t="s">
        <v>368</v>
      </c>
      <c r="L325" s="7">
        <v>5993295301104710</v>
      </c>
      <c r="M325" s="7">
        <v>5993295301104710</v>
      </c>
      <c r="N325" s="7">
        <v>5993295301104710</v>
      </c>
      <c r="O325" s="7">
        <v>5993295301104710</v>
      </c>
      <c r="P325" s="7">
        <v>5993295301104710</v>
      </c>
      <c r="Q325" s="7">
        <v>5993295301104710</v>
      </c>
      <c r="R325" s="7">
        <f t="shared" si="15"/>
        <v>3.3575333250545448E+16</v>
      </c>
      <c r="S325" s="7">
        <f t="shared" si="16"/>
        <v>5993295301104710</v>
      </c>
      <c r="T325" s="9">
        <f t="shared" si="17"/>
        <v>5.6021489954544199</v>
      </c>
    </row>
    <row r="326" spans="1:20">
      <c r="A326" s="4" t="s">
        <v>369</v>
      </c>
      <c r="B326" s="6">
        <v>189</v>
      </c>
      <c r="C326" s="7">
        <v>5698744532469440</v>
      </c>
      <c r="D326" s="7">
        <v>7864267454807830</v>
      </c>
      <c r="E326" s="7">
        <v>569874453246944</v>
      </c>
      <c r="F326" s="7">
        <v>3206090376233300</v>
      </c>
      <c r="G326" s="7">
        <v>5698744532469440</v>
      </c>
      <c r="H326" s="7">
        <v>1.15684514009129E+16</v>
      </c>
      <c r="I326" s="7">
        <v>569874453246944</v>
      </c>
      <c r="J326" s="7">
        <v>3206090376233300</v>
      </c>
      <c r="L326" s="7"/>
      <c r="M326" s="7"/>
      <c r="N326" s="7"/>
      <c r="O326" s="7"/>
      <c r="P326" s="7"/>
      <c r="Q326" s="7"/>
      <c r="R326" s="7">
        <f t="shared" si="15"/>
        <v>5116102561696355</v>
      </c>
      <c r="S326" s="7">
        <f t="shared" si="16"/>
        <v>0</v>
      </c>
      <c r="T326" s="9" t="str">
        <f t="shared" si="17"/>
        <v>Inf</v>
      </c>
    </row>
    <row r="327" spans="1:20">
      <c r="A327" s="4" t="s">
        <v>370</v>
      </c>
      <c r="B327" s="6">
        <v>719</v>
      </c>
      <c r="C327" s="7">
        <v>7096337589734970</v>
      </c>
      <c r="D327" s="7">
        <v>7405459418491710</v>
      </c>
      <c r="E327" s="7">
        <v>7293255487908510</v>
      </c>
      <c r="F327" s="7">
        <v>7752138839629770</v>
      </c>
      <c r="G327" s="7">
        <v>7273993813158390</v>
      </c>
      <c r="H327" s="7">
        <v>7274554832811300</v>
      </c>
      <c r="I327" s="7">
        <v>7293255487908510</v>
      </c>
      <c r="J327" s="7">
        <v>7752138839629770</v>
      </c>
      <c r="L327" s="7"/>
      <c r="M327" s="7"/>
      <c r="N327" s="7"/>
      <c r="O327" s="7"/>
      <c r="P327" s="7"/>
      <c r="Q327" s="7"/>
      <c r="R327" s="7">
        <f t="shared" si="15"/>
        <v>7320742378464986</v>
      </c>
      <c r="S327" s="7">
        <f t="shared" si="16"/>
        <v>0</v>
      </c>
      <c r="T327" s="9" t="str">
        <f t="shared" si="17"/>
        <v>Inf</v>
      </c>
    </row>
    <row r="328" spans="1:20">
      <c r="A328" s="4" t="s">
        <v>371</v>
      </c>
      <c r="B328" s="6">
        <v>720</v>
      </c>
      <c r="C328" s="7">
        <v>7893266703297430</v>
      </c>
      <c r="D328" s="7">
        <v>4409035505027190</v>
      </c>
      <c r="E328" s="7">
        <v>7105470441985960</v>
      </c>
      <c r="F328" s="7">
        <v>7260212117679510</v>
      </c>
      <c r="G328" s="7">
        <v>7721095688741620</v>
      </c>
      <c r="H328" s="7">
        <v>4317939730129930</v>
      </c>
      <c r="I328" s="7">
        <v>7105470441985960</v>
      </c>
      <c r="J328" s="7">
        <v>7260212117679510</v>
      </c>
      <c r="L328" s="7"/>
      <c r="M328" s="7"/>
      <c r="N328" s="7"/>
      <c r="O328" s="7"/>
      <c r="P328" s="7"/>
      <c r="Q328" s="7"/>
      <c r="R328" s="7">
        <f t="shared" si="15"/>
        <v>6508862988443164</v>
      </c>
      <c r="S328" s="7">
        <f t="shared" si="16"/>
        <v>0</v>
      </c>
      <c r="T328" s="9" t="str">
        <f t="shared" si="17"/>
        <v>Inf</v>
      </c>
    </row>
    <row r="329" spans="1:20">
      <c r="A329" s="4" t="s">
        <v>372</v>
      </c>
      <c r="B329" s="6">
        <v>98</v>
      </c>
      <c r="C329" s="7">
        <v>5.69824892667468E+16</v>
      </c>
      <c r="D329" s="7">
        <v>1983515687710690</v>
      </c>
      <c r="E329" s="7">
        <v>4.94065651692558E+16</v>
      </c>
      <c r="F329" s="7">
        <v>5.1898694441971104E+16</v>
      </c>
      <c r="G329" s="7">
        <v>5.3391204650156304E+16</v>
      </c>
      <c r="H329" s="7">
        <v>4877979320888520</v>
      </c>
      <c r="I329" s="7">
        <v>4.94065651692558E+16</v>
      </c>
      <c r="J329" s="7">
        <v>5.1898694441971104E+16</v>
      </c>
      <c r="K329" s="4" t="s">
        <v>372</v>
      </c>
      <c r="L329" s="7">
        <v>4.9270983988404704E+16</v>
      </c>
      <c r="M329" s="7">
        <v>4.9270983988404704E+16</v>
      </c>
      <c r="N329" s="7">
        <v>4.9270983988404704E+16</v>
      </c>
      <c r="O329" s="7">
        <v>4.9270983988404704E+16</v>
      </c>
      <c r="P329" s="7">
        <v>4.9270983988404704E+16</v>
      </c>
      <c r="Q329" s="7">
        <v>4.9270983988404704E+16</v>
      </c>
      <c r="R329" s="7">
        <f t="shared" si="15"/>
        <v>3.7597117333799192E+16</v>
      </c>
      <c r="S329" s="7">
        <f t="shared" si="16"/>
        <v>4.9270983988404704E+16</v>
      </c>
      <c r="T329" s="9">
        <f t="shared" si="17"/>
        <v>0.76306812428684589</v>
      </c>
    </row>
    <row r="330" spans="1:20">
      <c r="A330" s="4" t="s">
        <v>373</v>
      </c>
      <c r="B330" s="6">
        <v>708</v>
      </c>
      <c r="C330" s="7">
        <v>2.1732888524963E+16</v>
      </c>
      <c r="D330" s="7">
        <v>2.04346994048127E+16</v>
      </c>
      <c r="E330" s="7">
        <v>1.82220249469667E+16</v>
      </c>
      <c r="F330" s="7">
        <v>1.82241040376961E+16</v>
      </c>
      <c r="G330" s="7">
        <v>2.14866308735369E+16</v>
      </c>
      <c r="H330" s="7">
        <v>2.04346994048127E+16</v>
      </c>
      <c r="I330" s="7">
        <v>1.82220249469667E+16</v>
      </c>
      <c r="J330" s="7">
        <v>1.82241040376961E+16</v>
      </c>
      <c r="K330" s="4" t="s">
        <v>374</v>
      </c>
      <c r="L330" s="7">
        <v>4.26986350966266E+16</v>
      </c>
      <c r="M330" s="7">
        <v>4.26986350966266E+16</v>
      </c>
      <c r="N330" s="7">
        <v>4.26986350966266E+16</v>
      </c>
      <c r="O330" s="7">
        <v>4.26986350966266E+16</v>
      </c>
      <c r="P330" s="7">
        <v>4.26986350966266E+16</v>
      </c>
      <c r="Q330" s="7">
        <v>4.26986350966266E+16</v>
      </c>
      <c r="R330" s="7">
        <f t="shared" si="15"/>
        <v>1.9902355619078412E+16</v>
      </c>
      <c r="S330" s="7">
        <f t="shared" si="16"/>
        <v>4.26986350966266E+16</v>
      </c>
      <c r="T330" s="9">
        <f t="shared" si="17"/>
        <v>0.4661122205438083</v>
      </c>
    </row>
    <row r="331" spans="1:20">
      <c r="A331" s="4" t="s">
        <v>375</v>
      </c>
      <c r="B331" s="6">
        <v>695</v>
      </c>
      <c r="C331" s="7">
        <v>386220961839084</v>
      </c>
      <c r="D331" s="7">
        <v>1.27452917406897E+16</v>
      </c>
      <c r="E331" s="7">
        <v>386220961839084</v>
      </c>
      <c r="F331" s="7">
        <v>0.23649081935330801</v>
      </c>
      <c r="G331" s="7">
        <v>3862209618390840</v>
      </c>
      <c r="H331" s="7">
        <v>1.28997801254254E+16</v>
      </c>
      <c r="I331" s="7">
        <v>386220961839084</v>
      </c>
      <c r="J331" s="7">
        <v>0.23649081935330801</v>
      </c>
      <c r="L331" s="7"/>
      <c r="M331" s="7"/>
      <c r="N331" s="7"/>
      <c r="O331" s="7"/>
      <c r="P331" s="7"/>
      <c r="Q331" s="7"/>
      <c r="R331" s="7">
        <f t="shared" si="15"/>
        <v>4599891655503479</v>
      </c>
      <c r="S331" s="7">
        <f t="shared" si="16"/>
        <v>0</v>
      </c>
      <c r="T331" s="9" t="str">
        <f t="shared" si="17"/>
        <v>Inf</v>
      </c>
    </row>
    <row r="332" spans="1:20">
      <c r="A332" s="4" t="s">
        <v>376</v>
      </c>
      <c r="B332" s="6">
        <v>15</v>
      </c>
      <c r="C332" s="7">
        <v>1.818420699464E+16</v>
      </c>
      <c r="D332" s="7">
        <v>3.16386325283342E+16</v>
      </c>
      <c r="E332" s="7">
        <v>1.45576530038347E+16</v>
      </c>
      <c r="F332" s="7">
        <v>2.06432291921019E+16</v>
      </c>
      <c r="G332" s="7">
        <v>1.818420699464E+16</v>
      </c>
      <c r="H332" s="7">
        <v>3.35068646638264E+16</v>
      </c>
      <c r="I332" s="7">
        <v>1.45576530038347E+16</v>
      </c>
      <c r="J332" s="7">
        <v>2.06432291921019E+16</v>
      </c>
      <c r="K332" s="4" t="s">
        <v>376</v>
      </c>
      <c r="L332" s="7">
        <v>1.61751706470052E+16</v>
      </c>
      <c r="M332" s="7">
        <v>1.61751706470052E+16</v>
      </c>
      <c r="N332" s="7">
        <v>1.61751706470052E+16</v>
      </c>
      <c r="O332" s="7">
        <v>1.61751706470052E+16</v>
      </c>
      <c r="P332" s="7">
        <v>1.61751706470052E+16</v>
      </c>
      <c r="Q332" s="7">
        <v>1.61751706470052E+16</v>
      </c>
      <c r="R332" s="7">
        <f t="shared" si="15"/>
        <v>2.1658705497576692E+16</v>
      </c>
      <c r="S332" s="7">
        <f t="shared" si="16"/>
        <v>1.61751706470052E+16</v>
      </c>
      <c r="T332" s="9">
        <f t="shared" si="17"/>
        <v>1.3390093971952473</v>
      </c>
    </row>
    <row r="333" spans="1:20">
      <c r="A333" s="4" t="s">
        <v>377</v>
      </c>
      <c r="B333" s="6">
        <v>145</v>
      </c>
      <c r="C333" s="7">
        <v>1.24763751286701E+16</v>
      </c>
      <c r="D333" s="7">
        <v>1.10554061092391E+16</v>
      </c>
      <c r="E333" s="7">
        <v>1.02745409937166E+16</v>
      </c>
      <c r="F333" s="7">
        <v>1.01835358383628E+16</v>
      </c>
      <c r="G333" s="7">
        <v>1.21516996332686E+16</v>
      </c>
      <c r="H333" s="7">
        <v>1.12095242241448E+16</v>
      </c>
      <c r="I333" s="7">
        <v>1.02745409937166E+16</v>
      </c>
      <c r="J333" s="7">
        <v>1.01835358383628E+16</v>
      </c>
      <c r="K333" s="4" t="s">
        <v>377</v>
      </c>
      <c r="L333" s="7">
        <v>5194777448461050</v>
      </c>
      <c r="M333" s="7">
        <v>5194777448461050</v>
      </c>
      <c r="N333" s="7">
        <v>5194777448461050</v>
      </c>
      <c r="O333" s="7">
        <v>5194777448461050</v>
      </c>
      <c r="P333" s="7">
        <v>5194777448461050</v>
      </c>
      <c r="Q333" s="7">
        <v>5194777448461050</v>
      </c>
      <c r="R333" s="7">
        <f t="shared" si="15"/>
        <v>1.113466664624965E+16</v>
      </c>
      <c r="S333" s="7">
        <f t="shared" si="16"/>
        <v>5194777448461050</v>
      </c>
      <c r="T333" s="9">
        <f t="shared" si="17"/>
        <v>2.1434347778552647</v>
      </c>
    </row>
    <row r="334" spans="1:20">
      <c r="A334" s="4" t="s">
        <v>378</v>
      </c>
      <c r="B334" s="6">
        <v>174</v>
      </c>
      <c r="C334" s="7">
        <v>1.99071589851491E+16</v>
      </c>
      <c r="D334" s="7">
        <v>1522846647001230</v>
      </c>
      <c r="E334" s="7">
        <v>1.9797006411016E+16</v>
      </c>
      <c r="F334" s="7">
        <v>1.44526140785611E+16</v>
      </c>
      <c r="G334" s="7">
        <v>2.06132522138086E+16</v>
      </c>
      <c r="H334" s="7">
        <v>6497479027205260</v>
      </c>
      <c r="I334" s="7">
        <v>1.9797006411016E+16</v>
      </c>
      <c r="J334" s="7">
        <v>1.44526140785611E+16</v>
      </c>
      <c r="L334" s="7"/>
      <c r="M334" s="7"/>
      <c r="N334" s="7"/>
      <c r="O334" s="7"/>
      <c r="P334" s="7"/>
      <c r="Q334" s="7"/>
      <c r="R334" s="7">
        <f t="shared" si="15"/>
        <v>1.466547386213554E+16</v>
      </c>
      <c r="S334" s="7">
        <f t="shared" si="16"/>
        <v>0</v>
      </c>
      <c r="T334" s="9" t="str">
        <f t="shared" si="17"/>
        <v>Inf</v>
      </c>
    </row>
    <row r="335" spans="1:20">
      <c r="A335" s="4" t="s">
        <v>379</v>
      </c>
      <c r="B335" s="6">
        <v>887</v>
      </c>
      <c r="C335" s="7">
        <v>168267770261362</v>
      </c>
      <c r="D335" s="7">
        <v>9742703898132880</v>
      </c>
      <c r="E335" s="7">
        <v>168267770261362</v>
      </c>
      <c r="F335" s="7">
        <v>952507131942137</v>
      </c>
      <c r="G335" s="7">
        <v>168267770261362</v>
      </c>
      <c r="H335" s="7">
        <v>9692223567054480</v>
      </c>
      <c r="I335" s="7">
        <v>168267770261362</v>
      </c>
      <c r="J335" s="7">
        <v>952507131942137</v>
      </c>
      <c r="L335" s="7"/>
      <c r="M335" s="7"/>
      <c r="N335" s="7"/>
      <c r="O335" s="7"/>
      <c r="P335" s="7"/>
      <c r="Q335" s="7"/>
      <c r="R335" s="7">
        <f t="shared" si="15"/>
        <v>3111450495129135</v>
      </c>
      <c r="S335" s="7">
        <f t="shared" si="16"/>
        <v>0</v>
      </c>
      <c r="T335" s="9" t="str">
        <f t="shared" si="17"/>
        <v>Inf</v>
      </c>
    </row>
    <row r="336" spans="1:20">
      <c r="A336" s="4" t="s">
        <v>380</v>
      </c>
      <c r="B336" s="6">
        <v>886</v>
      </c>
      <c r="C336" s="7">
        <v>429927238829820</v>
      </c>
      <c r="D336" s="7">
        <v>6298434048856860</v>
      </c>
      <c r="E336" s="7">
        <v>214963619414910</v>
      </c>
      <c r="F336" s="7">
        <v>632351711561616</v>
      </c>
      <c r="G336" s="7">
        <v>214963619414910</v>
      </c>
      <c r="H336" s="7">
        <v>6405915858564320</v>
      </c>
      <c r="I336" s="7">
        <v>214963619414910</v>
      </c>
      <c r="J336" s="7">
        <v>632351711561616</v>
      </c>
      <c r="L336" s="7"/>
      <c r="M336" s="7"/>
      <c r="N336" s="7"/>
      <c r="O336" s="7"/>
      <c r="P336" s="7"/>
      <c r="Q336" s="7"/>
      <c r="R336" s="7">
        <f t="shared" si="15"/>
        <v>2130110371830521</v>
      </c>
      <c r="S336" s="7">
        <f t="shared" si="16"/>
        <v>0</v>
      </c>
      <c r="T336" s="9" t="str">
        <f t="shared" si="17"/>
        <v>Inf</v>
      </c>
    </row>
    <row r="337" spans="1:20">
      <c r="A337" s="4" t="s">
        <v>381</v>
      </c>
      <c r="B337" s="6">
        <v>19</v>
      </c>
      <c r="C337" s="7">
        <v>9.7743181505462E+16</v>
      </c>
      <c r="D337" s="7">
        <v>9.4457468974376304E+16</v>
      </c>
      <c r="E337" s="7">
        <v>8.11955320696644E+16</v>
      </c>
      <c r="F337" s="7">
        <v>7.6140919928216608E+16</v>
      </c>
      <c r="G337" s="7"/>
      <c r="H337" s="7"/>
      <c r="I337" s="7"/>
      <c r="J337" s="7"/>
      <c r="K337" s="4" t="s">
        <v>382</v>
      </c>
      <c r="L337" s="7">
        <v>4.21013862821042E+16</v>
      </c>
      <c r="M337" s="7">
        <v>4.21013862821042E+16</v>
      </c>
      <c r="N337" s="7">
        <v>4.21013862821042E+16</v>
      </c>
      <c r="O337" s="7">
        <v>4.21013862821042E+16</v>
      </c>
      <c r="P337" s="7">
        <v>4.21013862821042E+16</v>
      </c>
      <c r="Q337" s="7">
        <v>4.21013862821042E+16</v>
      </c>
      <c r="R337" s="7">
        <f t="shared" si="15"/>
        <v>4.481647337883624E+16</v>
      </c>
      <c r="S337" s="7">
        <f t="shared" si="16"/>
        <v>4.21013862821042E+16</v>
      </c>
      <c r="T337" s="9">
        <f t="shared" si="17"/>
        <v>1.0644892564472663</v>
      </c>
    </row>
    <row r="338" spans="1:20">
      <c r="A338" s="4" t="s">
        <v>383</v>
      </c>
      <c r="B338" s="6">
        <v>117</v>
      </c>
      <c r="C338" s="7">
        <v>7.1076883883292096E+16</v>
      </c>
      <c r="D338" s="7">
        <v>4.31026584877398E+16</v>
      </c>
      <c r="E338" s="7">
        <v>4.00024672740044E+16</v>
      </c>
      <c r="F338" s="7">
        <v>3.7029254304632304E+16</v>
      </c>
      <c r="G338" s="7">
        <v>6.3171396288266896E+16</v>
      </c>
      <c r="H338" s="7">
        <v>1.56009622368617E+16</v>
      </c>
      <c r="I338" s="7">
        <v>4.00024672740044E+16</v>
      </c>
      <c r="J338" s="7">
        <v>3.7029254304632304E+16</v>
      </c>
      <c r="K338" s="4" t="s">
        <v>383</v>
      </c>
      <c r="L338" s="7">
        <v>2.04702058983183E+16</v>
      </c>
      <c r="M338" s="7">
        <v>2.04702058983183E+16</v>
      </c>
      <c r="N338" s="7">
        <v>2.04702058983183E+16</v>
      </c>
      <c r="O338" s="7">
        <v>2.04702058983183E+16</v>
      </c>
      <c r="P338" s="7">
        <v>2.04702058983183E+16</v>
      </c>
      <c r="Q338" s="7">
        <v>2.04702058983183E+16</v>
      </c>
      <c r="R338" s="7">
        <f t="shared" si="15"/>
        <v>4.4646450747088624E+16</v>
      </c>
      <c r="S338" s="7">
        <f t="shared" si="16"/>
        <v>2.04702058983183E+16</v>
      </c>
      <c r="T338" s="9">
        <f t="shared" si="17"/>
        <v>2.1810455140930696</v>
      </c>
    </row>
    <row r="339" spans="1:20">
      <c r="A339" s="4" t="s">
        <v>384</v>
      </c>
      <c r="B339" s="6">
        <v>112</v>
      </c>
      <c r="C339" s="7">
        <v>7314899586295350</v>
      </c>
      <c r="D339" s="7">
        <v>1.78246251079741E+16</v>
      </c>
      <c r="E339" s="7">
        <v>5896186422485090</v>
      </c>
      <c r="F339" s="7">
        <v>3712623148036820</v>
      </c>
      <c r="G339" s="7">
        <v>6693229879391280</v>
      </c>
      <c r="H339" s="7">
        <v>1.49974793105261E+16</v>
      </c>
      <c r="I339" s="7">
        <v>5896186422485090</v>
      </c>
      <c r="J339" s="7">
        <v>3712623148036820</v>
      </c>
      <c r="K339" s="4" t="s">
        <v>384</v>
      </c>
      <c r="L339" s="7">
        <v>7708186984746980</v>
      </c>
      <c r="M339" s="7">
        <v>7708186984746980</v>
      </c>
      <c r="N339" s="7">
        <v>7708186984746980</v>
      </c>
      <c r="O339" s="7">
        <v>7708186984746980</v>
      </c>
      <c r="P339" s="7">
        <v>7708186984746980</v>
      </c>
      <c r="Q339" s="7">
        <v>7708186984746980</v>
      </c>
      <c r="R339" s="7">
        <f t="shared" si="15"/>
        <v>9164653324177232</v>
      </c>
      <c r="S339" s="7">
        <f t="shared" si="16"/>
        <v>7708186984746980</v>
      </c>
      <c r="T339" s="9">
        <f t="shared" si="17"/>
        <v>1.1889505719454287</v>
      </c>
    </row>
    <row r="340" spans="1:20">
      <c r="A340" s="4" t="s">
        <v>385</v>
      </c>
      <c r="B340" s="6">
        <v>696</v>
      </c>
      <c r="C340" s="7">
        <v>164947295427500</v>
      </c>
      <c r="D340" s="7">
        <v>4659761095826880</v>
      </c>
      <c r="E340" s="7">
        <v>82473647713750.094</v>
      </c>
      <c r="F340" s="7">
        <v>6176746750546220</v>
      </c>
      <c r="G340" s="7">
        <v>82473647713750.094</v>
      </c>
      <c r="H340" s="7">
        <v>4676255825369630</v>
      </c>
      <c r="I340" s="7">
        <v>82473647713750.094</v>
      </c>
      <c r="J340" s="7">
        <v>6176746750546220</v>
      </c>
      <c r="L340" s="7"/>
      <c r="M340" s="7"/>
      <c r="N340" s="7"/>
      <c r="O340" s="7"/>
      <c r="P340" s="7"/>
      <c r="Q340" s="7"/>
      <c r="R340" s="7">
        <f t="shared" si="15"/>
        <v>2079932449019411</v>
      </c>
      <c r="S340" s="7">
        <f t="shared" si="16"/>
        <v>0</v>
      </c>
      <c r="T340" s="9" t="str">
        <f t="shared" si="17"/>
        <v>Inf</v>
      </c>
    </row>
    <row r="341" spans="1:20">
      <c r="A341" s="4" t="s">
        <v>386</v>
      </c>
      <c r="B341" s="6">
        <v>665</v>
      </c>
      <c r="C341" s="7">
        <v>2.66026637658042E+16</v>
      </c>
      <c r="D341" s="7">
        <v>1.87452918900639E+16</v>
      </c>
      <c r="E341" s="7">
        <v>1.77849069165692E+16</v>
      </c>
      <c r="F341" s="7">
        <v>7.13341599221584E+16</v>
      </c>
      <c r="G341" s="7">
        <v>2.50838327151292E+16</v>
      </c>
      <c r="H341" s="7">
        <v>1.98657410258078E+16</v>
      </c>
      <c r="I341" s="7">
        <v>1.77849069165692E+16</v>
      </c>
      <c r="J341" s="7">
        <v>7.13341599221584E+16</v>
      </c>
      <c r="K341" s="4" t="s">
        <v>387</v>
      </c>
      <c r="L341" s="7">
        <v>8876940570761020</v>
      </c>
      <c r="M341" s="7">
        <v>8876940570761020</v>
      </c>
      <c r="N341" s="7">
        <v>8876940570761020</v>
      </c>
      <c r="O341" s="7">
        <v>8876940570761020</v>
      </c>
      <c r="P341" s="7">
        <v>8876940570761020</v>
      </c>
      <c r="Q341" s="7">
        <v>8876940570761020</v>
      </c>
      <c r="R341" s="7">
        <f t="shared" si="15"/>
        <v>2.6013517476707364E+16</v>
      </c>
      <c r="S341" s="7">
        <f t="shared" si="16"/>
        <v>8876940570761020</v>
      </c>
      <c r="T341" s="9">
        <f t="shared" si="17"/>
        <v>2.9304597985471501</v>
      </c>
    </row>
    <row r="342" spans="1:20">
      <c r="A342" s="4" t="s">
        <v>388</v>
      </c>
      <c r="B342" s="6">
        <v>321</v>
      </c>
      <c r="C342" s="7">
        <v>2.02304372114746E+16</v>
      </c>
      <c r="D342" s="7">
        <v>1.96239046963081E+16</v>
      </c>
      <c r="E342" s="7">
        <v>1.61957947975033E+16</v>
      </c>
      <c r="F342" s="7">
        <v>6.8304484384118704E+16</v>
      </c>
      <c r="G342" s="7">
        <v>1.99748135835874E+16</v>
      </c>
      <c r="H342" s="7">
        <v>1.96778906789665E+16</v>
      </c>
      <c r="I342" s="7">
        <v>1.61957947975033E+16</v>
      </c>
      <c r="J342" s="7">
        <v>6.8304484384118704E+16</v>
      </c>
      <c r="K342" s="4" t="s">
        <v>388</v>
      </c>
      <c r="L342" s="7">
        <v>1.56782353763096E+16</v>
      </c>
      <c r="M342" s="7">
        <v>1.56782353763096E+16</v>
      </c>
      <c r="N342" s="7">
        <v>1.56782353763096E+16</v>
      </c>
      <c r="O342" s="7">
        <v>1.56782353763096E+16</v>
      </c>
      <c r="P342" s="7">
        <v>1.56782353763096E+16</v>
      </c>
      <c r="Q342" s="7">
        <v>1.56782353763096E+16</v>
      </c>
      <c r="R342" s="7">
        <f t="shared" si="15"/>
        <v>2.3615243803213352E+16</v>
      </c>
      <c r="S342" s="7">
        <f t="shared" si="16"/>
        <v>1.56782353763096E+16</v>
      </c>
      <c r="T342" s="9">
        <f t="shared" si="17"/>
        <v>1.5062437344764494</v>
      </c>
    </row>
    <row r="343" spans="1:20">
      <c r="A343" s="4" t="s">
        <v>389</v>
      </c>
      <c r="B343" s="6">
        <v>44</v>
      </c>
      <c r="C343" s="7">
        <v>1.524146814374E+16</v>
      </c>
      <c r="D343" s="7">
        <v>3.43173021162314E+16</v>
      </c>
      <c r="E343" s="7">
        <v>2.72051092654156E+16</v>
      </c>
      <c r="F343" s="7">
        <v>2.51612938214358E+16</v>
      </c>
      <c r="G343" s="7">
        <v>1.56087371188231E+16</v>
      </c>
      <c r="H343" s="7">
        <v>3.33068266292302E+16</v>
      </c>
      <c r="I343" s="7">
        <v>2.72051092654156E+16</v>
      </c>
      <c r="J343" s="7">
        <v>2.51612938214358E+16</v>
      </c>
      <c r="K343" s="4" t="s">
        <v>389</v>
      </c>
      <c r="L343" s="7">
        <v>4.31827131197072E+16</v>
      </c>
      <c r="M343" s="7">
        <v>4.31827131197072E+16</v>
      </c>
      <c r="N343" s="7">
        <v>4.31827131197072E+16</v>
      </c>
      <c r="O343" s="7">
        <v>4.31827131197072E+16</v>
      </c>
      <c r="P343" s="7">
        <v>4.31827131197072E+16</v>
      </c>
      <c r="Q343" s="7">
        <v>4.31827131197072E+16</v>
      </c>
      <c r="R343" s="7">
        <f t="shared" si="15"/>
        <v>2.544881226297196E+16</v>
      </c>
      <c r="S343" s="7">
        <f t="shared" si="16"/>
        <v>4.31827131197072E+16</v>
      </c>
      <c r="T343" s="9">
        <f t="shared" si="17"/>
        <v>0.58932870179845054</v>
      </c>
    </row>
    <row r="344" spans="1:20">
      <c r="A344" s="4" t="s">
        <v>390</v>
      </c>
      <c r="B344" s="6">
        <v>253</v>
      </c>
      <c r="C344" s="7">
        <v>5973905296687920</v>
      </c>
      <c r="D344" s="7">
        <v>4.0029590219501104E+16</v>
      </c>
      <c r="E344" s="7">
        <v>1.00914933326473E+16</v>
      </c>
      <c r="F344" s="7">
        <v>2.9968781925083E+16</v>
      </c>
      <c r="G344" s="7">
        <v>7038945977641160</v>
      </c>
      <c r="H344" s="7">
        <v>3.8916938390516896E+16</v>
      </c>
      <c r="I344" s="7">
        <v>1.00914933326473E+16</v>
      </c>
      <c r="J344" s="7">
        <v>2.9968781925083E+16</v>
      </c>
      <c r="K344" s="4" t="s">
        <v>390</v>
      </c>
      <c r="L344" s="7">
        <v>5.7501386510810704E+16</v>
      </c>
      <c r="M344" s="7">
        <v>5.7501386510810704E+16</v>
      </c>
      <c r="N344" s="7">
        <v>5.7501386510810704E+16</v>
      </c>
      <c r="O344" s="7">
        <v>5.7501386510810704E+16</v>
      </c>
      <c r="P344" s="7">
        <v>5.7501386510810704E+16</v>
      </c>
      <c r="Q344" s="7">
        <v>5.7501386510810704E+16</v>
      </c>
      <c r="R344" s="7">
        <f t="shared" si="15"/>
        <v>1.9818233174954552E+16</v>
      </c>
      <c r="S344" s="7">
        <f t="shared" si="16"/>
        <v>5.7501386510810704E+16</v>
      </c>
      <c r="T344" s="9">
        <f t="shared" si="17"/>
        <v>0.34465661399710024</v>
      </c>
    </row>
    <row r="345" spans="1:20">
      <c r="A345" s="4" t="s">
        <v>391</v>
      </c>
      <c r="B345" s="6">
        <v>254</v>
      </c>
      <c r="C345" s="7">
        <v>1930218682691280</v>
      </c>
      <c r="D345" s="7">
        <v>1.50165614300283E+16</v>
      </c>
      <c r="E345" s="7">
        <v>187472677029067</v>
      </c>
      <c r="F345" s="7">
        <v>2.85183436296617E+16</v>
      </c>
      <c r="G345" s="7">
        <v>1930218682691280</v>
      </c>
      <c r="H345" s="7">
        <v>1.36855054231219E+16</v>
      </c>
      <c r="I345" s="7">
        <v>187472677029067</v>
      </c>
      <c r="J345" s="7">
        <v>2.85183436296617E+16</v>
      </c>
      <c r="L345" s="7"/>
      <c r="M345" s="7"/>
      <c r="N345" s="7"/>
      <c r="O345" s="7"/>
      <c r="P345" s="7"/>
      <c r="Q345" s="7"/>
      <c r="R345" s="7">
        <f t="shared" si="15"/>
        <v>7792451798854804</v>
      </c>
      <c r="S345" s="7">
        <f t="shared" si="16"/>
        <v>0</v>
      </c>
      <c r="T345" s="9" t="str">
        <f t="shared" si="17"/>
        <v>Inf</v>
      </c>
    </row>
    <row r="346" spans="1:20">
      <c r="A346" s="4" t="s">
        <v>392</v>
      </c>
      <c r="B346" s="6">
        <v>236</v>
      </c>
      <c r="C346" s="7">
        <v>5.78416408711318E+16</v>
      </c>
      <c r="D346" s="7">
        <v>7.5460668521285104E+16</v>
      </c>
      <c r="E346" s="7">
        <v>4.1208316143122E+16</v>
      </c>
      <c r="F346" s="7">
        <v>4.39013887860528E+16</v>
      </c>
      <c r="G346" s="7"/>
      <c r="H346" s="7"/>
      <c r="I346" s="7"/>
      <c r="J346" s="7"/>
      <c r="K346" s="4" t="s">
        <v>393</v>
      </c>
      <c r="L346" s="7">
        <v>5.0650279964350704E+16</v>
      </c>
      <c r="M346" s="7">
        <v>5.0650279964350704E+16</v>
      </c>
      <c r="N346" s="7">
        <v>5.0650279964350704E+16</v>
      </c>
      <c r="O346" s="7">
        <v>5.0650279964350704E+16</v>
      </c>
      <c r="P346" s="7">
        <v>5.0650279964350704E+16</v>
      </c>
      <c r="Q346" s="7">
        <v>5.0650279964350704E+16</v>
      </c>
      <c r="R346" s="7">
        <f t="shared" si="15"/>
        <v>2.8371663269633476E+16</v>
      </c>
      <c r="S346" s="7">
        <f t="shared" si="16"/>
        <v>5.0650279964350704E+16</v>
      </c>
      <c r="T346" s="9">
        <f t="shared" si="17"/>
        <v>0.56014820233180085</v>
      </c>
    </row>
    <row r="347" spans="1:20">
      <c r="A347" s="4" t="s">
        <v>437</v>
      </c>
      <c r="B347" s="6">
        <v>237</v>
      </c>
      <c r="C347" s="7"/>
      <c r="D347" s="7"/>
      <c r="E347" s="7"/>
      <c r="F347" s="7"/>
      <c r="G347" s="7">
        <v>6.24481483758866E+16</v>
      </c>
      <c r="H347" s="7">
        <v>9.86829534601432E+16</v>
      </c>
      <c r="I347" s="7">
        <v>4.5585251967915296E+16</v>
      </c>
      <c r="J347" s="7">
        <v>4.8564368964123104E+16</v>
      </c>
      <c r="K347" s="4" t="s">
        <v>437</v>
      </c>
      <c r="L347" s="7"/>
      <c r="M347" s="7"/>
      <c r="N347" s="7"/>
      <c r="O347" s="7"/>
      <c r="P347" s="7"/>
      <c r="Q347" s="7"/>
      <c r="R347" s="7">
        <f t="shared" si="15"/>
        <v>3.3435671518797924E+16</v>
      </c>
      <c r="S347" s="7">
        <f t="shared" si="16"/>
        <v>0</v>
      </c>
      <c r="T347" s="9" t="str">
        <f t="shared" si="17"/>
        <v>Inf</v>
      </c>
    </row>
    <row r="348" spans="1:20">
      <c r="A348" s="4" t="s">
        <v>394</v>
      </c>
      <c r="B348" s="6">
        <v>697</v>
      </c>
      <c r="C348" s="7">
        <v>816207790225258</v>
      </c>
      <c r="D348" s="7">
        <v>122431168533788</v>
      </c>
      <c r="E348" s="7">
        <v>81620779022525.797</v>
      </c>
      <c r="F348" s="7">
        <v>36427921.064652398</v>
      </c>
      <c r="G348" s="7">
        <v>816207790225258</v>
      </c>
      <c r="H348" s="7">
        <v>130593246436041</v>
      </c>
      <c r="I348" s="7">
        <v>81620779022525.797</v>
      </c>
      <c r="J348" s="7">
        <v>36427921.064652398</v>
      </c>
      <c r="L348" s="7"/>
      <c r="M348" s="7"/>
      <c r="N348" s="7"/>
      <c r="O348" s="7"/>
      <c r="P348" s="7"/>
      <c r="Q348" s="7"/>
      <c r="R348" s="7">
        <f t="shared" si="15"/>
        <v>307302236662601.62</v>
      </c>
      <c r="S348" s="7">
        <f t="shared" si="16"/>
        <v>0</v>
      </c>
      <c r="T348" s="9" t="str">
        <f t="shared" si="17"/>
        <v>Inf</v>
      </c>
    </row>
    <row r="349" spans="1:20">
      <c r="A349" s="4" t="s">
        <v>395</v>
      </c>
      <c r="B349" s="6">
        <v>206</v>
      </c>
      <c r="C349" s="7">
        <v>63151604733282.602</v>
      </c>
      <c r="D349" s="7">
        <v>2279772930871500</v>
      </c>
      <c r="E349" s="7">
        <v>63151604733282.602</v>
      </c>
      <c r="F349" s="7">
        <v>3.8668990610283602E-2</v>
      </c>
      <c r="G349" s="7">
        <v>63151604733282.602</v>
      </c>
      <c r="H349" s="7">
        <v>2696573522111170</v>
      </c>
      <c r="I349" s="7">
        <v>63151604733282.602</v>
      </c>
      <c r="J349" s="7">
        <v>3.8668990610283602E-2</v>
      </c>
      <c r="L349" s="7"/>
      <c r="M349" s="7"/>
      <c r="N349" s="7"/>
      <c r="O349" s="7"/>
      <c r="P349" s="7"/>
      <c r="Q349" s="7"/>
      <c r="R349" s="7">
        <f t="shared" si="15"/>
        <v>784342930787370</v>
      </c>
      <c r="S349" s="7">
        <f t="shared" si="16"/>
        <v>0</v>
      </c>
      <c r="T349" s="9" t="str">
        <f t="shared" si="17"/>
        <v>Inf</v>
      </c>
    </row>
    <row r="350" spans="1:20">
      <c r="A350" s="4" t="s">
        <v>397</v>
      </c>
      <c r="B350" s="6">
        <v>53</v>
      </c>
      <c r="C350" s="7"/>
      <c r="D350" s="7"/>
      <c r="E350" s="7"/>
      <c r="F350" s="7"/>
      <c r="G350" s="7">
        <v>1931884233440830</v>
      </c>
      <c r="H350" s="7">
        <v>3752688876147700</v>
      </c>
      <c r="I350" s="7">
        <v>1876344438073850</v>
      </c>
      <c r="J350" s="7">
        <v>2160840738317940</v>
      </c>
      <c r="K350" s="4" t="s">
        <v>397</v>
      </c>
      <c r="L350" s="7">
        <v>2084827184481730</v>
      </c>
      <c r="M350" s="7">
        <v>2084827184481730</v>
      </c>
      <c r="N350" s="7">
        <v>2084827184481730</v>
      </c>
      <c r="O350" s="7">
        <v>2084827184481730</v>
      </c>
      <c r="P350" s="7">
        <v>2084827184481730</v>
      </c>
      <c r="Q350" s="7">
        <v>2084827184481730</v>
      </c>
      <c r="R350" s="7">
        <f t="shared" si="15"/>
        <v>1242179669065254</v>
      </c>
      <c r="S350" s="7">
        <f t="shared" si="16"/>
        <v>2084827184481730</v>
      </c>
      <c r="T350" s="9">
        <f t="shared" si="17"/>
        <v>0.59581900999341064</v>
      </c>
    </row>
    <row r="351" spans="1:20">
      <c r="A351" s="4" t="s">
        <v>396</v>
      </c>
      <c r="B351" s="6">
        <v>715</v>
      </c>
      <c r="C351" s="7">
        <v>5936900113371620</v>
      </c>
      <c r="D351" s="7">
        <v>1.15324400026643E+16</v>
      </c>
      <c r="E351" s="7">
        <v>5766220001332190</v>
      </c>
      <c r="F351" s="7">
        <v>6569344932945080</v>
      </c>
      <c r="G351" s="7"/>
      <c r="H351" s="7"/>
      <c r="I351" s="7"/>
      <c r="J351" s="7"/>
      <c r="K351" s="4" t="s">
        <v>397</v>
      </c>
      <c r="L351" s="7">
        <v>2084827184481730</v>
      </c>
      <c r="M351" s="7">
        <v>2084827184481730</v>
      </c>
      <c r="N351" s="7">
        <v>2084827184481730</v>
      </c>
      <c r="O351" s="7">
        <v>2084827184481730</v>
      </c>
      <c r="P351" s="7">
        <v>2084827184481730</v>
      </c>
      <c r="Q351" s="7">
        <v>2084827184481730</v>
      </c>
      <c r="R351" s="7">
        <f t="shared" si="15"/>
        <v>3813801264252470.5</v>
      </c>
      <c r="S351" s="7">
        <f t="shared" si="16"/>
        <v>2084827184481730</v>
      </c>
      <c r="T351" s="9">
        <f t="shared" si="17"/>
        <v>1.8293129006760089</v>
      </c>
    </row>
  </sheetData>
  <sortState ref="A2:T351">
    <sortCondition ref="A2:A35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351"/>
  <sheetViews>
    <sheetView workbookViewId="0">
      <selection activeCell="AK4" sqref="AK4:AL4"/>
    </sheetView>
  </sheetViews>
  <sheetFormatPr baseColWidth="10" defaultRowHeight="15" x14ac:dyDescent="0"/>
  <cols>
    <col min="1" max="1" width="28" style="4" customWidth="1"/>
    <col min="2" max="16384" width="10.83203125" style="6"/>
  </cols>
  <sheetData>
    <row r="1" spans="1:84" s="12" customFormat="1">
      <c r="A1" s="3" t="s">
        <v>438</v>
      </c>
      <c r="B1" s="1" t="s">
        <v>439</v>
      </c>
      <c r="C1" s="11" t="s">
        <v>444</v>
      </c>
      <c r="D1" s="11" t="s">
        <v>445</v>
      </c>
      <c r="E1" s="11" t="s">
        <v>446</v>
      </c>
      <c r="F1" s="11" t="s">
        <v>445</v>
      </c>
      <c r="G1" s="11" t="s">
        <v>447</v>
      </c>
      <c r="H1" s="11" t="s">
        <v>445</v>
      </c>
      <c r="I1" s="11" t="s">
        <v>448</v>
      </c>
      <c r="J1" s="11" t="s">
        <v>445</v>
      </c>
      <c r="K1" s="11" t="s">
        <v>449</v>
      </c>
      <c r="L1" s="11" t="s">
        <v>445</v>
      </c>
      <c r="M1" s="11" t="s">
        <v>450</v>
      </c>
      <c r="N1" s="11" t="s">
        <v>445</v>
      </c>
      <c r="O1" s="11" t="s">
        <v>451</v>
      </c>
      <c r="P1" s="11" t="s">
        <v>445</v>
      </c>
      <c r="Q1" s="11" t="s">
        <v>452</v>
      </c>
      <c r="R1" s="11" t="s">
        <v>445</v>
      </c>
      <c r="S1" s="11" t="s">
        <v>453</v>
      </c>
      <c r="T1" s="11" t="s">
        <v>445</v>
      </c>
      <c r="U1" s="11" t="s">
        <v>454</v>
      </c>
      <c r="V1" s="11" t="s">
        <v>445</v>
      </c>
      <c r="W1" s="11" t="s">
        <v>455</v>
      </c>
      <c r="X1" s="11" t="s">
        <v>445</v>
      </c>
      <c r="Y1" s="11" t="s">
        <v>456</v>
      </c>
      <c r="Z1" s="11" t="s">
        <v>445</v>
      </c>
      <c r="AA1" s="11" t="s">
        <v>457</v>
      </c>
      <c r="AB1" s="11" t="s">
        <v>445</v>
      </c>
      <c r="AC1" s="11" t="s">
        <v>458</v>
      </c>
      <c r="AD1" s="11" t="s">
        <v>445</v>
      </c>
      <c r="AE1" s="11" t="s">
        <v>459</v>
      </c>
      <c r="AF1" s="11" t="s">
        <v>445</v>
      </c>
      <c r="AG1" s="11" t="s">
        <v>460</v>
      </c>
      <c r="AH1" s="11" t="s">
        <v>445</v>
      </c>
      <c r="AI1" s="11" t="s">
        <v>461</v>
      </c>
      <c r="AJ1" s="11" t="s">
        <v>445</v>
      </c>
      <c r="AK1" s="11" t="s">
        <v>462</v>
      </c>
      <c r="AL1" s="11" t="s">
        <v>445</v>
      </c>
      <c r="AM1" s="11" t="s">
        <v>463</v>
      </c>
      <c r="AN1" s="11" t="s">
        <v>445</v>
      </c>
      <c r="AO1" s="11" t="s">
        <v>464</v>
      </c>
      <c r="AP1" s="11" t="s">
        <v>445</v>
      </c>
      <c r="AQ1" s="11" t="s">
        <v>465</v>
      </c>
      <c r="AR1" s="11" t="s">
        <v>445</v>
      </c>
      <c r="AS1" s="11" t="s">
        <v>466</v>
      </c>
      <c r="AT1" s="11" t="s">
        <v>445</v>
      </c>
      <c r="AU1" s="11" t="s">
        <v>467</v>
      </c>
      <c r="AV1" s="11" t="s">
        <v>445</v>
      </c>
      <c r="AW1" s="11" t="s">
        <v>468</v>
      </c>
      <c r="AX1" s="11" t="s">
        <v>445</v>
      </c>
      <c r="AY1" s="11" t="s">
        <v>469</v>
      </c>
      <c r="AZ1" s="11" t="s">
        <v>445</v>
      </c>
      <c r="BA1" s="11" t="s">
        <v>470</v>
      </c>
      <c r="BB1" s="11" t="s">
        <v>445</v>
      </c>
      <c r="BC1" s="11" t="s">
        <v>471</v>
      </c>
      <c r="BD1" s="11" t="s">
        <v>445</v>
      </c>
      <c r="BE1" s="11" t="s">
        <v>472</v>
      </c>
      <c r="BF1" s="11" t="s">
        <v>445</v>
      </c>
      <c r="BG1" s="11" t="s">
        <v>473</v>
      </c>
      <c r="BH1" s="11" t="s">
        <v>445</v>
      </c>
      <c r="BI1" s="11" t="s">
        <v>474</v>
      </c>
      <c r="BJ1" s="11" t="s">
        <v>445</v>
      </c>
      <c r="BK1" s="11" t="s">
        <v>475</v>
      </c>
      <c r="BL1" s="11" t="s">
        <v>445</v>
      </c>
      <c r="BM1" s="11" t="s">
        <v>476</v>
      </c>
      <c r="BN1" s="11" t="s">
        <v>445</v>
      </c>
      <c r="BO1" s="11" t="s">
        <v>477</v>
      </c>
      <c r="BP1" s="11" t="s">
        <v>445</v>
      </c>
      <c r="BQ1" s="11" t="s">
        <v>478</v>
      </c>
      <c r="BR1" s="11" t="s">
        <v>445</v>
      </c>
      <c r="BS1" s="11" t="s">
        <v>479</v>
      </c>
      <c r="BT1" s="11" t="s">
        <v>445</v>
      </c>
      <c r="BU1" s="11" t="s">
        <v>480</v>
      </c>
      <c r="BV1" s="11" t="s">
        <v>445</v>
      </c>
      <c r="BW1" s="11" t="s">
        <v>481</v>
      </c>
      <c r="BX1" s="11" t="s">
        <v>445</v>
      </c>
      <c r="BY1" s="11" t="s">
        <v>482</v>
      </c>
      <c r="BZ1" s="11" t="s">
        <v>445</v>
      </c>
      <c r="CA1" s="11" t="s">
        <v>483</v>
      </c>
      <c r="CB1" s="11" t="s">
        <v>445</v>
      </c>
      <c r="CC1" s="11" t="s">
        <v>484</v>
      </c>
      <c r="CD1" s="11" t="s">
        <v>445</v>
      </c>
      <c r="CE1" s="11" t="s">
        <v>485</v>
      </c>
      <c r="CF1" s="11" t="s">
        <v>445</v>
      </c>
    </row>
    <row r="2" spans="1:84">
      <c r="A2" s="4" t="s">
        <v>14</v>
      </c>
      <c r="B2" s="6">
        <v>861</v>
      </c>
      <c r="C2" s="7">
        <v>6.2058131735268996E-4</v>
      </c>
      <c r="D2" s="7"/>
      <c r="E2" s="7">
        <v>6.2058131735268996E-4</v>
      </c>
      <c r="F2" s="7"/>
      <c r="G2" s="7">
        <v>6.2058131735268996E-4</v>
      </c>
      <c r="H2" s="7"/>
      <c r="I2" s="7">
        <v>6.2058131735268996E-4</v>
      </c>
      <c r="J2" s="7"/>
      <c r="K2" s="7">
        <v>6.2058131735268996E-4</v>
      </c>
      <c r="L2" s="7"/>
      <c r="M2" s="7">
        <v>6.2058131735268996E-4</v>
      </c>
      <c r="N2" s="7"/>
      <c r="O2" s="7">
        <v>6.2058131735268996E-4</v>
      </c>
      <c r="P2" s="7"/>
      <c r="Q2" s="7">
        <v>6.2058131735268996E-4</v>
      </c>
      <c r="R2" s="7"/>
      <c r="S2" s="7">
        <v>6.2058131735268996E-4</v>
      </c>
      <c r="T2" s="7"/>
      <c r="U2" s="7">
        <v>6.2058131735268996E-4</v>
      </c>
      <c r="V2" s="7"/>
      <c r="W2" s="7">
        <v>6.2058131735268996E-4</v>
      </c>
      <c r="X2" s="7"/>
      <c r="Y2" s="7">
        <v>6.2058131735268996E-4</v>
      </c>
      <c r="Z2" s="7"/>
      <c r="AA2" s="7">
        <v>6.2058131735268996E-4</v>
      </c>
      <c r="AB2" s="7"/>
      <c r="AC2" s="7">
        <v>6.2058131735268996E-4</v>
      </c>
      <c r="AD2" s="7"/>
      <c r="AE2" s="7">
        <v>4.4646244753372401E-4</v>
      </c>
      <c r="AF2" s="7"/>
      <c r="AG2" s="7">
        <v>4.4646244753372401E-4</v>
      </c>
      <c r="AH2" s="7"/>
      <c r="AI2" s="7">
        <v>3.1036212485058398E-4</v>
      </c>
      <c r="AJ2" s="7"/>
      <c r="AK2" s="7">
        <v>2.9042997386133899E-4</v>
      </c>
      <c r="AL2" s="7"/>
      <c r="AM2" s="7">
        <v>2.2244202723772401E-4</v>
      </c>
      <c r="AN2" s="7"/>
      <c r="AO2" s="7">
        <v>1.49825761994691E-4</v>
      </c>
      <c r="AP2" s="7"/>
      <c r="AQ2" s="7">
        <v>8.5508257342139306E-5</v>
      </c>
      <c r="AR2" s="7"/>
      <c r="AS2" s="7">
        <v>3.60626833931092E-5</v>
      </c>
      <c r="AT2" s="7"/>
      <c r="AU2" s="7">
        <v>0</v>
      </c>
      <c r="AV2" s="7"/>
      <c r="AW2" s="7">
        <v>0</v>
      </c>
      <c r="AX2" s="7"/>
      <c r="AY2" s="7">
        <v>0</v>
      </c>
      <c r="AZ2" s="7"/>
      <c r="BA2" s="7">
        <v>0</v>
      </c>
      <c r="BB2" s="7"/>
      <c r="BC2" s="7">
        <v>0</v>
      </c>
      <c r="BD2" s="7"/>
      <c r="BE2" s="7">
        <v>0</v>
      </c>
      <c r="BF2" s="7"/>
      <c r="BG2" s="7">
        <v>0</v>
      </c>
      <c r="BH2" s="7"/>
      <c r="BI2" s="7">
        <v>0</v>
      </c>
      <c r="BJ2" s="7"/>
      <c r="BK2" s="7">
        <v>0</v>
      </c>
      <c r="BL2" s="7"/>
      <c r="BM2" s="7">
        <v>0</v>
      </c>
      <c r="BN2" s="7"/>
      <c r="BO2" s="7">
        <v>0</v>
      </c>
      <c r="BP2" s="7"/>
      <c r="BQ2" s="7">
        <v>0</v>
      </c>
      <c r="BR2" s="7"/>
      <c r="BS2" s="7">
        <v>0</v>
      </c>
      <c r="BT2" s="7"/>
      <c r="BU2" s="7">
        <v>0</v>
      </c>
      <c r="BV2" s="7"/>
      <c r="BW2" s="7">
        <v>0</v>
      </c>
      <c r="BX2" s="7"/>
      <c r="BY2" s="7">
        <v>0</v>
      </c>
      <c r="BZ2" s="7"/>
      <c r="CA2" s="7">
        <v>0</v>
      </c>
      <c r="CB2" s="7"/>
      <c r="CC2" s="7">
        <v>0</v>
      </c>
      <c r="CD2" s="7"/>
      <c r="CE2" s="7">
        <v>0</v>
      </c>
    </row>
    <row r="3" spans="1:84">
      <c r="A3" s="4" t="s">
        <v>15</v>
      </c>
      <c r="B3" s="6">
        <v>667</v>
      </c>
      <c r="C3" s="7">
        <v>3.4572022500937299E-3</v>
      </c>
      <c r="D3" s="7"/>
      <c r="E3" s="7">
        <v>3.4572022500937299E-3</v>
      </c>
      <c r="F3" s="7"/>
      <c r="G3" s="7">
        <v>3.4572022500937299E-3</v>
      </c>
      <c r="H3" s="7"/>
      <c r="I3" s="7">
        <v>3.4572022500937299E-3</v>
      </c>
      <c r="J3" s="7"/>
      <c r="K3" s="7">
        <v>3.4572022500937299E-3</v>
      </c>
      <c r="L3" s="7"/>
      <c r="M3" s="7">
        <v>3.4572022500937299E-3</v>
      </c>
      <c r="N3" s="7"/>
      <c r="O3" s="7">
        <v>3.4572022500937299E-3</v>
      </c>
      <c r="P3" s="7"/>
      <c r="Q3" s="7">
        <v>3.4572022500937299E-3</v>
      </c>
      <c r="R3" s="7"/>
      <c r="S3" s="7">
        <v>3.4572022500937299E-3</v>
      </c>
      <c r="T3" s="7"/>
      <c r="U3" s="7">
        <v>3.4572022500937299E-3</v>
      </c>
      <c r="V3" s="7"/>
      <c r="W3" s="7">
        <v>2.7761114801023901E-3</v>
      </c>
      <c r="X3" s="7"/>
      <c r="Y3" s="7">
        <v>2.7761114801023901E-3</v>
      </c>
      <c r="Z3" s="7"/>
      <c r="AA3" s="7">
        <v>1.7806763173826999E-3</v>
      </c>
      <c r="AB3" s="7"/>
      <c r="AC3" s="7">
        <v>1.5960747064428201E-3</v>
      </c>
      <c r="AD3" s="7"/>
      <c r="AE3" s="7">
        <v>1.09736644113912E-3</v>
      </c>
      <c r="AF3" s="7"/>
      <c r="AG3" s="7">
        <v>6.4660585745386395E-4</v>
      </c>
      <c r="AH3" s="7"/>
      <c r="AI3" s="7">
        <v>4.6877506748289497E-4</v>
      </c>
      <c r="AJ3" s="7"/>
      <c r="AK3" s="7">
        <v>3.8584366267674097E-5</v>
      </c>
      <c r="AL3" s="7"/>
      <c r="AM3" s="7">
        <v>2.01668417947252E-5</v>
      </c>
      <c r="AN3" s="7"/>
      <c r="AO3" s="7">
        <v>6.9663757490914998E-6</v>
      </c>
      <c r="AP3" s="7"/>
      <c r="AQ3" s="7">
        <v>0</v>
      </c>
      <c r="AR3" s="7"/>
      <c r="AS3" s="7">
        <v>0</v>
      </c>
      <c r="AT3" s="7"/>
      <c r="AU3" s="7">
        <v>0</v>
      </c>
      <c r="AV3" s="7"/>
      <c r="AW3" s="7">
        <v>0</v>
      </c>
      <c r="AX3" s="7"/>
      <c r="AY3" s="7">
        <v>0</v>
      </c>
      <c r="AZ3" s="7"/>
      <c r="BA3" s="7">
        <v>0</v>
      </c>
      <c r="BB3" s="7"/>
      <c r="BC3" s="7">
        <v>0</v>
      </c>
      <c r="BD3" s="7"/>
      <c r="BE3" s="7">
        <v>0</v>
      </c>
      <c r="BF3" s="7"/>
      <c r="BG3" s="7">
        <v>0</v>
      </c>
      <c r="BH3" s="7"/>
      <c r="BI3" s="7">
        <v>0</v>
      </c>
      <c r="BJ3" s="7"/>
      <c r="BK3" s="7">
        <v>0</v>
      </c>
      <c r="BL3" s="7"/>
      <c r="BM3" s="7">
        <v>0</v>
      </c>
      <c r="BN3" s="7"/>
      <c r="BO3" s="7">
        <v>0</v>
      </c>
      <c r="BP3" s="7"/>
      <c r="BQ3" s="7">
        <v>0</v>
      </c>
      <c r="BR3" s="7"/>
      <c r="BS3" s="7">
        <v>0</v>
      </c>
      <c r="BT3" s="7"/>
      <c r="BU3" s="7">
        <v>0</v>
      </c>
      <c r="BV3" s="7"/>
      <c r="BW3" s="7">
        <v>0</v>
      </c>
      <c r="BX3" s="7"/>
      <c r="BY3" s="7">
        <v>0</v>
      </c>
      <c r="BZ3" s="7"/>
      <c r="CA3" s="7">
        <v>0</v>
      </c>
      <c r="CB3" s="7"/>
      <c r="CC3" s="7">
        <v>0</v>
      </c>
      <c r="CD3" s="7"/>
      <c r="CE3" s="7">
        <v>0</v>
      </c>
    </row>
    <row r="4" spans="1:84">
      <c r="A4" s="4" t="s">
        <v>16</v>
      </c>
      <c r="B4" s="6">
        <v>219</v>
      </c>
      <c r="C4" s="7">
        <v>2.34644498311407E-4</v>
      </c>
      <c r="D4" s="7">
        <v>2.0385375242181602E-3</v>
      </c>
      <c r="E4" s="7">
        <v>2.34644498311407E-4</v>
      </c>
      <c r="F4" s="7">
        <v>2.0385375242181602E-3</v>
      </c>
      <c r="G4" s="7">
        <v>2.34644498311407E-4</v>
      </c>
      <c r="H4" s="7">
        <v>2.0385375242181602E-3</v>
      </c>
      <c r="I4" s="7">
        <v>2.34644498311407E-4</v>
      </c>
      <c r="J4" s="7">
        <v>2.0385375242181602E-3</v>
      </c>
      <c r="K4" s="7">
        <v>2.34644498311407E-4</v>
      </c>
      <c r="L4" s="7">
        <v>2.0385375242181602E-3</v>
      </c>
      <c r="M4" s="7">
        <v>2.34644498311407E-4</v>
      </c>
      <c r="N4" s="7">
        <v>2.0385375242181602E-3</v>
      </c>
      <c r="O4" s="7">
        <v>2.34644498311407E-4</v>
      </c>
      <c r="P4" s="7">
        <v>2.0385375242181602E-3</v>
      </c>
      <c r="Q4" s="7">
        <v>2.34644498311407E-4</v>
      </c>
      <c r="R4" s="7">
        <v>2.0385375242181602E-3</v>
      </c>
      <c r="S4" s="7">
        <v>2.34644498311407E-4</v>
      </c>
      <c r="T4" s="7">
        <v>2.0385375242181602E-3</v>
      </c>
      <c r="U4" s="7">
        <v>2.34644498311407E-4</v>
      </c>
      <c r="V4" s="7">
        <v>2.0385375242181602E-3</v>
      </c>
      <c r="W4" s="7">
        <v>2.34644498311407E-4</v>
      </c>
      <c r="X4" s="7">
        <v>2.0385375242181602E-3</v>
      </c>
      <c r="Y4" s="7">
        <v>2.34644498311407E-4</v>
      </c>
      <c r="Z4" s="7">
        <v>2.0385375242181602E-3</v>
      </c>
      <c r="AA4" s="7">
        <v>2.34644498311407E-4</v>
      </c>
      <c r="AB4" s="7">
        <v>2.0385375242181602E-3</v>
      </c>
      <c r="AC4" s="7">
        <v>2.34644498311407E-4</v>
      </c>
      <c r="AD4" s="7">
        <v>2.0385375242181602E-3</v>
      </c>
      <c r="AE4" s="7">
        <v>2.34644498311407E-4</v>
      </c>
      <c r="AF4" s="7">
        <v>2.0385375242181602E-3</v>
      </c>
      <c r="AG4" s="7">
        <v>2.34644498311407E-4</v>
      </c>
      <c r="AH4" s="7">
        <v>2.0385375242181602E-3</v>
      </c>
      <c r="AI4" s="7">
        <v>2.20216432172328E-4</v>
      </c>
      <c r="AJ4" s="7">
        <v>1.8005707093805899E-3</v>
      </c>
      <c r="AK4" s="7">
        <v>2.1969082404518E-4</v>
      </c>
      <c r="AL4" s="7">
        <v>1.5902322563426999E-3</v>
      </c>
      <c r="AM4" s="7">
        <v>1.9149606449725699E-4</v>
      </c>
      <c r="AN4" s="7">
        <v>1.39573310687248E-3</v>
      </c>
      <c r="AO4" s="7">
        <v>1.8871550238127799E-4</v>
      </c>
      <c r="AP4" s="7">
        <v>1.2098870552674701E-3</v>
      </c>
      <c r="AQ4" s="7">
        <v>1.6781710295907899E-4</v>
      </c>
      <c r="AR4" s="7">
        <v>1.0003388472144901E-3</v>
      </c>
      <c r="AS4" s="7">
        <v>1.59764511065438E-4</v>
      </c>
      <c r="AT4" s="7">
        <v>7.2674135700375104E-4</v>
      </c>
      <c r="AU4" s="7">
        <v>1.5227108182486101E-4</v>
      </c>
      <c r="AV4" s="7">
        <v>4.4613014525616402E-4</v>
      </c>
      <c r="AW4" s="7">
        <v>1.2872211224473299E-4</v>
      </c>
      <c r="AX4" s="7">
        <v>1.99788748360485E-4</v>
      </c>
      <c r="AY4" s="7">
        <v>1.12769379090406E-4</v>
      </c>
      <c r="AZ4" s="7">
        <v>6.5634171720355805E-5</v>
      </c>
      <c r="BA4" s="7">
        <v>8.8869252286777805E-5</v>
      </c>
      <c r="BB4" s="7">
        <v>1.1587103558913301E-5</v>
      </c>
      <c r="BC4" s="7">
        <v>5.1872147562554597E-5</v>
      </c>
      <c r="BD4" s="7">
        <v>0</v>
      </c>
      <c r="BE4" s="7">
        <v>1.4155233515419601E-5</v>
      </c>
      <c r="BF4" s="7">
        <v>0</v>
      </c>
      <c r="BG4" s="7">
        <v>9.1430921741161498E-7</v>
      </c>
      <c r="BH4" s="7">
        <v>0</v>
      </c>
      <c r="BI4" s="7">
        <v>1.05182846442278E-7</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c r="CE4" s="7">
        <v>0</v>
      </c>
    </row>
    <row r="5" spans="1:84">
      <c r="A5" s="4" t="s">
        <v>398</v>
      </c>
      <c r="B5" s="6">
        <v>222</v>
      </c>
      <c r="C5" s="7">
        <v>4.8446039578770299E-4</v>
      </c>
      <c r="D5" s="7">
        <v>1.7988502860199101E-3</v>
      </c>
      <c r="E5" s="7">
        <v>4.8446039578770299E-4</v>
      </c>
      <c r="F5" s="7">
        <v>1.7988502860199101E-3</v>
      </c>
      <c r="G5" s="7">
        <v>4.8446039578770299E-4</v>
      </c>
      <c r="H5" s="7">
        <v>1.7988502860199101E-3</v>
      </c>
      <c r="I5" s="7">
        <v>4.8446039578770299E-4</v>
      </c>
      <c r="J5" s="7">
        <v>1.7988502860199101E-3</v>
      </c>
      <c r="K5" s="7">
        <v>4.8446039578770299E-4</v>
      </c>
      <c r="L5" s="7">
        <v>1.7988502860199101E-3</v>
      </c>
      <c r="M5" s="7">
        <v>4.8446039578770299E-4</v>
      </c>
      <c r="N5" s="7">
        <v>1.7988502860199101E-3</v>
      </c>
      <c r="O5" s="7">
        <v>4.8446039578770299E-4</v>
      </c>
      <c r="P5" s="7">
        <v>1.7988502860199101E-3</v>
      </c>
      <c r="Q5" s="7">
        <v>4.8446039578770299E-4</v>
      </c>
      <c r="R5" s="7">
        <v>1.7988502860199101E-3</v>
      </c>
      <c r="S5" s="7">
        <v>4.8446039578770299E-4</v>
      </c>
      <c r="T5" s="7">
        <v>1.7988502860199101E-3</v>
      </c>
      <c r="U5" s="7">
        <v>4.8446039578770299E-4</v>
      </c>
      <c r="V5" s="7">
        <v>1.7988502860199101E-3</v>
      </c>
      <c r="W5" s="7">
        <v>4.8446039578770299E-4</v>
      </c>
      <c r="X5" s="7">
        <v>1.7988502860199101E-3</v>
      </c>
      <c r="Y5" s="7">
        <v>4.8446039578770299E-4</v>
      </c>
      <c r="Z5" s="7">
        <v>1.7988502860199101E-3</v>
      </c>
      <c r="AA5" s="7">
        <v>4.8446039578770299E-4</v>
      </c>
      <c r="AB5" s="7">
        <v>1.7988502860199101E-3</v>
      </c>
      <c r="AC5" s="7">
        <v>4.5630357971775798E-4</v>
      </c>
      <c r="AD5" s="7">
        <v>1.7988502860199101E-3</v>
      </c>
      <c r="AE5" s="7">
        <v>4.5630357971775798E-4</v>
      </c>
      <c r="AF5" s="7">
        <v>1.7988502860199101E-3</v>
      </c>
      <c r="AG5" s="7">
        <v>4.3517521877490498E-4</v>
      </c>
      <c r="AH5" s="7">
        <v>1.7988502860199101E-3</v>
      </c>
      <c r="AI5" s="7">
        <v>4.29738055419228E-4</v>
      </c>
      <c r="AJ5" s="7">
        <v>1.58917769327248E-3</v>
      </c>
      <c r="AK5" s="7">
        <v>3.9331518267411101E-4</v>
      </c>
      <c r="AL5" s="7">
        <v>1.39812956722634E-3</v>
      </c>
      <c r="AM5" s="7">
        <v>3.7151070544337703E-4</v>
      </c>
      <c r="AN5" s="7">
        <v>1.2276481973527999E-3</v>
      </c>
      <c r="AO5" s="7">
        <v>3.2992869044711702E-4</v>
      </c>
      <c r="AP5" s="7">
        <v>1.06462022740775E-3</v>
      </c>
      <c r="AQ5" s="7">
        <v>2.8826919723289903E-4</v>
      </c>
      <c r="AR5" s="7">
        <v>8.7992681437795098E-4</v>
      </c>
      <c r="AS5" s="7">
        <v>2.5533974668471698E-4</v>
      </c>
      <c r="AT5" s="7">
        <v>6.4216440186503601E-4</v>
      </c>
      <c r="AU5" s="7">
        <v>2.07077124655474E-4</v>
      </c>
      <c r="AV5" s="7">
        <v>4.0881785764419802E-4</v>
      </c>
      <c r="AW5" s="7">
        <v>1.6455455901752099E-4</v>
      </c>
      <c r="AX5" s="7">
        <v>2.14281757990916E-4</v>
      </c>
      <c r="AY5" s="7">
        <v>1.45056327449945E-4</v>
      </c>
      <c r="AZ5" s="7">
        <v>8.5412790196971294E-5</v>
      </c>
      <c r="BA5" s="7">
        <v>1.0774331405322E-4</v>
      </c>
      <c r="BB5" s="7">
        <v>2.5086096680016E-5</v>
      </c>
      <c r="BC5" s="7">
        <v>6.7826847418794002E-5</v>
      </c>
      <c r="BD5" s="7">
        <v>3.9057097113098996E-6</v>
      </c>
      <c r="BE5" s="7">
        <v>3.0695009300118201E-5</v>
      </c>
      <c r="BF5" s="7">
        <v>0</v>
      </c>
      <c r="BG5" s="7">
        <v>7.4033112922415101E-6</v>
      </c>
      <c r="BH5" s="7">
        <v>0</v>
      </c>
      <c r="BI5" s="7">
        <v>2.4333722107315799E-6</v>
      </c>
      <c r="BJ5" s="7">
        <v>0</v>
      </c>
      <c r="BK5" s="7">
        <v>2.0359558919558E-7</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c r="CE5" s="7">
        <v>0</v>
      </c>
    </row>
    <row r="6" spans="1:84">
      <c r="A6" s="4" t="s">
        <v>18</v>
      </c>
      <c r="B6" s="6">
        <v>197</v>
      </c>
      <c r="C6" s="7">
        <v>1.5247756722690901E-4</v>
      </c>
      <c r="D6" s="7"/>
      <c r="E6" s="7">
        <v>1.5247756722690901E-4</v>
      </c>
      <c r="F6" s="7"/>
      <c r="G6" s="7">
        <v>1.5247756722690901E-4</v>
      </c>
      <c r="H6" s="7"/>
      <c r="I6" s="7">
        <v>1.5247756722690901E-4</v>
      </c>
      <c r="J6" s="7"/>
      <c r="K6" s="7">
        <v>1.5247756722690901E-4</v>
      </c>
      <c r="L6" s="7"/>
      <c r="M6" s="7">
        <v>1.5247756722690901E-4</v>
      </c>
      <c r="N6" s="7"/>
      <c r="O6" s="7">
        <v>1.5247756722690901E-4</v>
      </c>
      <c r="P6" s="7"/>
      <c r="Q6" s="7">
        <v>1.5247756722690901E-4</v>
      </c>
      <c r="R6" s="7"/>
      <c r="S6" s="7">
        <v>1.5247756722690901E-4</v>
      </c>
      <c r="T6" s="7"/>
      <c r="U6" s="7">
        <v>1.5247756722690901E-4</v>
      </c>
      <c r="V6" s="7"/>
      <c r="W6" s="7">
        <v>1.03761728532353E-4</v>
      </c>
      <c r="X6" s="7"/>
      <c r="Y6" s="7">
        <v>1.03761728532353E-4</v>
      </c>
      <c r="Z6" s="7"/>
      <c r="AA6" s="7">
        <v>9.4837020052051504E-5</v>
      </c>
      <c r="AB6" s="7"/>
      <c r="AC6" s="7">
        <v>6.6255698176948094E-5</v>
      </c>
      <c r="AD6" s="7"/>
      <c r="AE6" s="7">
        <v>5.8973411075557802E-5</v>
      </c>
      <c r="AF6" s="7"/>
      <c r="AG6" s="7">
        <v>5.86223764155341E-5</v>
      </c>
      <c r="AH6" s="7"/>
      <c r="AI6" s="7">
        <v>5.82097111090014E-5</v>
      </c>
      <c r="AJ6" s="7"/>
      <c r="AK6" s="7">
        <v>5.7687338741129898E-5</v>
      </c>
      <c r="AL6" s="7"/>
      <c r="AM6" s="7">
        <v>5.75465916285064E-5</v>
      </c>
      <c r="AN6" s="7"/>
      <c r="AO6" s="7">
        <v>5.7423099590553099E-5</v>
      </c>
      <c r="AP6" s="7"/>
      <c r="AQ6" s="7">
        <v>4.7514185571085299E-5</v>
      </c>
      <c r="AR6" s="7"/>
      <c r="AS6" s="7">
        <v>4.7361092969352102E-5</v>
      </c>
      <c r="AT6" s="7"/>
      <c r="AU6" s="7">
        <v>3.92515873040856E-5</v>
      </c>
      <c r="AV6" s="7"/>
      <c r="AW6" s="7">
        <v>2.5500521096748999E-5</v>
      </c>
      <c r="AX6" s="7"/>
      <c r="AY6" s="7">
        <v>1.30414065412597E-5</v>
      </c>
      <c r="AZ6" s="7"/>
      <c r="BA6" s="7">
        <v>4.4829221197743797E-6</v>
      </c>
      <c r="BB6" s="7"/>
      <c r="BC6" s="7">
        <v>2.7365811077238201E-6</v>
      </c>
      <c r="BD6" s="7"/>
      <c r="BE6" s="7">
        <v>1.35281653897366E-6</v>
      </c>
      <c r="BF6" s="7"/>
      <c r="BG6" s="7">
        <v>2.2836935794912699E-7</v>
      </c>
      <c r="BH6" s="7"/>
      <c r="BI6" s="7">
        <v>1.8898667151394899E-8</v>
      </c>
      <c r="BJ6" s="7"/>
      <c r="BK6" s="7">
        <v>0</v>
      </c>
      <c r="BL6" s="7"/>
      <c r="BM6" s="7">
        <v>0</v>
      </c>
      <c r="BN6" s="7"/>
      <c r="BO6" s="7">
        <v>0</v>
      </c>
      <c r="BP6" s="7"/>
      <c r="BQ6" s="7">
        <v>0</v>
      </c>
      <c r="BR6" s="7"/>
      <c r="BS6" s="7">
        <v>0</v>
      </c>
      <c r="BT6" s="7"/>
      <c r="BU6" s="7">
        <v>0</v>
      </c>
      <c r="BV6" s="7"/>
      <c r="BW6" s="7">
        <v>0</v>
      </c>
      <c r="BX6" s="7"/>
      <c r="BY6" s="7">
        <v>0</v>
      </c>
      <c r="BZ6" s="7"/>
      <c r="CA6" s="7">
        <v>0</v>
      </c>
      <c r="CB6" s="7"/>
      <c r="CC6" s="7">
        <v>0</v>
      </c>
      <c r="CD6" s="7"/>
      <c r="CE6" s="7">
        <v>0</v>
      </c>
    </row>
    <row r="7" spans="1:84">
      <c r="A7" s="4" t="s">
        <v>19</v>
      </c>
      <c r="B7" s="6">
        <v>722</v>
      </c>
      <c r="C7" s="7">
        <v>1.7857924576482E-3</v>
      </c>
      <c r="D7" s="7"/>
      <c r="E7" s="7">
        <v>1.7857924576482E-3</v>
      </c>
      <c r="F7" s="7"/>
      <c r="G7" s="7">
        <v>1.7857924576482E-3</v>
      </c>
      <c r="H7" s="7"/>
      <c r="I7" s="7">
        <v>1.7857924576482E-3</v>
      </c>
      <c r="J7" s="7"/>
      <c r="K7" s="7">
        <v>1.7857924576482E-3</v>
      </c>
      <c r="L7" s="7"/>
      <c r="M7" s="7">
        <v>1.7857924576482E-3</v>
      </c>
      <c r="N7" s="7"/>
      <c r="O7" s="7">
        <v>1.7857924576482E-3</v>
      </c>
      <c r="P7" s="7"/>
      <c r="Q7" s="7">
        <v>1.7857924576482E-3</v>
      </c>
      <c r="R7" s="7"/>
      <c r="S7" s="7">
        <v>1.7857924576482E-3</v>
      </c>
      <c r="T7" s="7"/>
      <c r="U7" s="7">
        <v>1.7857924576482E-3</v>
      </c>
      <c r="V7" s="7"/>
      <c r="W7" s="7">
        <v>1.7857924576482E-3</v>
      </c>
      <c r="X7" s="7"/>
      <c r="Y7" s="7">
        <v>1.7857924576482E-3</v>
      </c>
      <c r="Z7" s="7"/>
      <c r="AA7" s="7">
        <v>1.7857924576482E-3</v>
      </c>
      <c r="AB7" s="7"/>
      <c r="AC7" s="7">
        <v>1.7857924576482E-3</v>
      </c>
      <c r="AD7" s="7"/>
      <c r="AE7" s="7">
        <v>1.22484900364396E-3</v>
      </c>
      <c r="AF7" s="7"/>
      <c r="AG7" s="7">
        <v>1.22484900364396E-3</v>
      </c>
      <c r="AH7" s="7"/>
      <c r="AI7" s="7">
        <v>7.9568354941883296E-4</v>
      </c>
      <c r="AJ7" s="7"/>
      <c r="AK7" s="7">
        <v>7.5274659559047504E-4</v>
      </c>
      <c r="AL7" s="7"/>
      <c r="AM7" s="7">
        <v>5.4146939996565699E-4</v>
      </c>
      <c r="AN7" s="7"/>
      <c r="AO7" s="7">
        <v>2.6344154856062802E-4</v>
      </c>
      <c r="AP7" s="7"/>
      <c r="AQ7" s="7">
        <v>1.05522769341587E-4</v>
      </c>
      <c r="AR7" s="7"/>
      <c r="AS7" s="7">
        <v>0</v>
      </c>
      <c r="AT7" s="7"/>
      <c r="AU7" s="7">
        <v>0</v>
      </c>
      <c r="AV7" s="7"/>
      <c r="AW7" s="7">
        <v>0</v>
      </c>
      <c r="AX7" s="7"/>
      <c r="AY7" s="7">
        <v>0</v>
      </c>
      <c r="AZ7" s="7"/>
      <c r="BA7" s="7">
        <v>0</v>
      </c>
      <c r="BB7" s="7"/>
      <c r="BC7" s="7">
        <v>0</v>
      </c>
      <c r="BD7" s="7"/>
      <c r="BE7" s="7">
        <v>0</v>
      </c>
      <c r="BF7" s="7"/>
      <c r="BG7" s="7">
        <v>0</v>
      </c>
      <c r="BH7" s="7"/>
      <c r="BI7" s="7">
        <v>0</v>
      </c>
      <c r="BJ7" s="7"/>
      <c r="BK7" s="7">
        <v>0</v>
      </c>
      <c r="BL7" s="7"/>
      <c r="BM7" s="7">
        <v>0</v>
      </c>
      <c r="BN7" s="7"/>
      <c r="BO7" s="7">
        <v>0</v>
      </c>
      <c r="BP7" s="7"/>
      <c r="BQ7" s="7">
        <v>0</v>
      </c>
      <c r="BR7" s="7"/>
      <c r="BS7" s="7">
        <v>0</v>
      </c>
      <c r="BT7" s="7"/>
      <c r="BU7" s="7">
        <v>0</v>
      </c>
      <c r="BV7" s="7"/>
      <c r="BW7" s="7">
        <v>0</v>
      </c>
      <c r="BX7" s="7"/>
      <c r="BY7" s="7">
        <v>0</v>
      </c>
      <c r="BZ7" s="7"/>
      <c r="CA7" s="7">
        <v>0</v>
      </c>
      <c r="CB7" s="7"/>
      <c r="CC7" s="7">
        <v>0</v>
      </c>
      <c r="CD7" s="7"/>
      <c r="CE7" s="7">
        <v>0</v>
      </c>
    </row>
    <row r="8" spans="1:84">
      <c r="A8" s="4" t="s">
        <v>20</v>
      </c>
      <c r="B8" s="6">
        <v>845</v>
      </c>
      <c r="C8" s="7">
        <v>1.09727931181786E-3</v>
      </c>
      <c r="D8" s="7"/>
      <c r="E8" s="7">
        <v>1.09727931181786E-3</v>
      </c>
      <c r="F8" s="7"/>
      <c r="G8" s="7">
        <v>1.09727931181786E-3</v>
      </c>
      <c r="H8" s="7"/>
      <c r="I8" s="7">
        <v>1.09727931181786E-3</v>
      </c>
      <c r="J8" s="7"/>
      <c r="K8" s="7">
        <v>1.09727931181786E-3</v>
      </c>
      <c r="L8" s="7"/>
      <c r="M8" s="7">
        <v>1.09727931181786E-3</v>
      </c>
      <c r="N8" s="7"/>
      <c r="O8" s="7">
        <v>1.09727931181786E-3</v>
      </c>
      <c r="P8" s="7"/>
      <c r="Q8" s="7">
        <v>1.09727931181786E-3</v>
      </c>
      <c r="R8" s="7"/>
      <c r="S8" s="7">
        <v>1.09727931181786E-3</v>
      </c>
      <c r="T8" s="7"/>
      <c r="U8" s="7">
        <v>1.09727931181786E-3</v>
      </c>
      <c r="V8" s="7"/>
      <c r="W8" s="7">
        <v>1.09727931181786E-3</v>
      </c>
      <c r="X8" s="7"/>
      <c r="Y8" s="7">
        <v>1.09727931181786E-3</v>
      </c>
      <c r="Z8" s="7"/>
      <c r="AA8" s="7">
        <v>6.7008529346858597E-4</v>
      </c>
      <c r="AB8" s="7"/>
      <c r="AC8" s="7">
        <v>6.7008529346858597E-4</v>
      </c>
      <c r="AD8" s="7"/>
      <c r="AE8" s="7">
        <v>4.2538573821875801E-4</v>
      </c>
      <c r="AF8" s="7"/>
      <c r="AG8" s="7">
        <v>4.11006452814141E-4</v>
      </c>
      <c r="AH8" s="7"/>
      <c r="AI8" s="7">
        <v>3.04153210852144E-4</v>
      </c>
      <c r="AJ8" s="7"/>
      <c r="AK8" s="7">
        <v>1.9520719225416401E-4</v>
      </c>
      <c r="AL8" s="7"/>
      <c r="AM8" s="7">
        <v>9.3562225535398106E-5</v>
      </c>
      <c r="AN8" s="7"/>
      <c r="AO8" s="7">
        <v>5.8876816505406801E-5</v>
      </c>
      <c r="AP8" s="7"/>
      <c r="AQ8" s="7">
        <v>0</v>
      </c>
      <c r="AR8" s="7"/>
      <c r="AS8" s="7">
        <v>0</v>
      </c>
      <c r="AT8" s="7"/>
      <c r="AU8" s="7">
        <v>0</v>
      </c>
      <c r="AV8" s="7"/>
      <c r="AW8" s="7">
        <v>0</v>
      </c>
      <c r="AX8" s="7"/>
      <c r="AY8" s="7">
        <v>0</v>
      </c>
      <c r="AZ8" s="7"/>
      <c r="BA8" s="7">
        <v>0</v>
      </c>
      <c r="BB8" s="7"/>
      <c r="BC8" s="7">
        <v>0</v>
      </c>
      <c r="BD8" s="7"/>
      <c r="BE8" s="7">
        <v>0</v>
      </c>
      <c r="BF8" s="7"/>
      <c r="BG8" s="7">
        <v>0</v>
      </c>
      <c r="BH8" s="7"/>
      <c r="BI8" s="7">
        <v>0</v>
      </c>
      <c r="BJ8" s="7"/>
      <c r="BK8" s="7">
        <v>0</v>
      </c>
      <c r="BL8" s="7"/>
      <c r="BM8" s="7">
        <v>0</v>
      </c>
      <c r="BN8" s="7"/>
      <c r="BO8" s="7">
        <v>0</v>
      </c>
      <c r="BP8" s="7"/>
      <c r="BQ8" s="7">
        <v>0</v>
      </c>
      <c r="BR8" s="7"/>
      <c r="BS8" s="7">
        <v>0</v>
      </c>
      <c r="BT8" s="7"/>
      <c r="BU8" s="7">
        <v>0</v>
      </c>
      <c r="BV8" s="7"/>
      <c r="BW8" s="7">
        <v>0</v>
      </c>
      <c r="BX8" s="7"/>
      <c r="BY8" s="7">
        <v>0</v>
      </c>
      <c r="BZ8" s="7"/>
      <c r="CA8" s="7">
        <v>0</v>
      </c>
      <c r="CB8" s="7"/>
      <c r="CC8" s="7">
        <v>0</v>
      </c>
      <c r="CD8" s="7"/>
      <c r="CE8" s="7">
        <v>0</v>
      </c>
    </row>
    <row r="9" spans="1:84">
      <c r="A9" s="4" t="s">
        <v>21</v>
      </c>
      <c r="B9" s="6">
        <v>881</v>
      </c>
      <c r="C9" s="7">
        <v>2.6652600759649299E-4</v>
      </c>
      <c r="D9" s="7"/>
      <c r="E9" s="7">
        <v>2.6652600759649299E-4</v>
      </c>
      <c r="F9" s="7"/>
      <c r="G9" s="7">
        <v>2.6652600759649299E-4</v>
      </c>
      <c r="H9" s="7"/>
      <c r="I9" s="7">
        <v>2.6652600759649299E-4</v>
      </c>
      <c r="J9" s="7"/>
      <c r="K9" s="7">
        <v>2.6652600759649299E-4</v>
      </c>
      <c r="L9" s="7"/>
      <c r="M9" s="7">
        <v>2.6652600759649299E-4</v>
      </c>
      <c r="N9" s="7"/>
      <c r="O9" s="7">
        <v>2.6652600759649299E-4</v>
      </c>
      <c r="P9" s="7"/>
      <c r="Q9" s="7">
        <v>2.6652600759649299E-4</v>
      </c>
      <c r="R9" s="7"/>
      <c r="S9" s="7">
        <v>2.6652600759649299E-4</v>
      </c>
      <c r="T9" s="7"/>
      <c r="U9" s="7">
        <v>2.6652600759649299E-4</v>
      </c>
      <c r="V9" s="7"/>
      <c r="W9" s="7">
        <v>2.6652600759649299E-4</v>
      </c>
      <c r="X9" s="7"/>
      <c r="Y9" s="7">
        <v>2.6652600759649299E-4</v>
      </c>
      <c r="Z9" s="7"/>
      <c r="AA9" s="7">
        <v>1.8437214604144801E-4</v>
      </c>
      <c r="AB9" s="7"/>
      <c r="AC9" s="7">
        <v>1.8437214604144801E-4</v>
      </c>
      <c r="AD9" s="7"/>
      <c r="AE9" s="7">
        <v>1.3976053494451E-4</v>
      </c>
      <c r="AF9" s="7"/>
      <c r="AG9" s="7">
        <v>1.3636859588123801E-4</v>
      </c>
      <c r="AH9" s="7"/>
      <c r="AI9" s="7">
        <v>1.18840165020042E-4</v>
      </c>
      <c r="AJ9" s="7"/>
      <c r="AK9" s="7">
        <v>9.66415399189157E-5</v>
      </c>
      <c r="AL9" s="7"/>
      <c r="AM9" s="7">
        <v>8.3100949130903199E-5</v>
      </c>
      <c r="AN9" s="7"/>
      <c r="AO9" s="7">
        <v>7.4289112692266698E-5</v>
      </c>
      <c r="AP9" s="7"/>
      <c r="AQ9" s="7">
        <v>5.7842695872526898E-5</v>
      </c>
      <c r="AR9" s="7"/>
      <c r="AS9" s="7">
        <v>5.2864877568858003E-5</v>
      </c>
      <c r="AT9" s="7"/>
      <c r="AU9" s="7">
        <v>5.0556847705347997E-5</v>
      </c>
      <c r="AV9" s="7"/>
      <c r="AW9" s="7">
        <v>4.6604633287969702E-5</v>
      </c>
      <c r="AX9" s="7"/>
      <c r="AY9" s="7">
        <v>4.40727158479993E-5</v>
      </c>
      <c r="AZ9" s="7"/>
      <c r="BA9" s="7">
        <v>4.1082751941368997E-5</v>
      </c>
      <c r="BB9" s="7"/>
      <c r="BC9" s="7">
        <v>3.8292937011076801E-5</v>
      </c>
      <c r="BD9" s="7"/>
      <c r="BE9" s="7">
        <v>3.3643415147994503E-5</v>
      </c>
      <c r="BF9" s="7"/>
      <c r="BG9" s="7">
        <v>7.8313604856092503E-6</v>
      </c>
      <c r="BH9" s="7"/>
      <c r="BI9" s="7">
        <v>1.2466997809979199E-6</v>
      </c>
      <c r="BJ9" s="7"/>
      <c r="BK9" s="7">
        <v>0</v>
      </c>
      <c r="BL9" s="7"/>
      <c r="BM9" s="7">
        <v>0</v>
      </c>
      <c r="BN9" s="7"/>
      <c r="BO9" s="7">
        <v>0</v>
      </c>
      <c r="BP9" s="7"/>
      <c r="BQ9" s="7">
        <v>0</v>
      </c>
      <c r="BR9" s="7"/>
      <c r="BS9" s="7">
        <v>0</v>
      </c>
      <c r="BT9" s="7"/>
      <c r="BU9" s="7">
        <v>0</v>
      </c>
      <c r="BV9" s="7"/>
      <c r="BW9" s="7">
        <v>0</v>
      </c>
      <c r="BX9" s="7"/>
      <c r="BY9" s="7">
        <v>0</v>
      </c>
      <c r="BZ9" s="7"/>
      <c r="CA9" s="7">
        <v>0</v>
      </c>
      <c r="CB9" s="7"/>
      <c r="CC9" s="7">
        <v>0</v>
      </c>
      <c r="CD9" s="7"/>
      <c r="CE9" s="7">
        <v>0</v>
      </c>
    </row>
    <row r="10" spans="1:84">
      <c r="A10" s="4" t="s">
        <v>22</v>
      </c>
      <c r="B10" s="6">
        <v>668</v>
      </c>
      <c r="C10" s="7">
        <v>3.6914998385823299E-3</v>
      </c>
      <c r="D10" s="7">
        <v>4.3008149957174998E-3</v>
      </c>
      <c r="E10" s="7">
        <v>3.6914998385823299E-3</v>
      </c>
      <c r="F10" s="7">
        <v>4.3008149957174998E-3</v>
      </c>
      <c r="G10" s="7">
        <v>3.6914998385823299E-3</v>
      </c>
      <c r="H10" s="7">
        <v>4.3008149957174998E-3</v>
      </c>
      <c r="I10" s="7">
        <v>3.6914998353543798E-3</v>
      </c>
      <c r="J10" s="7">
        <v>4.3008149957174998E-3</v>
      </c>
      <c r="K10" s="7">
        <v>3.6914998353543798E-3</v>
      </c>
      <c r="L10" s="7">
        <v>4.3008149957174998E-3</v>
      </c>
      <c r="M10" s="7">
        <v>3.69149983066701E-3</v>
      </c>
      <c r="N10" s="7">
        <v>4.3008149957174998E-3</v>
      </c>
      <c r="O10" s="7">
        <v>3.6914998063086501E-3</v>
      </c>
      <c r="P10" s="7">
        <v>4.3008149957174998E-3</v>
      </c>
      <c r="Q10" s="7">
        <v>3.6914998007698901E-3</v>
      </c>
      <c r="R10" s="7">
        <v>4.3008149957174998E-3</v>
      </c>
      <c r="S10" s="7">
        <v>3.6914996278315099E-3</v>
      </c>
      <c r="T10" s="7">
        <v>4.3008149957174998E-3</v>
      </c>
      <c r="U10" s="7">
        <v>3.6911278005650901E-3</v>
      </c>
      <c r="V10" s="7">
        <v>4.3008149957174998E-3</v>
      </c>
      <c r="W10" s="7">
        <v>3.68985720817543E-3</v>
      </c>
      <c r="X10" s="7">
        <v>4.3008149957174998E-3</v>
      </c>
      <c r="Y10" s="7">
        <v>3.68892133920806E-3</v>
      </c>
      <c r="Z10" s="7">
        <v>4.3008149957174998E-3</v>
      </c>
      <c r="AA10" s="7">
        <v>3.5429932963403801E-3</v>
      </c>
      <c r="AB10" s="7">
        <v>4.3008149957174998E-3</v>
      </c>
      <c r="AC10" s="7">
        <v>3.1238792522413701E-3</v>
      </c>
      <c r="AD10" s="7">
        <v>4.3008149957174998E-3</v>
      </c>
      <c r="AE10" s="7">
        <v>3.1032375696020201E-3</v>
      </c>
      <c r="AF10" s="7">
        <v>4.3008149957174998E-3</v>
      </c>
      <c r="AG10" s="7">
        <v>3.0480369590845601E-3</v>
      </c>
      <c r="AH10" s="7">
        <v>4.3008149957174998E-3</v>
      </c>
      <c r="AI10" s="7">
        <v>2.83451449106365E-3</v>
      </c>
      <c r="AJ10" s="7">
        <v>3.7930131219483299E-3</v>
      </c>
      <c r="AK10" s="7">
        <v>2.5908803693203502E-3</v>
      </c>
      <c r="AL10" s="7">
        <v>3.34397277117273E-3</v>
      </c>
      <c r="AM10" s="7">
        <v>2.4597169207446401E-3</v>
      </c>
      <c r="AN10" s="7">
        <v>2.9438081263574098E-3</v>
      </c>
      <c r="AO10" s="7">
        <v>2.1515608955914901E-3</v>
      </c>
      <c r="AP10" s="7">
        <v>2.58429652304703E-3</v>
      </c>
      <c r="AQ10" s="7">
        <v>1.9452406402599401E-3</v>
      </c>
      <c r="AR10" s="7">
        <v>2.2231401762218398E-3</v>
      </c>
      <c r="AS10" s="7">
        <v>1.77094454819431E-3</v>
      </c>
      <c r="AT10" s="7">
        <v>1.7582623061572801E-3</v>
      </c>
      <c r="AU10" s="7">
        <v>1.5866664352499199E-3</v>
      </c>
      <c r="AV10" s="7">
        <v>1.09863739914397E-3</v>
      </c>
      <c r="AW10" s="7">
        <v>1.3393335285819001E-3</v>
      </c>
      <c r="AX10" s="7">
        <v>5.0503952969579297E-4</v>
      </c>
      <c r="AY10" s="7">
        <v>1.24463704349011E-3</v>
      </c>
      <c r="AZ10" s="7">
        <v>1.61232701221048E-4</v>
      </c>
      <c r="BA10" s="7">
        <v>1.1716562173229E-3</v>
      </c>
      <c r="BB10" s="7">
        <v>2.51026747991745E-5</v>
      </c>
      <c r="BC10" s="7">
        <v>8.9690909503470297E-4</v>
      </c>
      <c r="BD10" s="7">
        <v>0</v>
      </c>
      <c r="BE10" s="7">
        <v>2.8988840932746599E-4</v>
      </c>
      <c r="BF10" s="7">
        <v>0</v>
      </c>
      <c r="BG10" s="7">
        <v>5.2820906871572797E-5</v>
      </c>
      <c r="BH10" s="7">
        <v>0</v>
      </c>
      <c r="BI10" s="7">
        <v>6.2234232943662304E-6</v>
      </c>
      <c r="BJ10" s="7">
        <v>0</v>
      </c>
      <c r="BK10" s="7">
        <v>1.8171795817179E-7</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c r="CE10" s="7">
        <v>0</v>
      </c>
    </row>
    <row r="11" spans="1:84">
      <c r="A11" s="4" t="s">
        <v>24</v>
      </c>
      <c r="B11" s="6">
        <v>669</v>
      </c>
      <c r="C11" s="7">
        <v>3.3275824901619699E-4</v>
      </c>
      <c r="D11" s="7">
        <v>5.1880158125416301E-4</v>
      </c>
      <c r="E11" s="7">
        <v>3.3275824901619699E-4</v>
      </c>
      <c r="F11" s="7">
        <v>5.1880158125416301E-4</v>
      </c>
      <c r="G11" s="7">
        <v>3.3275824901619699E-4</v>
      </c>
      <c r="H11" s="7">
        <v>5.1880158125416301E-4</v>
      </c>
      <c r="I11" s="7">
        <v>3.3275824901619699E-4</v>
      </c>
      <c r="J11" s="7">
        <v>5.1880158125416301E-4</v>
      </c>
      <c r="K11" s="7">
        <v>3.3275824901619699E-4</v>
      </c>
      <c r="L11" s="7">
        <v>5.1880158125416301E-4</v>
      </c>
      <c r="M11" s="7">
        <v>3.3275824901619699E-4</v>
      </c>
      <c r="N11" s="7">
        <v>5.1880158125416301E-4</v>
      </c>
      <c r="O11" s="7">
        <v>3.3275824901619699E-4</v>
      </c>
      <c r="P11" s="7">
        <v>5.1880158125416301E-4</v>
      </c>
      <c r="Q11" s="7">
        <v>3.3275824901619699E-4</v>
      </c>
      <c r="R11" s="7">
        <v>5.1880158125416301E-4</v>
      </c>
      <c r="S11" s="7">
        <v>3.3275824901619699E-4</v>
      </c>
      <c r="T11" s="7">
        <v>5.1880158125416301E-4</v>
      </c>
      <c r="U11" s="7">
        <v>3.3275824901619699E-4</v>
      </c>
      <c r="V11" s="7">
        <v>5.1880158125416301E-4</v>
      </c>
      <c r="W11" s="7">
        <v>3.3275824901619699E-4</v>
      </c>
      <c r="X11" s="7">
        <v>5.1880158125416301E-4</v>
      </c>
      <c r="Y11" s="7">
        <v>3.3275824901619699E-4</v>
      </c>
      <c r="Z11" s="7">
        <v>5.1880158125416301E-4</v>
      </c>
      <c r="AA11" s="7">
        <v>3.3275824901619699E-4</v>
      </c>
      <c r="AB11" s="7">
        <v>5.1880158125416301E-4</v>
      </c>
      <c r="AC11" s="7">
        <v>3.3275824901619699E-4</v>
      </c>
      <c r="AD11" s="7">
        <v>5.0626670248320898E-4</v>
      </c>
      <c r="AE11" s="7">
        <v>3.3275824901619699E-4</v>
      </c>
      <c r="AF11" s="7">
        <v>4.5599693013023598E-4</v>
      </c>
      <c r="AG11" s="7">
        <v>3.3275824901619699E-4</v>
      </c>
      <c r="AH11" s="7">
        <v>3.5111771925458403E-4</v>
      </c>
      <c r="AI11" s="7">
        <v>2.4058388385847699E-4</v>
      </c>
      <c r="AJ11" s="7">
        <v>1.9063609854312301E-4</v>
      </c>
      <c r="AK11" s="7">
        <v>2.4058388385847699E-4</v>
      </c>
      <c r="AL11" s="7">
        <v>6.7428940932404494E-5</v>
      </c>
      <c r="AM11" s="7">
        <v>1.60965545740089E-4</v>
      </c>
      <c r="AN11" s="7">
        <v>2.1089515868343801E-5</v>
      </c>
      <c r="AO11" s="7">
        <v>1.5825453408214001E-4</v>
      </c>
      <c r="AP11" s="7">
        <v>4.20915521409502E-6</v>
      </c>
      <c r="AQ11" s="7">
        <v>1.4473811188236299E-4</v>
      </c>
      <c r="AR11" s="7">
        <v>0</v>
      </c>
      <c r="AS11" s="7">
        <v>1.3429714575265701E-4</v>
      </c>
      <c r="AT11" s="7">
        <v>0</v>
      </c>
      <c r="AU11" s="7">
        <v>1.0957901680457299E-4</v>
      </c>
      <c r="AV11" s="7">
        <v>0</v>
      </c>
      <c r="AW11" s="7">
        <v>2.6409578830085199E-5</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c r="CE11" s="7">
        <v>0</v>
      </c>
    </row>
    <row r="12" spans="1:84">
      <c r="A12" s="4" t="s">
        <v>26</v>
      </c>
      <c r="B12" s="6">
        <v>842</v>
      </c>
      <c r="C12" s="7">
        <v>1.3753338568006401E-3</v>
      </c>
      <c r="D12" s="7"/>
      <c r="E12" s="7">
        <v>1.3753338568006401E-3</v>
      </c>
      <c r="F12" s="7"/>
      <c r="G12" s="7">
        <v>1.3753338568006401E-3</v>
      </c>
      <c r="H12" s="7"/>
      <c r="I12" s="7">
        <v>1.3753338568006401E-3</v>
      </c>
      <c r="J12" s="7"/>
      <c r="K12" s="7">
        <v>1.3753338568006401E-3</v>
      </c>
      <c r="L12" s="7"/>
      <c r="M12" s="7">
        <v>1.3753338568006401E-3</v>
      </c>
      <c r="N12" s="7"/>
      <c r="O12" s="7">
        <v>1.3753338568006401E-3</v>
      </c>
      <c r="P12" s="7"/>
      <c r="Q12" s="7">
        <v>1.3753338568006401E-3</v>
      </c>
      <c r="R12" s="7"/>
      <c r="S12" s="7">
        <v>1.3753338568006401E-3</v>
      </c>
      <c r="T12" s="7"/>
      <c r="U12" s="7">
        <v>1.3753338568006401E-3</v>
      </c>
      <c r="V12" s="7"/>
      <c r="W12" s="7">
        <v>1.3753338568006401E-3</v>
      </c>
      <c r="X12" s="7"/>
      <c r="Y12" s="7">
        <v>1.05385591750192E-3</v>
      </c>
      <c r="Z12" s="7"/>
      <c r="AA12" s="7">
        <v>1.05385591750192E-3</v>
      </c>
      <c r="AB12" s="7"/>
      <c r="AC12" s="7">
        <v>7.8150725602805496E-4</v>
      </c>
      <c r="AD12" s="7"/>
      <c r="AE12" s="7">
        <v>7.7153783930166699E-4</v>
      </c>
      <c r="AF12" s="7"/>
      <c r="AG12" s="7">
        <v>7.07408911063375E-4</v>
      </c>
      <c r="AH12" s="7"/>
      <c r="AI12" s="7">
        <v>6.4391792740138402E-4</v>
      </c>
      <c r="AJ12" s="7"/>
      <c r="AK12" s="7">
        <v>5.7595226274192199E-4</v>
      </c>
      <c r="AL12" s="7"/>
      <c r="AM12" s="7">
        <v>4.7233104899072097E-4</v>
      </c>
      <c r="AN12" s="7"/>
      <c r="AO12" s="7">
        <v>4.12887241519209E-4</v>
      </c>
      <c r="AP12" s="7"/>
      <c r="AQ12" s="7">
        <v>3.0803523953306798E-4</v>
      </c>
      <c r="AR12" s="7"/>
      <c r="AS12" s="7">
        <v>2.7896045252506199E-4</v>
      </c>
      <c r="AT12" s="7"/>
      <c r="AU12" s="7">
        <v>2.0843891218282699E-4</v>
      </c>
      <c r="AV12" s="7"/>
      <c r="AW12" s="7">
        <v>9.3593792351252599E-5</v>
      </c>
      <c r="AX12" s="7"/>
      <c r="AY12" s="7">
        <v>0</v>
      </c>
      <c r="AZ12" s="7"/>
      <c r="BA12" s="7">
        <v>0</v>
      </c>
      <c r="BB12" s="7"/>
      <c r="BC12" s="7">
        <v>0</v>
      </c>
      <c r="BD12" s="7"/>
      <c r="BE12" s="7">
        <v>0</v>
      </c>
      <c r="BF12" s="7"/>
      <c r="BG12" s="7">
        <v>0</v>
      </c>
      <c r="BH12" s="7"/>
      <c r="BI12" s="7">
        <v>0</v>
      </c>
      <c r="BJ12" s="7"/>
      <c r="BK12" s="7">
        <v>0</v>
      </c>
      <c r="BL12" s="7"/>
      <c r="BM12" s="7">
        <v>0</v>
      </c>
      <c r="BN12" s="7"/>
      <c r="BO12" s="7">
        <v>0</v>
      </c>
      <c r="BP12" s="7"/>
      <c r="BQ12" s="7">
        <v>0</v>
      </c>
      <c r="BR12" s="7"/>
      <c r="BS12" s="7">
        <v>0</v>
      </c>
      <c r="BT12" s="7"/>
      <c r="BU12" s="7">
        <v>0</v>
      </c>
      <c r="BV12" s="7"/>
      <c r="BW12" s="7">
        <v>0</v>
      </c>
      <c r="BX12" s="7"/>
      <c r="BY12" s="7">
        <v>0</v>
      </c>
      <c r="BZ12" s="7"/>
      <c r="CA12" s="7">
        <v>0</v>
      </c>
      <c r="CB12" s="7"/>
      <c r="CC12" s="7">
        <v>0</v>
      </c>
      <c r="CD12" s="7"/>
      <c r="CE12" s="7">
        <v>0</v>
      </c>
    </row>
    <row r="13" spans="1:84">
      <c r="A13" s="4" t="s">
        <v>27</v>
      </c>
      <c r="B13" s="6">
        <v>581</v>
      </c>
      <c r="C13" s="7">
        <v>1.5336225815148301E-3</v>
      </c>
      <c r="D13" s="7"/>
      <c r="E13" s="7">
        <v>1.5336225815148301E-3</v>
      </c>
      <c r="F13" s="7"/>
      <c r="G13" s="7">
        <v>1.5336225815148301E-3</v>
      </c>
      <c r="H13" s="7"/>
      <c r="I13" s="7">
        <v>1.5336225815148301E-3</v>
      </c>
      <c r="J13" s="7"/>
      <c r="K13" s="7">
        <v>1.5336225815148301E-3</v>
      </c>
      <c r="L13" s="7"/>
      <c r="M13" s="7">
        <v>1.5336225815148301E-3</v>
      </c>
      <c r="N13" s="7"/>
      <c r="O13" s="7">
        <v>1.5336225815148301E-3</v>
      </c>
      <c r="P13" s="7"/>
      <c r="Q13" s="7">
        <v>1.5336225815148301E-3</v>
      </c>
      <c r="R13" s="7"/>
      <c r="S13" s="7">
        <v>1.5336225815148301E-3</v>
      </c>
      <c r="T13" s="7"/>
      <c r="U13" s="7">
        <v>1.5336225815148301E-3</v>
      </c>
      <c r="V13" s="7"/>
      <c r="W13" s="7">
        <v>1.4675017137581101E-3</v>
      </c>
      <c r="X13" s="7"/>
      <c r="Y13" s="7">
        <v>1.3298873358959099E-3</v>
      </c>
      <c r="Z13" s="7"/>
      <c r="AA13" s="7">
        <v>1.0453793125643799E-3</v>
      </c>
      <c r="AB13" s="7"/>
      <c r="AC13" s="7">
        <v>8.7687472295715804E-4</v>
      </c>
      <c r="AD13" s="7"/>
      <c r="AE13" s="7">
        <v>7.3467214822729699E-4</v>
      </c>
      <c r="AF13" s="7"/>
      <c r="AG13" s="7">
        <v>5.2404128015822197E-4</v>
      </c>
      <c r="AH13" s="7"/>
      <c r="AI13" s="7">
        <v>4.55623111544179E-4</v>
      </c>
      <c r="AJ13" s="7"/>
      <c r="AK13" s="7">
        <v>8.6596619739292595E-5</v>
      </c>
      <c r="AL13" s="7"/>
      <c r="AM13" s="7">
        <v>7.7018099386766097E-5</v>
      </c>
      <c r="AN13" s="7"/>
      <c r="AO13" s="7">
        <v>6.9194804191501696E-5</v>
      </c>
      <c r="AP13" s="7"/>
      <c r="AQ13" s="7">
        <v>6.2245529456321502E-5</v>
      </c>
      <c r="AR13" s="7"/>
      <c r="AS13" s="7">
        <v>5.6890995524136101E-5</v>
      </c>
      <c r="AT13" s="7"/>
      <c r="AU13" s="7">
        <v>4.7165276816625598E-5</v>
      </c>
      <c r="AV13" s="7"/>
      <c r="AW13" s="7">
        <v>3.89079949664928E-5</v>
      </c>
      <c r="AX13" s="7"/>
      <c r="AY13" s="7">
        <v>3.3353970006966403E-5</v>
      </c>
      <c r="AZ13" s="7"/>
      <c r="BA13" s="7">
        <v>2.98408545922439E-5</v>
      </c>
      <c r="BB13" s="7"/>
      <c r="BC13" s="7">
        <v>1.6709233926937901E-5</v>
      </c>
      <c r="BD13" s="7"/>
      <c r="BE13" s="7">
        <v>5.1011080486408098E-6</v>
      </c>
      <c r="BF13" s="7"/>
      <c r="BG13" s="7">
        <v>9.0153119698392803E-7</v>
      </c>
      <c r="BH13" s="7"/>
      <c r="BI13" s="7">
        <v>2.23645178708094E-7</v>
      </c>
      <c r="BJ13" s="7"/>
      <c r="BK13" s="7">
        <v>5.0496026832644901E-8</v>
      </c>
      <c r="BL13" s="7"/>
      <c r="BM13" s="7">
        <v>7.2770403379584002E-9</v>
      </c>
      <c r="BN13" s="7"/>
      <c r="BO13" s="7">
        <v>9.0972117002618304E-10</v>
      </c>
      <c r="BP13" s="7"/>
      <c r="BQ13" s="7">
        <v>0</v>
      </c>
      <c r="BR13" s="7"/>
      <c r="BS13" s="7">
        <v>0</v>
      </c>
      <c r="BT13" s="7"/>
      <c r="BU13" s="7">
        <v>0</v>
      </c>
      <c r="BV13" s="7"/>
      <c r="BW13" s="7">
        <v>0</v>
      </c>
      <c r="BX13" s="7"/>
      <c r="BY13" s="7">
        <v>0</v>
      </c>
      <c r="BZ13" s="7"/>
      <c r="CA13" s="7">
        <v>0</v>
      </c>
      <c r="CB13" s="7"/>
      <c r="CC13" s="7">
        <v>0</v>
      </c>
      <c r="CD13" s="7"/>
      <c r="CE13" s="7">
        <v>0</v>
      </c>
    </row>
    <row r="14" spans="1:84">
      <c r="A14" s="4" t="s">
        <v>28</v>
      </c>
      <c r="B14" s="6">
        <v>158</v>
      </c>
      <c r="C14" s="7">
        <v>9.9742993435327203E-4</v>
      </c>
      <c r="D14" s="7"/>
      <c r="E14" s="7">
        <v>9.9742993435327203E-4</v>
      </c>
      <c r="F14" s="7"/>
      <c r="G14" s="7">
        <v>9.9742993435327203E-4</v>
      </c>
      <c r="H14" s="7"/>
      <c r="I14" s="7">
        <v>9.9742993435327203E-4</v>
      </c>
      <c r="J14" s="7"/>
      <c r="K14" s="7">
        <v>9.9742993435327203E-4</v>
      </c>
      <c r="L14" s="7"/>
      <c r="M14" s="7">
        <v>9.9742993435327203E-4</v>
      </c>
      <c r="N14" s="7"/>
      <c r="O14" s="7">
        <v>9.9742993435327203E-4</v>
      </c>
      <c r="P14" s="7"/>
      <c r="Q14" s="7">
        <v>9.9742993435327203E-4</v>
      </c>
      <c r="R14" s="7"/>
      <c r="S14" s="7">
        <v>9.9742993435327203E-4</v>
      </c>
      <c r="T14" s="7"/>
      <c r="U14" s="7">
        <v>9.9742993435327203E-4</v>
      </c>
      <c r="V14" s="7"/>
      <c r="W14" s="7">
        <v>9.9742993435327203E-4</v>
      </c>
      <c r="X14" s="7"/>
      <c r="Y14" s="7">
        <v>6.7950856376914595E-4</v>
      </c>
      <c r="Z14" s="7"/>
      <c r="AA14" s="7">
        <v>6.7950856376914595E-4</v>
      </c>
      <c r="AB14" s="7"/>
      <c r="AC14" s="7">
        <v>4.86090971697998E-4</v>
      </c>
      <c r="AD14" s="7"/>
      <c r="AE14" s="7">
        <v>3.4847456585847698E-4</v>
      </c>
      <c r="AF14" s="7"/>
      <c r="AG14" s="7">
        <v>3.44239557210491E-4</v>
      </c>
      <c r="AH14" s="7"/>
      <c r="AI14" s="7">
        <v>1.6604617022258699E-4</v>
      </c>
      <c r="AJ14" s="7"/>
      <c r="AK14" s="7">
        <v>1.0855593934387199E-4</v>
      </c>
      <c r="AL14" s="7"/>
      <c r="AM14" s="7">
        <v>3.9604489668252298E-5</v>
      </c>
      <c r="AN14" s="7"/>
      <c r="AO14" s="7">
        <v>0</v>
      </c>
      <c r="AP14" s="7"/>
      <c r="AQ14" s="7">
        <v>0</v>
      </c>
      <c r="AR14" s="7"/>
      <c r="AS14" s="7">
        <v>0</v>
      </c>
      <c r="AT14" s="7"/>
      <c r="AU14" s="7">
        <v>0</v>
      </c>
      <c r="AV14" s="7"/>
      <c r="AW14" s="7">
        <v>0</v>
      </c>
      <c r="AX14" s="7"/>
      <c r="AY14" s="7">
        <v>0</v>
      </c>
      <c r="AZ14" s="7"/>
      <c r="BA14" s="7">
        <v>0</v>
      </c>
      <c r="BB14" s="7"/>
      <c r="BC14" s="7">
        <v>0</v>
      </c>
      <c r="BD14" s="7"/>
      <c r="BE14" s="7">
        <v>0</v>
      </c>
      <c r="BF14" s="7"/>
      <c r="BG14" s="7">
        <v>0</v>
      </c>
      <c r="BH14" s="7"/>
      <c r="BI14" s="7">
        <v>0</v>
      </c>
      <c r="BJ14" s="7"/>
      <c r="BK14" s="7">
        <v>0</v>
      </c>
      <c r="BL14" s="7"/>
      <c r="BM14" s="7">
        <v>0</v>
      </c>
      <c r="BN14" s="7"/>
      <c r="BO14" s="7">
        <v>0</v>
      </c>
      <c r="BP14" s="7"/>
      <c r="BQ14" s="7">
        <v>0</v>
      </c>
      <c r="BR14" s="7"/>
      <c r="BS14" s="7">
        <v>0</v>
      </c>
      <c r="BT14" s="7"/>
      <c r="BU14" s="7">
        <v>0</v>
      </c>
      <c r="BV14" s="7"/>
      <c r="BW14" s="7">
        <v>0</v>
      </c>
      <c r="BX14" s="7"/>
      <c r="BY14" s="7">
        <v>0</v>
      </c>
      <c r="BZ14" s="7"/>
      <c r="CA14" s="7">
        <v>0</v>
      </c>
      <c r="CB14" s="7"/>
      <c r="CC14" s="7">
        <v>0</v>
      </c>
      <c r="CD14" s="7"/>
      <c r="CE14" s="7">
        <v>0</v>
      </c>
    </row>
    <row r="15" spans="1:84">
      <c r="A15" s="4" t="s">
        <v>29</v>
      </c>
      <c r="B15" s="6">
        <v>741</v>
      </c>
      <c r="C15" s="7">
        <v>1.07050235025816E-3</v>
      </c>
      <c r="D15" s="7">
        <v>2.99531883740899E-4</v>
      </c>
      <c r="E15" s="7">
        <v>1.07050235025816E-3</v>
      </c>
      <c r="F15" s="7">
        <v>2.99531883740899E-4</v>
      </c>
      <c r="G15" s="7">
        <v>1.07050235025816E-3</v>
      </c>
      <c r="H15" s="7">
        <v>2.99531883740899E-4</v>
      </c>
      <c r="I15" s="7">
        <v>1.07050235025816E-3</v>
      </c>
      <c r="J15" s="7">
        <v>2.99531883740899E-4</v>
      </c>
      <c r="K15" s="7">
        <v>1.07050235025816E-3</v>
      </c>
      <c r="L15" s="7">
        <v>2.99531883740899E-4</v>
      </c>
      <c r="M15" s="7">
        <v>1.07050235025816E-3</v>
      </c>
      <c r="N15" s="7">
        <v>2.99531883740899E-4</v>
      </c>
      <c r="O15" s="7">
        <v>1.07050235025816E-3</v>
      </c>
      <c r="P15" s="7">
        <v>2.99531883740899E-4</v>
      </c>
      <c r="Q15" s="7">
        <v>1.07050235025816E-3</v>
      </c>
      <c r="R15" s="7">
        <v>2.99531883740899E-4</v>
      </c>
      <c r="S15" s="7">
        <v>1.07050235025816E-3</v>
      </c>
      <c r="T15" s="7">
        <v>2.99531883740899E-4</v>
      </c>
      <c r="U15" s="7">
        <v>1.07050235025816E-3</v>
      </c>
      <c r="V15" s="7">
        <v>2.99531883740899E-4</v>
      </c>
      <c r="W15" s="7">
        <v>1.07050235025816E-3</v>
      </c>
      <c r="X15" s="7">
        <v>2.99531883740899E-4</v>
      </c>
      <c r="Y15" s="7">
        <v>1.07050235025816E-3</v>
      </c>
      <c r="Z15" s="7">
        <v>2.99531883740899E-4</v>
      </c>
      <c r="AA15" s="7">
        <v>1.07050235025816E-3</v>
      </c>
      <c r="AB15" s="7">
        <v>2.99531883740899E-4</v>
      </c>
      <c r="AC15" s="7">
        <v>1.07050235025816E-3</v>
      </c>
      <c r="AD15" s="7">
        <v>2.99531883740899E-4</v>
      </c>
      <c r="AE15" s="7">
        <v>1.07050235025816E-3</v>
      </c>
      <c r="AF15" s="7">
        <v>2.99531883740899E-4</v>
      </c>
      <c r="AG15" s="7">
        <v>1.07050235025816E-3</v>
      </c>
      <c r="AH15" s="7">
        <v>2.99531883740899E-4</v>
      </c>
      <c r="AI15" s="7">
        <v>1.07050235025816E-3</v>
      </c>
      <c r="AJ15" s="7">
        <v>2.6491947456180599E-4</v>
      </c>
      <c r="AK15" s="7">
        <v>7.7566707110191002E-4</v>
      </c>
      <c r="AL15" s="7">
        <v>2.3475548850135299E-4</v>
      </c>
      <c r="AM15" s="7">
        <v>7.7566707110191002E-4</v>
      </c>
      <c r="AN15" s="7">
        <v>2.0829153962909099E-4</v>
      </c>
      <c r="AO15" s="7">
        <v>5.8596009908646002E-4</v>
      </c>
      <c r="AP15" s="7">
        <v>1.84905147641834E-4</v>
      </c>
      <c r="AQ15" s="7">
        <v>5.8527525910943097E-4</v>
      </c>
      <c r="AR15" s="7">
        <v>1.6407855597462499E-4</v>
      </c>
      <c r="AS15" s="7">
        <v>4.81582834852294E-4</v>
      </c>
      <c r="AT15" s="7">
        <v>1.45381113475651E-4</v>
      </c>
      <c r="AU15" s="7">
        <v>4.2405518178389301E-4</v>
      </c>
      <c r="AV15" s="7">
        <v>1.2845462011747499E-4</v>
      </c>
      <c r="AW15" s="7">
        <v>3.6583314954425402E-4</v>
      </c>
      <c r="AX15" s="7">
        <v>1.0972072265999899E-4</v>
      </c>
      <c r="AY15" s="7">
        <v>3.2976976516174299E-4</v>
      </c>
      <c r="AZ15" s="7">
        <v>8.2336687642855206E-5</v>
      </c>
      <c r="BA15" s="7">
        <v>2.8242720593934698E-4</v>
      </c>
      <c r="BB15" s="7">
        <v>4.2781821920466701E-5</v>
      </c>
      <c r="BC15" s="7">
        <v>2.24235775293994E-4</v>
      </c>
      <c r="BD15" s="7">
        <v>1.6436165893784702E-5</v>
      </c>
      <c r="BE15" s="7">
        <v>1.5095910853110101E-4</v>
      </c>
      <c r="BF15" s="7">
        <v>3.28041543504232E-6</v>
      </c>
      <c r="BG15" s="7">
        <v>8.8316309629000607E-5</v>
      </c>
      <c r="BH15" s="7">
        <v>0</v>
      </c>
      <c r="BI15" s="7">
        <v>1.5075736921349901E-5</v>
      </c>
      <c r="BJ15" s="7">
        <v>0</v>
      </c>
      <c r="BK15" s="7">
        <v>3.6236696292078302E-7</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c r="CE15" s="7">
        <v>0</v>
      </c>
    </row>
    <row r="16" spans="1:84">
      <c r="A16" s="4" t="s">
        <v>31</v>
      </c>
      <c r="B16" s="6">
        <v>192</v>
      </c>
      <c r="C16" s="7">
        <v>7.3020292611607196E-4</v>
      </c>
      <c r="D16" s="7"/>
      <c r="E16" s="7">
        <v>7.3020292611607196E-4</v>
      </c>
      <c r="F16" s="7"/>
      <c r="G16" s="7">
        <v>7.3020292611607196E-4</v>
      </c>
      <c r="H16" s="7"/>
      <c r="I16" s="7">
        <v>7.3020292611607196E-4</v>
      </c>
      <c r="J16" s="7"/>
      <c r="K16" s="7">
        <v>7.3020292611607196E-4</v>
      </c>
      <c r="L16" s="7"/>
      <c r="M16" s="7">
        <v>7.3020292611607196E-4</v>
      </c>
      <c r="N16" s="7"/>
      <c r="O16" s="7">
        <v>7.2834937713292796E-4</v>
      </c>
      <c r="P16" s="7"/>
      <c r="Q16" s="7">
        <v>7.2834937713292796E-4</v>
      </c>
      <c r="R16" s="7"/>
      <c r="S16" s="7">
        <v>7.2680156161318403E-4</v>
      </c>
      <c r="T16" s="7"/>
      <c r="U16" s="7">
        <v>7.2425429529230799E-4</v>
      </c>
      <c r="V16" s="7"/>
      <c r="W16" s="7">
        <v>4.6891536960239701E-4</v>
      </c>
      <c r="X16" s="7"/>
      <c r="Y16" s="7">
        <v>4.3102210218304201E-4</v>
      </c>
      <c r="Z16" s="7"/>
      <c r="AA16" s="7">
        <v>2.51047237111647E-4</v>
      </c>
      <c r="AB16" s="7"/>
      <c r="AC16" s="7">
        <v>1.55178210224319E-4</v>
      </c>
      <c r="AD16" s="7"/>
      <c r="AE16" s="7">
        <v>1.2557466716548899E-4</v>
      </c>
      <c r="AF16" s="7"/>
      <c r="AG16" s="7">
        <v>1.2492256394652901E-4</v>
      </c>
      <c r="AH16" s="7"/>
      <c r="AI16" s="7">
        <v>1.2361808172402499E-4</v>
      </c>
      <c r="AJ16" s="7"/>
      <c r="AK16" s="7">
        <v>1.13519211956079E-4</v>
      </c>
      <c r="AL16" s="7"/>
      <c r="AM16" s="7">
        <v>9.7493894548448401E-5</v>
      </c>
      <c r="AN16" s="7"/>
      <c r="AO16" s="7">
        <v>7.8416595791502996E-5</v>
      </c>
      <c r="AP16" s="7"/>
      <c r="AQ16" s="7">
        <v>4.9764191564023399E-5</v>
      </c>
      <c r="AR16" s="7"/>
      <c r="AS16" s="7">
        <v>4.2114156337210501E-5</v>
      </c>
      <c r="AT16" s="7"/>
      <c r="AU16" s="7">
        <v>3.3670943478693502E-5</v>
      </c>
      <c r="AV16" s="7"/>
      <c r="AW16" s="7">
        <v>2.0386646510183301E-5</v>
      </c>
      <c r="AX16" s="7"/>
      <c r="AY16" s="7">
        <v>1.85474435289104E-5</v>
      </c>
      <c r="AZ16" s="7"/>
      <c r="BA16" s="7">
        <v>1.73209507012096E-5</v>
      </c>
      <c r="BB16" s="7"/>
      <c r="BC16" s="7">
        <v>1.5244129963388901E-5</v>
      </c>
      <c r="BD16" s="7"/>
      <c r="BE16" s="7">
        <v>9.2172126432927395E-6</v>
      </c>
      <c r="BF16" s="7"/>
      <c r="BG16" s="7">
        <v>3.0520593988351299E-6</v>
      </c>
      <c r="BH16" s="7"/>
      <c r="BI16" s="7">
        <v>9.9544020294812796E-8</v>
      </c>
      <c r="BJ16" s="7"/>
      <c r="BK16" s="7">
        <v>0</v>
      </c>
      <c r="BL16" s="7"/>
      <c r="BM16" s="7">
        <v>0</v>
      </c>
      <c r="BN16" s="7"/>
      <c r="BO16" s="7">
        <v>0</v>
      </c>
      <c r="BP16" s="7"/>
      <c r="BQ16" s="7">
        <v>0</v>
      </c>
      <c r="BR16" s="7"/>
      <c r="BS16" s="7">
        <v>0</v>
      </c>
      <c r="BT16" s="7"/>
      <c r="BU16" s="7">
        <v>0</v>
      </c>
      <c r="BV16" s="7"/>
      <c r="BW16" s="7">
        <v>0</v>
      </c>
      <c r="BX16" s="7"/>
      <c r="BY16" s="7">
        <v>0</v>
      </c>
      <c r="BZ16" s="7"/>
      <c r="CA16" s="7">
        <v>0</v>
      </c>
      <c r="CB16" s="7"/>
      <c r="CC16" s="7">
        <v>0</v>
      </c>
      <c r="CD16" s="7"/>
      <c r="CE16" s="7">
        <v>0</v>
      </c>
    </row>
    <row r="17" spans="1:83">
      <c r="A17" s="4" t="s">
        <v>32</v>
      </c>
      <c r="B17" s="6">
        <v>191</v>
      </c>
      <c r="C17" s="7">
        <v>5.18667395826529E-4</v>
      </c>
      <c r="D17" s="7"/>
      <c r="E17" s="7">
        <v>5.18667395826529E-4</v>
      </c>
      <c r="F17" s="7"/>
      <c r="G17" s="7">
        <v>5.18667395826529E-4</v>
      </c>
      <c r="H17" s="7"/>
      <c r="I17" s="7">
        <v>5.18667395826529E-4</v>
      </c>
      <c r="J17" s="7"/>
      <c r="K17" s="7">
        <v>5.18667395826529E-4</v>
      </c>
      <c r="L17" s="7"/>
      <c r="M17" s="7">
        <v>5.18667395826529E-4</v>
      </c>
      <c r="N17" s="7"/>
      <c r="O17" s="7">
        <v>5.18667395826529E-4</v>
      </c>
      <c r="P17" s="7"/>
      <c r="Q17" s="7">
        <v>5.18667395826529E-4</v>
      </c>
      <c r="R17" s="7"/>
      <c r="S17" s="7">
        <v>5.18667395826529E-4</v>
      </c>
      <c r="T17" s="7"/>
      <c r="U17" s="7">
        <v>5.18667395826529E-4</v>
      </c>
      <c r="V17" s="7"/>
      <c r="W17" s="7">
        <v>5.18667395826529E-4</v>
      </c>
      <c r="X17" s="7"/>
      <c r="Y17" s="7">
        <v>5.18667395826529E-4</v>
      </c>
      <c r="Z17" s="7"/>
      <c r="AA17" s="7">
        <v>3.5287439010018798E-4</v>
      </c>
      <c r="AB17" s="7"/>
      <c r="AC17" s="7">
        <v>3.5279283484330001E-4</v>
      </c>
      <c r="AD17" s="7"/>
      <c r="AE17" s="7">
        <v>2.7437185260858999E-4</v>
      </c>
      <c r="AF17" s="7"/>
      <c r="AG17" s="7">
        <v>2.6758545183587902E-4</v>
      </c>
      <c r="AH17" s="7"/>
      <c r="AI17" s="7">
        <v>2.30315215744606E-4</v>
      </c>
      <c r="AJ17" s="7"/>
      <c r="AK17" s="7">
        <v>2.09813826431146E-4</v>
      </c>
      <c r="AL17" s="7"/>
      <c r="AM17" s="7">
        <v>1.6639636687203099E-4</v>
      </c>
      <c r="AN17" s="7"/>
      <c r="AO17" s="7">
        <v>1.3834860209521499E-4</v>
      </c>
      <c r="AP17" s="7"/>
      <c r="AQ17" s="7">
        <v>9.9254076461936306E-5</v>
      </c>
      <c r="AR17" s="7"/>
      <c r="AS17" s="7">
        <v>8.1479945199679305E-5</v>
      </c>
      <c r="AT17" s="7"/>
      <c r="AU17" s="7">
        <v>6.8040865002879606E-5</v>
      </c>
      <c r="AV17" s="7"/>
      <c r="AW17" s="7">
        <v>5.2606984227609201E-5</v>
      </c>
      <c r="AX17" s="7"/>
      <c r="AY17" s="7">
        <v>4.9536674015000999E-5</v>
      </c>
      <c r="AZ17" s="7"/>
      <c r="BA17" s="7">
        <v>4.64419585086414E-5</v>
      </c>
      <c r="BB17" s="7"/>
      <c r="BC17" s="7">
        <v>3.9708949117511201E-5</v>
      </c>
      <c r="BD17" s="7"/>
      <c r="BE17" s="7">
        <v>2.0078042173092499E-5</v>
      </c>
      <c r="BF17" s="7"/>
      <c r="BG17" s="7">
        <v>7.0111508955240002E-6</v>
      </c>
      <c r="BH17" s="7"/>
      <c r="BI17" s="7">
        <v>5.6524941210575396E-7</v>
      </c>
      <c r="BJ17" s="7"/>
      <c r="BK17" s="7">
        <v>1.5952987754444901E-8</v>
      </c>
      <c r="BL17" s="7"/>
      <c r="BM17" s="7">
        <v>0</v>
      </c>
      <c r="BN17" s="7"/>
      <c r="BO17" s="7">
        <v>0</v>
      </c>
      <c r="BP17" s="7"/>
      <c r="BQ17" s="7">
        <v>0</v>
      </c>
      <c r="BR17" s="7"/>
      <c r="BS17" s="7">
        <v>0</v>
      </c>
      <c r="BT17" s="7"/>
      <c r="BU17" s="7">
        <v>0</v>
      </c>
      <c r="BV17" s="7"/>
      <c r="BW17" s="7">
        <v>0</v>
      </c>
      <c r="BX17" s="7"/>
      <c r="BY17" s="7">
        <v>0</v>
      </c>
      <c r="BZ17" s="7"/>
      <c r="CA17" s="7">
        <v>0</v>
      </c>
      <c r="CB17" s="7"/>
      <c r="CC17" s="7">
        <v>0</v>
      </c>
      <c r="CD17" s="7"/>
      <c r="CE17" s="7">
        <v>0</v>
      </c>
    </row>
    <row r="18" spans="1:83">
      <c r="A18" s="4" t="s">
        <v>33</v>
      </c>
      <c r="B18" s="6">
        <v>200</v>
      </c>
      <c r="C18" s="7">
        <v>4.3020827823661797E-5</v>
      </c>
      <c r="D18" s="7"/>
      <c r="E18" s="7">
        <v>4.3020827823661797E-5</v>
      </c>
      <c r="F18" s="7"/>
      <c r="G18" s="7">
        <v>4.3020827823661797E-5</v>
      </c>
      <c r="H18" s="7"/>
      <c r="I18" s="7">
        <v>4.3020827823661797E-5</v>
      </c>
      <c r="J18" s="7"/>
      <c r="K18" s="7">
        <v>4.3020827823661797E-5</v>
      </c>
      <c r="L18" s="7"/>
      <c r="M18" s="7">
        <v>4.3020827823661797E-5</v>
      </c>
      <c r="N18" s="7"/>
      <c r="O18" s="7">
        <v>4.3020827823661797E-5</v>
      </c>
      <c r="P18" s="7"/>
      <c r="Q18" s="7">
        <v>4.3020827823661797E-5</v>
      </c>
      <c r="R18" s="7"/>
      <c r="S18" s="7">
        <v>4.3020827823661797E-5</v>
      </c>
      <c r="T18" s="7"/>
      <c r="U18" s="7">
        <v>4.3020827823661797E-5</v>
      </c>
      <c r="V18" s="7"/>
      <c r="W18" s="7">
        <v>4.3020827823661797E-5</v>
      </c>
      <c r="X18" s="7"/>
      <c r="Y18" s="7">
        <v>4.3020827823661797E-5</v>
      </c>
      <c r="Z18" s="7"/>
      <c r="AA18" s="7">
        <v>3.1091535700957299E-5</v>
      </c>
      <c r="AB18" s="7"/>
      <c r="AC18" s="7">
        <v>3.1091535700957299E-5</v>
      </c>
      <c r="AD18" s="7"/>
      <c r="AE18" s="7">
        <v>2.2743560506448901E-5</v>
      </c>
      <c r="AF18" s="7"/>
      <c r="AG18" s="7">
        <v>2.2743560506448901E-5</v>
      </c>
      <c r="AH18" s="7"/>
      <c r="AI18" s="7">
        <v>2.1115226447576301E-5</v>
      </c>
      <c r="AJ18" s="7"/>
      <c r="AK18" s="7">
        <v>2.1115226447576301E-5</v>
      </c>
      <c r="AL18" s="7"/>
      <c r="AM18" s="7">
        <v>2.0951650156214202E-5</v>
      </c>
      <c r="AN18" s="7"/>
      <c r="AO18" s="7">
        <v>1.8287490755904101E-5</v>
      </c>
      <c r="AP18" s="7"/>
      <c r="AQ18" s="7">
        <v>1.57022156789739E-5</v>
      </c>
      <c r="AR18" s="7"/>
      <c r="AS18" s="7">
        <v>1.08988677004945E-5</v>
      </c>
      <c r="AT18" s="7"/>
      <c r="AU18" s="7">
        <v>7.5086037034419301E-6</v>
      </c>
      <c r="AV18" s="7"/>
      <c r="AW18" s="7">
        <v>4.6218156919896799E-6</v>
      </c>
      <c r="AX18" s="7"/>
      <c r="AY18" s="7">
        <v>2.41827885302746E-6</v>
      </c>
      <c r="AZ18" s="7"/>
      <c r="BA18" s="7">
        <v>1.48787784999403E-6</v>
      </c>
      <c r="BB18" s="7"/>
      <c r="BC18" s="7">
        <v>1.04039753558541E-6</v>
      </c>
      <c r="BD18" s="7"/>
      <c r="BE18" s="7">
        <v>4.4398326074162399E-7</v>
      </c>
      <c r="BF18" s="7"/>
      <c r="BG18" s="7">
        <v>6.3512586529982799E-8</v>
      </c>
      <c r="BH18" s="7"/>
      <c r="BI18" s="7">
        <v>0</v>
      </c>
      <c r="BJ18" s="7"/>
      <c r="BK18" s="7">
        <v>0</v>
      </c>
      <c r="BL18" s="7"/>
      <c r="BM18" s="7">
        <v>0</v>
      </c>
      <c r="BN18" s="7"/>
      <c r="BO18" s="7">
        <v>0</v>
      </c>
      <c r="BP18" s="7"/>
      <c r="BQ18" s="7">
        <v>0</v>
      </c>
      <c r="BR18" s="7"/>
      <c r="BS18" s="7">
        <v>0</v>
      </c>
      <c r="BT18" s="7"/>
      <c r="BU18" s="7">
        <v>0</v>
      </c>
      <c r="BV18" s="7"/>
      <c r="BW18" s="7">
        <v>0</v>
      </c>
      <c r="BX18" s="7"/>
      <c r="BY18" s="7">
        <v>0</v>
      </c>
      <c r="BZ18" s="7"/>
      <c r="CA18" s="7">
        <v>0</v>
      </c>
      <c r="CB18" s="7"/>
      <c r="CC18" s="7">
        <v>0</v>
      </c>
      <c r="CD18" s="7"/>
      <c r="CE18" s="7">
        <v>0</v>
      </c>
    </row>
    <row r="19" spans="1:83">
      <c r="A19" s="4" t="s">
        <v>34</v>
      </c>
      <c r="B19" s="6">
        <v>87</v>
      </c>
      <c r="C19" s="7">
        <v>1.5261971740830301E-3</v>
      </c>
      <c r="D19" s="7">
        <v>3.86818195381089E-4</v>
      </c>
      <c r="E19" s="7">
        <v>1.5261971740830301E-3</v>
      </c>
      <c r="F19" s="7">
        <v>3.86818195381089E-4</v>
      </c>
      <c r="G19" s="7">
        <v>1.5261971740830301E-3</v>
      </c>
      <c r="H19" s="7">
        <v>3.86818195381089E-4</v>
      </c>
      <c r="I19" s="7">
        <v>1.5261971740830301E-3</v>
      </c>
      <c r="J19" s="7">
        <v>3.86818195381089E-4</v>
      </c>
      <c r="K19" s="7">
        <v>1.5261971740830301E-3</v>
      </c>
      <c r="L19" s="7">
        <v>3.86818195381089E-4</v>
      </c>
      <c r="M19" s="7">
        <v>1.5261971740830301E-3</v>
      </c>
      <c r="N19" s="7">
        <v>3.86818195381089E-4</v>
      </c>
      <c r="O19" s="7">
        <v>1.5261971740830301E-3</v>
      </c>
      <c r="P19" s="7">
        <v>3.86818195381089E-4</v>
      </c>
      <c r="Q19" s="7">
        <v>1.5261971740830301E-3</v>
      </c>
      <c r="R19" s="7">
        <v>3.86818195381089E-4</v>
      </c>
      <c r="S19" s="7">
        <v>1.5261971740830301E-3</v>
      </c>
      <c r="T19" s="7">
        <v>3.86818195381089E-4</v>
      </c>
      <c r="U19" s="7">
        <v>1.5261971740830301E-3</v>
      </c>
      <c r="V19" s="7">
        <v>3.86818195381089E-4</v>
      </c>
      <c r="W19" s="7">
        <v>1.5261971740830301E-3</v>
      </c>
      <c r="X19" s="7">
        <v>3.86818195381089E-4</v>
      </c>
      <c r="Y19" s="7">
        <v>8.7801713870302696E-4</v>
      </c>
      <c r="Z19" s="7">
        <v>3.86818195381089E-4</v>
      </c>
      <c r="AA19" s="7">
        <v>8.7801713870302696E-4</v>
      </c>
      <c r="AB19" s="7">
        <v>3.86818195381089E-4</v>
      </c>
      <c r="AC19" s="7">
        <v>4.8071600149963999E-4</v>
      </c>
      <c r="AD19" s="7">
        <v>3.86818195381089E-4</v>
      </c>
      <c r="AE19" s="7">
        <v>4.5927064112799202E-4</v>
      </c>
      <c r="AF19" s="7">
        <v>3.86818195381089E-4</v>
      </c>
      <c r="AG19" s="7">
        <v>3.4551535065647902E-4</v>
      </c>
      <c r="AH19" s="7">
        <v>3.86818195381089E-4</v>
      </c>
      <c r="AI19" s="7">
        <v>2.4503999800206598E-4</v>
      </c>
      <c r="AJ19" s="7">
        <v>3.33539263426856E-4</v>
      </c>
      <c r="AK19" s="7">
        <v>1.5893501360343299E-4</v>
      </c>
      <c r="AL19" s="7">
        <v>2.8107126170139101E-4</v>
      </c>
      <c r="AM19" s="7">
        <v>9.2960805947131506E-5</v>
      </c>
      <c r="AN19" s="7">
        <v>2.1926905678091199E-4</v>
      </c>
      <c r="AO19" s="7">
        <v>5.3436913298011601E-5</v>
      </c>
      <c r="AP19" s="7">
        <v>1.4043196780231699E-4</v>
      </c>
      <c r="AQ19" s="7">
        <v>1.0597673333901401E-5</v>
      </c>
      <c r="AR19" s="7">
        <v>8.2458116145389898E-5</v>
      </c>
      <c r="AS19" s="7">
        <v>0</v>
      </c>
      <c r="AT19" s="7">
        <v>3.4621964411200198E-5</v>
      </c>
      <c r="AU19" s="7">
        <v>0</v>
      </c>
      <c r="AV19" s="7">
        <v>1.1536299949651E-5</v>
      </c>
      <c r="AW19" s="7">
        <v>0</v>
      </c>
      <c r="AX19" s="7">
        <v>2.3024747171754498E-6</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c r="CE19" s="7">
        <v>0</v>
      </c>
    </row>
    <row r="20" spans="1:83">
      <c r="A20" s="4" t="s">
        <v>35</v>
      </c>
      <c r="B20" s="6">
        <v>169</v>
      </c>
      <c r="C20" s="7">
        <v>1.12355586446811E-3</v>
      </c>
      <c r="D20" s="7"/>
      <c r="E20" s="7">
        <v>1.12355586446811E-3</v>
      </c>
      <c r="F20" s="7"/>
      <c r="G20" s="7">
        <v>1.12355586446811E-3</v>
      </c>
      <c r="H20" s="7"/>
      <c r="I20" s="7">
        <v>1.12355586446811E-3</v>
      </c>
      <c r="J20" s="7"/>
      <c r="K20" s="7">
        <v>1.12355586446811E-3</v>
      </c>
      <c r="L20" s="7"/>
      <c r="M20" s="7">
        <v>1.12355586446811E-3</v>
      </c>
      <c r="N20" s="7"/>
      <c r="O20" s="7">
        <v>1.12355586446811E-3</v>
      </c>
      <c r="P20" s="7"/>
      <c r="Q20" s="7">
        <v>1.12355586446811E-3</v>
      </c>
      <c r="R20" s="7"/>
      <c r="S20" s="7">
        <v>1.12355586446811E-3</v>
      </c>
      <c r="T20" s="7"/>
      <c r="U20" s="7">
        <v>1.12355586446811E-3</v>
      </c>
      <c r="V20" s="7"/>
      <c r="W20" s="7">
        <v>1.12355586446811E-3</v>
      </c>
      <c r="X20" s="7"/>
      <c r="Y20" s="7">
        <v>1.12355586446811E-3</v>
      </c>
      <c r="Z20" s="7"/>
      <c r="AA20" s="7">
        <v>7.5000525032630795E-4</v>
      </c>
      <c r="AB20" s="7"/>
      <c r="AC20" s="7">
        <v>7.5000525032630795E-4</v>
      </c>
      <c r="AD20" s="7"/>
      <c r="AE20" s="7">
        <v>5.2184637066846399E-4</v>
      </c>
      <c r="AF20" s="7"/>
      <c r="AG20" s="7">
        <v>5.0911707103111199E-4</v>
      </c>
      <c r="AH20" s="7"/>
      <c r="AI20" s="7">
        <v>4.2366632802862901E-4</v>
      </c>
      <c r="AJ20" s="7"/>
      <c r="AK20" s="7">
        <v>3.2992079016611297E-4</v>
      </c>
      <c r="AL20" s="7"/>
      <c r="AM20" s="7">
        <v>2.8174253119926603E-4</v>
      </c>
      <c r="AN20" s="7"/>
      <c r="AO20" s="7">
        <v>2.4636503234188797E-4</v>
      </c>
      <c r="AP20" s="7"/>
      <c r="AQ20" s="7">
        <v>1.86434458154391E-4</v>
      </c>
      <c r="AR20" s="7"/>
      <c r="AS20" s="7">
        <v>9.4587417390034503E-5</v>
      </c>
      <c r="AT20" s="7"/>
      <c r="AU20" s="7">
        <v>0</v>
      </c>
      <c r="AV20" s="7"/>
      <c r="AW20" s="7">
        <v>0</v>
      </c>
      <c r="AX20" s="7"/>
      <c r="AY20" s="7">
        <v>0</v>
      </c>
      <c r="AZ20" s="7"/>
      <c r="BA20" s="7">
        <v>0</v>
      </c>
      <c r="BB20" s="7"/>
      <c r="BC20" s="7">
        <v>0</v>
      </c>
      <c r="BD20" s="7"/>
      <c r="BE20" s="7">
        <v>0</v>
      </c>
      <c r="BF20" s="7"/>
      <c r="BG20" s="7">
        <v>0</v>
      </c>
      <c r="BH20" s="7"/>
      <c r="BI20" s="7">
        <v>0</v>
      </c>
      <c r="BJ20" s="7"/>
      <c r="BK20" s="7">
        <v>0</v>
      </c>
      <c r="BL20" s="7"/>
      <c r="BM20" s="7">
        <v>0</v>
      </c>
      <c r="BN20" s="7"/>
      <c r="BO20" s="7">
        <v>0</v>
      </c>
      <c r="BP20" s="7"/>
      <c r="BQ20" s="7">
        <v>0</v>
      </c>
      <c r="BR20" s="7"/>
      <c r="BS20" s="7">
        <v>0</v>
      </c>
      <c r="BT20" s="7"/>
      <c r="BU20" s="7">
        <v>0</v>
      </c>
      <c r="BV20" s="7"/>
      <c r="BW20" s="7">
        <v>0</v>
      </c>
      <c r="BX20" s="7"/>
      <c r="BY20" s="7">
        <v>0</v>
      </c>
      <c r="BZ20" s="7"/>
      <c r="CA20" s="7">
        <v>0</v>
      </c>
      <c r="CB20" s="7"/>
      <c r="CC20" s="7">
        <v>0</v>
      </c>
      <c r="CD20" s="7"/>
      <c r="CE20" s="7">
        <v>0</v>
      </c>
    </row>
    <row r="21" spans="1:83">
      <c r="A21" s="4" t="s">
        <v>36</v>
      </c>
      <c r="B21" s="6">
        <v>170</v>
      </c>
      <c r="C21" s="7">
        <v>1.34127284584454E-2</v>
      </c>
      <c r="D21" s="7"/>
      <c r="E21" s="7">
        <v>1.34127284584454E-2</v>
      </c>
      <c r="F21" s="7"/>
      <c r="G21" s="7">
        <v>1.3412709083432801E-2</v>
      </c>
      <c r="H21" s="7"/>
      <c r="I21" s="7">
        <v>1.3412709083432801E-2</v>
      </c>
      <c r="J21" s="7"/>
      <c r="K21" s="7">
        <v>1.34126315455477E-2</v>
      </c>
      <c r="L21" s="7"/>
      <c r="M21" s="7">
        <v>1.34125510539847E-2</v>
      </c>
      <c r="N21" s="7"/>
      <c r="O21" s="7">
        <v>1.34123398009814E-2</v>
      </c>
      <c r="P21" s="7"/>
      <c r="Q21" s="7">
        <v>1.34121760722524E-2</v>
      </c>
      <c r="R21" s="7"/>
      <c r="S21" s="7">
        <v>1.34114281936076E-2</v>
      </c>
      <c r="T21" s="7"/>
      <c r="U21" s="7">
        <v>1.3409045545704599E-2</v>
      </c>
      <c r="V21" s="7"/>
      <c r="W21" s="7">
        <v>1.33346767195639E-2</v>
      </c>
      <c r="X21" s="7"/>
      <c r="Y21" s="7">
        <v>1.1357481607128799E-2</v>
      </c>
      <c r="Z21" s="7"/>
      <c r="AA21" s="7">
        <v>1.1178046563604299E-2</v>
      </c>
      <c r="AB21" s="7"/>
      <c r="AC21" s="7">
        <v>9.2591739051324107E-3</v>
      </c>
      <c r="AD21" s="7"/>
      <c r="AE21" s="7">
        <v>9.0678497715286702E-3</v>
      </c>
      <c r="AF21" s="7"/>
      <c r="AG21" s="7">
        <v>8.8419615932785207E-3</v>
      </c>
      <c r="AH21" s="7"/>
      <c r="AI21" s="7">
        <v>7.6921877543698397E-3</v>
      </c>
      <c r="AJ21" s="7"/>
      <c r="AK21" s="7">
        <v>6.3393004974246596E-3</v>
      </c>
      <c r="AL21" s="7"/>
      <c r="AM21" s="7">
        <v>5.59911608914222E-3</v>
      </c>
      <c r="AN21" s="7"/>
      <c r="AO21" s="7">
        <v>4.9662987629706503E-3</v>
      </c>
      <c r="AP21" s="7"/>
      <c r="AQ21" s="7">
        <v>3.62558791049881E-3</v>
      </c>
      <c r="AR21" s="7"/>
      <c r="AS21" s="7">
        <v>3.5235916761324699E-3</v>
      </c>
      <c r="AT21" s="7"/>
      <c r="AU21" s="7">
        <v>3.4985537635138001E-3</v>
      </c>
      <c r="AV21" s="7"/>
      <c r="AW21" s="7">
        <v>3.4525922360019298E-3</v>
      </c>
      <c r="AX21" s="7"/>
      <c r="AY21" s="7">
        <v>1.9598176575953601E-3</v>
      </c>
      <c r="AZ21" s="7"/>
      <c r="BA21" s="7">
        <v>1.8306066950724801E-3</v>
      </c>
      <c r="BB21" s="7"/>
      <c r="BC21" s="7">
        <v>1.312173155509E-3</v>
      </c>
      <c r="BD21" s="7"/>
      <c r="BE21" s="7">
        <v>9.0812637120054804E-4</v>
      </c>
      <c r="BF21" s="7"/>
      <c r="BG21" s="7">
        <v>7.2810586271731799E-4</v>
      </c>
      <c r="BH21" s="7"/>
      <c r="BI21" s="7">
        <v>5.8315645249232804E-4</v>
      </c>
      <c r="BJ21" s="7"/>
      <c r="BK21" s="7">
        <v>4.8215429070260299E-4</v>
      </c>
      <c r="BL21" s="7"/>
      <c r="BM21" s="7">
        <v>2.5364431190495399E-4</v>
      </c>
      <c r="BN21" s="7"/>
      <c r="BO21" s="7">
        <v>7.73494579239561E-5</v>
      </c>
      <c r="BP21" s="7"/>
      <c r="BQ21" s="7">
        <v>2.7728599756416799E-6</v>
      </c>
      <c r="BR21" s="7"/>
      <c r="BS21" s="7">
        <v>5.8824540411664501E-7</v>
      </c>
      <c r="BT21" s="7"/>
      <c r="BU21" s="7">
        <v>3.1467594717644903E-8</v>
      </c>
      <c r="BV21" s="7"/>
      <c r="BW21" s="7">
        <v>0</v>
      </c>
      <c r="BX21" s="7"/>
      <c r="BY21" s="7">
        <v>0</v>
      </c>
      <c r="BZ21" s="7"/>
      <c r="CA21" s="7">
        <v>0</v>
      </c>
      <c r="CB21" s="7"/>
      <c r="CC21" s="7">
        <v>0</v>
      </c>
      <c r="CD21" s="7"/>
      <c r="CE21" s="7">
        <v>0</v>
      </c>
    </row>
    <row r="22" spans="1:83">
      <c r="A22" s="4" t="s">
        <v>400</v>
      </c>
      <c r="B22" s="6">
        <v>171</v>
      </c>
      <c r="C22" s="7">
        <v>1.19503194377277E-2</v>
      </c>
      <c r="D22" s="7"/>
      <c r="E22" s="7">
        <v>1.19503194377277E-2</v>
      </c>
      <c r="F22" s="7"/>
      <c r="G22" s="7">
        <v>1.1950296496618299E-2</v>
      </c>
      <c r="H22" s="7"/>
      <c r="I22" s="7">
        <v>1.1950296496618299E-2</v>
      </c>
      <c r="J22" s="7"/>
      <c r="K22" s="7">
        <v>1.19502363522201E-2</v>
      </c>
      <c r="L22" s="7"/>
      <c r="M22" s="7">
        <v>1.19500806402648E-2</v>
      </c>
      <c r="N22" s="7"/>
      <c r="O22" s="7">
        <v>1.19497949757916E-2</v>
      </c>
      <c r="P22" s="7"/>
      <c r="Q22" s="7">
        <v>1.19495369926151E-2</v>
      </c>
      <c r="R22" s="7"/>
      <c r="S22" s="7">
        <v>1.1948786862658701E-2</v>
      </c>
      <c r="T22" s="7"/>
      <c r="U22" s="7">
        <v>1.19467374399829E-2</v>
      </c>
      <c r="V22" s="7"/>
      <c r="W22" s="7">
        <v>1.1854582462598601E-2</v>
      </c>
      <c r="X22" s="7"/>
      <c r="Y22" s="7">
        <v>9.44293473549194E-3</v>
      </c>
      <c r="Z22" s="7"/>
      <c r="AA22" s="7">
        <v>8.2896555944794899E-3</v>
      </c>
      <c r="AB22" s="7"/>
      <c r="AC22" s="7">
        <v>5.9622773561362396E-3</v>
      </c>
      <c r="AD22" s="7"/>
      <c r="AE22" s="7">
        <v>5.7688874248729601E-3</v>
      </c>
      <c r="AF22" s="7"/>
      <c r="AG22" s="7">
        <v>5.6390779290625597E-3</v>
      </c>
      <c r="AH22" s="7"/>
      <c r="AI22" s="7">
        <v>5.10549954572013E-3</v>
      </c>
      <c r="AJ22" s="7"/>
      <c r="AK22" s="7">
        <v>4.8829431000029996E-3</v>
      </c>
      <c r="AL22" s="7"/>
      <c r="AM22" s="7">
        <v>4.8035899417287102E-3</v>
      </c>
      <c r="AN22" s="7"/>
      <c r="AO22" s="7">
        <v>4.7404108269456704E-3</v>
      </c>
      <c r="AP22" s="7"/>
      <c r="AQ22" s="7">
        <v>3.6250631358035398E-3</v>
      </c>
      <c r="AR22" s="7"/>
      <c r="AS22" s="7">
        <v>3.4982513282381801E-3</v>
      </c>
      <c r="AT22" s="7"/>
      <c r="AU22" s="7">
        <v>3.4713940012044199E-3</v>
      </c>
      <c r="AV22" s="7"/>
      <c r="AW22" s="7">
        <v>3.42750370485058E-3</v>
      </c>
      <c r="AX22" s="7"/>
      <c r="AY22" s="7">
        <v>1.8805350571224099E-3</v>
      </c>
      <c r="AZ22" s="7"/>
      <c r="BA22" s="7">
        <v>1.7718083116673401E-3</v>
      </c>
      <c r="BB22" s="7"/>
      <c r="BC22" s="7">
        <v>1.2388132205155399E-3</v>
      </c>
      <c r="BD22" s="7"/>
      <c r="BE22" s="7">
        <v>8.5077583661441198E-4</v>
      </c>
      <c r="BF22" s="7"/>
      <c r="BG22" s="7">
        <v>7.4617451638606103E-4</v>
      </c>
      <c r="BH22" s="7"/>
      <c r="BI22" s="7">
        <v>6.0165271567716905E-4</v>
      </c>
      <c r="BJ22" s="7"/>
      <c r="BK22" s="7">
        <v>4.9795488288074399E-4</v>
      </c>
      <c r="BL22" s="7"/>
      <c r="BM22" s="7">
        <v>2.6688213196122702E-4</v>
      </c>
      <c r="BN22" s="7"/>
      <c r="BO22" s="7">
        <v>8.6456949182185704E-5</v>
      </c>
      <c r="BP22" s="7"/>
      <c r="BQ22" s="7">
        <v>3.2406028855226301E-6</v>
      </c>
      <c r="BR22" s="7"/>
      <c r="BS22" s="7">
        <v>6.5076300192703999E-7</v>
      </c>
      <c r="BT22" s="7"/>
      <c r="BU22" s="7">
        <v>1.02255132686383E-7</v>
      </c>
      <c r="BV22" s="7"/>
      <c r="BW22" s="7">
        <v>0</v>
      </c>
      <c r="BX22" s="7"/>
      <c r="BY22" s="7">
        <v>0</v>
      </c>
      <c r="BZ22" s="7"/>
      <c r="CA22" s="7">
        <v>0</v>
      </c>
      <c r="CB22" s="7"/>
      <c r="CC22" s="7">
        <v>0</v>
      </c>
      <c r="CD22" s="7"/>
      <c r="CE22" s="7">
        <v>0</v>
      </c>
    </row>
    <row r="23" spans="1:83">
      <c r="A23" s="4" t="s">
        <v>37</v>
      </c>
      <c r="B23" s="6">
        <v>541</v>
      </c>
      <c r="C23" s="7">
        <v>5.8690324482754402E-5</v>
      </c>
      <c r="D23" s="7"/>
      <c r="E23" s="7">
        <v>5.8690324482754402E-5</v>
      </c>
      <c r="F23" s="7"/>
      <c r="G23" s="7">
        <v>5.8690324482754402E-5</v>
      </c>
      <c r="H23" s="7"/>
      <c r="I23" s="7">
        <v>5.8690324482754402E-5</v>
      </c>
      <c r="J23" s="7"/>
      <c r="K23" s="7">
        <v>5.8690324482754402E-5</v>
      </c>
      <c r="L23" s="7"/>
      <c r="M23" s="7">
        <v>5.8690324482754402E-5</v>
      </c>
      <c r="N23" s="7"/>
      <c r="O23" s="7">
        <v>5.8690324482754402E-5</v>
      </c>
      <c r="P23" s="7"/>
      <c r="Q23" s="7">
        <v>5.8690324482754402E-5</v>
      </c>
      <c r="R23" s="7"/>
      <c r="S23" s="7">
        <v>5.8690324482754402E-5</v>
      </c>
      <c r="T23" s="7"/>
      <c r="U23" s="7">
        <v>5.8690324482754402E-5</v>
      </c>
      <c r="V23" s="7"/>
      <c r="W23" s="7">
        <v>5.8690324482754402E-5</v>
      </c>
      <c r="X23" s="7"/>
      <c r="Y23" s="7">
        <v>5.8690324482754402E-5</v>
      </c>
      <c r="Z23" s="7"/>
      <c r="AA23" s="7">
        <v>5.49486621004774E-5</v>
      </c>
      <c r="AB23" s="7"/>
      <c r="AC23" s="7">
        <v>5.49486621004774E-5</v>
      </c>
      <c r="AD23" s="7"/>
      <c r="AE23" s="7">
        <v>5.49486621004774E-5</v>
      </c>
      <c r="AF23" s="7"/>
      <c r="AG23" s="7">
        <v>5.4229794113636603E-5</v>
      </c>
      <c r="AH23" s="7"/>
      <c r="AI23" s="7">
        <v>5.1992003848632397E-5</v>
      </c>
      <c r="AJ23" s="7"/>
      <c r="AK23" s="7">
        <v>4.93232836401988E-5</v>
      </c>
      <c r="AL23" s="7"/>
      <c r="AM23" s="7">
        <v>4.4783505450718201E-5</v>
      </c>
      <c r="AN23" s="7"/>
      <c r="AO23" s="7">
        <v>4.0439681349656698E-5</v>
      </c>
      <c r="AP23" s="7"/>
      <c r="AQ23" s="7">
        <v>3.5937908194073601E-5</v>
      </c>
      <c r="AR23" s="7"/>
      <c r="AS23" s="7">
        <v>2.8930122256510101E-5</v>
      </c>
      <c r="AT23" s="7"/>
      <c r="AU23" s="7">
        <v>2.1728004117050101E-5</v>
      </c>
      <c r="AV23" s="7"/>
      <c r="AW23" s="7">
        <v>1.46684836696555E-5</v>
      </c>
      <c r="AX23" s="7"/>
      <c r="AY23" s="7">
        <v>1.0049358118765801E-5</v>
      </c>
      <c r="AZ23" s="7"/>
      <c r="BA23" s="7">
        <v>6.4400638262413301E-6</v>
      </c>
      <c r="BB23" s="7"/>
      <c r="BC23" s="7">
        <v>1.4431779135132201E-6</v>
      </c>
      <c r="BD23" s="7"/>
      <c r="BE23" s="7">
        <v>0</v>
      </c>
      <c r="BF23" s="7"/>
      <c r="BG23" s="7">
        <v>0</v>
      </c>
      <c r="BH23" s="7"/>
      <c r="BI23" s="7">
        <v>0</v>
      </c>
      <c r="BJ23" s="7"/>
      <c r="BK23" s="7">
        <v>0</v>
      </c>
      <c r="BL23" s="7"/>
      <c r="BM23" s="7">
        <v>0</v>
      </c>
      <c r="BN23" s="7"/>
      <c r="BO23" s="7">
        <v>0</v>
      </c>
      <c r="BP23" s="7"/>
      <c r="BQ23" s="7">
        <v>0</v>
      </c>
      <c r="BR23" s="7"/>
      <c r="BS23" s="7">
        <v>0</v>
      </c>
      <c r="BT23" s="7"/>
      <c r="BU23" s="7">
        <v>0</v>
      </c>
      <c r="BV23" s="7"/>
      <c r="BW23" s="7">
        <v>0</v>
      </c>
      <c r="BX23" s="7"/>
      <c r="BY23" s="7">
        <v>0</v>
      </c>
      <c r="BZ23" s="7"/>
      <c r="CA23" s="7">
        <v>0</v>
      </c>
      <c r="CB23" s="7"/>
      <c r="CC23" s="7">
        <v>0</v>
      </c>
      <c r="CD23" s="7"/>
      <c r="CE23" s="7">
        <v>0</v>
      </c>
    </row>
    <row r="24" spans="1:83">
      <c r="A24" s="4" t="s">
        <v>38</v>
      </c>
      <c r="B24" s="6">
        <v>882</v>
      </c>
      <c r="C24" s="7">
        <v>8.2235751256464005E-4</v>
      </c>
      <c r="D24" s="7"/>
      <c r="E24" s="7">
        <v>8.2235751256464005E-4</v>
      </c>
      <c r="F24" s="7"/>
      <c r="G24" s="7">
        <v>8.2235751256464005E-4</v>
      </c>
      <c r="H24" s="7"/>
      <c r="I24" s="7">
        <v>8.2235751256464005E-4</v>
      </c>
      <c r="J24" s="7"/>
      <c r="K24" s="7">
        <v>8.2235751256464005E-4</v>
      </c>
      <c r="L24" s="7"/>
      <c r="M24" s="7">
        <v>8.2235751256464005E-4</v>
      </c>
      <c r="N24" s="7"/>
      <c r="O24" s="7">
        <v>8.2235751256464005E-4</v>
      </c>
      <c r="P24" s="7"/>
      <c r="Q24" s="7">
        <v>8.2235751256464005E-4</v>
      </c>
      <c r="R24" s="7"/>
      <c r="S24" s="7">
        <v>8.2235751256464005E-4</v>
      </c>
      <c r="T24" s="7"/>
      <c r="U24" s="7">
        <v>8.2235751256464005E-4</v>
      </c>
      <c r="V24" s="7"/>
      <c r="W24" s="7">
        <v>8.2235751256464005E-4</v>
      </c>
      <c r="X24" s="7"/>
      <c r="Y24" s="7">
        <v>8.2235751256464005E-4</v>
      </c>
      <c r="Z24" s="7"/>
      <c r="AA24" s="7">
        <v>6.5697254620730695E-4</v>
      </c>
      <c r="AB24" s="7"/>
      <c r="AC24" s="7">
        <v>6.5697254620730695E-4</v>
      </c>
      <c r="AD24" s="7"/>
      <c r="AE24" s="7">
        <v>5.6198143822275303E-4</v>
      </c>
      <c r="AF24" s="7"/>
      <c r="AG24" s="7">
        <v>5.5784985273910396E-4</v>
      </c>
      <c r="AH24" s="7"/>
      <c r="AI24" s="7">
        <v>5.2495312725659002E-4</v>
      </c>
      <c r="AJ24" s="7"/>
      <c r="AK24" s="7">
        <v>4.2353732318096401E-4</v>
      </c>
      <c r="AL24" s="7"/>
      <c r="AM24" s="7">
        <v>3.26951593936166E-4</v>
      </c>
      <c r="AN24" s="7"/>
      <c r="AO24" s="7">
        <v>1.4979933626215299E-4</v>
      </c>
      <c r="AP24" s="7"/>
      <c r="AQ24" s="7">
        <v>7.7719994303518405E-5</v>
      </c>
      <c r="AR24" s="7"/>
      <c r="AS24" s="7">
        <v>0</v>
      </c>
      <c r="AT24" s="7"/>
      <c r="AU24" s="7">
        <v>0</v>
      </c>
      <c r="AV24" s="7"/>
      <c r="AW24" s="7">
        <v>0</v>
      </c>
      <c r="AX24" s="7"/>
      <c r="AY24" s="7">
        <v>0</v>
      </c>
      <c r="AZ24" s="7"/>
      <c r="BA24" s="7">
        <v>0</v>
      </c>
      <c r="BB24" s="7"/>
      <c r="BC24" s="7">
        <v>0</v>
      </c>
      <c r="BD24" s="7"/>
      <c r="BE24" s="7">
        <v>0</v>
      </c>
      <c r="BF24" s="7"/>
      <c r="BG24" s="7">
        <v>0</v>
      </c>
      <c r="BH24" s="7"/>
      <c r="BI24" s="7">
        <v>0</v>
      </c>
      <c r="BJ24" s="7"/>
      <c r="BK24" s="7">
        <v>0</v>
      </c>
      <c r="BL24" s="7"/>
      <c r="BM24" s="7">
        <v>0</v>
      </c>
      <c r="BN24" s="7"/>
      <c r="BO24" s="7">
        <v>0</v>
      </c>
      <c r="BP24" s="7"/>
      <c r="BQ24" s="7">
        <v>0</v>
      </c>
      <c r="BR24" s="7"/>
      <c r="BS24" s="7">
        <v>0</v>
      </c>
      <c r="BT24" s="7"/>
      <c r="BU24" s="7">
        <v>0</v>
      </c>
      <c r="BV24" s="7"/>
      <c r="BW24" s="7">
        <v>0</v>
      </c>
      <c r="BX24" s="7"/>
      <c r="BY24" s="7">
        <v>0</v>
      </c>
      <c r="BZ24" s="7"/>
      <c r="CA24" s="7">
        <v>0</v>
      </c>
      <c r="CB24" s="7"/>
      <c r="CC24" s="7">
        <v>0</v>
      </c>
      <c r="CD24" s="7"/>
      <c r="CE24" s="7">
        <v>0</v>
      </c>
    </row>
    <row r="25" spans="1:83">
      <c r="A25" s="4" t="s">
        <v>39</v>
      </c>
      <c r="B25" s="6">
        <v>94</v>
      </c>
      <c r="C25" s="7">
        <v>7.8503790902017298E-4</v>
      </c>
      <c r="D25" s="7">
        <v>6.2603944192584195E-4</v>
      </c>
      <c r="E25" s="7">
        <v>7.8503790902017298E-4</v>
      </c>
      <c r="F25" s="7">
        <v>6.2603944192584195E-4</v>
      </c>
      <c r="G25" s="7">
        <v>7.8503790902017298E-4</v>
      </c>
      <c r="H25" s="7">
        <v>6.2603944192584195E-4</v>
      </c>
      <c r="I25" s="7">
        <v>7.8503790902017298E-4</v>
      </c>
      <c r="J25" s="7">
        <v>6.2603944192584195E-4</v>
      </c>
      <c r="K25" s="7">
        <v>7.8503790902017298E-4</v>
      </c>
      <c r="L25" s="7">
        <v>6.2603944192584195E-4</v>
      </c>
      <c r="M25" s="7">
        <v>7.8503790902017298E-4</v>
      </c>
      <c r="N25" s="7">
        <v>6.2603944192584195E-4</v>
      </c>
      <c r="O25" s="7">
        <v>7.8503790902017298E-4</v>
      </c>
      <c r="P25" s="7">
        <v>6.2603944192584195E-4</v>
      </c>
      <c r="Q25" s="7">
        <v>7.8503790902017298E-4</v>
      </c>
      <c r="R25" s="7">
        <v>6.2603944192584195E-4</v>
      </c>
      <c r="S25" s="7">
        <v>7.8503790902017298E-4</v>
      </c>
      <c r="T25" s="7">
        <v>6.2603944192584195E-4</v>
      </c>
      <c r="U25" s="7">
        <v>7.8503790902017298E-4</v>
      </c>
      <c r="V25" s="7">
        <v>6.2603944192584195E-4</v>
      </c>
      <c r="W25" s="7">
        <v>7.8503790902017298E-4</v>
      </c>
      <c r="X25" s="7">
        <v>6.2603944192584195E-4</v>
      </c>
      <c r="Y25" s="7">
        <v>7.8503790902017298E-4</v>
      </c>
      <c r="Z25" s="7">
        <v>6.2603944192584195E-4</v>
      </c>
      <c r="AA25" s="7">
        <v>7.8503790902017298E-4</v>
      </c>
      <c r="AB25" s="7">
        <v>6.2603944192584195E-4</v>
      </c>
      <c r="AC25" s="7">
        <v>7.8503790902017298E-4</v>
      </c>
      <c r="AD25" s="7">
        <v>6.0944710159949297E-4</v>
      </c>
      <c r="AE25" s="7">
        <v>7.5453631671858798E-4</v>
      </c>
      <c r="AF25" s="7">
        <v>5.4290531956462898E-4</v>
      </c>
      <c r="AG25" s="7">
        <v>5.5495497602211E-4</v>
      </c>
      <c r="AH25" s="7">
        <v>4.0964899896247202E-4</v>
      </c>
      <c r="AI25" s="7">
        <v>1.6685169383838199E-4</v>
      </c>
      <c r="AJ25" s="7">
        <v>2.3941976816655201E-4</v>
      </c>
      <c r="AK25" s="7">
        <v>1.6685169383838199E-4</v>
      </c>
      <c r="AL25" s="7">
        <v>1.27106582159957E-4</v>
      </c>
      <c r="AM25" s="7">
        <v>0</v>
      </c>
      <c r="AN25" s="7">
        <v>5.1441411731957899E-5</v>
      </c>
      <c r="AO25" s="7">
        <v>0</v>
      </c>
      <c r="AP25" s="7">
        <v>1.9763056809693801E-5</v>
      </c>
      <c r="AQ25" s="7">
        <v>0</v>
      </c>
      <c r="AR25" s="7">
        <v>3.94441361936364E-6</v>
      </c>
      <c r="AS25" s="7">
        <v>0</v>
      </c>
      <c r="AT25" s="7">
        <v>0</v>
      </c>
      <c r="AU25" s="7">
        <v>0</v>
      </c>
      <c r="AV25" s="7">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c r="CE25" s="7">
        <v>0</v>
      </c>
    </row>
    <row r="26" spans="1:83">
      <c r="A26" s="4" t="s">
        <v>40</v>
      </c>
      <c r="B26" s="6">
        <v>561</v>
      </c>
      <c r="C26" s="7">
        <v>5.26712140878853E-4</v>
      </c>
      <c r="D26" s="7"/>
      <c r="E26" s="7">
        <v>5.26712140878853E-4</v>
      </c>
      <c r="F26" s="7"/>
      <c r="G26" s="7">
        <v>5.26712140878853E-4</v>
      </c>
      <c r="H26" s="7"/>
      <c r="I26" s="7">
        <v>5.26712140878853E-4</v>
      </c>
      <c r="J26" s="7"/>
      <c r="K26" s="7">
        <v>5.26712140878853E-4</v>
      </c>
      <c r="L26" s="7"/>
      <c r="M26" s="7">
        <v>5.26712140878853E-4</v>
      </c>
      <c r="N26" s="7"/>
      <c r="O26" s="7">
        <v>5.26712140878853E-4</v>
      </c>
      <c r="P26" s="7"/>
      <c r="Q26" s="7">
        <v>5.26712140878853E-4</v>
      </c>
      <c r="R26" s="7"/>
      <c r="S26" s="7">
        <v>5.26712140878853E-4</v>
      </c>
      <c r="T26" s="7"/>
      <c r="U26" s="7">
        <v>5.26712140878853E-4</v>
      </c>
      <c r="V26" s="7"/>
      <c r="W26" s="7">
        <v>5.26712140878853E-4</v>
      </c>
      <c r="X26" s="7"/>
      <c r="Y26" s="7">
        <v>5.26712140878853E-4</v>
      </c>
      <c r="Z26" s="7"/>
      <c r="AA26" s="7">
        <v>4.6815383790010999E-4</v>
      </c>
      <c r="AB26" s="7"/>
      <c r="AC26" s="7">
        <v>4.58230499612862E-4</v>
      </c>
      <c r="AD26" s="7"/>
      <c r="AE26" s="7">
        <v>4.2205723113134002E-4</v>
      </c>
      <c r="AF26" s="7"/>
      <c r="AG26" s="7">
        <v>4.05606818442209E-4</v>
      </c>
      <c r="AH26" s="7"/>
      <c r="AI26" s="7">
        <v>3.8583662435599699E-4</v>
      </c>
      <c r="AJ26" s="7"/>
      <c r="AK26" s="7">
        <v>3.4705380148136798E-4</v>
      </c>
      <c r="AL26" s="7"/>
      <c r="AM26" s="7">
        <v>3.2028303507316701E-4</v>
      </c>
      <c r="AN26" s="7"/>
      <c r="AO26" s="7">
        <v>3.1211057694012398E-4</v>
      </c>
      <c r="AP26" s="7"/>
      <c r="AQ26" s="7">
        <v>2.9175180190409898E-4</v>
      </c>
      <c r="AR26" s="7"/>
      <c r="AS26" s="7">
        <v>2.3165028580760899E-4</v>
      </c>
      <c r="AT26" s="7"/>
      <c r="AU26" s="7">
        <v>2.0738470660797601E-4</v>
      </c>
      <c r="AV26" s="7"/>
      <c r="AW26" s="7">
        <v>2.00426408781589E-4</v>
      </c>
      <c r="AX26" s="7"/>
      <c r="AY26" s="7">
        <v>1.94352284268433E-4</v>
      </c>
      <c r="AZ26" s="7"/>
      <c r="BA26" s="7">
        <v>1.7635827550965201E-4</v>
      </c>
      <c r="BB26" s="7"/>
      <c r="BC26" s="7">
        <v>1.2726413208522701E-4</v>
      </c>
      <c r="BD26" s="7"/>
      <c r="BE26" s="7">
        <v>9.8843426286955295E-5</v>
      </c>
      <c r="BF26" s="7"/>
      <c r="BG26" s="7">
        <v>6.5892934978720001E-5</v>
      </c>
      <c r="BH26" s="7"/>
      <c r="BI26" s="7">
        <v>3.3901474869362697E-5</v>
      </c>
      <c r="BJ26" s="7"/>
      <c r="BK26" s="7">
        <v>2.64803893349944E-5</v>
      </c>
      <c r="BL26" s="7"/>
      <c r="BM26" s="7">
        <v>1.5624494701087002E-5</v>
      </c>
      <c r="BN26" s="7"/>
      <c r="BO26" s="7">
        <v>1.35725685096164E-6</v>
      </c>
      <c r="BP26" s="7"/>
      <c r="BQ26" s="7">
        <v>4.4812195823118899E-7</v>
      </c>
      <c r="BR26" s="7"/>
      <c r="BS26" s="7">
        <v>1.25318551887673E-7</v>
      </c>
      <c r="BT26" s="7"/>
      <c r="BU26" s="7">
        <v>4.4423167424497297E-9</v>
      </c>
      <c r="BV26" s="7"/>
      <c r="BW26" s="7">
        <v>0</v>
      </c>
      <c r="BX26" s="7"/>
      <c r="BY26" s="7">
        <v>0</v>
      </c>
      <c r="BZ26" s="7"/>
      <c r="CA26" s="7">
        <v>0</v>
      </c>
      <c r="CB26" s="7"/>
      <c r="CC26" s="7">
        <v>0</v>
      </c>
      <c r="CD26" s="7"/>
      <c r="CE26" s="7">
        <v>0</v>
      </c>
    </row>
    <row r="27" spans="1:83">
      <c r="A27" s="4" t="s">
        <v>41</v>
      </c>
      <c r="B27" s="6">
        <v>165</v>
      </c>
      <c r="C27" s="7">
        <v>9.98277000773754E-4</v>
      </c>
      <c r="D27" s="7"/>
      <c r="E27" s="7">
        <v>9.98277000773754E-4</v>
      </c>
      <c r="F27" s="7"/>
      <c r="G27" s="7">
        <v>9.98277000773754E-4</v>
      </c>
      <c r="H27" s="7"/>
      <c r="I27" s="7">
        <v>9.98277000773754E-4</v>
      </c>
      <c r="J27" s="7"/>
      <c r="K27" s="7">
        <v>9.98277000773754E-4</v>
      </c>
      <c r="L27" s="7"/>
      <c r="M27" s="7">
        <v>9.98277000773754E-4</v>
      </c>
      <c r="N27" s="7"/>
      <c r="O27" s="7">
        <v>9.98277000773754E-4</v>
      </c>
      <c r="P27" s="7"/>
      <c r="Q27" s="7">
        <v>9.98277000773754E-4</v>
      </c>
      <c r="R27" s="7"/>
      <c r="S27" s="7">
        <v>9.98277000773754E-4</v>
      </c>
      <c r="T27" s="7"/>
      <c r="U27" s="7">
        <v>9.98277000773754E-4</v>
      </c>
      <c r="V27" s="7"/>
      <c r="W27" s="7">
        <v>9.98277000773754E-4</v>
      </c>
      <c r="X27" s="7"/>
      <c r="Y27" s="7">
        <v>9.98277000773754E-4</v>
      </c>
      <c r="Z27" s="7"/>
      <c r="AA27" s="7">
        <v>6.8408499708566095E-4</v>
      </c>
      <c r="AB27" s="7"/>
      <c r="AC27" s="7">
        <v>6.8408499708566095E-4</v>
      </c>
      <c r="AD27" s="7"/>
      <c r="AE27" s="7">
        <v>5.5644017983110796E-4</v>
      </c>
      <c r="AF27" s="7"/>
      <c r="AG27" s="7">
        <v>4.2836489049059297E-4</v>
      </c>
      <c r="AH27" s="7"/>
      <c r="AI27" s="7">
        <v>2.2933039836485299E-4</v>
      </c>
      <c r="AJ27" s="7"/>
      <c r="AK27" s="7">
        <v>1.49605798347226E-4</v>
      </c>
      <c r="AL27" s="7"/>
      <c r="AM27" s="7">
        <v>1.0827306684909E-4</v>
      </c>
      <c r="AN27" s="7"/>
      <c r="AO27" s="7">
        <v>4.7477436500369601E-5</v>
      </c>
      <c r="AP27" s="7"/>
      <c r="AQ27" s="7">
        <v>1.9616904460850999E-5</v>
      </c>
      <c r="AR27" s="7"/>
      <c r="AS27" s="7">
        <v>4.9872575210032103E-6</v>
      </c>
      <c r="AT27" s="7"/>
      <c r="AU27" s="7">
        <v>0</v>
      </c>
      <c r="AV27" s="7"/>
      <c r="AW27" s="7">
        <v>0</v>
      </c>
      <c r="AX27" s="7"/>
      <c r="AY27" s="7">
        <v>0</v>
      </c>
      <c r="AZ27" s="7"/>
      <c r="BA27" s="7">
        <v>0</v>
      </c>
      <c r="BB27" s="7"/>
      <c r="BC27" s="7">
        <v>0</v>
      </c>
      <c r="BD27" s="7"/>
      <c r="BE27" s="7">
        <v>0</v>
      </c>
      <c r="BF27" s="7"/>
      <c r="BG27" s="7">
        <v>0</v>
      </c>
      <c r="BH27" s="7"/>
      <c r="BI27" s="7">
        <v>0</v>
      </c>
      <c r="BJ27" s="7"/>
      <c r="BK27" s="7">
        <v>0</v>
      </c>
      <c r="BL27" s="7"/>
      <c r="BM27" s="7">
        <v>0</v>
      </c>
      <c r="BN27" s="7"/>
      <c r="BO27" s="7">
        <v>0</v>
      </c>
      <c r="BP27" s="7"/>
      <c r="BQ27" s="7">
        <v>0</v>
      </c>
      <c r="BR27" s="7"/>
      <c r="BS27" s="7">
        <v>0</v>
      </c>
      <c r="BT27" s="7"/>
      <c r="BU27" s="7">
        <v>0</v>
      </c>
      <c r="BV27" s="7"/>
      <c r="BW27" s="7">
        <v>0</v>
      </c>
      <c r="BX27" s="7"/>
      <c r="BY27" s="7">
        <v>0</v>
      </c>
      <c r="BZ27" s="7"/>
      <c r="CA27" s="7">
        <v>0</v>
      </c>
      <c r="CB27" s="7"/>
      <c r="CC27" s="7">
        <v>0</v>
      </c>
      <c r="CD27" s="7"/>
      <c r="CE27" s="7">
        <v>0</v>
      </c>
    </row>
    <row r="28" spans="1:83">
      <c r="A28" s="4" t="s">
        <v>42</v>
      </c>
      <c r="B28" s="6">
        <v>602</v>
      </c>
      <c r="C28" s="7">
        <v>8.4871295480862599E-3</v>
      </c>
      <c r="D28" s="7">
        <v>1.4187041670444401E-2</v>
      </c>
      <c r="E28" s="7">
        <v>8.4871295444838898E-3</v>
      </c>
      <c r="F28" s="7">
        <v>1.4187041670444401E-2</v>
      </c>
      <c r="G28" s="7">
        <v>8.4871295438708194E-3</v>
      </c>
      <c r="H28" s="7">
        <v>1.4187041670444401E-2</v>
      </c>
      <c r="I28" s="7">
        <v>8.4871295438708194E-3</v>
      </c>
      <c r="J28" s="7">
        <v>1.4187041670444401E-2</v>
      </c>
      <c r="K28" s="7">
        <v>8.4871292713166006E-3</v>
      </c>
      <c r="L28" s="7">
        <v>1.4187041670444401E-2</v>
      </c>
      <c r="M28" s="7">
        <v>8.4871289435424196E-3</v>
      </c>
      <c r="N28" s="7">
        <v>1.4187041670444401E-2</v>
      </c>
      <c r="O28" s="7">
        <v>8.4871275916854998E-3</v>
      </c>
      <c r="P28" s="7">
        <v>1.4187041670444401E-2</v>
      </c>
      <c r="Q28" s="7">
        <v>8.4871247781537207E-3</v>
      </c>
      <c r="R28" s="7">
        <v>1.4187041670444401E-2</v>
      </c>
      <c r="S28" s="7">
        <v>8.4871162888516608E-3</v>
      </c>
      <c r="T28" s="7">
        <v>1.4187041670444401E-2</v>
      </c>
      <c r="U28" s="7">
        <v>8.4859048664180006E-3</v>
      </c>
      <c r="V28" s="7">
        <v>1.4187041670444401E-2</v>
      </c>
      <c r="W28" s="7">
        <v>8.4027644410471797E-3</v>
      </c>
      <c r="X28" s="7">
        <v>1.38831603272122E-2</v>
      </c>
      <c r="Y28" s="7">
        <v>8.0935489086362503E-3</v>
      </c>
      <c r="Z28" s="7">
        <v>1.2768714748339601E-2</v>
      </c>
      <c r="AA28" s="7">
        <v>7.7911142120061999E-3</v>
      </c>
      <c r="AB28" s="7">
        <v>1.0591536071534201E-2</v>
      </c>
      <c r="AC28" s="7">
        <v>6.8502956451097496E-3</v>
      </c>
      <c r="AD28" s="7">
        <v>7.9827388320193003E-3</v>
      </c>
      <c r="AE28" s="7">
        <v>6.4589028179683396E-3</v>
      </c>
      <c r="AF28" s="7">
        <v>5.6292791885679799E-3</v>
      </c>
      <c r="AG28" s="7">
        <v>5.7924718038617797E-3</v>
      </c>
      <c r="AH28" s="7">
        <v>3.8953265936439402E-3</v>
      </c>
      <c r="AI28" s="7">
        <v>5.4757309474029398E-3</v>
      </c>
      <c r="AJ28" s="7">
        <v>2.63624451819473E-3</v>
      </c>
      <c r="AK28" s="7">
        <v>5.2234706007275398E-3</v>
      </c>
      <c r="AL28" s="7">
        <v>1.90702217622367E-3</v>
      </c>
      <c r="AM28" s="7">
        <v>4.8850483774068197E-3</v>
      </c>
      <c r="AN28" s="7">
        <v>1.2747724519760601E-3</v>
      </c>
      <c r="AO28" s="7">
        <v>4.0669107534299998E-3</v>
      </c>
      <c r="AP28" s="7">
        <v>8.1175113707253397E-4</v>
      </c>
      <c r="AQ28" s="7">
        <v>3.2005626107953901E-3</v>
      </c>
      <c r="AR28" s="7">
        <v>3.7305655071603601E-4</v>
      </c>
      <c r="AS28" s="7">
        <v>2.61224019356673E-3</v>
      </c>
      <c r="AT28" s="7">
        <v>1.3395719558442599E-4</v>
      </c>
      <c r="AU28" s="7">
        <v>2.0941712100850901E-3</v>
      </c>
      <c r="AV28" s="7">
        <v>3.0268207586671599E-5</v>
      </c>
      <c r="AW28" s="7">
        <v>1.2660480390970601E-3</v>
      </c>
      <c r="AX28" s="7">
        <v>0</v>
      </c>
      <c r="AY28" s="7">
        <v>9.8458982158219108E-4</v>
      </c>
      <c r="AZ28" s="7">
        <v>0</v>
      </c>
      <c r="BA28" s="7">
        <v>8.1564011518519099E-4</v>
      </c>
      <c r="BB28" s="7">
        <v>0</v>
      </c>
      <c r="BC28" s="7">
        <v>5.2398965144539197E-4</v>
      </c>
      <c r="BD28" s="7">
        <v>0</v>
      </c>
      <c r="BE28" s="7">
        <v>2.2175718365433501E-4</v>
      </c>
      <c r="BF28" s="7">
        <v>0</v>
      </c>
      <c r="BG28" s="7">
        <v>1.7123572469179E-4</v>
      </c>
      <c r="BH28" s="7">
        <v>0</v>
      </c>
      <c r="BI28" s="7">
        <v>1.18427499915519E-4</v>
      </c>
      <c r="BJ28" s="7">
        <v>0</v>
      </c>
      <c r="BK28" s="7">
        <v>7.7738498735232996E-5</v>
      </c>
      <c r="BL28" s="7">
        <v>0</v>
      </c>
      <c r="BM28" s="7">
        <v>3.34643891136725E-5</v>
      </c>
      <c r="BN28" s="7">
        <v>0</v>
      </c>
      <c r="BO28" s="7">
        <v>2.5579592565225201E-6</v>
      </c>
      <c r="BP28" s="7">
        <v>0</v>
      </c>
      <c r="BQ28" s="7">
        <v>1.7820050553609699E-6</v>
      </c>
      <c r="BR28" s="7">
        <v>0</v>
      </c>
      <c r="BS28" s="7">
        <v>0</v>
      </c>
      <c r="BT28" s="7">
        <v>0</v>
      </c>
      <c r="BU28" s="7">
        <v>0</v>
      </c>
      <c r="BV28" s="7">
        <v>0</v>
      </c>
      <c r="BW28" s="7">
        <v>0</v>
      </c>
      <c r="BX28" s="7">
        <v>0</v>
      </c>
      <c r="BY28" s="7">
        <v>0</v>
      </c>
      <c r="BZ28" s="7">
        <v>0</v>
      </c>
      <c r="CA28" s="7">
        <v>0</v>
      </c>
      <c r="CB28" s="7">
        <v>0</v>
      </c>
      <c r="CC28" s="7">
        <v>0</v>
      </c>
      <c r="CD28" s="7"/>
      <c r="CE28" s="7">
        <v>0</v>
      </c>
    </row>
    <row r="29" spans="1:83">
      <c r="A29" s="4" t="s">
        <v>44</v>
      </c>
      <c r="B29" s="6">
        <v>601</v>
      </c>
      <c r="C29" s="7">
        <v>2.7457555764949502E-3</v>
      </c>
      <c r="D29" s="7">
        <v>3.8740120413423701E-3</v>
      </c>
      <c r="E29" s="7">
        <v>2.7457555764949502E-3</v>
      </c>
      <c r="F29" s="7">
        <v>3.8740120413423701E-3</v>
      </c>
      <c r="G29" s="7">
        <v>2.7457555764949502E-3</v>
      </c>
      <c r="H29" s="7">
        <v>3.8740120413423701E-3</v>
      </c>
      <c r="I29" s="7">
        <v>2.7457555764949502E-3</v>
      </c>
      <c r="J29" s="7">
        <v>3.8740120413423701E-3</v>
      </c>
      <c r="K29" s="7">
        <v>2.7457555764949502E-3</v>
      </c>
      <c r="L29" s="7">
        <v>3.8740120413423701E-3</v>
      </c>
      <c r="M29" s="7">
        <v>2.7457555764949502E-3</v>
      </c>
      <c r="N29" s="7">
        <v>3.8740120413423701E-3</v>
      </c>
      <c r="O29" s="7">
        <v>2.7457555764949502E-3</v>
      </c>
      <c r="P29" s="7">
        <v>3.8740120413423701E-3</v>
      </c>
      <c r="Q29" s="7">
        <v>2.7457550790094399E-3</v>
      </c>
      <c r="R29" s="7">
        <v>3.8740120413423701E-3</v>
      </c>
      <c r="S29" s="7">
        <v>2.7457524726195799E-3</v>
      </c>
      <c r="T29" s="7">
        <v>3.8740120413423701E-3</v>
      </c>
      <c r="U29" s="7">
        <v>2.7453019006041099E-3</v>
      </c>
      <c r="V29" s="7">
        <v>3.8740120413423701E-3</v>
      </c>
      <c r="W29" s="7">
        <v>2.7448715217402398E-3</v>
      </c>
      <c r="X29" s="7">
        <v>3.8740120413423701E-3</v>
      </c>
      <c r="Y29" s="7">
        <v>2.70700353274685E-3</v>
      </c>
      <c r="Z29" s="7">
        <v>3.8740120413423701E-3</v>
      </c>
      <c r="AA29" s="7">
        <v>2.6201506619217599E-3</v>
      </c>
      <c r="AB29" s="7">
        <v>3.8740120413423701E-3</v>
      </c>
      <c r="AC29" s="7">
        <v>2.5930466932536501E-3</v>
      </c>
      <c r="AD29" s="7">
        <v>3.8740120413423701E-3</v>
      </c>
      <c r="AE29" s="7">
        <v>2.553214871353E-3</v>
      </c>
      <c r="AF29" s="7">
        <v>3.8740120413423701E-3</v>
      </c>
      <c r="AG29" s="7">
        <v>2.3033621477791199E-3</v>
      </c>
      <c r="AH29" s="7">
        <v>3.8115039304155202E-3</v>
      </c>
      <c r="AI29" s="7">
        <v>2.2287907954344302E-3</v>
      </c>
      <c r="AJ29" s="7">
        <v>3.3158991396189698E-3</v>
      </c>
      <c r="AK29" s="7">
        <v>2.0754202391352998E-3</v>
      </c>
      <c r="AL29" s="7">
        <v>2.6006183256040102E-3</v>
      </c>
      <c r="AM29" s="7">
        <v>1.87596540288754E-3</v>
      </c>
      <c r="AN29" s="7">
        <v>1.7262657020017599E-3</v>
      </c>
      <c r="AO29" s="7">
        <v>1.69862447233989E-3</v>
      </c>
      <c r="AP29" s="7">
        <v>1.02440591485587E-3</v>
      </c>
      <c r="AQ29" s="7">
        <v>1.44369570129159E-3</v>
      </c>
      <c r="AR29" s="7">
        <v>4.4360912859805698E-4</v>
      </c>
      <c r="AS29" s="7">
        <v>1.30530665326075E-3</v>
      </c>
      <c r="AT29" s="7">
        <v>1.45990868248564E-4</v>
      </c>
      <c r="AU29" s="7">
        <v>1.06720271772032E-3</v>
      </c>
      <c r="AV29" s="7">
        <v>3.0268207586671599E-5</v>
      </c>
      <c r="AW29" s="7">
        <v>5.1804493219894396E-4</v>
      </c>
      <c r="AX29" s="7">
        <v>0</v>
      </c>
      <c r="AY29" s="7">
        <v>2.98412884242808E-4</v>
      </c>
      <c r="AZ29" s="7">
        <v>0</v>
      </c>
      <c r="BA29" s="7">
        <v>1.64252085978258E-4</v>
      </c>
      <c r="BB29" s="7">
        <v>0</v>
      </c>
      <c r="BC29" s="7">
        <v>1.04559142637899E-4</v>
      </c>
      <c r="BD29" s="7">
        <v>0</v>
      </c>
      <c r="BE29" s="7">
        <v>7.4041547662933603E-5</v>
      </c>
      <c r="BF29" s="7">
        <v>0</v>
      </c>
      <c r="BG29" s="7">
        <v>5.0016428159346299E-5</v>
      </c>
      <c r="BH29" s="7">
        <v>0</v>
      </c>
      <c r="BI29" s="7">
        <v>3.35615685062502E-5</v>
      </c>
      <c r="BJ29" s="7">
        <v>0</v>
      </c>
      <c r="BK29" s="7">
        <v>2.11871814849954E-5</v>
      </c>
      <c r="BL29" s="7">
        <v>0</v>
      </c>
      <c r="BM29" s="7">
        <v>8.6738666067012097E-6</v>
      </c>
      <c r="BN29" s="7">
        <v>0</v>
      </c>
      <c r="BO29" s="7">
        <v>1.2180623209551799E-6</v>
      </c>
      <c r="BP29" s="7">
        <v>0</v>
      </c>
      <c r="BQ29" s="7">
        <v>1.03865451027788E-6</v>
      </c>
      <c r="BR29" s="7">
        <v>0</v>
      </c>
      <c r="BS29" s="7">
        <v>0</v>
      </c>
      <c r="BT29" s="7">
        <v>0</v>
      </c>
      <c r="BU29" s="7">
        <v>0</v>
      </c>
      <c r="BV29" s="7">
        <v>0</v>
      </c>
      <c r="BW29" s="7">
        <v>0</v>
      </c>
      <c r="BX29" s="7">
        <v>0</v>
      </c>
      <c r="BY29" s="7">
        <v>0</v>
      </c>
      <c r="BZ29" s="7">
        <v>0</v>
      </c>
      <c r="CA29" s="7">
        <v>0</v>
      </c>
      <c r="CB29" s="7">
        <v>0</v>
      </c>
      <c r="CC29" s="7">
        <v>0</v>
      </c>
      <c r="CD29" s="7"/>
      <c r="CE29" s="7">
        <v>0</v>
      </c>
    </row>
    <row r="30" spans="1:83">
      <c r="A30" s="4" t="s">
        <v>46</v>
      </c>
      <c r="B30" s="6">
        <v>621</v>
      </c>
      <c r="C30" s="7">
        <v>8.4752252955821207E-3</v>
      </c>
      <c r="D30" s="7"/>
      <c r="E30" s="7">
        <v>8.4752252955821207E-3</v>
      </c>
      <c r="F30" s="7"/>
      <c r="G30" s="7">
        <v>8.4752252955821207E-3</v>
      </c>
      <c r="H30" s="7"/>
      <c r="I30" s="7">
        <v>8.4752207205028695E-3</v>
      </c>
      <c r="J30" s="7"/>
      <c r="K30" s="7">
        <v>8.4752205641811795E-3</v>
      </c>
      <c r="L30" s="7"/>
      <c r="M30" s="7">
        <v>8.4752012594612805E-3</v>
      </c>
      <c r="N30" s="7"/>
      <c r="O30" s="7">
        <v>8.4751748454718109E-3</v>
      </c>
      <c r="P30" s="7"/>
      <c r="Q30" s="7">
        <v>8.4751148591868004E-3</v>
      </c>
      <c r="R30" s="7"/>
      <c r="S30" s="7">
        <v>8.4750357841615505E-3</v>
      </c>
      <c r="T30" s="7"/>
      <c r="U30" s="7">
        <v>8.4709603151933797E-3</v>
      </c>
      <c r="V30" s="7"/>
      <c r="W30" s="7">
        <v>8.4618995679481505E-3</v>
      </c>
      <c r="X30" s="7"/>
      <c r="Y30" s="7">
        <v>7.5439428576475499E-3</v>
      </c>
      <c r="Z30" s="7"/>
      <c r="AA30" s="7">
        <v>6.99821477633097E-3</v>
      </c>
      <c r="AB30" s="7"/>
      <c r="AC30" s="7">
        <v>6.0648283477911904E-3</v>
      </c>
      <c r="AD30" s="7"/>
      <c r="AE30" s="7">
        <v>5.2587618851372298E-3</v>
      </c>
      <c r="AF30" s="7"/>
      <c r="AG30" s="7">
        <v>4.6538668481859802E-3</v>
      </c>
      <c r="AH30" s="7"/>
      <c r="AI30" s="7">
        <v>4.4207837475166703E-3</v>
      </c>
      <c r="AJ30" s="7"/>
      <c r="AK30" s="7">
        <v>4.0038381397239798E-3</v>
      </c>
      <c r="AL30" s="7"/>
      <c r="AM30" s="7">
        <v>3.6599815379781998E-3</v>
      </c>
      <c r="AN30" s="7"/>
      <c r="AO30" s="7">
        <v>3.07356385571046E-3</v>
      </c>
      <c r="AP30" s="7"/>
      <c r="AQ30" s="7">
        <v>2.7684392023786999E-3</v>
      </c>
      <c r="AR30" s="7"/>
      <c r="AS30" s="7">
        <v>2.2299356903185798E-3</v>
      </c>
      <c r="AT30" s="7"/>
      <c r="AU30" s="7">
        <v>1.82713994892695E-3</v>
      </c>
      <c r="AV30" s="7"/>
      <c r="AW30" s="7">
        <v>1.2611460414332499E-3</v>
      </c>
      <c r="AX30" s="7"/>
      <c r="AY30" s="7">
        <v>1.0152336857151801E-3</v>
      </c>
      <c r="AZ30" s="7"/>
      <c r="BA30" s="7">
        <v>8.4826391518705898E-4</v>
      </c>
      <c r="BB30" s="7"/>
      <c r="BC30" s="7">
        <v>6.3975316832520898E-4</v>
      </c>
      <c r="BD30" s="7"/>
      <c r="BE30" s="7">
        <v>3.9301451461246599E-4</v>
      </c>
      <c r="BF30" s="7"/>
      <c r="BG30" s="7">
        <v>3.2675931108527601E-4</v>
      </c>
      <c r="BH30" s="7"/>
      <c r="BI30" s="7">
        <v>2.0210867142244401E-4</v>
      </c>
      <c r="BJ30" s="7"/>
      <c r="BK30" s="7">
        <v>1.2924942604379501E-4</v>
      </c>
      <c r="BL30" s="7"/>
      <c r="BM30" s="7">
        <v>5.0079206224053397E-5</v>
      </c>
      <c r="BN30" s="7"/>
      <c r="BO30" s="7">
        <v>3.4132572064419301E-6</v>
      </c>
      <c r="BP30" s="7"/>
      <c r="BQ30" s="7">
        <v>1.9398553003706098E-6</v>
      </c>
      <c r="BR30" s="7"/>
      <c r="BS30" s="7">
        <v>0</v>
      </c>
      <c r="BT30" s="7"/>
      <c r="BU30" s="7">
        <v>0</v>
      </c>
      <c r="BV30" s="7"/>
      <c r="BW30" s="7">
        <v>0</v>
      </c>
      <c r="BX30" s="7"/>
      <c r="BY30" s="7">
        <v>0</v>
      </c>
      <c r="BZ30" s="7"/>
      <c r="CA30" s="7">
        <v>0</v>
      </c>
      <c r="CB30" s="7"/>
      <c r="CC30" s="7">
        <v>0</v>
      </c>
      <c r="CD30" s="7"/>
      <c r="CE30" s="7">
        <v>0</v>
      </c>
    </row>
    <row r="31" spans="1:83">
      <c r="A31" s="4" t="s">
        <v>47</v>
      </c>
      <c r="B31" s="6">
        <v>603</v>
      </c>
      <c r="C31" s="7">
        <v>9.7019404539423308E-3</v>
      </c>
      <c r="D31" s="7">
        <v>2.42093022199876E-2</v>
      </c>
      <c r="E31" s="7">
        <v>9.7019404539423308E-3</v>
      </c>
      <c r="F31" s="7">
        <v>2.42093022199876E-2</v>
      </c>
      <c r="G31" s="7">
        <v>9.7019404539008293E-3</v>
      </c>
      <c r="H31" s="7">
        <v>2.42093022199876E-2</v>
      </c>
      <c r="I31" s="7">
        <v>9.7019404537664906E-3</v>
      </c>
      <c r="J31" s="7">
        <v>2.42093022199876E-2</v>
      </c>
      <c r="K31" s="7">
        <v>9.7019393210910701E-3</v>
      </c>
      <c r="L31" s="7">
        <v>2.3816742610562699E-2</v>
      </c>
      <c r="M31" s="7">
        <v>9.7019381460764203E-3</v>
      </c>
      <c r="N31" s="7">
        <v>2.21452978130126E-2</v>
      </c>
      <c r="O31" s="7">
        <v>9.7019301839148392E-3</v>
      </c>
      <c r="P31" s="7">
        <v>1.84359313129373E-2</v>
      </c>
      <c r="Q31" s="7">
        <v>9.7019272408539192E-3</v>
      </c>
      <c r="R31" s="7">
        <v>1.39015687714217E-2</v>
      </c>
      <c r="S31" s="7">
        <v>9.7019163349872494E-3</v>
      </c>
      <c r="T31" s="7">
        <v>1.00412852826227E-2</v>
      </c>
      <c r="U31" s="7">
        <v>9.6990648143270106E-3</v>
      </c>
      <c r="V31" s="7">
        <v>7.24275272646551E-3</v>
      </c>
      <c r="W31" s="7">
        <v>7.6848382644831596E-3</v>
      </c>
      <c r="X31" s="7">
        <v>5.8605974962047096E-3</v>
      </c>
      <c r="Y31" s="7">
        <v>7.20190395606743E-3</v>
      </c>
      <c r="Z31" s="7">
        <v>5.3270145003705104E-3</v>
      </c>
      <c r="AA31" s="7">
        <v>5.5381284414799297E-3</v>
      </c>
      <c r="AB31" s="7">
        <v>4.94101334564628E-3</v>
      </c>
      <c r="AC31" s="7">
        <v>5.07492791206475E-3</v>
      </c>
      <c r="AD31" s="7">
        <v>4.2298395433955499E-3</v>
      </c>
      <c r="AE31" s="7">
        <v>4.6428963524313997E-3</v>
      </c>
      <c r="AF31" s="7">
        <v>3.4602223569849201E-3</v>
      </c>
      <c r="AG31" s="7">
        <v>4.48979789202572E-3</v>
      </c>
      <c r="AH31" s="7">
        <v>2.8109785866344602E-3</v>
      </c>
      <c r="AI31" s="7">
        <v>4.34592383119458E-3</v>
      </c>
      <c r="AJ31" s="7">
        <v>2.24282605283247E-3</v>
      </c>
      <c r="AK31" s="7">
        <v>4.1286224066372796E-3</v>
      </c>
      <c r="AL31" s="7">
        <v>1.79620030592797E-3</v>
      </c>
      <c r="AM31" s="7">
        <v>3.7638497450432802E-3</v>
      </c>
      <c r="AN31" s="7">
        <v>1.1863246547091999E-3</v>
      </c>
      <c r="AO31" s="7">
        <v>3.1253801380233702E-3</v>
      </c>
      <c r="AP31" s="7">
        <v>7.5246636286800098E-4</v>
      </c>
      <c r="AQ31" s="7">
        <v>2.71473739381164E-3</v>
      </c>
      <c r="AR31" s="7">
        <v>3.41901406508617E-4</v>
      </c>
      <c r="AS31" s="7">
        <v>2.2491997475731799E-3</v>
      </c>
      <c r="AT31" s="7">
        <v>1.2311925896537799E-4</v>
      </c>
      <c r="AU31" s="7">
        <v>1.8481889588005901E-3</v>
      </c>
      <c r="AV31" s="7">
        <v>2.8148896759786199E-5</v>
      </c>
      <c r="AW31" s="7">
        <v>1.14150937794411E-3</v>
      </c>
      <c r="AX31" s="7">
        <v>0</v>
      </c>
      <c r="AY31" s="7">
        <v>8.8763092420236095E-4</v>
      </c>
      <c r="AZ31" s="7">
        <v>0</v>
      </c>
      <c r="BA31" s="7">
        <v>7.4139476886617497E-4</v>
      </c>
      <c r="BB31" s="7">
        <v>0</v>
      </c>
      <c r="BC31" s="7">
        <v>5.4394347341101402E-4</v>
      </c>
      <c r="BD31" s="7">
        <v>0</v>
      </c>
      <c r="BE31" s="7">
        <v>2.6288746155052301E-4</v>
      </c>
      <c r="BF31" s="7">
        <v>0</v>
      </c>
      <c r="BG31" s="7">
        <v>2.1144121818699599E-4</v>
      </c>
      <c r="BH31" s="7">
        <v>0</v>
      </c>
      <c r="BI31" s="7">
        <v>1.4766811810785799E-4</v>
      </c>
      <c r="BJ31" s="7">
        <v>0</v>
      </c>
      <c r="BK31" s="7">
        <v>9.8053527509677505E-5</v>
      </c>
      <c r="BL31" s="7">
        <v>0</v>
      </c>
      <c r="BM31" s="7">
        <v>4.1889290965512201E-5</v>
      </c>
      <c r="BN31" s="7">
        <v>0</v>
      </c>
      <c r="BO31" s="7">
        <v>2.9165327834089898E-6</v>
      </c>
      <c r="BP31" s="7">
        <v>0</v>
      </c>
      <c r="BQ31" s="7">
        <v>1.9048893390375599E-6</v>
      </c>
      <c r="BR31" s="7">
        <v>0</v>
      </c>
      <c r="BS31" s="7">
        <v>0</v>
      </c>
      <c r="BT31" s="7">
        <v>0</v>
      </c>
      <c r="BU31" s="7">
        <v>0</v>
      </c>
      <c r="BV31" s="7">
        <v>0</v>
      </c>
      <c r="BW31" s="7">
        <v>0</v>
      </c>
      <c r="BX31" s="7">
        <v>0</v>
      </c>
      <c r="BY31" s="7">
        <v>0</v>
      </c>
      <c r="BZ31" s="7">
        <v>0</v>
      </c>
      <c r="CA31" s="7">
        <v>0</v>
      </c>
      <c r="CB31" s="7">
        <v>0</v>
      </c>
      <c r="CC31" s="7">
        <v>0</v>
      </c>
      <c r="CD31" s="7"/>
      <c r="CE31" s="7">
        <v>0</v>
      </c>
    </row>
    <row r="32" spans="1:83">
      <c r="A32" s="4" t="s">
        <v>49</v>
      </c>
      <c r="B32" s="6">
        <v>88</v>
      </c>
      <c r="C32" s="7">
        <v>1.94488156520501E-3</v>
      </c>
      <c r="D32" s="7">
        <v>1.0952341985421899E-3</v>
      </c>
      <c r="E32" s="7">
        <v>1.94488156520501E-3</v>
      </c>
      <c r="F32" s="7">
        <v>1.0952341985421899E-3</v>
      </c>
      <c r="G32" s="7">
        <v>1.94488156520501E-3</v>
      </c>
      <c r="H32" s="7">
        <v>1.0952341985421899E-3</v>
      </c>
      <c r="I32" s="7">
        <v>1.94488156520501E-3</v>
      </c>
      <c r="J32" s="7">
        <v>1.0952341985421899E-3</v>
      </c>
      <c r="K32" s="7">
        <v>1.94488156520501E-3</v>
      </c>
      <c r="L32" s="7">
        <v>1.0952341985421899E-3</v>
      </c>
      <c r="M32" s="7">
        <v>1.94488156520501E-3</v>
      </c>
      <c r="N32" s="7">
        <v>1.0952341985421899E-3</v>
      </c>
      <c r="O32" s="7">
        <v>1.94488156520501E-3</v>
      </c>
      <c r="P32" s="7">
        <v>1.0952341985421899E-3</v>
      </c>
      <c r="Q32" s="7">
        <v>1.94488156520501E-3</v>
      </c>
      <c r="R32" s="7">
        <v>1.0952341985421899E-3</v>
      </c>
      <c r="S32" s="7">
        <v>1.94488156520501E-3</v>
      </c>
      <c r="T32" s="7">
        <v>1.0952341985421899E-3</v>
      </c>
      <c r="U32" s="7">
        <v>1.94488156520501E-3</v>
      </c>
      <c r="V32" s="7">
        <v>1.0952341985421899E-3</v>
      </c>
      <c r="W32" s="7">
        <v>1.94488156520501E-3</v>
      </c>
      <c r="X32" s="7">
        <v>1.0952341985421899E-3</v>
      </c>
      <c r="Y32" s="7">
        <v>1.94488156520501E-3</v>
      </c>
      <c r="Z32" s="7">
        <v>1.0952341985421899E-3</v>
      </c>
      <c r="AA32" s="7">
        <v>1.27961809146057E-3</v>
      </c>
      <c r="AB32" s="7">
        <v>1.0952341985421899E-3</v>
      </c>
      <c r="AC32" s="7">
        <v>1.27961809146057E-3</v>
      </c>
      <c r="AD32" s="7">
        <v>1.0952341985421899E-3</v>
      </c>
      <c r="AE32" s="7">
        <v>1.26094420672249E-3</v>
      </c>
      <c r="AF32" s="7">
        <v>1.0952341985421899E-3</v>
      </c>
      <c r="AG32" s="7">
        <v>1.1387731139590801E-3</v>
      </c>
      <c r="AH32" s="7">
        <v>1.0952341985421899E-3</v>
      </c>
      <c r="AI32" s="7">
        <v>8.9622709135943899E-4</v>
      </c>
      <c r="AJ32" s="7">
        <v>9.6870726702051298E-4</v>
      </c>
      <c r="AK32" s="7">
        <v>8.8578712536265696E-4</v>
      </c>
      <c r="AL32" s="7">
        <v>8.5783008745133195E-4</v>
      </c>
      <c r="AM32" s="7">
        <v>8.6673359779253104E-4</v>
      </c>
      <c r="AN32" s="7">
        <v>7.5996980458322902E-4</v>
      </c>
      <c r="AO32" s="7">
        <v>7.7448008067788595E-4</v>
      </c>
      <c r="AP32" s="7">
        <v>6.7293650480392301E-4</v>
      </c>
      <c r="AQ32" s="7">
        <v>7.2590839338262003E-4</v>
      </c>
      <c r="AR32" s="7">
        <v>5.9490869730719701E-4</v>
      </c>
      <c r="AS32" s="7">
        <v>6.5937628787781201E-4</v>
      </c>
      <c r="AT32" s="7">
        <v>5.2437133203272102E-4</v>
      </c>
      <c r="AU32" s="7">
        <v>5.6292568822072404E-4</v>
      </c>
      <c r="AV32" s="7">
        <v>4.4679421060111102E-4</v>
      </c>
      <c r="AW32" s="7">
        <v>4.6361862872090201E-4</v>
      </c>
      <c r="AX32" s="7">
        <v>3.34451208501355E-4</v>
      </c>
      <c r="AY32" s="7">
        <v>4.1378171664466597E-4</v>
      </c>
      <c r="AZ32" s="7">
        <v>1.73062305525178E-4</v>
      </c>
      <c r="BA32" s="7">
        <v>2.05952569042257E-4</v>
      </c>
      <c r="BB32" s="7">
        <v>6.6488069836194598E-5</v>
      </c>
      <c r="BC32" s="7">
        <v>1.98864609383967E-5</v>
      </c>
      <c r="BD32" s="7">
        <v>1.32700346263163E-5</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c r="CE32" s="7">
        <v>0</v>
      </c>
    </row>
    <row r="33" spans="1:83">
      <c r="A33" s="4" t="s">
        <v>50</v>
      </c>
      <c r="B33" s="6">
        <v>724</v>
      </c>
      <c r="C33" s="7">
        <v>8.2013240762783101E-4</v>
      </c>
      <c r="D33" s="7"/>
      <c r="E33" s="7">
        <v>8.2013240762783101E-4</v>
      </c>
      <c r="F33" s="7"/>
      <c r="G33" s="7">
        <v>8.2013240762783101E-4</v>
      </c>
      <c r="H33" s="7"/>
      <c r="I33" s="7">
        <v>8.2013240762783101E-4</v>
      </c>
      <c r="J33" s="7"/>
      <c r="K33" s="7">
        <v>8.2013240762783101E-4</v>
      </c>
      <c r="L33" s="7"/>
      <c r="M33" s="7">
        <v>8.2013240762783101E-4</v>
      </c>
      <c r="N33" s="7"/>
      <c r="O33" s="7">
        <v>8.2013240762783101E-4</v>
      </c>
      <c r="P33" s="7"/>
      <c r="Q33" s="7">
        <v>8.2013240762783101E-4</v>
      </c>
      <c r="R33" s="7"/>
      <c r="S33" s="7">
        <v>8.2013240762783101E-4</v>
      </c>
      <c r="T33" s="7"/>
      <c r="U33" s="7">
        <v>8.2013240762783101E-4</v>
      </c>
      <c r="V33" s="7"/>
      <c r="W33" s="7">
        <v>8.2013240762783101E-4</v>
      </c>
      <c r="X33" s="7"/>
      <c r="Y33" s="7">
        <v>8.2013240762783101E-4</v>
      </c>
      <c r="Z33" s="7"/>
      <c r="AA33" s="7">
        <v>8.2013240762783101E-4</v>
      </c>
      <c r="AB33" s="7"/>
      <c r="AC33" s="7">
        <v>4.85960710016121E-4</v>
      </c>
      <c r="AD33" s="7"/>
      <c r="AE33" s="7">
        <v>4.85960710016121E-4</v>
      </c>
      <c r="AF33" s="7"/>
      <c r="AG33" s="7">
        <v>4.84598384916152E-4</v>
      </c>
      <c r="AH33" s="7"/>
      <c r="AI33" s="7">
        <v>3.7112921441456303E-4</v>
      </c>
      <c r="AJ33" s="7"/>
      <c r="AK33" s="7">
        <v>3.2489881765659402E-4</v>
      </c>
      <c r="AL33" s="7"/>
      <c r="AM33" s="7">
        <v>3.1330122504674203E-4</v>
      </c>
      <c r="AN33" s="7"/>
      <c r="AO33" s="7">
        <v>3.02159382658633E-4</v>
      </c>
      <c r="AP33" s="7"/>
      <c r="AQ33" s="7">
        <v>2.77511003967931E-4</v>
      </c>
      <c r="AR33" s="7"/>
      <c r="AS33" s="7">
        <v>2.4749795955722302E-4</v>
      </c>
      <c r="AT33" s="7"/>
      <c r="AU33" s="7">
        <v>1.9847895117227699E-4</v>
      </c>
      <c r="AV33" s="7"/>
      <c r="AW33" s="7">
        <v>1.4390629670020001E-4</v>
      </c>
      <c r="AX33" s="7"/>
      <c r="AY33" s="7">
        <v>1.15452394788657E-4</v>
      </c>
      <c r="AZ33" s="7"/>
      <c r="BA33" s="7">
        <v>5.4134691746730799E-5</v>
      </c>
      <c r="BB33" s="7"/>
      <c r="BC33" s="7">
        <v>5.8581401248653603E-6</v>
      </c>
      <c r="BD33" s="7"/>
      <c r="BE33" s="7">
        <v>0</v>
      </c>
      <c r="BF33" s="7"/>
      <c r="BG33" s="7">
        <v>0</v>
      </c>
      <c r="BH33" s="7"/>
      <c r="BI33" s="7">
        <v>0</v>
      </c>
      <c r="BJ33" s="7"/>
      <c r="BK33" s="7">
        <v>0</v>
      </c>
      <c r="BL33" s="7"/>
      <c r="BM33" s="7">
        <v>0</v>
      </c>
      <c r="BN33" s="7"/>
      <c r="BO33" s="7">
        <v>0</v>
      </c>
      <c r="BP33" s="7"/>
      <c r="BQ33" s="7">
        <v>0</v>
      </c>
      <c r="BR33" s="7"/>
      <c r="BS33" s="7">
        <v>0</v>
      </c>
      <c r="BT33" s="7"/>
      <c r="BU33" s="7">
        <v>0</v>
      </c>
      <c r="BV33" s="7"/>
      <c r="BW33" s="7">
        <v>0</v>
      </c>
      <c r="BX33" s="7"/>
      <c r="BY33" s="7">
        <v>0</v>
      </c>
      <c r="BZ33" s="7"/>
      <c r="CA33" s="7">
        <v>0</v>
      </c>
      <c r="CB33" s="7"/>
      <c r="CC33" s="7">
        <v>0</v>
      </c>
      <c r="CD33" s="7"/>
      <c r="CE33" s="7">
        <v>0</v>
      </c>
    </row>
    <row r="34" spans="1:83">
      <c r="A34" s="4" t="s">
        <v>51</v>
      </c>
      <c r="B34" s="6">
        <v>173</v>
      </c>
      <c r="C34" s="7">
        <v>1.6890764957946399E-4</v>
      </c>
      <c r="D34" s="7"/>
      <c r="E34" s="7">
        <v>1.6890764957946399E-4</v>
      </c>
      <c r="F34" s="7"/>
      <c r="G34" s="7">
        <v>1.6890764957946399E-4</v>
      </c>
      <c r="H34" s="7"/>
      <c r="I34" s="7">
        <v>1.6890764957946399E-4</v>
      </c>
      <c r="J34" s="7"/>
      <c r="K34" s="7">
        <v>1.6890764957946399E-4</v>
      </c>
      <c r="L34" s="7"/>
      <c r="M34" s="7">
        <v>1.6890764957946399E-4</v>
      </c>
      <c r="N34" s="7"/>
      <c r="O34" s="7">
        <v>1.6890764957946399E-4</v>
      </c>
      <c r="P34" s="7"/>
      <c r="Q34" s="7">
        <v>1.6890764957946399E-4</v>
      </c>
      <c r="R34" s="7"/>
      <c r="S34" s="7">
        <v>1.6890764957946399E-4</v>
      </c>
      <c r="T34" s="7"/>
      <c r="U34" s="7">
        <v>1.6890764957946399E-4</v>
      </c>
      <c r="V34" s="7"/>
      <c r="W34" s="7">
        <v>1.6890764957946399E-4</v>
      </c>
      <c r="X34" s="7"/>
      <c r="Y34" s="7">
        <v>1.6890764957946399E-4</v>
      </c>
      <c r="Z34" s="7"/>
      <c r="AA34" s="7">
        <v>1.6890764957946399E-4</v>
      </c>
      <c r="AB34" s="7"/>
      <c r="AC34" s="7">
        <v>1.6890764957946399E-4</v>
      </c>
      <c r="AD34" s="7"/>
      <c r="AE34" s="7">
        <v>1.6890764957946399E-4</v>
      </c>
      <c r="AF34" s="7"/>
      <c r="AG34" s="7">
        <v>1.6890764957946399E-4</v>
      </c>
      <c r="AH34" s="7"/>
      <c r="AI34" s="7">
        <v>1.6890764957946399E-4</v>
      </c>
      <c r="AJ34" s="7"/>
      <c r="AK34" s="7">
        <v>1.6890764957946399E-4</v>
      </c>
      <c r="AL34" s="7"/>
      <c r="AM34" s="7">
        <v>1.4021188408018599E-4</v>
      </c>
      <c r="AN34" s="7"/>
      <c r="AO34" s="7">
        <v>1.3936084791476601E-4</v>
      </c>
      <c r="AP34" s="7"/>
      <c r="AQ34" s="7">
        <v>1.10279338957247E-4</v>
      </c>
      <c r="AR34" s="7"/>
      <c r="AS34" s="7">
        <v>9.3140896108316205E-5</v>
      </c>
      <c r="AT34" s="7"/>
      <c r="AU34" s="7">
        <v>6.1190804707418297E-5</v>
      </c>
      <c r="AV34" s="7"/>
      <c r="AW34" s="7">
        <v>1.7963635408868398E-5</v>
      </c>
      <c r="AX34" s="7"/>
      <c r="AY34" s="7">
        <v>0</v>
      </c>
      <c r="AZ34" s="7"/>
      <c r="BA34" s="7">
        <v>0</v>
      </c>
      <c r="BB34" s="7"/>
      <c r="BC34" s="7">
        <v>0</v>
      </c>
      <c r="BD34" s="7"/>
      <c r="BE34" s="7">
        <v>0</v>
      </c>
      <c r="BF34" s="7"/>
      <c r="BG34" s="7">
        <v>0</v>
      </c>
      <c r="BH34" s="7"/>
      <c r="BI34" s="7">
        <v>0</v>
      </c>
      <c r="BJ34" s="7"/>
      <c r="BK34" s="7">
        <v>0</v>
      </c>
      <c r="BL34" s="7"/>
      <c r="BM34" s="7">
        <v>0</v>
      </c>
      <c r="BN34" s="7"/>
      <c r="BO34" s="7">
        <v>0</v>
      </c>
      <c r="BP34" s="7"/>
      <c r="BQ34" s="7">
        <v>0</v>
      </c>
      <c r="BR34" s="7"/>
      <c r="BS34" s="7">
        <v>0</v>
      </c>
      <c r="BT34" s="7"/>
      <c r="BU34" s="7">
        <v>0</v>
      </c>
      <c r="BV34" s="7"/>
      <c r="BW34" s="7">
        <v>0</v>
      </c>
      <c r="BX34" s="7"/>
      <c r="BY34" s="7">
        <v>0</v>
      </c>
      <c r="BZ34" s="7"/>
      <c r="CA34" s="7">
        <v>0</v>
      </c>
      <c r="CB34" s="7"/>
      <c r="CC34" s="7">
        <v>0</v>
      </c>
      <c r="CD34" s="7"/>
      <c r="CE34" s="7">
        <v>0</v>
      </c>
    </row>
    <row r="35" spans="1:83">
      <c r="A35" s="4" t="s">
        <v>52</v>
      </c>
      <c r="B35" s="6">
        <v>176</v>
      </c>
      <c r="C35" s="7">
        <v>2.9268939798753301E-4</v>
      </c>
      <c r="D35" s="7"/>
      <c r="E35" s="7">
        <v>2.9268939798753301E-4</v>
      </c>
      <c r="F35" s="7"/>
      <c r="G35" s="7">
        <v>2.9268939798753301E-4</v>
      </c>
      <c r="H35" s="7"/>
      <c r="I35" s="7">
        <v>2.9268939798753301E-4</v>
      </c>
      <c r="J35" s="7"/>
      <c r="K35" s="7">
        <v>2.9268939798753301E-4</v>
      </c>
      <c r="L35" s="7"/>
      <c r="M35" s="7">
        <v>2.9268939798753301E-4</v>
      </c>
      <c r="N35" s="7"/>
      <c r="O35" s="7">
        <v>2.9268939798753301E-4</v>
      </c>
      <c r="P35" s="7"/>
      <c r="Q35" s="7">
        <v>2.9268939798753301E-4</v>
      </c>
      <c r="R35" s="7"/>
      <c r="S35" s="7">
        <v>2.9268939798753301E-4</v>
      </c>
      <c r="T35" s="7"/>
      <c r="U35" s="7">
        <v>2.8892377725268199E-4</v>
      </c>
      <c r="V35" s="7"/>
      <c r="W35" s="7">
        <v>2.8892377725268199E-4</v>
      </c>
      <c r="X35" s="7"/>
      <c r="Y35" s="7">
        <v>2.44204295534169E-4</v>
      </c>
      <c r="Z35" s="7"/>
      <c r="AA35" s="7">
        <v>1.9047259004166301E-4</v>
      </c>
      <c r="AB35" s="7"/>
      <c r="AC35" s="7">
        <v>1.7296831192164901E-4</v>
      </c>
      <c r="AD35" s="7"/>
      <c r="AE35" s="7">
        <v>1.6423386368270899E-4</v>
      </c>
      <c r="AF35" s="7"/>
      <c r="AG35" s="7">
        <v>1.5587617077661E-4</v>
      </c>
      <c r="AH35" s="7"/>
      <c r="AI35" s="7">
        <v>1.4395017560689101E-4</v>
      </c>
      <c r="AJ35" s="7"/>
      <c r="AK35" s="7">
        <v>1.27272934362098E-4</v>
      </c>
      <c r="AL35" s="7"/>
      <c r="AM35" s="7">
        <v>1.14873607911464E-4</v>
      </c>
      <c r="AN35" s="7"/>
      <c r="AO35" s="7">
        <v>1.04296440898559E-4</v>
      </c>
      <c r="AP35" s="7"/>
      <c r="AQ35" s="7">
        <v>9.2461481338504598E-5</v>
      </c>
      <c r="AR35" s="7"/>
      <c r="AS35" s="7">
        <v>7.6689269542862203E-5</v>
      </c>
      <c r="AT35" s="7"/>
      <c r="AU35" s="7">
        <v>5.9343785588819898E-5</v>
      </c>
      <c r="AV35" s="7"/>
      <c r="AW35" s="7">
        <v>4.01991165548517E-5</v>
      </c>
      <c r="AX35" s="7"/>
      <c r="AY35" s="7">
        <v>3.04203987301319E-5</v>
      </c>
      <c r="AZ35" s="7"/>
      <c r="BA35" s="7">
        <v>1.8858503874394501E-5</v>
      </c>
      <c r="BB35" s="7"/>
      <c r="BC35" s="7">
        <v>8.84466216075461E-6</v>
      </c>
      <c r="BD35" s="7"/>
      <c r="BE35" s="7">
        <v>1.7904636832541401E-6</v>
      </c>
      <c r="BF35" s="7"/>
      <c r="BG35" s="7">
        <v>5.2118562431167601E-8</v>
      </c>
      <c r="BH35" s="7"/>
      <c r="BI35" s="7">
        <v>0</v>
      </c>
      <c r="BJ35" s="7"/>
      <c r="BK35" s="7">
        <v>0</v>
      </c>
      <c r="BL35" s="7"/>
      <c r="BM35" s="7">
        <v>0</v>
      </c>
      <c r="BN35" s="7"/>
      <c r="BO35" s="7">
        <v>0</v>
      </c>
      <c r="BP35" s="7"/>
      <c r="BQ35" s="7">
        <v>0</v>
      </c>
      <c r="BR35" s="7"/>
      <c r="BS35" s="7">
        <v>0</v>
      </c>
      <c r="BT35" s="7"/>
      <c r="BU35" s="7">
        <v>0</v>
      </c>
      <c r="BV35" s="7"/>
      <c r="BW35" s="7">
        <v>0</v>
      </c>
      <c r="BX35" s="7"/>
      <c r="BY35" s="7">
        <v>0</v>
      </c>
      <c r="BZ35" s="7"/>
      <c r="CA35" s="7">
        <v>0</v>
      </c>
      <c r="CB35" s="7"/>
      <c r="CC35" s="7">
        <v>0</v>
      </c>
      <c r="CD35" s="7"/>
      <c r="CE35" s="7">
        <v>0</v>
      </c>
    </row>
    <row r="36" spans="1:83">
      <c r="A36" s="4" t="s">
        <v>53</v>
      </c>
      <c r="B36" s="6">
        <v>721</v>
      </c>
      <c r="C36" s="7">
        <v>2.3260167907452598E-3</v>
      </c>
      <c r="D36" s="7"/>
      <c r="E36" s="7">
        <v>2.3260167907452598E-3</v>
      </c>
      <c r="F36" s="7"/>
      <c r="G36" s="7">
        <v>2.3260167907452598E-3</v>
      </c>
      <c r="H36" s="7"/>
      <c r="I36" s="7">
        <v>2.3260167907452598E-3</v>
      </c>
      <c r="J36" s="7"/>
      <c r="K36" s="7">
        <v>2.3260167907452598E-3</v>
      </c>
      <c r="L36" s="7"/>
      <c r="M36" s="7">
        <v>2.3260167907452598E-3</v>
      </c>
      <c r="N36" s="7"/>
      <c r="O36" s="7">
        <v>2.3260167907452598E-3</v>
      </c>
      <c r="P36" s="7"/>
      <c r="Q36" s="7">
        <v>2.3260167907452598E-3</v>
      </c>
      <c r="R36" s="7"/>
      <c r="S36" s="7">
        <v>2.3260167907452598E-3</v>
      </c>
      <c r="T36" s="7"/>
      <c r="U36" s="7">
        <v>2.3260167907452598E-3</v>
      </c>
      <c r="V36" s="7"/>
      <c r="W36" s="7">
        <v>2.3260167907452598E-3</v>
      </c>
      <c r="X36" s="7"/>
      <c r="Y36" s="7">
        <v>2.3260167907452598E-3</v>
      </c>
      <c r="Z36" s="7"/>
      <c r="AA36" s="7">
        <v>2.3260167907452598E-3</v>
      </c>
      <c r="AB36" s="7"/>
      <c r="AC36" s="7">
        <v>2.3260167907452598E-3</v>
      </c>
      <c r="AD36" s="7"/>
      <c r="AE36" s="7">
        <v>1.69145664791352E-3</v>
      </c>
      <c r="AF36" s="7"/>
      <c r="AG36" s="7">
        <v>1.69145664791352E-3</v>
      </c>
      <c r="AH36" s="7"/>
      <c r="AI36" s="7">
        <v>1.1829912853088399E-3</v>
      </c>
      <c r="AJ36" s="7"/>
      <c r="AK36" s="7">
        <v>1.1188747899769399E-3</v>
      </c>
      <c r="AL36" s="7"/>
      <c r="AM36" s="7">
        <v>8.5377728130183199E-4</v>
      </c>
      <c r="AN36" s="7"/>
      <c r="AO36" s="7">
        <v>5.8137691833622497E-4</v>
      </c>
      <c r="AP36" s="7"/>
      <c r="AQ36" s="7">
        <v>2.9263985578701799E-4</v>
      </c>
      <c r="AR36" s="7"/>
      <c r="AS36" s="7">
        <v>1.12112597745841E-4</v>
      </c>
      <c r="AT36" s="7"/>
      <c r="AU36" s="7">
        <v>0</v>
      </c>
      <c r="AV36" s="7"/>
      <c r="AW36" s="7">
        <v>0</v>
      </c>
      <c r="AX36" s="7"/>
      <c r="AY36" s="7">
        <v>0</v>
      </c>
      <c r="AZ36" s="7"/>
      <c r="BA36" s="7">
        <v>0</v>
      </c>
      <c r="BB36" s="7"/>
      <c r="BC36" s="7">
        <v>0</v>
      </c>
      <c r="BD36" s="7"/>
      <c r="BE36" s="7">
        <v>0</v>
      </c>
      <c r="BF36" s="7"/>
      <c r="BG36" s="7">
        <v>0</v>
      </c>
      <c r="BH36" s="7"/>
      <c r="BI36" s="7">
        <v>0</v>
      </c>
      <c r="BJ36" s="7"/>
      <c r="BK36" s="7">
        <v>0</v>
      </c>
      <c r="BL36" s="7"/>
      <c r="BM36" s="7">
        <v>0</v>
      </c>
      <c r="BN36" s="7"/>
      <c r="BO36" s="7">
        <v>0</v>
      </c>
      <c r="BP36" s="7"/>
      <c r="BQ36" s="7">
        <v>0</v>
      </c>
      <c r="BR36" s="7"/>
      <c r="BS36" s="7">
        <v>0</v>
      </c>
      <c r="BT36" s="7"/>
      <c r="BU36" s="7">
        <v>0</v>
      </c>
      <c r="BV36" s="7"/>
      <c r="BW36" s="7">
        <v>0</v>
      </c>
      <c r="BX36" s="7"/>
      <c r="BY36" s="7">
        <v>0</v>
      </c>
      <c r="BZ36" s="7"/>
      <c r="CA36" s="7">
        <v>0</v>
      </c>
      <c r="CB36" s="7"/>
      <c r="CC36" s="7">
        <v>0</v>
      </c>
      <c r="CD36" s="7"/>
      <c r="CE36" s="7">
        <v>0</v>
      </c>
    </row>
    <row r="37" spans="1:83">
      <c r="A37" s="4" t="s">
        <v>54</v>
      </c>
      <c r="B37" s="6">
        <v>670</v>
      </c>
      <c r="C37" s="7">
        <v>2.02335091606663E-4</v>
      </c>
      <c r="D37" s="7">
        <v>2.3593003261135001E-4</v>
      </c>
      <c r="E37" s="7">
        <v>2.02335091606663E-4</v>
      </c>
      <c r="F37" s="7">
        <v>2.3593003261135001E-4</v>
      </c>
      <c r="G37" s="7">
        <v>2.02335091606663E-4</v>
      </c>
      <c r="H37" s="7">
        <v>2.3593003261135001E-4</v>
      </c>
      <c r="I37" s="7">
        <v>2.02335091606663E-4</v>
      </c>
      <c r="J37" s="7">
        <v>2.3593003261135001E-4</v>
      </c>
      <c r="K37" s="7">
        <v>2.02335091606663E-4</v>
      </c>
      <c r="L37" s="7">
        <v>2.3593003261135001E-4</v>
      </c>
      <c r="M37" s="7">
        <v>2.02335091606663E-4</v>
      </c>
      <c r="N37" s="7">
        <v>2.3593003261135001E-4</v>
      </c>
      <c r="O37" s="7">
        <v>2.02335091606663E-4</v>
      </c>
      <c r="P37" s="7">
        <v>2.3593003261135001E-4</v>
      </c>
      <c r="Q37" s="7">
        <v>2.02335091606663E-4</v>
      </c>
      <c r="R37" s="7">
        <v>2.3593003261135001E-4</v>
      </c>
      <c r="S37" s="7">
        <v>2.02335091606663E-4</v>
      </c>
      <c r="T37" s="7">
        <v>2.3593003261135001E-4</v>
      </c>
      <c r="U37" s="7">
        <v>2.02335091606663E-4</v>
      </c>
      <c r="V37" s="7">
        <v>2.3593003261135001E-4</v>
      </c>
      <c r="W37" s="7">
        <v>2.02335091606663E-4</v>
      </c>
      <c r="X37" s="7">
        <v>2.3593003261135001E-4</v>
      </c>
      <c r="Y37" s="7">
        <v>2.02335091606663E-4</v>
      </c>
      <c r="Z37" s="7">
        <v>2.3593003261135001E-4</v>
      </c>
      <c r="AA37" s="7">
        <v>1.7687113003250101E-4</v>
      </c>
      <c r="AB37" s="7">
        <v>2.3593003261135001E-4</v>
      </c>
      <c r="AC37" s="7">
        <v>1.7349180496128701E-4</v>
      </c>
      <c r="AD37" s="7">
        <v>2.3022967535712901E-4</v>
      </c>
      <c r="AE37" s="7">
        <v>1.59679133213523E-4</v>
      </c>
      <c r="AF37" s="7">
        <v>2.0736901058825301E-4</v>
      </c>
      <c r="AG37" s="7">
        <v>1.5468356323568801E-4</v>
      </c>
      <c r="AH37" s="7">
        <v>1.5967417592273499E-4</v>
      </c>
      <c r="AI37" s="7">
        <v>1.50333556780196E-4</v>
      </c>
      <c r="AJ37" s="7">
        <v>8.6693608060060397E-5</v>
      </c>
      <c r="AK37" s="7">
        <v>1.4496035639897901E-4</v>
      </c>
      <c r="AL37" s="7">
        <v>3.0663962501157098E-5</v>
      </c>
      <c r="AM37" s="7">
        <v>1.3829940025504499E-4</v>
      </c>
      <c r="AN37" s="7">
        <v>9.5906611435987402E-6</v>
      </c>
      <c r="AO37" s="7">
        <v>1.2931604184453501E-4</v>
      </c>
      <c r="AP37" s="7">
        <v>1.9141540095422402E-6</v>
      </c>
      <c r="AQ37" s="7">
        <v>1.1805185827557799E-4</v>
      </c>
      <c r="AR37" s="7">
        <v>0</v>
      </c>
      <c r="AS37" s="7">
        <v>1.0825375075664E-4</v>
      </c>
      <c r="AT37" s="7">
        <v>0</v>
      </c>
      <c r="AU37" s="7">
        <v>9.8341837785812295E-5</v>
      </c>
      <c r="AV37" s="7">
        <v>0</v>
      </c>
      <c r="AW37" s="7">
        <v>8.6969848048261796E-5</v>
      </c>
      <c r="AX37" s="7">
        <v>0</v>
      </c>
      <c r="AY37" s="7">
        <v>7.50144453019627E-5</v>
      </c>
      <c r="AZ37" s="7">
        <v>0</v>
      </c>
      <c r="BA37" s="7">
        <v>6.1702593575332197E-5</v>
      </c>
      <c r="BB37" s="7">
        <v>0</v>
      </c>
      <c r="BC37" s="7">
        <v>4.3238783252223498E-5</v>
      </c>
      <c r="BD37" s="7">
        <v>0</v>
      </c>
      <c r="BE37" s="7">
        <v>2.2445134295198401E-5</v>
      </c>
      <c r="BF37" s="7">
        <v>0</v>
      </c>
      <c r="BG37" s="7">
        <v>6.8166281993992299E-6</v>
      </c>
      <c r="BH37" s="7">
        <v>0</v>
      </c>
      <c r="BI37" s="7">
        <v>2.2016316670129901E-6</v>
      </c>
      <c r="BJ37" s="7">
        <v>0</v>
      </c>
      <c r="BK37" s="7">
        <v>4.2228334604816998E-7</v>
      </c>
      <c r="BL37" s="7">
        <v>0</v>
      </c>
      <c r="BM37" s="7">
        <v>1.2587556836724101E-7</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c r="CE37" s="7">
        <v>0</v>
      </c>
    </row>
    <row r="38" spans="1:83">
      <c r="A38" s="4" t="s">
        <v>56</v>
      </c>
      <c r="B38" s="6">
        <v>34</v>
      </c>
      <c r="C38" s="7">
        <v>1.51422482664966E-3</v>
      </c>
      <c r="D38" s="7">
        <v>7.8268791119688803E-4</v>
      </c>
      <c r="E38" s="7">
        <v>1.51422482664966E-3</v>
      </c>
      <c r="F38" s="7">
        <v>7.8268791119688803E-4</v>
      </c>
      <c r="G38" s="7">
        <v>1.51422482664966E-3</v>
      </c>
      <c r="H38" s="7">
        <v>7.8268791119688803E-4</v>
      </c>
      <c r="I38" s="7">
        <v>1.51422482664966E-3</v>
      </c>
      <c r="J38" s="7">
        <v>7.8268791119688803E-4</v>
      </c>
      <c r="K38" s="7">
        <v>1.51422482664966E-3</v>
      </c>
      <c r="L38" s="7">
        <v>7.8268791119688803E-4</v>
      </c>
      <c r="M38" s="7">
        <v>1.51422482664966E-3</v>
      </c>
      <c r="N38" s="7">
        <v>7.8268791119688803E-4</v>
      </c>
      <c r="O38" s="7">
        <v>1.51422482664966E-3</v>
      </c>
      <c r="P38" s="7">
        <v>7.8268791119688803E-4</v>
      </c>
      <c r="Q38" s="7">
        <v>1.51422482664966E-3</v>
      </c>
      <c r="R38" s="7">
        <v>7.8268791119688803E-4</v>
      </c>
      <c r="S38" s="7">
        <v>1.51422482664966E-3</v>
      </c>
      <c r="T38" s="7">
        <v>7.8268791119688803E-4</v>
      </c>
      <c r="U38" s="7">
        <v>1.51422482664966E-3</v>
      </c>
      <c r="V38" s="7">
        <v>7.8268791119688803E-4</v>
      </c>
      <c r="W38" s="7">
        <v>1.08788264342893E-3</v>
      </c>
      <c r="X38" s="7">
        <v>7.8268791119688803E-4</v>
      </c>
      <c r="Y38" s="7">
        <v>1.08788264342893E-3</v>
      </c>
      <c r="Z38" s="7">
        <v>7.8268791119688803E-4</v>
      </c>
      <c r="AA38" s="7">
        <v>1.0035878848033801E-3</v>
      </c>
      <c r="AB38" s="7">
        <v>7.8268791119688803E-4</v>
      </c>
      <c r="AC38" s="7">
        <v>5.7288535942033299E-4</v>
      </c>
      <c r="AD38" s="7">
        <v>7.8268791119688803E-4</v>
      </c>
      <c r="AE38" s="7">
        <v>3.9843438382612402E-4</v>
      </c>
      <c r="AF38" s="7">
        <v>7.8268791119688803E-4</v>
      </c>
      <c r="AG38" s="7">
        <v>3.4601680563363401E-4</v>
      </c>
      <c r="AH38" s="7">
        <v>7.8268791119688803E-4</v>
      </c>
      <c r="AI38" s="7">
        <v>2.7962517503719701E-4</v>
      </c>
      <c r="AJ38" s="7">
        <v>6.8207385261833005E-4</v>
      </c>
      <c r="AK38" s="7">
        <v>1.5968428470408599E-4</v>
      </c>
      <c r="AL38" s="7">
        <v>5.9205086918350804E-4</v>
      </c>
      <c r="AM38" s="7">
        <v>1.1183250726384501E-4</v>
      </c>
      <c r="AN38" s="7">
        <v>5.0313132965723595E-4</v>
      </c>
      <c r="AO38" s="7">
        <v>5.8239899650669997E-5</v>
      </c>
      <c r="AP38" s="7">
        <v>3.9288615313064099E-4</v>
      </c>
      <c r="AQ38" s="7">
        <v>2.5566972890439101E-5</v>
      </c>
      <c r="AR38" s="7">
        <v>2.4132926580388E-4</v>
      </c>
      <c r="AS38" s="7">
        <v>2.4965731280986102E-6</v>
      </c>
      <c r="AT38" s="7">
        <v>1.09755103105314E-4</v>
      </c>
      <c r="AU38" s="7">
        <v>0</v>
      </c>
      <c r="AV38" s="7">
        <v>3.5039062698935502E-5</v>
      </c>
      <c r="AW38" s="7">
        <v>0</v>
      </c>
      <c r="AX38" s="7">
        <v>5.4553089387879297E-6</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c r="CE38" s="7">
        <v>0</v>
      </c>
    </row>
    <row r="39" spans="1:83">
      <c r="A39" s="4" t="s">
        <v>57</v>
      </c>
      <c r="B39" s="6">
        <v>172</v>
      </c>
      <c r="C39" s="7">
        <v>1.3258948330048001E-2</v>
      </c>
      <c r="D39" s="7"/>
      <c r="E39" s="7">
        <v>1.3258948330048001E-2</v>
      </c>
      <c r="F39" s="7"/>
      <c r="G39" s="7">
        <v>1.3258948330048001E-2</v>
      </c>
      <c r="H39" s="7"/>
      <c r="I39" s="7">
        <v>1.3258948330048001E-2</v>
      </c>
      <c r="J39" s="7"/>
      <c r="K39" s="7">
        <v>1.3258948330048001E-2</v>
      </c>
      <c r="L39" s="7"/>
      <c r="M39" s="7">
        <v>1.3258948330048001E-2</v>
      </c>
      <c r="N39" s="7"/>
      <c r="O39" s="7">
        <v>1.3258948330048001E-2</v>
      </c>
      <c r="P39" s="7"/>
      <c r="Q39" s="7">
        <v>1.3258948330048001E-2</v>
      </c>
      <c r="R39" s="7"/>
      <c r="S39" s="7">
        <v>1.3258948330048001E-2</v>
      </c>
      <c r="T39" s="7"/>
      <c r="U39" s="7">
        <v>1.3258948330048001E-2</v>
      </c>
      <c r="V39" s="7"/>
      <c r="W39" s="7">
        <v>1.3258948330048001E-2</v>
      </c>
      <c r="X39" s="7"/>
      <c r="Y39" s="7">
        <v>1.3258948330048001E-2</v>
      </c>
      <c r="Z39" s="7"/>
      <c r="AA39" s="7">
        <v>1.3235015321339401E-2</v>
      </c>
      <c r="AB39" s="7"/>
      <c r="AC39" s="7">
        <v>1.2067236038183901E-2</v>
      </c>
      <c r="AD39" s="7"/>
      <c r="AE39" s="7">
        <v>1.20226987302362E-2</v>
      </c>
      <c r="AF39" s="7"/>
      <c r="AG39" s="7">
        <v>1.13333858609274E-2</v>
      </c>
      <c r="AH39" s="7"/>
      <c r="AI39" s="7">
        <v>1.11337646900032E-2</v>
      </c>
      <c r="AJ39" s="7"/>
      <c r="AK39" s="7">
        <v>9.4661903208489197E-3</v>
      </c>
      <c r="AL39" s="7"/>
      <c r="AM39" s="7">
        <v>7.1311832589511896E-3</v>
      </c>
      <c r="AN39" s="7"/>
      <c r="AO39" s="7">
        <v>5.5716721670887098E-3</v>
      </c>
      <c r="AP39" s="7"/>
      <c r="AQ39" s="7">
        <v>3.6342034169587899E-3</v>
      </c>
      <c r="AR39" s="7"/>
      <c r="AS39" s="7">
        <v>1.92155961379073E-3</v>
      </c>
      <c r="AT39" s="7"/>
      <c r="AU39" s="7">
        <v>4.3112833932525601E-4</v>
      </c>
      <c r="AV39" s="7"/>
      <c r="AW39" s="7">
        <v>6.1433507124089894E-8</v>
      </c>
      <c r="AX39" s="7"/>
      <c r="AY39" s="7">
        <v>0</v>
      </c>
      <c r="AZ39" s="7"/>
      <c r="BA39" s="7">
        <v>0</v>
      </c>
      <c r="BB39" s="7"/>
      <c r="BC39" s="7">
        <v>0</v>
      </c>
      <c r="BD39" s="7"/>
      <c r="BE39" s="7">
        <v>0</v>
      </c>
      <c r="BF39" s="7"/>
      <c r="BG39" s="7">
        <v>0</v>
      </c>
      <c r="BH39" s="7"/>
      <c r="BI39" s="7">
        <v>0</v>
      </c>
      <c r="BJ39" s="7"/>
      <c r="BK39" s="7">
        <v>0</v>
      </c>
      <c r="BL39" s="7"/>
      <c r="BM39" s="7">
        <v>0</v>
      </c>
      <c r="BN39" s="7"/>
      <c r="BO39" s="7">
        <v>0</v>
      </c>
      <c r="BP39" s="7"/>
      <c r="BQ39" s="7">
        <v>0</v>
      </c>
      <c r="BR39" s="7"/>
      <c r="BS39" s="7">
        <v>0</v>
      </c>
      <c r="BT39" s="7"/>
      <c r="BU39" s="7">
        <v>0</v>
      </c>
      <c r="BV39" s="7"/>
      <c r="BW39" s="7">
        <v>0</v>
      </c>
      <c r="BX39" s="7"/>
      <c r="BY39" s="7">
        <v>0</v>
      </c>
      <c r="BZ39" s="7"/>
      <c r="CA39" s="7">
        <v>0</v>
      </c>
      <c r="CB39" s="7"/>
      <c r="CC39" s="7">
        <v>0</v>
      </c>
      <c r="CD39" s="7"/>
      <c r="CE39" s="7">
        <v>0</v>
      </c>
    </row>
    <row r="40" spans="1:83">
      <c r="A40" s="4" t="s">
        <v>58</v>
      </c>
      <c r="B40" s="6">
        <v>129</v>
      </c>
      <c r="C40" s="7">
        <v>8.7115741832337801E-4</v>
      </c>
      <c r="D40" s="7">
        <v>1.0404731198742499E-3</v>
      </c>
      <c r="E40" s="7">
        <v>8.7115741832337801E-4</v>
      </c>
      <c r="F40" s="7">
        <v>1.0404731198742499E-3</v>
      </c>
      <c r="G40" s="7">
        <v>8.7115741832337801E-4</v>
      </c>
      <c r="H40" s="7">
        <v>1.0404731198742499E-3</v>
      </c>
      <c r="I40" s="7">
        <v>8.7115741832337801E-4</v>
      </c>
      <c r="J40" s="7">
        <v>1.0404731198742499E-3</v>
      </c>
      <c r="K40" s="7">
        <v>8.7115741832337801E-4</v>
      </c>
      <c r="L40" s="7">
        <v>1.0404731198742499E-3</v>
      </c>
      <c r="M40" s="7">
        <v>8.7115741832337801E-4</v>
      </c>
      <c r="N40" s="7">
        <v>1.0404731198742499E-3</v>
      </c>
      <c r="O40" s="7">
        <v>8.7115741832337801E-4</v>
      </c>
      <c r="P40" s="7">
        <v>1.0404731198742499E-3</v>
      </c>
      <c r="Q40" s="7">
        <v>8.7115741832337801E-4</v>
      </c>
      <c r="R40" s="7">
        <v>1.0404731198742499E-3</v>
      </c>
      <c r="S40" s="7">
        <v>8.7115741832337801E-4</v>
      </c>
      <c r="T40" s="7">
        <v>1.0404731198742499E-3</v>
      </c>
      <c r="U40" s="7">
        <v>8.7115741832337801E-4</v>
      </c>
      <c r="V40" s="7">
        <v>1.0404731198742499E-3</v>
      </c>
      <c r="W40" s="7">
        <v>8.7115741832337801E-4</v>
      </c>
      <c r="X40" s="7">
        <v>1.0404731198742499E-3</v>
      </c>
      <c r="Y40" s="7">
        <v>8.7115741832337801E-4</v>
      </c>
      <c r="Z40" s="7">
        <v>1.0404731198742499E-3</v>
      </c>
      <c r="AA40" s="7">
        <v>8.7115741832337801E-4</v>
      </c>
      <c r="AB40" s="7">
        <v>1.0404731198742499E-3</v>
      </c>
      <c r="AC40" s="7">
        <v>8.7115741832337801E-4</v>
      </c>
      <c r="AD40" s="7">
        <v>1.0404731198742499E-3</v>
      </c>
      <c r="AE40" s="7">
        <v>8.7115741832337801E-4</v>
      </c>
      <c r="AF40" s="7">
        <v>1.0404731198742499E-3</v>
      </c>
      <c r="AG40" s="7">
        <v>8.7115741832337801E-4</v>
      </c>
      <c r="AH40" s="7">
        <v>1.0404731198742499E-3</v>
      </c>
      <c r="AI40" s="7">
        <v>5.8891357190674304E-4</v>
      </c>
      <c r="AJ40" s="7">
        <v>9.17623334332583E-4</v>
      </c>
      <c r="AK40" s="7">
        <v>5.8215906540816397E-4</v>
      </c>
      <c r="AL40" s="7">
        <v>8.0898940909134498E-4</v>
      </c>
      <c r="AM40" s="7">
        <v>4.4494075589788601E-4</v>
      </c>
      <c r="AN40" s="7">
        <v>7.1217972142307304E-4</v>
      </c>
      <c r="AO40" s="7">
        <v>4.3494476085455198E-4</v>
      </c>
      <c r="AP40" s="7">
        <v>6.2520500618896003E-4</v>
      </c>
      <c r="AQ40" s="7">
        <v>4.1833935123006299E-4</v>
      </c>
      <c r="AR40" s="7">
        <v>5.3783238697197402E-4</v>
      </c>
      <c r="AS40" s="7">
        <v>3.8851767191254303E-4</v>
      </c>
      <c r="AT40" s="7">
        <v>4.2536697557710602E-4</v>
      </c>
      <c r="AU40" s="7">
        <v>3.3434959582543099E-4</v>
      </c>
      <c r="AV40" s="7">
        <v>2.6578745736243099E-4</v>
      </c>
      <c r="AW40" s="7">
        <v>2.71809123655862E-4</v>
      </c>
      <c r="AX40" s="7">
        <v>1.2218150644600001E-4</v>
      </c>
      <c r="AY40" s="7">
        <v>2.28223573460243E-4</v>
      </c>
      <c r="AZ40" s="7">
        <v>3.9006163211450897E-5</v>
      </c>
      <c r="BA40" s="7">
        <v>1.2753355488213101E-4</v>
      </c>
      <c r="BB40" s="7">
        <v>6.07295556573686E-6</v>
      </c>
      <c r="BC40" s="7">
        <v>5.5269846313594701E-5</v>
      </c>
      <c r="BD40" s="7">
        <v>0</v>
      </c>
      <c r="BE40" s="7">
        <v>2.34905733124623E-5</v>
      </c>
      <c r="BF40" s="7">
        <v>0</v>
      </c>
      <c r="BG40" s="7">
        <v>2.0880102381424199E-6</v>
      </c>
      <c r="BH40" s="7">
        <v>0</v>
      </c>
      <c r="BI40" s="7">
        <v>2.5329282913902199E-7</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c r="CE40" s="7">
        <v>0</v>
      </c>
    </row>
    <row r="41" spans="1:83">
      <c r="A41" s="4" t="s">
        <v>59</v>
      </c>
      <c r="B41" s="6">
        <v>214</v>
      </c>
      <c r="C41" s="7">
        <v>2.88985908568317E-4</v>
      </c>
      <c r="D41" s="7"/>
      <c r="E41" s="7">
        <v>2.88985908568317E-4</v>
      </c>
      <c r="F41" s="7"/>
      <c r="G41" s="7">
        <v>2.88985908568317E-4</v>
      </c>
      <c r="H41" s="7"/>
      <c r="I41" s="7">
        <v>2.88985908568317E-4</v>
      </c>
      <c r="J41" s="7"/>
      <c r="K41" s="7">
        <v>2.88985908568317E-4</v>
      </c>
      <c r="L41" s="7"/>
      <c r="M41" s="7">
        <v>2.88985908568317E-4</v>
      </c>
      <c r="N41" s="7"/>
      <c r="O41" s="7">
        <v>2.88985908568317E-4</v>
      </c>
      <c r="P41" s="7"/>
      <c r="Q41" s="7">
        <v>2.88985908568317E-4</v>
      </c>
      <c r="R41" s="7"/>
      <c r="S41" s="7">
        <v>2.88985908568317E-4</v>
      </c>
      <c r="T41" s="7"/>
      <c r="U41" s="7">
        <v>2.88985908568317E-4</v>
      </c>
      <c r="V41" s="7"/>
      <c r="W41" s="7">
        <v>2.88985908568317E-4</v>
      </c>
      <c r="X41" s="7"/>
      <c r="Y41" s="7">
        <v>2.88985908568317E-4</v>
      </c>
      <c r="Z41" s="7"/>
      <c r="AA41" s="7">
        <v>2.88985908568317E-4</v>
      </c>
      <c r="AB41" s="7"/>
      <c r="AC41" s="7">
        <v>2.88985908568317E-4</v>
      </c>
      <c r="AD41" s="7"/>
      <c r="AE41" s="7">
        <v>2.88985908568317E-4</v>
      </c>
      <c r="AF41" s="7"/>
      <c r="AG41" s="7">
        <v>2.88985908568317E-4</v>
      </c>
      <c r="AH41" s="7"/>
      <c r="AI41" s="7">
        <v>2.4777740813752001E-4</v>
      </c>
      <c r="AJ41" s="7"/>
      <c r="AK41" s="7">
        <v>2.4771684089977102E-4</v>
      </c>
      <c r="AL41" s="7"/>
      <c r="AM41" s="7">
        <v>2.27597831030092E-4</v>
      </c>
      <c r="AN41" s="7"/>
      <c r="AO41" s="7">
        <v>2.2427846449558301E-4</v>
      </c>
      <c r="AP41" s="7"/>
      <c r="AQ41" s="7">
        <v>2.15744827401306E-4</v>
      </c>
      <c r="AR41" s="7"/>
      <c r="AS41" s="7">
        <v>1.99021281614473E-4</v>
      </c>
      <c r="AT41" s="7"/>
      <c r="AU41" s="7">
        <v>1.39591949964607E-4</v>
      </c>
      <c r="AV41" s="7"/>
      <c r="AW41" s="7">
        <v>9.8706322718373698E-5</v>
      </c>
      <c r="AX41" s="7"/>
      <c r="AY41" s="7">
        <v>8.8828933167767001E-5</v>
      </c>
      <c r="AZ41" s="7"/>
      <c r="BA41" s="7">
        <v>6.3853445517778295E-5</v>
      </c>
      <c r="BB41" s="7"/>
      <c r="BC41" s="7">
        <v>3.6877174253153003E-5</v>
      </c>
      <c r="BD41" s="7"/>
      <c r="BE41" s="7">
        <v>1.6272279032212801E-5</v>
      </c>
      <c r="BF41" s="7"/>
      <c r="BG41" s="7">
        <v>1.1009665791358699E-6</v>
      </c>
      <c r="BH41" s="7"/>
      <c r="BI41" s="7">
        <v>1.7880938648342899E-7</v>
      </c>
      <c r="BJ41" s="7"/>
      <c r="BK41" s="7">
        <v>0</v>
      </c>
      <c r="BL41" s="7"/>
      <c r="BM41" s="7">
        <v>0</v>
      </c>
      <c r="BN41" s="7"/>
      <c r="BO41" s="7">
        <v>0</v>
      </c>
      <c r="BP41" s="7"/>
      <c r="BQ41" s="7">
        <v>0</v>
      </c>
      <c r="BR41" s="7"/>
      <c r="BS41" s="7">
        <v>0</v>
      </c>
      <c r="BT41" s="7"/>
      <c r="BU41" s="7">
        <v>0</v>
      </c>
      <c r="BV41" s="7"/>
      <c r="BW41" s="7">
        <v>0</v>
      </c>
      <c r="BX41" s="7"/>
      <c r="BY41" s="7">
        <v>0</v>
      </c>
      <c r="BZ41" s="7"/>
      <c r="CA41" s="7">
        <v>0</v>
      </c>
      <c r="CB41" s="7"/>
      <c r="CC41" s="7">
        <v>0</v>
      </c>
      <c r="CD41" s="7"/>
      <c r="CE41" s="7">
        <v>0</v>
      </c>
    </row>
    <row r="42" spans="1:83">
      <c r="A42" s="4" t="s">
        <v>60</v>
      </c>
      <c r="B42" s="6">
        <v>238</v>
      </c>
      <c r="C42" s="7">
        <v>2.0449268559740298E-3</v>
      </c>
      <c r="D42" s="7">
        <v>1.1304627339958301E-3</v>
      </c>
      <c r="E42" s="7">
        <v>2.0449268559740298E-3</v>
      </c>
      <c r="F42" s="7">
        <v>1.1304627339958301E-3</v>
      </c>
      <c r="G42" s="7">
        <v>2.0449268559740298E-3</v>
      </c>
      <c r="H42" s="7">
        <v>1.1304627339958301E-3</v>
      </c>
      <c r="I42" s="7">
        <v>2.0449268559740298E-3</v>
      </c>
      <c r="J42" s="7">
        <v>1.1304627339958301E-3</v>
      </c>
      <c r="K42" s="7">
        <v>2.0449268559740298E-3</v>
      </c>
      <c r="L42" s="7">
        <v>1.1304627339958301E-3</v>
      </c>
      <c r="M42" s="7">
        <v>2.0449268559740298E-3</v>
      </c>
      <c r="N42" s="7">
        <v>1.1304627339958301E-3</v>
      </c>
      <c r="O42" s="7">
        <v>2.0449268559740298E-3</v>
      </c>
      <c r="P42" s="7">
        <v>1.1304627339958301E-3</v>
      </c>
      <c r="Q42" s="7">
        <v>2.0449268559740298E-3</v>
      </c>
      <c r="R42" s="7">
        <v>1.1304627339958301E-3</v>
      </c>
      <c r="S42" s="7">
        <v>2.0449268559740298E-3</v>
      </c>
      <c r="T42" s="7">
        <v>1.1304627339958301E-3</v>
      </c>
      <c r="U42" s="7">
        <v>2.0449268559740298E-3</v>
      </c>
      <c r="V42" s="7">
        <v>1.1304627339958301E-3</v>
      </c>
      <c r="W42" s="7">
        <v>1.36761759398026E-3</v>
      </c>
      <c r="X42" s="7">
        <v>1.1304627339958301E-3</v>
      </c>
      <c r="Y42" s="7">
        <v>1.36761759398026E-3</v>
      </c>
      <c r="Z42" s="7">
        <v>1.1304627339958301E-3</v>
      </c>
      <c r="AA42" s="7">
        <v>1.0466155037531599E-3</v>
      </c>
      <c r="AB42" s="7">
        <v>1.0998423335738701E-3</v>
      </c>
      <c r="AC42" s="7">
        <v>7.24569255356963E-4</v>
      </c>
      <c r="AD42" s="7">
        <v>9.7704253736546009E-4</v>
      </c>
      <c r="AE42" s="7">
        <v>6.38057933854789E-4</v>
      </c>
      <c r="AF42" s="7">
        <v>7.3112413071895301E-4</v>
      </c>
      <c r="AG42" s="7">
        <v>4.9922408435414004E-4</v>
      </c>
      <c r="AH42" s="7">
        <v>4.7792649027667298E-4</v>
      </c>
      <c r="AI42" s="7">
        <v>4.5548067654008201E-4</v>
      </c>
      <c r="AJ42" s="7">
        <v>2.5168969934014898E-4</v>
      </c>
      <c r="AK42" s="7">
        <v>4.4475625202441098E-4</v>
      </c>
      <c r="AL42" s="7">
        <v>9.49327577978886E-5</v>
      </c>
      <c r="AM42" s="7">
        <v>1.5504708717115301E-4</v>
      </c>
      <c r="AN42" s="7">
        <v>3.6471811761996303E-5</v>
      </c>
      <c r="AO42" s="7">
        <v>1.04747952480417E-4</v>
      </c>
      <c r="AP42" s="7">
        <v>7.2792337957719702E-6</v>
      </c>
      <c r="AQ42" s="7">
        <v>9.4837572992747705E-5</v>
      </c>
      <c r="AR42" s="7">
        <v>0</v>
      </c>
      <c r="AS42" s="7">
        <v>9.1382524692378697E-5</v>
      </c>
      <c r="AT42" s="7">
        <v>0</v>
      </c>
      <c r="AU42" s="7">
        <v>8.3339607244043402E-5</v>
      </c>
      <c r="AV42" s="7">
        <v>0</v>
      </c>
      <c r="AW42" s="7">
        <v>6.0106161246396E-5</v>
      </c>
      <c r="AX42" s="7">
        <v>0</v>
      </c>
      <c r="AY42" s="7">
        <v>5.6379365416937598E-5</v>
      </c>
      <c r="AZ42" s="7">
        <v>0</v>
      </c>
      <c r="BA42" s="7">
        <v>4.9182038704088597E-5</v>
      </c>
      <c r="BB42" s="7">
        <v>0</v>
      </c>
      <c r="BC42" s="7">
        <v>4.5331577948501703E-5</v>
      </c>
      <c r="BD42" s="7">
        <v>0</v>
      </c>
      <c r="BE42" s="7">
        <v>1.2351756135285401E-5</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c r="CE42" s="7">
        <v>0</v>
      </c>
    </row>
    <row r="43" spans="1:83">
      <c r="A43" s="4" t="s">
        <v>401</v>
      </c>
      <c r="B43" s="6">
        <v>239</v>
      </c>
      <c r="C43" s="7">
        <v>9.6363309150506804E-4</v>
      </c>
      <c r="D43" s="7">
        <v>1.02419762239288E-3</v>
      </c>
      <c r="E43" s="7">
        <v>9.6363309150506804E-4</v>
      </c>
      <c r="F43" s="7">
        <v>1.02419762239288E-3</v>
      </c>
      <c r="G43" s="7">
        <v>9.6363309150506804E-4</v>
      </c>
      <c r="H43" s="7">
        <v>1.02419762239288E-3</v>
      </c>
      <c r="I43" s="7">
        <v>9.6363309150506804E-4</v>
      </c>
      <c r="J43" s="7">
        <v>1.02419762239288E-3</v>
      </c>
      <c r="K43" s="7">
        <v>9.6363309150506804E-4</v>
      </c>
      <c r="L43" s="7">
        <v>1.02419762239288E-3</v>
      </c>
      <c r="M43" s="7">
        <v>9.6363309150506804E-4</v>
      </c>
      <c r="N43" s="7">
        <v>1.02419762239288E-3</v>
      </c>
      <c r="O43" s="7">
        <v>9.6363309150506804E-4</v>
      </c>
      <c r="P43" s="7">
        <v>1.02419762239288E-3</v>
      </c>
      <c r="Q43" s="7">
        <v>9.6363309150506804E-4</v>
      </c>
      <c r="R43" s="7">
        <v>1.02419762239288E-3</v>
      </c>
      <c r="S43" s="7">
        <v>9.6363309150506804E-4</v>
      </c>
      <c r="T43" s="7">
        <v>1.02419762239288E-3</v>
      </c>
      <c r="U43" s="7">
        <v>9.6363309150506804E-4</v>
      </c>
      <c r="V43" s="7">
        <v>1.02419762239288E-3</v>
      </c>
      <c r="W43" s="7">
        <v>9.6363309150506804E-4</v>
      </c>
      <c r="X43" s="7">
        <v>1.02419762239288E-3</v>
      </c>
      <c r="Y43" s="7">
        <v>9.6363309150506804E-4</v>
      </c>
      <c r="Z43" s="7">
        <v>1.02419762239288E-3</v>
      </c>
      <c r="AA43" s="7">
        <v>9.6363309150506804E-4</v>
      </c>
      <c r="AB43" s="7">
        <v>1.02419762239288E-3</v>
      </c>
      <c r="AC43" s="7">
        <v>7.1509370005134901E-4</v>
      </c>
      <c r="AD43" s="7">
        <v>1.02419762239288E-3</v>
      </c>
      <c r="AE43" s="7">
        <v>7.1509370005134901E-4</v>
      </c>
      <c r="AF43" s="7">
        <v>1.0089467945948801E-3</v>
      </c>
      <c r="AG43" s="7">
        <v>5.5520916858328197E-4</v>
      </c>
      <c r="AH43" s="7">
        <v>9.4778500311618399E-4</v>
      </c>
      <c r="AI43" s="7">
        <v>5.4043108167687703E-4</v>
      </c>
      <c r="AJ43" s="7">
        <v>5.0174672152353695E-4</v>
      </c>
      <c r="AK43" s="7">
        <v>4.0613693027707301E-4</v>
      </c>
      <c r="AL43" s="7">
        <v>2.90568111261373E-4</v>
      </c>
      <c r="AM43" s="7">
        <v>2.7802776866874202E-4</v>
      </c>
      <c r="AN43" s="7">
        <v>1.14934458206758E-4</v>
      </c>
      <c r="AO43" s="7">
        <v>1.0873114999124E-4</v>
      </c>
      <c r="AP43" s="7">
        <v>3.8297029269534099E-5</v>
      </c>
      <c r="AQ43" s="7">
        <v>9.2183909471224196E-5</v>
      </c>
      <c r="AR43" s="7">
        <v>7.6435201946146003E-6</v>
      </c>
      <c r="AS43" s="7">
        <v>9.1394690872887205E-5</v>
      </c>
      <c r="AT43" s="7">
        <v>0</v>
      </c>
      <c r="AU43" s="7">
        <v>8.4007774902146597E-5</v>
      </c>
      <c r="AV43" s="7">
        <v>0</v>
      </c>
      <c r="AW43" s="7">
        <v>5.4852347535665803E-5</v>
      </c>
      <c r="AX43" s="7">
        <v>0</v>
      </c>
      <c r="AY43" s="7">
        <v>5.12140209078811E-5</v>
      </c>
      <c r="AZ43" s="7">
        <v>0</v>
      </c>
      <c r="BA43" s="7">
        <v>4.2803398141599899E-5</v>
      </c>
      <c r="BB43" s="7">
        <v>0</v>
      </c>
      <c r="BC43" s="7">
        <v>4.1218954357733598E-5</v>
      </c>
      <c r="BD43" s="7">
        <v>0</v>
      </c>
      <c r="BE43" s="7">
        <v>1.4366006703704101E-5</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c r="CE43" s="7">
        <v>0</v>
      </c>
    </row>
    <row r="44" spans="1:83">
      <c r="A44" s="4" t="s">
        <v>62</v>
      </c>
      <c r="B44" s="6">
        <v>124</v>
      </c>
      <c r="C44" s="7">
        <v>1.5144164256946101E-4</v>
      </c>
      <c r="D44" s="7">
        <v>5.79812310726332E-4</v>
      </c>
      <c r="E44" s="7">
        <v>1.5144164256946101E-4</v>
      </c>
      <c r="F44" s="7">
        <v>5.79812310726332E-4</v>
      </c>
      <c r="G44" s="7">
        <v>1.5144164256946101E-4</v>
      </c>
      <c r="H44" s="7">
        <v>5.79812310726332E-4</v>
      </c>
      <c r="I44" s="7">
        <v>1.5144164256946101E-4</v>
      </c>
      <c r="J44" s="7">
        <v>5.79812310726332E-4</v>
      </c>
      <c r="K44" s="7">
        <v>1.5144164256946101E-4</v>
      </c>
      <c r="L44" s="7">
        <v>5.79812310726332E-4</v>
      </c>
      <c r="M44" s="7">
        <v>1.5144164256946101E-4</v>
      </c>
      <c r="N44" s="7">
        <v>5.79812310726332E-4</v>
      </c>
      <c r="O44" s="7">
        <v>1.5144164256946101E-4</v>
      </c>
      <c r="P44" s="7">
        <v>5.79812310726332E-4</v>
      </c>
      <c r="Q44" s="7">
        <v>1.5144164256946101E-4</v>
      </c>
      <c r="R44" s="7">
        <v>5.79812310726332E-4</v>
      </c>
      <c r="S44" s="7">
        <v>1.5144164256946101E-4</v>
      </c>
      <c r="T44" s="7">
        <v>5.79812310726332E-4</v>
      </c>
      <c r="U44" s="7">
        <v>1.5144164256946101E-4</v>
      </c>
      <c r="V44" s="7">
        <v>5.79812310726332E-4</v>
      </c>
      <c r="W44" s="7">
        <v>1.5144164256946101E-4</v>
      </c>
      <c r="X44" s="7">
        <v>5.79812310726332E-4</v>
      </c>
      <c r="Y44" s="7">
        <v>1.5144164256946101E-4</v>
      </c>
      <c r="Z44" s="7">
        <v>5.79812310726332E-4</v>
      </c>
      <c r="AA44" s="7">
        <v>1.5144164256946101E-4</v>
      </c>
      <c r="AB44" s="7">
        <v>5.6410716221491305E-4</v>
      </c>
      <c r="AC44" s="7">
        <v>1.5144164256946101E-4</v>
      </c>
      <c r="AD44" s="7">
        <v>5.0112336676982395E-4</v>
      </c>
      <c r="AE44" s="7">
        <v>1.5144164256946101E-4</v>
      </c>
      <c r="AF44" s="7">
        <v>3.7499225663242602E-4</v>
      </c>
      <c r="AG44" s="7">
        <v>1.3399747482415399E-4</v>
      </c>
      <c r="AH44" s="7">
        <v>2.4512764052396599E-4</v>
      </c>
      <c r="AI44" s="7">
        <v>1.3399747482415399E-4</v>
      </c>
      <c r="AJ44" s="7">
        <v>1.2909119581911999E-4</v>
      </c>
      <c r="AK44" s="7">
        <v>1.2810709456140401E-4</v>
      </c>
      <c r="AL44" s="7">
        <v>4.8690841375986003E-5</v>
      </c>
      <c r="AM44" s="7">
        <v>1.1723567811491401E-4</v>
      </c>
      <c r="AN44" s="7">
        <v>1.87063269032889E-5</v>
      </c>
      <c r="AO44" s="7">
        <v>1.0508073506366401E-4</v>
      </c>
      <c r="AP44" s="7">
        <v>3.7335059710640298E-6</v>
      </c>
      <c r="AQ44" s="7">
        <v>9.6996810584940604E-5</v>
      </c>
      <c r="AR44" s="7">
        <v>0</v>
      </c>
      <c r="AS44" s="7">
        <v>8.1935256832353596E-5</v>
      </c>
      <c r="AT44" s="7">
        <v>0</v>
      </c>
      <c r="AU44" s="7">
        <v>7.0243526092482497E-5</v>
      </c>
      <c r="AV44" s="7">
        <v>0</v>
      </c>
      <c r="AW44" s="7">
        <v>5.2914641076151002E-5</v>
      </c>
      <c r="AX44" s="7">
        <v>0</v>
      </c>
      <c r="AY44" s="7">
        <v>4.50212507107599E-5</v>
      </c>
      <c r="AZ44" s="7">
        <v>0</v>
      </c>
      <c r="BA44" s="7">
        <v>3.4811321407803302E-5</v>
      </c>
      <c r="BB44" s="7">
        <v>0</v>
      </c>
      <c r="BC44" s="7">
        <v>2.4106973801345001E-5</v>
      </c>
      <c r="BD44" s="7">
        <v>0</v>
      </c>
      <c r="BE44" s="7">
        <v>9.6604716369846895E-6</v>
      </c>
      <c r="BF44" s="7">
        <v>0</v>
      </c>
      <c r="BG44" s="7">
        <v>1.6198426015943101E-6</v>
      </c>
      <c r="BH44" s="7">
        <v>0</v>
      </c>
      <c r="BI44" s="7">
        <v>2.18689731688732E-7</v>
      </c>
      <c r="BJ44" s="7">
        <v>0</v>
      </c>
      <c r="BK44" s="7">
        <v>6.9193506186374498E-8</v>
      </c>
      <c r="BL44" s="7">
        <v>0</v>
      </c>
      <c r="BM44" s="7">
        <v>1.2545168802372299E-9</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c r="CE44" s="7">
        <v>0</v>
      </c>
    </row>
    <row r="45" spans="1:83">
      <c r="A45" s="4" t="s">
        <v>63</v>
      </c>
      <c r="B45" s="6">
        <v>844</v>
      </c>
      <c r="C45" s="7">
        <v>6.0763144031349299E-4</v>
      </c>
      <c r="D45" s="7"/>
      <c r="E45" s="7">
        <v>6.0763144031349299E-4</v>
      </c>
      <c r="F45" s="7"/>
      <c r="G45" s="7">
        <v>6.0763144031349299E-4</v>
      </c>
      <c r="H45" s="7"/>
      <c r="I45" s="7">
        <v>6.0763144031349299E-4</v>
      </c>
      <c r="J45" s="7"/>
      <c r="K45" s="7">
        <v>6.0763144031349299E-4</v>
      </c>
      <c r="L45" s="7"/>
      <c r="M45" s="7">
        <v>6.0763144031349299E-4</v>
      </c>
      <c r="N45" s="7"/>
      <c r="O45" s="7">
        <v>6.0763144031349299E-4</v>
      </c>
      <c r="P45" s="7"/>
      <c r="Q45" s="7">
        <v>6.0763144031349299E-4</v>
      </c>
      <c r="R45" s="7"/>
      <c r="S45" s="7">
        <v>6.0763144031349299E-4</v>
      </c>
      <c r="T45" s="7"/>
      <c r="U45" s="7">
        <v>6.0763144031349299E-4</v>
      </c>
      <c r="V45" s="7"/>
      <c r="W45" s="7">
        <v>6.0763144031349299E-4</v>
      </c>
      <c r="X45" s="7"/>
      <c r="Y45" s="7">
        <v>6.0763144031349299E-4</v>
      </c>
      <c r="Z45" s="7"/>
      <c r="AA45" s="7">
        <v>5.04293067971129E-4</v>
      </c>
      <c r="AB45" s="7"/>
      <c r="AC45" s="7">
        <v>5.0377090665587002E-4</v>
      </c>
      <c r="AD45" s="7"/>
      <c r="AE45" s="7">
        <v>4.2876160050845101E-4</v>
      </c>
      <c r="AF45" s="7"/>
      <c r="AG45" s="7">
        <v>4.2235489938287802E-4</v>
      </c>
      <c r="AH45" s="7"/>
      <c r="AI45" s="7">
        <v>3.9940536055780901E-4</v>
      </c>
      <c r="AJ45" s="7"/>
      <c r="AK45" s="7">
        <v>3.1953277515480301E-4</v>
      </c>
      <c r="AL45" s="7"/>
      <c r="AM45" s="7">
        <v>2.7392468339520597E-4</v>
      </c>
      <c r="AN45" s="7"/>
      <c r="AO45" s="7">
        <v>2.0802098673730401E-4</v>
      </c>
      <c r="AP45" s="7"/>
      <c r="AQ45" s="7">
        <v>1.4216600272271601E-4</v>
      </c>
      <c r="AR45" s="7"/>
      <c r="AS45" s="7">
        <v>9.16254749273965E-5</v>
      </c>
      <c r="AT45" s="7"/>
      <c r="AU45" s="7">
        <v>5.0207977045495598E-5</v>
      </c>
      <c r="AV45" s="7"/>
      <c r="AW45" s="7">
        <v>2.57385477451586E-5</v>
      </c>
      <c r="AX45" s="7"/>
      <c r="AY45" s="7">
        <v>1.9065254592843099E-5</v>
      </c>
      <c r="AZ45" s="7"/>
      <c r="BA45" s="7">
        <v>1.5640892892481201E-5</v>
      </c>
      <c r="BB45" s="7"/>
      <c r="BC45" s="7">
        <v>9.8646754105056195E-6</v>
      </c>
      <c r="BD45" s="7"/>
      <c r="BE45" s="7">
        <v>3.2501461034602198E-7</v>
      </c>
      <c r="BF45" s="7"/>
      <c r="BG45" s="7">
        <v>0</v>
      </c>
      <c r="BH45" s="7"/>
      <c r="BI45" s="7">
        <v>0</v>
      </c>
      <c r="BJ45" s="7"/>
      <c r="BK45" s="7">
        <v>0</v>
      </c>
      <c r="BL45" s="7"/>
      <c r="BM45" s="7">
        <v>0</v>
      </c>
      <c r="BN45" s="7"/>
      <c r="BO45" s="7">
        <v>0</v>
      </c>
      <c r="BP45" s="7"/>
      <c r="BQ45" s="7">
        <v>0</v>
      </c>
      <c r="BR45" s="7"/>
      <c r="BS45" s="7">
        <v>0</v>
      </c>
      <c r="BT45" s="7"/>
      <c r="BU45" s="7">
        <v>0</v>
      </c>
      <c r="BV45" s="7"/>
      <c r="BW45" s="7">
        <v>0</v>
      </c>
      <c r="BX45" s="7"/>
      <c r="BY45" s="7">
        <v>0</v>
      </c>
      <c r="BZ45" s="7"/>
      <c r="CA45" s="7">
        <v>0</v>
      </c>
      <c r="CB45" s="7"/>
      <c r="CC45" s="7">
        <v>0</v>
      </c>
      <c r="CD45" s="7"/>
      <c r="CE45" s="7">
        <v>0</v>
      </c>
    </row>
    <row r="46" spans="1:83">
      <c r="A46" s="4" t="s">
        <v>64</v>
      </c>
      <c r="B46" s="6">
        <v>81</v>
      </c>
      <c r="C46" s="7">
        <v>3.9264051598209498E-4</v>
      </c>
      <c r="D46" s="7">
        <v>2.8394596491146101E-3</v>
      </c>
      <c r="E46" s="7">
        <v>3.9264051598209498E-4</v>
      </c>
      <c r="F46" s="7">
        <v>2.8394596491146101E-3</v>
      </c>
      <c r="G46" s="7">
        <v>3.9264051598209498E-4</v>
      </c>
      <c r="H46" s="7">
        <v>2.8394596491146101E-3</v>
      </c>
      <c r="I46" s="7">
        <v>3.9264051598209498E-4</v>
      </c>
      <c r="J46" s="7">
        <v>2.8394596491146101E-3</v>
      </c>
      <c r="K46" s="7">
        <v>3.9264051598209498E-4</v>
      </c>
      <c r="L46" s="7">
        <v>2.8394596491146101E-3</v>
      </c>
      <c r="M46" s="7">
        <v>3.9264051598209498E-4</v>
      </c>
      <c r="N46" s="7">
        <v>2.8394596491146101E-3</v>
      </c>
      <c r="O46" s="7">
        <v>3.9264051598209498E-4</v>
      </c>
      <c r="P46" s="7">
        <v>2.8394596491146101E-3</v>
      </c>
      <c r="Q46" s="7">
        <v>3.9264051598209498E-4</v>
      </c>
      <c r="R46" s="7">
        <v>2.8394596491146101E-3</v>
      </c>
      <c r="S46" s="7">
        <v>3.9264051598209498E-4</v>
      </c>
      <c r="T46" s="7">
        <v>2.8394596491146101E-3</v>
      </c>
      <c r="U46" s="7">
        <v>3.9264051598209498E-4</v>
      </c>
      <c r="V46" s="7">
        <v>2.8394596491146101E-3</v>
      </c>
      <c r="W46" s="7">
        <v>3.9264051598209498E-4</v>
      </c>
      <c r="X46" s="7">
        <v>2.8394596491146101E-3</v>
      </c>
      <c r="Y46" s="7">
        <v>3.9264051598209498E-4</v>
      </c>
      <c r="Z46" s="7">
        <v>2.8394596491146101E-3</v>
      </c>
      <c r="AA46" s="7">
        <v>3.9264051598209498E-4</v>
      </c>
      <c r="AB46" s="7">
        <v>2.8394596491146101E-3</v>
      </c>
      <c r="AC46" s="7">
        <v>2.7212624859315201E-4</v>
      </c>
      <c r="AD46" s="7">
        <v>2.8394596491146101E-3</v>
      </c>
      <c r="AE46" s="7">
        <v>2.7212624859315201E-4</v>
      </c>
      <c r="AF46" s="7">
        <v>2.7971786388865201E-3</v>
      </c>
      <c r="AG46" s="7">
        <v>2.2427038753028601E-4</v>
      </c>
      <c r="AH46" s="7">
        <v>2.6276152312253902E-3</v>
      </c>
      <c r="AI46" s="7">
        <v>1.97678364156135E-4</v>
      </c>
      <c r="AJ46" s="7">
        <v>1.39102995231811E-3</v>
      </c>
      <c r="AK46" s="7">
        <v>1.87022390713376E-4</v>
      </c>
      <c r="AL46" s="7">
        <v>8.0556370099595304E-4</v>
      </c>
      <c r="AM46" s="7">
        <v>1.6504429252085E-4</v>
      </c>
      <c r="AN46" s="7">
        <v>3.1864139228161001E-4</v>
      </c>
      <c r="AO46" s="7">
        <v>1.60326564768247E-4</v>
      </c>
      <c r="AP46" s="7">
        <v>1.0617371776127E-4</v>
      </c>
      <c r="AQ46" s="7">
        <v>1.49885974894295E-4</v>
      </c>
      <c r="AR46" s="7">
        <v>2.1190702551191101E-5</v>
      </c>
      <c r="AS46" s="7">
        <v>1.3735494188499501E-4</v>
      </c>
      <c r="AT46" s="7">
        <v>0</v>
      </c>
      <c r="AU46" s="7">
        <v>1.26077148690179E-4</v>
      </c>
      <c r="AV46" s="7">
        <v>0</v>
      </c>
      <c r="AW46" s="7">
        <v>1.08952436794558E-4</v>
      </c>
      <c r="AX46" s="7">
        <v>0</v>
      </c>
      <c r="AY46" s="7">
        <v>9.5401188574443797E-5</v>
      </c>
      <c r="AZ46" s="7">
        <v>0</v>
      </c>
      <c r="BA46" s="7">
        <v>8.0400214852016199E-5</v>
      </c>
      <c r="BB46" s="7">
        <v>0</v>
      </c>
      <c r="BC46" s="7">
        <v>5.6798319516554498E-5</v>
      </c>
      <c r="BD46" s="7">
        <v>0</v>
      </c>
      <c r="BE46" s="7">
        <v>4.1009393997706199E-5</v>
      </c>
      <c r="BF46" s="7">
        <v>0</v>
      </c>
      <c r="BG46" s="7">
        <v>3.5348845461821803E-5</v>
      </c>
      <c r="BH46" s="7">
        <v>0</v>
      </c>
      <c r="BI46" s="7">
        <v>1.3974617091280101E-5</v>
      </c>
      <c r="BJ46" s="7">
        <v>0</v>
      </c>
      <c r="BK46" s="7">
        <v>4.83378166823705E-6</v>
      </c>
      <c r="BL46" s="7">
        <v>0</v>
      </c>
      <c r="BM46" s="7">
        <v>2.1829654574251898E-6</v>
      </c>
      <c r="BN46" s="7">
        <v>0</v>
      </c>
      <c r="BO46" s="7">
        <v>4.6136210211936198E-7</v>
      </c>
      <c r="BP46" s="7">
        <v>0</v>
      </c>
      <c r="BQ46" s="7">
        <v>9.35975202009104E-8</v>
      </c>
      <c r="BR46" s="7">
        <v>0</v>
      </c>
      <c r="BS46" s="7">
        <v>5.7351503800567903E-8</v>
      </c>
      <c r="BT46" s="7">
        <v>0</v>
      </c>
      <c r="BU46" s="7">
        <v>0</v>
      </c>
      <c r="BV46" s="7">
        <v>0</v>
      </c>
      <c r="BW46" s="7">
        <v>0</v>
      </c>
      <c r="BX46" s="7">
        <v>0</v>
      </c>
      <c r="BY46" s="7">
        <v>0</v>
      </c>
      <c r="BZ46" s="7">
        <v>0</v>
      </c>
      <c r="CA46" s="7">
        <v>0</v>
      </c>
      <c r="CB46" s="7">
        <v>0</v>
      </c>
      <c r="CC46" s="7">
        <v>0</v>
      </c>
      <c r="CD46" s="7"/>
      <c r="CE46" s="7">
        <v>0</v>
      </c>
    </row>
    <row r="47" spans="1:83">
      <c r="A47" s="4" t="s">
        <v>65</v>
      </c>
      <c r="B47" s="6">
        <v>884</v>
      </c>
      <c r="C47" s="7">
        <v>7.7940356734498199E-4</v>
      </c>
      <c r="D47" s="7"/>
      <c r="E47" s="7">
        <v>7.7940356734498199E-4</v>
      </c>
      <c r="F47" s="7"/>
      <c r="G47" s="7">
        <v>7.7940356734498199E-4</v>
      </c>
      <c r="H47" s="7"/>
      <c r="I47" s="7">
        <v>7.7940356734498199E-4</v>
      </c>
      <c r="J47" s="7"/>
      <c r="K47" s="7">
        <v>7.7940356734498199E-4</v>
      </c>
      <c r="L47" s="7"/>
      <c r="M47" s="7">
        <v>7.7940356734498199E-4</v>
      </c>
      <c r="N47" s="7"/>
      <c r="O47" s="7">
        <v>7.7940356734498199E-4</v>
      </c>
      <c r="P47" s="7"/>
      <c r="Q47" s="7">
        <v>7.7940356734498199E-4</v>
      </c>
      <c r="R47" s="7"/>
      <c r="S47" s="7">
        <v>7.7940356734498199E-4</v>
      </c>
      <c r="T47" s="7"/>
      <c r="U47" s="7">
        <v>7.7940356734498199E-4</v>
      </c>
      <c r="V47" s="7"/>
      <c r="W47" s="7">
        <v>7.7940356734498199E-4</v>
      </c>
      <c r="X47" s="7"/>
      <c r="Y47" s="7">
        <v>7.7940356734498199E-4</v>
      </c>
      <c r="Z47" s="7"/>
      <c r="AA47" s="7">
        <v>6.7281160654089199E-4</v>
      </c>
      <c r="AB47" s="7"/>
      <c r="AC47" s="7">
        <v>5.1586775874813598E-4</v>
      </c>
      <c r="AD47" s="7"/>
      <c r="AE47" s="7">
        <v>4.9374002456518799E-4</v>
      </c>
      <c r="AF47" s="7"/>
      <c r="AG47" s="7">
        <v>4.3968771052805698E-4</v>
      </c>
      <c r="AH47" s="7"/>
      <c r="AI47" s="7">
        <v>3.8093927642494799E-4</v>
      </c>
      <c r="AJ47" s="7"/>
      <c r="AK47" s="7">
        <v>2.2092682591046399E-4</v>
      </c>
      <c r="AL47" s="7"/>
      <c r="AM47" s="7">
        <v>1.0389406262617601E-4</v>
      </c>
      <c r="AN47" s="7"/>
      <c r="AO47" s="7">
        <v>8.9225134142097495E-5</v>
      </c>
      <c r="AP47" s="7"/>
      <c r="AQ47" s="7">
        <v>7.3710609623367097E-5</v>
      </c>
      <c r="AR47" s="7"/>
      <c r="AS47" s="7">
        <v>4.9808589900689401E-5</v>
      </c>
      <c r="AT47" s="7"/>
      <c r="AU47" s="7">
        <v>2.29605944301347E-5</v>
      </c>
      <c r="AV47" s="7"/>
      <c r="AW47" s="7">
        <v>1.5869435214680799E-6</v>
      </c>
      <c r="AX47" s="7"/>
      <c r="AY47" s="7">
        <v>0</v>
      </c>
      <c r="AZ47" s="7"/>
      <c r="BA47" s="7">
        <v>0</v>
      </c>
      <c r="BB47" s="7"/>
      <c r="BC47" s="7">
        <v>0</v>
      </c>
      <c r="BD47" s="7"/>
      <c r="BE47" s="7">
        <v>0</v>
      </c>
      <c r="BF47" s="7"/>
      <c r="BG47" s="7">
        <v>0</v>
      </c>
      <c r="BH47" s="7"/>
      <c r="BI47" s="7">
        <v>0</v>
      </c>
      <c r="BJ47" s="7"/>
      <c r="BK47" s="7">
        <v>0</v>
      </c>
      <c r="BL47" s="7"/>
      <c r="BM47" s="7">
        <v>0</v>
      </c>
      <c r="BN47" s="7"/>
      <c r="BO47" s="7">
        <v>0</v>
      </c>
      <c r="BP47" s="7"/>
      <c r="BQ47" s="7">
        <v>0</v>
      </c>
      <c r="BR47" s="7"/>
      <c r="BS47" s="7">
        <v>0</v>
      </c>
      <c r="BT47" s="7"/>
      <c r="BU47" s="7">
        <v>0</v>
      </c>
      <c r="BV47" s="7"/>
      <c r="BW47" s="7">
        <v>0</v>
      </c>
      <c r="BX47" s="7"/>
      <c r="BY47" s="7">
        <v>0</v>
      </c>
      <c r="BZ47" s="7"/>
      <c r="CA47" s="7">
        <v>0</v>
      </c>
      <c r="CB47" s="7"/>
      <c r="CC47" s="7">
        <v>0</v>
      </c>
      <c r="CD47" s="7"/>
      <c r="CE47" s="7">
        <v>0</v>
      </c>
    </row>
    <row r="48" spans="1:83">
      <c r="A48" s="4" t="s">
        <v>66</v>
      </c>
      <c r="B48" s="6">
        <v>883</v>
      </c>
      <c r="C48" s="7">
        <v>5.4094857043240202E-4</v>
      </c>
      <c r="D48" s="7"/>
      <c r="E48" s="7">
        <v>5.4094857043240202E-4</v>
      </c>
      <c r="F48" s="7"/>
      <c r="G48" s="7">
        <v>5.4094857043240202E-4</v>
      </c>
      <c r="H48" s="7"/>
      <c r="I48" s="7">
        <v>5.4094857043240202E-4</v>
      </c>
      <c r="J48" s="7"/>
      <c r="K48" s="7">
        <v>5.4094857043240202E-4</v>
      </c>
      <c r="L48" s="7"/>
      <c r="M48" s="7">
        <v>5.4094857043240202E-4</v>
      </c>
      <c r="N48" s="7"/>
      <c r="O48" s="7">
        <v>5.4094857043240202E-4</v>
      </c>
      <c r="P48" s="7"/>
      <c r="Q48" s="7">
        <v>5.4094857043240202E-4</v>
      </c>
      <c r="R48" s="7"/>
      <c r="S48" s="7">
        <v>5.4094857043240202E-4</v>
      </c>
      <c r="T48" s="7"/>
      <c r="U48" s="7">
        <v>5.4094857043240202E-4</v>
      </c>
      <c r="V48" s="7"/>
      <c r="W48" s="7">
        <v>5.4094857043240202E-4</v>
      </c>
      <c r="X48" s="7"/>
      <c r="Y48" s="7">
        <v>2.2828686779388001E-4</v>
      </c>
      <c r="Z48" s="7"/>
      <c r="AA48" s="7">
        <v>2.2828686779388001E-4</v>
      </c>
      <c r="AB48" s="7"/>
      <c r="AC48" s="7">
        <v>9.3902986412099093E-5</v>
      </c>
      <c r="AD48" s="7"/>
      <c r="AE48" s="7">
        <v>6.7059297140945797E-5</v>
      </c>
      <c r="AF48" s="7"/>
      <c r="AG48" s="7">
        <v>2.9385269713335901E-5</v>
      </c>
      <c r="AH48" s="7"/>
      <c r="AI48" s="7">
        <v>0</v>
      </c>
      <c r="AJ48" s="7"/>
      <c r="AK48" s="7">
        <v>0</v>
      </c>
      <c r="AL48" s="7"/>
      <c r="AM48" s="7">
        <v>0</v>
      </c>
      <c r="AN48" s="7"/>
      <c r="AO48" s="7">
        <v>0</v>
      </c>
      <c r="AP48" s="7"/>
      <c r="AQ48" s="7">
        <v>0</v>
      </c>
      <c r="AR48" s="7"/>
      <c r="AS48" s="7">
        <v>0</v>
      </c>
      <c r="AT48" s="7"/>
      <c r="AU48" s="7">
        <v>0</v>
      </c>
      <c r="AV48" s="7"/>
      <c r="AW48" s="7">
        <v>0</v>
      </c>
      <c r="AX48" s="7"/>
      <c r="AY48" s="7">
        <v>0</v>
      </c>
      <c r="AZ48" s="7"/>
      <c r="BA48" s="7">
        <v>0</v>
      </c>
      <c r="BB48" s="7"/>
      <c r="BC48" s="7">
        <v>0</v>
      </c>
      <c r="BD48" s="7"/>
      <c r="BE48" s="7">
        <v>0</v>
      </c>
      <c r="BF48" s="7"/>
      <c r="BG48" s="7">
        <v>0</v>
      </c>
      <c r="BH48" s="7"/>
      <c r="BI48" s="7">
        <v>0</v>
      </c>
      <c r="BJ48" s="7"/>
      <c r="BK48" s="7">
        <v>0</v>
      </c>
      <c r="BL48" s="7"/>
      <c r="BM48" s="7">
        <v>0</v>
      </c>
      <c r="BN48" s="7"/>
      <c r="BO48" s="7">
        <v>0</v>
      </c>
      <c r="BP48" s="7"/>
      <c r="BQ48" s="7">
        <v>0</v>
      </c>
      <c r="BR48" s="7"/>
      <c r="BS48" s="7">
        <v>0</v>
      </c>
      <c r="BT48" s="7"/>
      <c r="BU48" s="7">
        <v>0</v>
      </c>
      <c r="BV48" s="7"/>
      <c r="BW48" s="7">
        <v>0</v>
      </c>
      <c r="BX48" s="7"/>
      <c r="BY48" s="7">
        <v>0</v>
      </c>
      <c r="BZ48" s="7"/>
      <c r="CA48" s="7">
        <v>0</v>
      </c>
      <c r="CB48" s="7"/>
      <c r="CC48" s="7">
        <v>0</v>
      </c>
      <c r="CD48" s="7"/>
      <c r="CE48" s="7">
        <v>0</v>
      </c>
    </row>
    <row r="49" spans="1:83">
      <c r="A49" s="4" t="s">
        <v>67</v>
      </c>
      <c r="B49" s="6">
        <v>582</v>
      </c>
      <c r="C49" s="7">
        <v>1.69699503569368E-3</v>
      </c>
      <c r="D49" s="7">
        <v>6.7586430484037395E-4</v>
      </c>
      <c r="E49" s="7">
        <v>1.69699503569368E-3</v>
      </c>
      <c r="F49" s="7">
        <v>6.7586430484037395E-4</v>
      </c>
      <c r="G49" s="7">
        <v>1.69699503569368E-3</v>
      </c>
      <c r="H49" s="7">
        <v>6.7586430484037395E-4</v>
      </c>
      <c r="I49" s="7">
        <v>1.69699503569368E-3</v>
      </c>
      <c r="J49" s="7">
        <v>6.7586430484037395E-4</v>
      </c>
      <c r="K49" s="7">
        <v>1.69699503569368E-3</v>
      </c>
      <c r="L49" s="7">
        <v>6.7586430484037395E-4</v>
      </c>
      <c r="M49" s="7">
        <v>1.69699503569368E-3</v>
      </c>
      <c r="N49" s="7">
        <v>6.7586430484037395E-4</v>
      </c>
      <c r="O49" s="7">
        <v>1.69699503569368E-3</v>
      </c>
      <c r="P49" s="7">
        <v>6.7586430484037395E-4</v>
      </c>
      <c r="Q49" s="7">
        <v>1.69699503569368E-3</v>
      </c>
      <c r="R49" s="7">
        <v>6.7586430484037395E-4</v>
      </c>
      <c r="S49" s="7">
        <v>1.69699503569368E-3</v>
      </c>
      <c r="T49" s="7">
        <v>6.7586430484037395E-4</v>
      </c>
      <c r="U49" s="7">
        <v>1.69699503569368E-3</v>
      </c>
      <c r="V49" s="7">
        <v>6.7586430484037395E-4</v>
      </c>
      <c r="W49" s="7">
        <v>1.17832691140321E-3</v>
      </c>
      <c r="X49" s="7">
        <v>6.7586430484037395E-4</v>
      </c>
      <c r="Y49" s="7">
        <v>1.17832691140321E-3</v>
      </c>
      <c r="Z49" s="7">
        <v>6.7586430484037395E-4</v>
      </c>
      <c r="AA49" s="7">
        <v>6.0132509636977999E-4</v>
      </c>
      <c r="AB49" s="7">
        <v>6.5755743366030799E-4</v>
      </c>
      <c r="AC49" s="7">
        <v>5.4089520806453099E-4</v>
      </c>
      <c r="AD49" s="7">
        <v>5.8413971151608001E-4</v>
      </c>
      <c r="AE49" s="7">
        <v>2.90821161190137E-4</v>
      </c>
      <c r="AF49" s="7">
        <v>4.3711365930107699E-4</v>
      </c>
      <c r="AG49" s="7">
        <v>1.40025491720955E-4</v>
      </c>
      <c r="AH49" s="7">
        <v>2.85735606669584E-4</v>
      </c>
      <c r="AI49" s="7">
        <v>8.3079482760007502E-5</v>
      </c>
      <c r="AJ49" s="7">
        <v>1.5047650715455601E-4</v>
      </c>
      <c r="AK49" s="7">
        <v>0</v>
      </c>
      <c r="AL49" s="7">
        <v>5.6756990236116199E-5</v>
      </c>
      <c r="AM49" s="7">
        <v>0</v>
      </c>
      <c r="AN49" s="7">
        <v>2.1805226268427601E-5</v>
      </c>
      <c r="AO49" s="7">
        <v>0</v>
      </c>
      <c r="AP49" s="7">
        <v>4.3520004164882499E-6</v>
      </c>
      <c r="AQ49" s="7">
        <v>0</v>
      </c>
      <c r="AR49" s="7">
        <v>0</v>
      </c>
      <c r="AS49" s="7">
        <v>0</v>
      </c>
      <c r="AT49" s="7">
        <v>0</v>
      </c>
      <c r="AU49" s="7">
        <v>0</v>
      </c>
      <c r="AV49" s="7">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c r="CE49" s="7">
        <v>0</v>
      </c>
    </row>
    <row r="50" spans="1:83">
      <c r="A50" s="4" t="s">
        <v>69</v>
      </c>
      <c r="B50" s="6">
        <v>184</v>
      </c>
      <c r="C50" s="7">
        <v>5.2452405973266701E-4</v>
      </c>
      <c r="D50" s="7"/>
      <c r="E50" s="7">
        <v>5.2452405973266701E-4</v>
      </c>
      <c r="F50" s="7"/>
      <c r="G50" s="7">
        <v>5.2452405973266701E-4</v>
      </c>
      <c r="H50" s="7"/>
      <c r="I50" s="7">
        <v>5.2452405973266701E-4</v>
      </c>
      <c r="J50" s="7"/>
      <c r="K50" s="7">
        <v>5.2452405973266701E-4</v>
      </c>
      <c r="L50" s="7"/>
      <c r="M50" s="7">
        <v>5.2452405973266701E-4</v>
      </c>
      <c r="N50" s="7"/>
      <c r="O50" s="7">
        <v>5.2452405973266701E-4</v>
      </c>
      <c r="P50" s="7"/>
      <c r="Q50" s="7">
        <v>5.2452405973266701E-4</v>
      </c>
      <c r="R50" s="7"/>
      <c r="S50" s="7">
        <v>5.2452405973266701E-4</v>
      </c>
      <c r="T50" s="7"/>
      <c r="U50" s="7">
        <v>5.2452405973266701E-4</v>
      </c>
      <c r="V50" s="7"/>
      <c r="W50" s="7">
        <v>5.2452405973266701E-4</v>
      </c>
      <c r="X50" s="7"/>
      <c r="Y50" s="7">
        <v>5.2452405973266701E-4</v>
      </c>
      <c r="Z50" s="7"/>
      <c r="AA50" s="7">
        <v>5.2452405973266701E-4</v>
      </c>
      <c r="AB50" s="7"/>
      <c r="AC50" s="7">
        <v>5.2452405973266701E-4</v>
      </c>
      <c r="AD50" s="7"/>
      <c r="AE50" s="7">
        <v>5.2452405973266701E-4</v>
      </c>
      <c r="AF50" s="7"/>
      <c r="AG50" s="7">
        <v>5.2452405973266701E-4</v>
      </c>
      <c r="AH50" s="7"/>
      <c r="AI50" s="7">
        <v>5.2452405973266701E-4</v>
      </c>
      <c r="AJ50" s="7"/>
      <c r="AK50" s="7">
        <v>5.2452405973266701E-4</v>
      </c>
      <c r="AL50" s="7"/>
      <c r="AM50" s="7">
        <v>5.2452405973266701E-4</v>
      </c>
      <c r="AN50" s="7"/>
      <c r="AO50" s="7">
        <v>4.4101995149280801E-4</v>
      </c>
      <c r="AP50" s="7"/>
      <c r="AQ50" s="7">
        <v>4.2584795012590599E-4</v>
      </c>
      <c r="AR50" s="7"/>
      <c r="AS50" s="7">
        <v>3.7716938176179498E-4</v>
      </c>
      <c r="AT50" s="7"/>
      <c r="AU50" s="7">
        <v>3.1987388743020298E-4</v>
      </c>
      <c r="AV50" s="7"/>
      <c r="AW50" s="7">
        <v>2.5205351849588801E-4</v>
      </c>
      <c r="AX50" s="7"/>
      <c r="AY50" s="7">
        <v>2.0920899118023699E-4</v>
      </c>
      <c r="AZ50" s="7"/>
      <c r="BA50" s="7">
        <v>1.5714810102627699E-4</v>
      </c>
      <c r="BB50" s="7"/>
      <c r="BC50" s="7">
        <v>1.19939200182513E-4</v>
      </c>
      <c r="BD50" s="7"/>
      <c r="BE50" s="7">
        <v>5.3592231764925703E-5</v>
      </c>
      <c r="BF50" s="7"/>
      <c r="BG50" s="7">
        <v>7.35920079619679E-6</v>
      </c>
      <c r="BH50" s="7"/>
      <c r="BI50" s="7">
        <v>1.4686311945536901E-6</v>
      </c>
      <c r="BJ50" s="7"/>
      <c r="BK50" s="7">
        <v>2.0958165419701099E-7</v>
      </c>
      <c r="BL50" s="7"/>
      <c r="BM50" s="7">
        <v>0</v>
      </c>
      <c r="BN50" s="7"/>
      <c r="BO50" s="7">
        <v>0</v>
      </c>
      <c r="BP50" s="7"/>
      <c r="BQ50" s="7">
        <v>0</v>
      </c>
      <c r="BR50" s="7"/>
      <c r="BS50" s="7">
        <v>0</v>
      </c>
      <c r="BT50" s="7"/>
      <c r="BU50" s="7">
        <v>0</v>
      </c>
      <c r="BV50" s="7"/>
      <c r="BW50" s="7">
        <v>0</v>
      </c>
      <c r="BX50" s="7"/>
      <c r="BY50" s="7">
        <v>0</v>
      </c>
      <c r="BZ50" s="7"/>
      <c r="CA50" s="7">
        <v>0</v>
      </c>
      <c r="CB50" s="7"/>
      <c r="CC50" s="7">
        <v>0</v>
      </c>
      <c r="CD50" s="7"/>
      <c r="CE50" s="7">
        <v>0</v>
      </c>
    </row>
    <row r="51" spans="1:83">
      <c r="A51" s="4" t="s">
        <v>70</v>
      </c>
      <c r="B51" s="6">
        <v>622</v>
      </c>
      <c r="C51" s="7">
        <v>3.3048622633794402E-3</v>
      </c>
      <c r="D51" s="7">
        <v>4.6431884135422598E-3</v>
      </c>
      <c r="E51" s="7">
        <v>3.3048622633794402E-3</v>
      </c>
      <c r="F51" s="7">
        <v>4.6431884135422598E-3</v>
      </c>
      <c r="G51" s="7">
        <v>3.3048622633794402E-3</v>
      </c>
      <c r="H51" s="7">
        <v>4.6431884135422598E-3</v>
      </c>
      <c r="I51" s="7">
        <v>3.3048622633794402E-3</v>
      </c>
      <c r="J51" s="7">
        <v>4.6431884135422598E-3</v>
      </c>
      <c r="K51" s="7">
        <v>3.3048622633794402E-3</v>
      </c>
      <c r="L51" s="7">
        <v>4.6431884135422598E-3</v>
      </c>
      <c r="M51" s="7">
        <v>3.3048622633794402E-3</v>
      </c>
      <c r="N51" s="7">
        <v>4.6431884135422598E-3</v>
      </c>
      <c r="O51" s="7">
        <v>3.3048622633794402E-3</v>
      </c>
      <c r="P51" s="7">
        <v>4.6431884135422598E-3</v>
      </c>
      <c r="Q51" s="7">
        <v>3.3048621579828399E-3</v>
      </c>
      <c r="R51" s="7">
        <v>4.6431884135422598E-3</v>
      </c>
      <c r="S51" s="7">
        <v>3.3048602552571702E-3</v>
      </c>
      <c r="T51" s="7">
        <v>4.6431884135422598E-3</v>
      </c>
      <c r="U51" s="7">
        <v>3.3046931257912E-3</v>
      </c>
      <c r="V51" s="7">
        <v>4.6431884135422598E-3</v>
      </c>
      <c r="W51" s="7">
        <v>3.3032060737793198E-3</v>
      </c>
      <c r="X51" s="7">
        <v>4.6431884135422598E-3</v>
      </c>
      <c r="Y51" s="7">
        <v>3.20988581897699E-3</v>
      </c>
      <c r="Z51" s="7">
        <v>4.6431884135422598E-3</v>
      </c>
      <c r="AA51" s="7">
        <v>2.9693874044232202E-3</v>
      </c>
      <c r="AB51" s="7">
        <v>4.6431884135422598E-3</v>
      </c>
      <c r="AC51" s="7">
        <v>2.5733702272583299E-3</v>
      </c>
      <c r="AD51" s="7">
        <v>4.6431884135422598E-3</v>
      </c>
      <c r="AE51" s="7">
        <v>2.3549528032286598E-3</v>
      </c>
      <c r="AF51" s="7">
        <v>4.5740489570737604E-3</v>
      </c>
      <c r="AG51" s="7">
        <v>1.91655382693592E-3</v>
      </c>
      <c r="AH51" s="7">
        <v>4.29677266260051E-3</v>
      </c>
      <c r="AI51" s="7">
        <v>1.29114197185857E-3</v>
      </c>
      <c r="AJ51" s="7">
        <v>2.27466312455178E-3</v>
      </c>
      <c r="AK51" s="7">
        <v>8.2159469253768002E-4</v>
      </c>
      <c r="AL51" s="7">
        <v>1.3172872676676E-3</v>
      </c>
      <c r="AM51" s="7">
        <v>6.5468803109755005E-4</v>
      </c>
      <c r="AN51" s="7">
        <v>5.2105407491119797E-4</v>
      </c>
      <c r="AO51" s="7">
        <v>4.9365070732385703E-4</v>
      </c>
      <c r="AP51" s="7">
        <v>1.7361915189939E-4</v>
      </c>
      <c r="AQ51" s="7">
        <v>4.05473561517253E-4</v>
      </c>
      <c r="AR51" s="7">
        <v>3.4651812921937702E-5</v>
      </c>
      <c r="AS51" s="7">
        <v>3.4802562808412899E-4</v>
      </c>
      <c r="AT51" s="7">
        <v>0</v>
      </c>
      <c r="AU51" s="7">
        <v>2.9528828803936601E-4</v>
      </c>
      <c r="AV51" s="7">
        <v>0</v>
      </c>
      <c r="AW51" s="7">
        <v>1.7846791973260499E-4</v>
      </c>
      <c r="AX51" s="7">
        <v>0</v>
      </c>
      <c r="AY51" s="7">
        <v>1.36090256702752E-4</v>
      </c>
      <c r="AZ51" s="7">
        <v>0</v>
      </c>
      <c r="BA51" s="7">
        <v>1.2584273905067399E-4</v>
      </c>
      <c r="BB51" s="7">
        <v>0</v>
      </c>
      <c r="BC51" s="7">
        <v>9.4900195566228104E-5</v>
      </c>
      <c r="BD51" s="7">
        <v>0</v>
      </c>
      <c r="BE51" s="7">
        <v>3.75544450153041E-5</v>
      </c>
      <c r="BF51" s="7">
        <v>0</v>
      </c>
      <c r="BG51" s="7">
        <v>3.0498527348724101E-6</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c r="CE51" s="7">
        <v>0</v>
      </c>
    </row>
    <row r="52" spans="1:83">
      <c r="A52" s="4" t="s">
        <v>403</v>
      </c>
      <c r="B52" s="6">
        <v>624</v>
      </c>
      <c r="C52" s="7">
        <v>1.9007384314875101E-4</v>
      </c>
      <c r="D52" s="7"/>
      <c r="E52" s="7">
        <v>1.9007384314875101E-4</v>
      </c>
      <c r="F52" s="7"/>
      <c r="G52" s="7">
        <v>1.9007384314875101E-4</v>
      </c>
      <c r="H52" s="7"/>
      <c r="I52" s="7">
        <v>1.9007384314875101E-4</v>
      </c>
      <c r="J52" s="7"/>
      <c r="K52" s="7">
        <v>1.9007384314875101E-4</v>
      </c>
      <c r="L52" s="7"/>
      <c r="M52" s="7">
        <v>1.9007384314875101E-4</v>
      </c>
      <c r="N52" s="7"/>
      <c r="O52" s="7">
        <v>1.9007384314875101E-4</v>
      </c>
      <c r="P52" s="7"/>
      <c r="Q52" s="7">
        <v>1.9007384314875101E-4</v>
      </c>
      <c r="R52" s="7"/>
      <c r="S52" s="7">
        <v>1.9007384314875101E-4</v>
      </c>
      <c r="T52" s="7"/>
      <c r="U52" s="7">
        <v>1.9007384314875101E-4</v>
      </c>
      <c r="V52" s="7"/>
      <c r="W52" s="7">
        <v>1.9007384314875101E-4</v>
      </c>
      <c r="X52" s="7"/>
      <c r="Y52" s="7">
        <v>1.7998420526536E-4</v>
      </c>
      <c r="Z52" s="7"/>
      <c r="AA52" s="7">
        <v>1.7998420526536E-4</v>
      </c>
      <c r="AB52" s="7"/>
      <c r="AC52" s="7">
        <v>1.7659840848496E-4</v>
      </c>
      <c r="AD52" s="7"/>
      <c r="AE52" s="7">
        <v>1.74388238552255E-4</v>
      </c>
      <c r="AF52" s="7"/>
      <c r="AG52" s="7">
        <v>1.7254340908323801E-4</v>
      </c>
      <c r="AH52" s="7"/>
      <c r="AI52" s="7">
        <v>1.6795070297703001E-4</v>
      </c>
      <c r="AJ52" s="7"/>
      <c r="AK52" s="7">
        <v>1.5040752368794099E-4</v>
      </c>
      <c r="AL52" s="7"/>
      <c r="AM52" s="7">
        <v>1.3960552865204901E-4</v>
      </c>
      <c r="AN52" s="7"/>
      <c r="AO52" s="7">
        <v>1.2486425358380801E-4</v>
      </c>
      <c r="AP52" s="7"/>
      <c r="AQ52" s="7">
        <v>1.11095478539191E-4</v>
      </c>
      <c r="AR52" s="7"/>
      <c r="AS52" s="7">
        <v>1.03425838169638E-4</v>
      </c>
      <c r="AT52" s="7"/>
      <c r="AU52" s="7">
        <v>9.0413215328323995E-5</v>
      </c>
      <c r="AV52" s="7"/>
      <c r="AW52" s="7">
        <v>6.3082839800003007E-5</v>
      </c>
      <c r="AX52" s="7"/>
      <c r="AY52" s="7">
        <v>4.2533679809564402E-5</v>
      </c>
      <c r="AZ52" s="7"/>
      <c r="BA52" s="7">
        <v>2.62801302252352E-5</v>
      </c>
      <c r="BB52" s="7"/>
      <c r="BC52" s="7">
        <v>9.2721506887565594E-6</v>
      </c>
      <c r="BD52" s="7"/>
      <c r="BE52" s="7">
        <v>5.0397808758354097E-6</v>
      </c>
      <c r="BF52" s="7"/>
      <c r="BG52" s="7">
        <v>2.76415810465929E-6</v>
      </c>
      <c r="BH52" s="7"/>
      <c r="BI52" s="7">
        <v>1.31021917500125E-6</v>
      </c>
      <c r="BJ52" s="7"/>
      <c r="BK52" s="7">
        <v>4.7084463325246301E-7</v>
      </c>
      <c r="BL52" s="7"/>
      <c r="BM52" s="7">
        <v>7.12685403918081E-8</v>
      </c>
      <c r="BN52" s="7"/>
      <c r="BO52" s="7">
        <v>1.3536621063529399E-9</v>
      </c>
      <c r="BP52" s="7"/>
      <c r="BQ52" s="7">
        <v>0</v>
      </c>
      <c r="BR52" s="7"/>
      <c r="BS52" s="7">
        <v>0</v>
      </c>
      <c r="BT52" s="7"/>
      <c r="BU52" s="7">
        <v>0</v>
      </c>
      <c r="BV52" s="7"/>
      <c r="BW52" s="7">
        <v>0</v>
      </c>
      <c r="BX52" s="7"/>
      <c r="BY52" s="7">
        <v>0</v>
      </c>
      <c r="BZ52" s="7"/>
      <c r="CA52" s="7">
        <v>0</v>
      </c>
      <c r="CB52" s="7"/>
      <c r="CC52" s="7">
        <v>0</v>
      </c>
      <c r="CD52" s="7"/>
      <c r="CE52" s="7">
        <v>0</v>
      </c>
    </row>
    <row r="53" spans="1:83">
      <c r="A53" s="4" t="s">
        <v>404</v>
      </c>
      <c r="B53" s="6">
        <v>625</v>
      </c>
      <c r="C53" s="7">
        <v>4.9662921604900904E-4</v>
      </c>
      <c r="D53" s="7"/>
      <c r="E53" s="7">
        <v>4.9662921604900904E-4</v>
      </c>
      <c r="F53" s="7"/>
      <c r="G53" s="7">
        <v>4.9662921604900904E-4</v>
      </c>
      <c r="H53" s="7"/>
      <c r="I53" s="7">
        <v>4.9662921604900904E-4</v>
      </c>
      <c r="J53" s="7"/>
      <c r="K53" s="7">
        <v>4.9662921604900904E-4</v>
      </c>
      <c r="L53" s="7"/>
      <c r="M53" s="7">
        <v>4.9662921604900904E-4</v>
      </c>
      <c r="N53" s="7"/>
      <c r="O53" s="7">
        <v>4.9662921604900904E-4</v>
      </c>
      <c r="P53" s="7"/>
      <c r="Q53" s="7">
        <v>4.9662921604900904E-4</v>
      </c>
      <c r="R53" s="7"/>
      <c r="S53" s="7">
        <v>4.9662921604900904E-4</v>
      </c>
      <c r="T53" s="7"/>
      <c r="U53" s="7">
        <v>4.9662921604900904E-4</v>
      </c>
      <c r="V53" s="7"/>
      <c r="W53" s="7">
        <v>4.9662921604900904E-4</v>
      </c>
      <c r="X53" s="7"/>
      <c r="Y53" s="7">
        <v>4.9445093148874097E-4</v>
      </c>
      <c r="Z53" s="7"/>
      <c r="AA53" s="7">
        <v>4.1646881063758502E-4</v>
      </c>
      <c r="AB53" s="7"/>
      <c r="AC53" s="7">
        <v>2.7072149999731999E-4</v>
      </c>
      <c r="AD53" s="7"/>
      <c r="AE53" s="7">
        <v>2.7005847901968302E-4</v>
      </c>
      <c r="AF53" s="7"/>
      <c r="AG53" s="7">
        <v>2.0644546442857601E-4</v>
      </c>
      <c r="AH53" s="7"/>
      <c r="AI53" s="7">
        <v>2.0257582022866201E-4</v>
      </c>
      <c r="AJ53" s="7"/>
      <c r="AK53" s="7">
        <v>1.8634305140487201E-4</v>
      </c>
      <c r="AL53" s="7"/>
      <c r="AM53" s="7">
        <v>1.7676635117184301E-4</v>
      </c>
      <c r="AN53" s="7"/>
      <c r="AO53" s="7">
        <v>1.6169371698185699E-4</v>
      </c>
      <c r="AP53" s="7"/>
      <c r="AQ53" s="7">
        <v>1.51489167094854E-4</v>
      </c>
      <c r="AR53" s="7"/>
      <c r="AS53" s="7">
        <v>1.4299213237944E-4</v>
      </c>
      <c r="AT53" s="7"/>
      <c r="AU53" s="7">
        <v>1.2933942591398501E-4</v>
      </c>
      <c r="AV53" s="7"/>
      <c r="AW53" s="7">
        <v>9.4405847606094105E-5</v>
      </c>
      <c r="AX53" s="7"/>
      <c r="AY53" s="7">
        <v>6.9185946007533806E-5</v>
      </c>
      <c r="AZ53" s="7"/>
      <c r="BA53" s="7">
        <v>4.9768111674006097E-5</v>
      </c>
      <c r="BB53" s="7"/>
      <c r="BC53" s="7">
        <v>1.6209479503216999E-5</v>
      </c>
      <c r="BD53" s="7"/>
      <c r="BE53" s="7">
        <v>6.63699005504286E-6</v>
      </c>
      <c r="BF53" s="7"/>
      <c r="BG53" s="7">
        <v>4.3131795409331698E-6</v>
      </c>
      <c r="BH53" s="7"/>
      <c r="BI53" s="7">
        <v>2.0019999207954302E-6</v>
      </c>
      <c r="BJ53" s="7"/>
      <c r="BK53" s="7">
        <v>8.4287674567205303E-7</v>
      </c>
      <c r="BL53" s="7"/>
      <c r="BM53" s="7">
        <v>1.0637750968993899E-7</v>
      </c>
      <c r="BN53" s="7"/>
      <c r="BO53" s="7">
        <v>5.7808031160382503E-9</v>
      </c>
      <c r="BP53" s="7"/>
      <c r="BQ53" s="7">
        <v>0</v>
      </c>
      <c r="BR53" s="7"/>
      <c r="BS53" s="7">
        <v>0</v>
      </c>
      <c r="BT53" s="7"/>
      <c r="BU53" s="7">
        <v>0</v>
      </c>
      <c r="BV53" s="7"/>
      <c r="BW53" s="7">
        <v>0</v>
      </c>
      <c r="BX53" s="7"/>
      <c r="BY53" s="7">
        <v>0</v>
      </c>
      <c r="BZ53" s="7"/>
      <c r="CA53" s="7">
        <v>0</v>
      </c>
      <c r="CB53" s="7"/>
      <c r="CC53" s="7">
        <v>0</v>
      </c>
      <c r="CD53" s="7"/>
      <c r="CE53" s="7">
        <v>0</v>
      </c>
    </row>
    <row r="54" spans="1:83">
      <c r="A54" s="4" t="s">
        <v>72</v>
      </c>
      <c r="B54" s="6">
        <v>626</v>
      </c>
      <c r="C54" s="7">
        <v>3.5789769966158901E-4</v>
      </c>
      <c r="D54" s="7"/>
      <c r="E54" s="7">
        <v>3.5789769966158901E-4</v>
      </c>
      <c r="F54" s="7"/>
      <c r="G54" s="7">
        <v>3.5789769966158901E-4</v>
      </c>
      <c r="H54" s="7"/>
      <c r="I54" s="7">
        <v>3.5789769966158901E-4</v>
      </c>
      <c r="J54" s="7"/>
      <c r="K54" s="7">
        <v>3.5789769966158901E-4</v>
      </c>
      <c r="L54" s="7"/>
      <c r="M54" s="7">
        <v>3.5789769966158901E-4</v>
      </c>
      <c r="N54" s="7"/>
      <c r="O54" s="7">
        <v>3.5789769966158901E-4</v>
      </c>
      <c r="P54" s="7"/>
      <c r="Q54" s="7">
        <v>3.5789769966158901E-4</v>
      </c>
      <c r="R54" s="7"/>
      <c r="S54" s="7">
        <v>3.5789769966158901E-4</v>
      </c>
      <c r="T54" s="7"/>
      <c r="U54" s="7">
        <v>3.5789769966158901E-4</v>
      </c>
      <c r="V54" s="7"/>
      <c r="W54" s="7">
        <v>3.5789769966158901E-4</v>
      </c>
      <c r="X54" s="7"/>
      <c r="Y54" s="7">
        <v>3.2136671953958803E-4</v>
      </c>
      <c r="Z54" s="7"/>
      <c r="AA54" s="7">
        <v>3.2136671953958803E-4</v>
      </c>
      <c r="AB54" s="7"/>
      <c r="AC54" s="7">
        <v>3.0845257813952201E-4</v>
      </c>
      <c r="AD54" s="7"/>
      <c r="AE54" s="7">
        <v>3.0727850164940802E-4</v>
      </c>
      <c r="AF54" s="7"/>
      <c r="AG54" s="7">
        <v>3.0679728441198001E-4</v>
      </c>
      <c r="AH54" s="7"/>
      <c r="AI54" s="7">
        <v>3.04214134573898E-4</v>
      </c>
      <c r="AJ54" s="7"/>
      <c r="AK54" s="7">
        <v>2.8029537388394498E-4</v>
      </c>
      <c r="AL54" s="7"/>
      <c r="AM54" s="7">
        <v>2.6163579437604202E-4</v>
      </c>
      <c r="AN54" s="7"/>
      <c r="AO54" s="7">
        <v>2.3242024664182001E-4</v>
      </c>
      <c r="AP54" s="7"/>
      <c r="AQ54" s="7">
        <v>2.07660963631479E-4</v>
      </c>
      <c r="AR54" s="7"/>
      <c r="AS54" s="7">
        <v>1.91306648033335E-4</v>
      </c>
      <c r="AT54" s="7"/>
      <c r="AU54" s="7">
        <v>1.6372312543555201E-4</v>
      </c>
      <c r="AV54" s="7"/>
      <c r="AW54" s="7">
        <v>1.0438092221267299E-4</v>
      </c>
      <c r="AX54" s="7"/>
      <c r="AY54" s="7">
        <v>7.3336132236898193E-5</v>
      </c>
      <c r="AZ54" s="7"/>
      <c r="BA54" s="7">
        <v>4.8258134733002002E-5</v>
      </c>
      <c r="BB54" s="7"/>
      <c r="BC54" s="7">
        <v>1.8441045161394801E-5</v>
      </c>
      <c r="BD54" s="7"/>
      <c r="BE54" s="7">
        <v>9.7582254419227004E-6</v>
      </c>
      <c r="BF54" s="7"/>
      <c r="BG54" s="7">
        <v>4.5700389917791398E-6</v>
      </c>
      <c r="BH54" s="7"/>
      <c r="BI54" s="7">
        <v>2.3183363672093999E-6</v>
      </c>
      <c r="BJ54" s="7"/>
      <c r="BK54" s="7">
        <v>1.0136789712130599E-6</v>
      </c>
      <c r="BL54" s="7"/>
      <c r="BM54" s="7">
        <v>1.4703257137054099E-7</v>
      </c>
      <c r="BN54" s="7"/>
      <c r="BO54" s="7">
        <v>1.0799310225338599E-8</v>
      </c>
      <c r="BP54" s="7"/>
      <c r="BQ54" s="7">
        <v>3.64822933533235E-10</v>
      </c>
      <c r="BR54" s="7"/>
      <c r="BS54" s="7">
        <v>0</v>
      </c>
      <c r="BT54" s="7"/>
      <c r="BU54" s="7">
        <v>0</v>
      </c>
      <c r="BV54" s="7"/>
      <c r="BW54" s="7">
        <v>0</v>
      </c>
      <c r="BX54" s="7"/>
      <c r="BY54" s="7">
        <v>0</v>
      </c>
      <c r="BZ54" s="7"/>
      <c r="CA54" s="7">
        <v>0</v>
      </c>
      <c r="CB54" s="7"/>
      <c r="CC54" s="7">
        <v>0</v>
      </c>
      <c r="CD54" s="7"/>
      <c r="CE54" s="7">
        <v>0</v>
      </c>
    </row>
    <row r="55" spans="1:83">
      <c r="A55" s="4" t="s">
        <v>405</v>
      </c>
      <c r="B55" s="6">
        <v>627</v>
      </c>
      <c r="C55" s="7">
        <v>6.9055944520251601E-4</v>
      </c>
      <c r="D55" s="7"/>
      <c r="E55" s="7">
        <v>6.9055944520251601E-4</v>
      </c>
      <c r="F55" s="7"/>
      <c r="G55" s="7">
        <v>6.9055944520251601E-4</v>
      </c>
      <c r="H55" s="7"/>
      <c r="I55" s="7">
        <v>6.9055944520251601E-4</v>
      </c>
      <c r="J55" s="7"/>
      <c r="K55" s="7">
        <v>6.9055944520251601E-4</v>
      </c>
      <c r="L55" s="7"/>
      <c r="M55" s="7">
        <v>6.9055944520251601E-4</v>
      </c>
      <c r="N55" s="7"/>
      <c r="O55" s="7">
        <v>6.9052278298146704E-4</v>
      </c>
      <c r="P55" s="7"/>
      <c r="Q55" s="7">
        <v>6.9052278298146704E-4</v>
      </c>
      <c r="R55" s="7"/>
      <c r="S55" s="7">
        <v>6.9052278298146704E-4</v>
      </c>
      <c r="T55" s="7"/>
      <c r="U55" s="7">
        <v>6.9042019124816495E-4</v>
      </c>
      <c r="V55" s="7"/>
      <c r="W55" s="7">
        <v>6.9042019124816495E-4</v>
      </c>
      <c r="X55" s="7"/>
      <c r="Y55" s="7">
        <v>6.9042019124816495E-4</v>
      </c>
      <c r="Z55" s="7"/>
      <c r="AA55" s="7">
        <v>6.1505074062989597E-4</v>
      </c>
      <c r="AB55" s="7"/>
      <c r="AC55" s="7">
        <v>5.7485901132378603E-4</v>
      </c>
      <c r="AD55" s="7"/>
      <c r="AE55" s="7">
        <v>4.2207551101008098E-4</v>
      </c>
      <c r="AF55" s="7"/>
      <c r="AG55" s="7">
        <v>3.8773512262027499E-4</v>
      </c>
      <c r="AH55" s="7"/>
      <c r="AI55" s="7">
        <v>2.8374667221520503E-4</v>
      </c>
      <c r="AJ55" s="7"/>
      <c r="AK55" s="7">
        <v>2.1715978881329501E-4</v>
      </c>
      <c r="AL55" s="7"/>
      <c r="AM55" s="7">
        <v>1.8775047278566501E-4</v>
      </c>
      <c r="AN55" s="7"/>
      <c r="AO55" s="7">
        <v>1.39760307479488E-4</v>
      </c>
      <c r="AP55" s="7"/>
      <c r="AQ55" s="7">
        <v>1.09659301784684E-4</v>
      </c>
      <c r="AR55" s="7"/>
      <c r="AS55" s="7">
        <v>9.4496913627385902E-5</v>
      </c>
      <c r="AT55" s="7"/>
      <c r="AU55" s="7">
        <v>8.7027328913013706E-5</v>
      </c>
      <c r="AV55" s="7"/>
      <c r="AW55" s="7">
        <v>6.5242885099343694E-5</v>
      </c>
      <c r="AX55" s="7"/>
      <c r="AY55" s="7">
        <v>5.02709348390508E-5</v>
      </c>
      <c r="AZ55" s="7"/>
      <c r="BA55" s="7">
        <v>3.71498609604582E-5</v>
      </c>
      <c r="BB55" s="7"/>
      <c r="BC55" s="7">
        <v>1.31119942085273E-5</v>
      </c>
      <c r="BD55" s="7"/>
      <c r="BE55" s="7">
        <v>5.06134040092964E-6</v>
      </c>
      <c r="BF55" s="7"/>
      <c r="BG55" s="7">
        <v>3.58650304557546E-6</v>
      </c>
      <c r="BH55" s="7"/>
      <c r="BI55" s="7">
        <v>1.7882596562669899E-6</v>
      </c>
      <c r="BJ55" s="7"/>
      <c r="BK55" s="7">
        <v>8.5377434061159503E-7</v>
      </c>
      <c r="BL55" s="7"/>
      <c r="BM55" s="7">
        <v>8.4486441474773499E-8</v>
      </c>
      <c r="BN55" s="7"/>
      <c r="BO55" s="7">
        <v>1.4180781355684801E-8</v>
      </c>
      <c r="BP55" s="7"/>
      <c r="BQ55" s="7">
        <v>0</v>
      </c>
      <c r="BR55" s="7"/>
      <c r="BS55" s="7">
        <v>0</v>
      </c>
      <c r="BT55" s="7"/>
      <c r="BU55" s="7">
        <v>0</v>
      </c>
      <c r="BV55" s="7"/>
      <c r="BW55" s="7">
        <v>0</v>
      </c>
      <c r="BX55" s="7"/>
      <c r="BY55" s="7">
        <v>0</v>
      </c>
      <c r="BZ55" s="7"/>
      <c r="CA55" s="7">
        <v>0</v>
      </c>
      <c r="CB55" s="7"/>
      <c r="CC55" s="7">
        <v>0</v>
      </c>
      <c r="CD55" s="7"/>
      <c r="CE55" s="7">
        <v>0</v>
      </c>
    </row>
    <row r="56" spans="1:83">
      <c r="A56" s="4" t="s">
        <v>406</v>
      </c>
      <c r="B56" s="6">
        <v>628</v>
      </c>
      <c r="C56" s="7">
        <v>1.1359184720152399E-3</v>
      </c>
      <c r="D56" s="7"/>
      <c r="E56" s="7">
        <v>1.1359184720152399E-3</v>
      </c>
      <c r="F56" s="7"/>
      <c r="G56" s="7">
        <v>1.1359184720152399E-3</v>
      </c>
      <c r="H56" s="7"/>
      <c r="I56" s="7">
        <v>1.1359184720152399E-3</v>
      </c>
      <c r="J56" s="7"/>
      <c r="K56" s="7">
        <v>1.1359184720152399E-3</v>
      </c>
      <c r="L56" s="7"/>
      <c r="M56" s="7">
        <v>1.1359184720152399E-3</v>
      </c>
      <c r="N56" s="7"/>
      <c r="O56" s="7">
        <v>1.1359184720152399E-3</v>
      </c>
      <c r="P56" s="7"/>
      <c r="Q56" s="7">
        <v>1.1359184720152399E-3</v>
      </c>
      <c r="R56" s="7"/>
      <c r="S56" s="7">
        <v>1.1359184720152399E-3</v>
      </c>
      <c r="T56" s="7"/>
      <c r="U56" s="7">
        <v>1.1359184720152399E-3</v>
      </c>
      <c r="V56" s="7"/>
      <c r="W56" s="7">
        <v>1.1359184720152399E-3</v>
      </c>
      <c r="X56" s="7"/>
      <c r="Y56" s="7">
        <v>4.6456987616206197E-4</v>
      </c>
      <c r="Z56" s="7"/>
      <c r="AA56" s="7">
        <v>4.6456987616206197E-4</v>
      </c>
      <c r="AB56" s="7"/>
      <c r="AC56" s="7">
        <v>2.0698964854506499E-4</v>
      </c>
      <c r="AD56" s="7"/>
      <c r="AE56" s="7">
        <v>2.0355604160514099E-4</v>
      </c>
      <c r="AF56" s="7"/>
      <c r="AG56" s="7">
        <v>2.0238889952578899E-4</v>
      </c>
      <c r="AH56" s="7"/>
      <c r="AI56" s="7">
        <v>1.95035349107286E-4</v>
      </c>
      <c r="AJ56" s="7"/>
      <c r="AK56" s="7">
        <v>1.7187037770588799E-4</v>
      </c>
      <c r="AL56" s="7"/>
      <c r="AM56" s="7">
        <v>1.5058739301111301E-4</v>
      </c>
      <c r="AN56" s="7"/>
      <c r="AO56" s="7">
        <v>1.2808887042736999E-4</v>
      </c>
      <c r="AP56" s="7"/>
      <c r="AQ56" s="7">
        <v>1.05680517855582E-4</v>
      </c>
      <c r="AR56" s="7"/>
      <c r="AS56" s="7">
        <v>8.1241696680864599E-5</v>
      </c>
      <c r="AT56" s="7"/>
      <c r="AU56" s="7">
        <v>5.99819133396864E-5</v>
      </c>
      <c r="AV56" s="7"/>
      <c r="AW56" s="7">
        <v>3.9014188544986599E-5</v>
      </c>
      <c r="AX56" s="7"/>
      <c r="AY56" s="7">
        <v>2.2441877455394599E-5</v>
      </c>
      <c r="AZ56" s="7"/>
      <c r="BA56" s="7">
        <v>1.09739040996293E-5</v>
      </c>
      <c r="BB56" s="7"/>
      <c r="BC56" s="7">
        <v>8.3591239902872104E-6</v>
      </c>
      <c r="BD56" s="7"/>
      <c r="BE56" s="7">
        <v>7.1081285634771101E-6</v>
      </c>
      <c r="BF56" s="7"/>
      <c r="BG56" s="7">
        <v>2.6275771603821899E-6</v>
      </c>
      <c r="BH56" s="7"/>
      <c r="BI56" s="7">
        <v>1.6147797975880099E-6</v>
      </c>
      <c r="BJ56" s="7"/>
      <c r="BK56" s="7">
        <v>7.6832034817788796E-7</v>
      </c>
      <c r="BL56" s="7"/>
      <c r="BM56" s="7">
        <v>1.7062163422427201E-7</v>
      </c>
      <c r="BN56" s="7"/>
      <c r="BO56" s="7">
        <v>2.0553633946842299E-8</v>
      </c>
      <c r="BP56" s="7"/>
      <c r="BQ56" s="7">
        <v>2.4516075384500701E-9</v>
      </c>
      <c r="BR56" s="7"/>
      <c r="BS56" s="7">
        <v>0</v>
      </c>
      <c r="BT56" s="7"/>
      <c r="BU56" s="7">
        <v>0</v>
      </c>
      <c r="BV56" s="7"/>
      <c r="BW56" s="7">
        <v>0</v>
      </c>
      <c r="BX56" s="7"/>
      <c r="BY56" s="7">
        <v>0</v>
      </c>
      <c r="BZ56" s="7"/>
      <c r="CA56" s="7">
        <v>0</v>
      </c>
      <c r="CB56" s="7"/>
      <c r="CC56" s="7">
        <v>0</v>
      </c>
      <c r="CD56" s="7"/>
      <c r="CE56" s="7">
        <v>0</v>
      </c>
    </row>
    <row r="57" spans="1:83">
      <c r="A57" s="4" t="s">
        <v>407</v>
      </c>
      <c r="B57" s="6">
        <v>629</v>
      </c>
      <c r="C57" s="7">
        <v>3.4650145959031598E-4</v>
      </c>
      <c r="D57" s="7"/>
      <c r="E57" s="7">
        <v>3.4650145959031598E-4</v>
      </c>
      <c r="F57" s="7"/>
      <c r="G57" s="7">
        <v>3.4650145959031598E-4</v>
      </c>
      <c r="H57" s="7"/>
      <c r="I57" s="7">
        <v>3.4650145959031598E-4</v>
      </c>
      <c r="J57" s="7"/>
      <c r="K57" s="7">
        <v>3.4650145959031598E-4</v>
      </c>
      <c r="L57" s="7"/>
      <c r="M57" s="7">
        <v>3.4650145959031598E-4</v>
      </c>
      <c r="N57" s="7"/>
      <c r="O57" s="7">
        <v>3.4650145959031598E-4</v>
      </c>
      <c r="P57" s="7"/>
      <c r="Q57" s="7">
        <v>3.4650145959031598E-4</v>
      </c>
      <c r="R57" s="7"/>
      <c r="S57" s="7">
        <v>3.4650145959031598E-4</v>
      </c>
      <c r="T57" s="7"/>
      <c r="U57" s="7">
        <v>3.4650145959031598E-4</v>
      </c>
      <c r="V57" s="7"/>
      <c r="W57" s="7">
        <v>3.4650145959031598E-4</v>
      </c>
      <c r="X57" s="7"/>
      <c r="Y57" s="7">
        <v>3.4035825246750298E-4</v>
      </c>
      <c r="Z57" s="7"/>
      <c r="AA57" s="7">
        <v>1.70815989384274E-4</v>
      </c>
      <c r="AB57" s="7"/>
      <c r="AC57" s="7">
        <v>1.68725475028234E-4</v>
      </c>
      <c r="AD57" s="7"/>
      <c r="AE57" s="7">
        <v>1.01476128399028E-4</v>
      </c>
      <c r="AF57" s="7"/>
      <c r="AG57" s="7">
        <v>1.0114131156782999E-4</v>
      </c>
      <c r="AH57" s="7"/>
      <c r="AI57" s="7">
        <v>9.9922398911238294E-5</v>
      </c>
      <c r="AJ57" s="7"/>
      <c r="AK57" s="7">
        <v>9.1535588047915602E-5</v>
      </c>
      <c r="AL57" s="7"/>
      <c r="AM57" s="7">
        <v>8.6632016050697494E-5</v>
      </c>
      <c r="AN57" s="7"/>
      <c r="AO57" s="7">
        <v>8.0062911114580694E-5</v>
      </c>
      <c r="AP57" s="7"/>
      <c r="AQ57" s="7">
        <v>7.3394279502892303E-5</v>
      </c>
      <c r="AR57" s="7"/>
      <c r="AS57" s="7">
        <v>6.9191987048232003E-5</v>
      </c>
      <c r="AT57" s="7"/>
      <c r="AU57" s="7">
        <v>6.2611203573415897E-5</v>
      </c>
      <c r="AV57" s="7"/>
      <c r="AW57" s="7">
        <v>4.3893971477849799E-5</v>
      </c>
      <c r="AX57" s="7"/>
      <c r="AY57" s="7">
        <v>3.4450981502800202E-5</v>
      </c>
      <c r="AZ57" s="7"/>
      <c r="BA57" s="7">
        <v>2.44575187272494E-5</v>
      </c>
      <c r="BB57" s="7"/>
      <c r="BC57" s="7">
        <v>9.4213403659380506E-6</v>
      </c>
      <c r="BD57" s="7"/>
      <c r="BE57" s="7">
        <v>3.51216632440522E-6</v>
      </c>
      <c r="BF57" s="7"/>
      <c r="BG57" s="7">
        <v>2.43126914363898E-6</v>
      </c>
      <c r="BH57" s="7"/>
      <c r="BI57" s="7">
        <v>1.31481082014096E-6</v>
      </c>
      <c r="BJ57" s="7"/>
      <c r="BK57" s="7">
        <v>5.7153763956466901E-7</v>
      </c>
      <c r="BL57" s="7"/>
      <c r="BM57" s="7">
        <v>5.9696427927283305E-8</v>
      </c>
      <c r="BN57" s="7"/>
      <c r="BO57" s="7">
        <v>1.2539944953219101E-8</v>
      </c>
      <c r="BP57" s="7"/>
      <c r="BQ57" s="7">
        <v>1.7833286975581699E-13</v>
      </c>
      <c r="BR57" s="7"/>
      <c r="BS57" s="7">
        <v>0</v>
      </c>
      <c r="BT57" s="7"/>
      <c r="BU57" s="7">
        <v>0</v>
      </c>
      <c r="BV57" s="7"/>
      <c r="BW57" s="7">
        <v>0</v>
      </c>
      <c r="BX57" s="7"/>
      <c r="BY57" s="7">
        <v>0</v>
      </c>
      <c r="BZ57" s="7"/>
      <c r="CA57" s="7">
        <v>0</v>
      </c>
      <c r="CB57" s="7"/>
      <c r="CC57" s="7">
        <v>0</v>
      </c>
      <c r="CD57" s="7"/>
      <c r="CE57" s="7">
        <v>0</v>
      </c>
    </row>
    <row r="58" spans="1:83">
      <c r="A58" s="4" t="s">
        <v>408</v>
      </c>
      <c r="B58" s="6">
        <v>630</v>
      </c>
      <c r="C58" s="7">
        <v>1.4589684424527499E-4</v>
      </c>
      <c r="D58" s="7"/>
      <c r="E58" s="7">
        <v>1.4589684424527499E-4</v>
      </c>
      <c r="F58" s="7"/>
      <c r="G58" s="7">
        <v>1.4589684424527499E-4</v>
      </c>
      <c r="H58" s="7"/>
      <c r="I58" s="7">
        <v>1.4589684424527499E-4</v>
      </c>
      <c r="J58" s="7"/>
      <c r="K58" s="7">
        <v>1.4589684424527499E-4</v>
      </c>
      <c r="L58" s="7"/>
      <c r="M58" s="7">
        <v>1.4589684424527499E-4</v>
      </c>
      <c r="N58" s="7"/>
      <c r="O58" s="7">
        <v>1.4589684424527499E-4</v>
      </c>
      <c r="P58" s="7"/>
      <c r="Q58" s="7">
        <v>1.4589684424527499E-4</v>
      </c>
      <c r="R58" s="7"/>
      <c r="S58" s="7">
        <v>1.4589684424527499E-4</v>
      </c>
      <c r="T58" s="7"/>
      <c r="U58" s="7">
        <v>1.45478969589665E-4</v>
      </c>
      <c r="V58" s="7"/>
      <c r="W58" s="7">
        <v>1.45478969589665E-4</v>
      </c>
      <c r="X58" s="7"/>
      <c r="Y58" s="7">
        <v>9.9286694877401304E-5</v>
      </c>
      <c r="Z58" s="7"/>
      <c r="AA58" s="7">
        <v>9.9286694877401304E-5</v>
      </c>
      <c r="AB58" s="7"/>
      <c r="AC58" s="7">
        <v>9.9286694877401304E-5</v>
      </c>
      <c r="AD58" s="7"/>
      <c r="AE58" s="7">
        <v>9.0088171665153401E-5</v>
      </c>
      <c r="AF58" s="7"/>
      <c r="AG58" s="7">
        <v>8.9253866157492403E-5</v>
      </c>
      <c r="AH58" s="7"/>
      <c r="AI58" s="7">
        <v>8.5588515718538601E-5</v>
      </c>
      <c r="AJ58" s="7"/>
      <c r="AK58" s="7">
        <v>6.66287508182863E-5</v>
      </c>
      <c r="AL58" s="7"/>
      <c r="AM58" s="7">
        <v>5.5295167421126298E-5</v>
      </c>
      <c r="AN58" s="7"/>
      <c r="AO58" s="7">
        <v>4.5434280130008497E-5</v>
      </c>
      <c r="AP58" s="7"/>
      <c r="AQ58" s="7">
        <v>4.0420777420277299E-5</v>
      </c>
      <c r="AR58" s="7"/>
      <c r="AS58" s="7">
        <v>3.4627217009470498E-5</v>
      </c>
      <c r="AT58" s="7"/>
      <c r="AU58" s="7">
        <v>2.8440538585926798E-5</v>
      </c>
      <c r="AV58" s="7"/>
      <c r="AW58" s="7">
        <v>1.62845384487845E-5</v>
      </c>
      <c r="AX58" s="7"/>
      <c r="AY58" s="7">
        <v>8.1457622318539904E-6</v>
      </c>
      <c r="AZ58" s="7"/>
      <c r="BA58" s="7">
        <v>3.1535135889099799E-6</v>
      </c>
      <c r="BB58" s="7"/>
      <c r="BC58" s="7">
        <v>1.4389183173096301E-6</v>
      </c>
      <c r="BD58" s="7"/>
      <c r="BE58" s="7">
        <v>1.0213176688496799E-6</v>
      </c>
      <c r="BF58" s="7"/>
      <c r="BG58" s="7">
        <v>4.9270403096475895E-7</v>
      </c>
      <c r="BH58" s="7"/>
      <c r="BI58" s="7">
        <v>2.46428115511569E-7</v>
      </c>
      <c r="BJ58" s="7"/>
      <c r="BK58" s="7">
        <v>1.1060976491403E-7</v>
      </c>
      <c r="BL58" s="7"/>
      <c r="BM58" s="7">
        <v>1.7507473238588E-8</v>
      </c>
      <c r="BN58" s="7"/>
      <c r="BO58" s="7">
        <v>1.57778978639216E-9</v>
      </c>
      <c r="BP58" s="7"/>
      <c r="BQ58" s="7">
        <v>0</v>
      </c>
      <c r="BR58" s="7"/>
      <c r="BS58" s="7">
        <v>0</v>
      </c>
      <c r="BT58" s="7"/>
      <c r="BU58" s="7">
        <v>0</v>
      </c>
      <c r="BV58" s="7"/>
      <c r="BW58" s="7">
        <v>0</v>
      </c>
      <c r="BX58" s="7"/>
      <c r="BY58" s="7">
        <v>0</v>
      </c>
      <c r="BZ58" s="7"/>
      <c r="CA58" s="7">
        <v>0</v>
      </c>
      <c r="CB58" s="7"/>
      <c r="CC58" s="7">
        <v>0</v>
      </c>
      <c r="CD58" s="7"/>
      <c r="CE58" s="7">
        <v>0</v>
      </c>
    </row>
    <row r="59" spans="1:83">
      <c r="A59" s="4" t="s">
        <v>409</v>
      </c>
      <c r="B59" s="6">
        <v>631</v>
      </c>
      <c r="C59" s="7">
        <v>2.17433025648838E-5</v>
      </c>
      <c r="D59" s="7"/>
      <c r="E59" s="7">
        <v>2.17433025648838E-5</v>
      </c>
      <c r="F59" s="7"/>
      <c r="G59" s="7">
        <v>2.17433025648838E-5</v>
      </c>
      <c r="H59" s="7"/>
      <c r="I59" s="7">
        <v>2.17433025648838E-5</v>
      </c>
      <c r="J59" s="7"/>
      <c r="K59" s="7">
        <v>2.17433025648838E-5</v>
      </c>
      <c r="L59" s="7"/>
      <c r="M59" s="7">
        <v>2.17433025648838E-5</v>
      </c>
      <c r="N59" s="7"/>
      <c r="O59" s="7">
        <v>2.17433025648838E-5</v>
      </c>
      <c r="P59" s="7"/>
      <c r="Q59" s="7">
        <v>2.17433025648838E-5</v>
      </c>
      <c r="R59" s="7"/>
      <c r="S59" s="7">
        <v>2.17433025648838E-5</v>
      </c>
      <c r="T59" s="7"/>
      <c r="U59" s="7">
        <v>2.17433025648838E-5</v>
      </c>
      <c r="V59" s="7"/>
      <c r="W59" s="7">
        <v>2.17433025648838E-5</v>
      </c>
      <c r="X59" s="7"/>
      <c r="Y59" s="7">
        <v>2.17433025648838E-5</v>
      </c>
      <c r="Z59" s="7"/>
      <c r="AA59" s="7">
        <v>2.1539842152035799E-5</v>
      </c>
      <c r="AB59" s="7"/>
      <c r="AC59" s="7">
        <v>2.1539842152035799E-5</v>
      </c>
      <c r="AD59" s="7"/>
      <c r="AE59" s="7">
        <v>2.1275077023215899E-5</v>
      </c>
      <c r="AF59" s="7"/>
      <c r="AG59" s="7">
        <v>2.1086826062002199E-5</v>
      </c>
      <c r="AH59" s="7"/>
      <c r="AI59" s="7">
        <v>2.06551023621279E-5</v>
      </c>
      <c r="AJ59" s="7"/>
      <c r="AK59" s="7">
        <v>2.0002245954154601E-5</v>
      </c>
      <c r="AL59" s="7"/>
      <c r="AM59" s="7">
        <v>1.9414688810276701E-5</v>
      </c>
      <c r="AN59" s="7"/>
      <c r="AO59" s="7">
        <v>1.8528283045309599E-5</v>
      </c>
      <c r="AP59" s="7"/>
      <c r="AQ59" s="7">
        <v>1.7303553664299598E-5</v>
      </c>
      <c r="AR59" s="7"/>
      <c r="AS59" s="7">
        <v>1.5906999803128701E-5</v>
      </c>
      <c r="AT59" s="7"/>
      <c r="AU59" s="7">
        <v>1.38761096464259E-5</v>
      </c>
      <c r="AV59" s="7"/>
      <c r="AW59" s="7">
        <v>1.09141322347225E-5</v>
      </c>
      <c r="AX59" s="7"/>
      <c r="AY59" s="7">
        <v>7.9907130563867598E-6</v>
      </c>
      <c r="AZ59" s="7"/>
      <c r="BA59" s="7">
        <v>5.3049355596830496E-6</v>
      </c>
      <c r="BB59" s="7"/>
      <c r="BC59" s="7">
        <v>3.2832923733713102E-6</v>
      </c>
      <c r="BD59" s="7"/>
      <c r="BE59" s="7">
        <v>2.2907329752998499E-6</v>
      </c>
      <c r="BF59" s="7"/>
      <c r="BG59" s="7">
        <v>1.79805625715313E-6</v>
      </c>
      <c r="BH59" s="7"/>
      <c r="BI59" s="7">
        <v>1.15576550710398E-6</v>
      </c>
      <c r="BJ59" s="7"/>
      <c r="BK59" s="7">
        <v>5.4622344274213699E-7</v>
      </c>
      <c r="BL59" s="7"/>
      <c r="BM59" s="7">
        <v>6.6349212803548706E-8</v>
      </c>
      <c r="BN59" s="7"/>
      <c r="BO59" s="7">
        <v>1.39116151107395E-8</v>
      </c>
      <c r="BP59" s="7"/>
      <c r="BQ59" s="7">
        <v>8.7165456297752195E-13</v>
      </c>
      <c r="BR59" s="7"/>
      <c r="BS59" s="7">
        <v>0</v>
      </c>
      <c r="BT59" s="7"/>
      <c r="BU59" s="7">
        <v>0</v>
      </c>
      <c r="BV59" s="7"/>
      <c r="BW59" s="7">
        <v>0</v>
      </c>
      <c r="BX59" s="7"/>
      <c r="BY59" s="7">
        <v>0</v>
      </c>
      <c r="BZ59" s="7"/>
      <c r="CA59" s="7">
        <v>0</v>
      </c>
      <c r="CB59" s="7"/>
      <c r="CC59" s="7">
        <v>0</v>
      </c>
      <c r="CD59" s="7"/>
      <c r="CE59" s="7">
        <v>0</v>
      </c>
    </row>
    <row r="60" spans="1:83">
      <c r="A60" s="4" t="s">
        <v>410</v>
      </c>
      <c r="B60" s="6">
        <v>632</v>
      </c>
      <c r="C60" s="7">
        <v>6.3685764316588796E-4</v>
      </c>
      <c r="D60" s="7"/>
      <c r="E60" s="7">
        <v>6.3685764316588796E-4</v>
      </c>
      <c r="F60" s="7"/>
      <c r="G60" s="7">
        <v>6.3685764316588796E-4</v>
      </c>
      <c r="H60" s="7"/>
      <c r="I60" s="7">
        <v>6.3685764316588796E-4</v>
      </c>
      <c r="J60" s="7"/>
      <c r="K60" s="7">
        <v>6.3685764316588796E-4</v>
      </c>
      <c r="L60" s="7"/>
      <c r="M60" s="7">
        <v>6.3685764316588796E-4</v>
      </c>
      <c r="N60" s="7"/>
      <c r="O60" s="7">
        <v>6.3682656261125202E-4</v>
      </c>
      <c r="P60" s="7"/>
      <c r="Q60" s="7">
        <v>6.3682656261125202E-4</v>
      </c>
      <c r="R60" s="7"/>
      <c r="S60" s="7">
        <v>6.36712292316728E-4</v>
      </c>
      <c r="T60" s="7"/>
      <c r="U60" s="7">
        <v>6.36712292316728E-4</v>
      </c>
      <c r="V60" s="7"/>
      <c r="W60" s="7">
        <v>6.36712292316728E-4</v>
      </c>
      <c r="X60" s="7"/>
      <c r="Y60" s="7">
        <v>6.36712292316728E-4</v>
      </c>
      <c r="Z60" s="7"/>
      <c r="AA60" s="7">
        <v>4.6455735900060999E-4</v>
      </c>
      <c r="AB60" s="7"/>
      <c r="AC60" s="7">
        <v>3.5974377442117198E-4</v>
      </c>
      <c r="AD60" s="7"/>
      <c r="AE60" s="7">
        <v>2.9306724155166701E-4</v>
      </c>
      <c r="AF60" s="7"/>
      <c r="AG60" s="7">
        <v>2.4577459992253503E-4</v>
      </c>
      <c r="AH60" s="7"/>
      <c r="AI60" s="7">
        <v>2.23482611955537E-4</v>
      </c>
      <c r="AJ60" s="7"/>
      <c r="AK60" s="7">
        <v>1.9291461948727E-4</v>
      </c>
      <c r="AL60" s="7"/>
      <c r="AM60" s="7">
        <v>1.75038011565313E-4</v>
      </c>
      <c r="AN60" s="7"/>
      <c r="AO60" s="7">
        <v>1.43368248686764E-4</v>
      </c>
      <c r="AP60" s="7"/>
      <c r="AQ60" s="7">
        <v>1.2302014691665299E-4</v>
      </c>
      <c r="AR60" s="7"/>
      <c r="AS60" s="7">
        <v>1.1151192732314E-4</v>
      </c>
      <c r="AT60" s="7"/>
      <c r="AU60" s="7">
        <v>9.96975306544612E-5</v>
      </c>
      <c r="AV60" s="7"/>
      <c r="AW60" s="7">
        <v>6.94211610136239E-5</v>
      </c>
      <c r="AX60" s="7"/>
      <c r="AY60" s="7">
        <v>5.1251116537524803E-5</v>
      </c>
      <c r="AZ60" s="7"/>
      <c r="BA60" s="7">
        <v>3.5842880949171E-5</v>
      </c>
      <c r="BB60" s="7"/>
      <c r="BC60" s="7">
        <v>1.1472042937568201E-5</v>
      </c>
      <c r="BD60" s="7"/>
      <c r="BE60" s="7">
        <v>4.27335791135877E-6</v>
      </c>
      <c r="BF60" s="7"/>
      <c r="BG60" s="7">
        <v>2.5269396061204699E-6</v>
      </c>
      <c r="BH60" s="7"/>
      <c r="BI60" s="7">
        <v>1.0464888348985899E-6</v>
      </c>
      <c r="BJ60" s="7"/>
      <c r="BK60" s="7">
        <v>3.6164810742621298E-7</v>
      </c>
      <c r="BL60" s="7"/>
      <c r="BM60" s="7">
        <v>6.0359688111886804E-8</v>
      </c>
      <c r="BN60" s="7"/>
      <c r="BO60" s="7">
        <v>1.26322597727328E-9</v>
      </c>
      <c r="BP60" s="7"/>
      <c r="BQ60" s="7">
        <v>0</v>
      </c>
      <c r="BR60" s="7"/>
      <c r="BS60" s="7">
        <v>0</v>
      </c>
      <c r="BT60" s="7"/>
      <c r="BU60" s="7">
        <v>0</v>
      </c>
      <c r="BV60" s="7"/>
      <c r="BW60" s="7">
        <v>0</v>
      </c>
      <c r="BX60" s="7"/>
      <c r="BY60" s="7">
        <v>0</v>
      </c>
      <c r="BZ60" s="7"/>
      <c r="CA60" s="7">
        <v>0</v>
      </c>
      <c r="CB60" s="7"/>
      <c r="CC60" s="7">
        <v>0</v>
      </c>
      <c r="CD60" s="7"/>
      <c r="CE60" s="7">
        <v>0</v>
      </c>
    </row>
    <row r="61" spans="1:83">
      <c r="A61" s="4" t="s">
        <v>73</v>
      </c>
      <c r="B61" s="6">
        <v>633</v>
      </c>
      <c r="C61" s="7">
        <v>7.5183107378639996E-4</v>
      </c>
      <c r="D61" s="7"/>
      <c r="E61" s="7">
        <v>7.5183107378639996E-4</v>
      </c>
      <c r="F61" s="7"/>
      <c r="G61" s="7">
        <v>7.5183107378639996E-4</v>
      </c>
      <c r="H61" s="7"/>
      <c r="I61" s="7">
        <v>7.5183107378639996E-4</v>
      </c>
      <c r="J61" s="7"/>
      <c r="K61" s="7">
        <v>7.5183107378639996E-4</v>
      </c>
      <c r="L61" s="7"/>
      <c r="M61" s="7">
        <v>7.5183107378639996E-4</v>
      </c>
      <c r="N61" s="7"/>
      <c r="O61" s="7">
        <v>7.5183107378639996E-4</v>
      </c>
      <c r="P61" s="7"/>
      <c r="Q61" s="7">
        <v>7.5183107378639996E-4</v>
      </c>
      <c r="R61" s="7"/>
      <c r="S61" s="7">
        <v>7.5183107378639996E-4</v>
      </c>
      <c r="T61" s="7"/>
      <c r="U61" s="7">
        <v>7.5183107378639996E-4</v>
      </c>
      <c r="V61" s="7"/>
      <c r="W61" s="7">
        <v>7.5183107378639996E-4</v>
      </c>
      <c r="X61" s="7"/>
      <c r="Y61" s="7">
        <v>7.5183107378639996E-4</v>
      </c>
      <c r="Z61" s="7"/>
      <c r="AA61" s="7">
        <v>5.7888187706646996E-4</v>
      </c>
      <c r="AB61" s="7"/>
      <c r="AC61" s="7">
        <v>5.7888187706646996E-4</v>
      </c>
      <c r="AD61" s="7"/>
      <c r="AE61" s="7">
        <v>4.6995271314120699E-4</v>
      </c>
      <c r="AF61" s="7"/>
      <c r="AG61" s="7">
        <v>4.68680224605946E-4</v>
      </c>
      <c r="AH61" s="7"/>
      <c r="AI61" s="7">
        <v>4.4491660360715499E-4</v>
      </c>
      <c r="AJ61" s="7"/>
      <c r="AK61" s="7">
        <v>3.76870405487054E-4</v>
      </c>
      <c r="AL61" s="7"/>
      <c r="AM61" s="7">
        <v>3.30881328093818E-4</v>
      </c>
      <c r="AN61" s="7"/>
      <c r="AO61" s="7">
        <v>2.8501872825966899E-4</v>
      </c>
      <c r="AP61" s="7"/>
      <c r="AQ61" s="7">
        <v>2.4993728367134698E-4</v>
      </c>
      <c r="AR61" s="7"/>
      <c r="AS61" s="7">
        <v>2.21125630634916E-4</v>
      </c>
      <c r="AT61" s="7"/>
      <c r="AU61" s="7">
        <v>1.87121465680474E-4</v>
      </c>
      <c r="AV61" s="7"/>
      <c r="AW61" s="7">
        <v>1.1221453861617801E-4</v>
      </c>
      <c r="AX61" s="7"/>
      <c r="AY61" s="7">
        <v>8.06836172805365E-5</v>
      </c>
      <c r="AZ61" s="7"/>
      <c r="BA61" s="7">
        <v>5.4582158533244597E-5</v>
      </c>
      <c r="BB61" s="7"/>
      <c r="BC61" s="7">
        <v>2.1417680833414801E-5</v>
      </c>
      <c r="BD61" s="7"/>
      <c r="BE61" s="7">
        <v>1.0100693842407399E-5</v>
      </c>
      <c r="BF61" s="7"/>
      <c r="BG61" s="7">
        <v>5.3173351512370397E-6</v>
      </c>
      <c r="BH61" s="7"/>
      <c r="BI61" s="7">
        <v>2.6989648670467601E-6</v>
      </c>
      <c r="BJ61" s="7"/>
      <c r="BK61" s="7">
        <v>1.3995552063309199E-6</v>
      </c>
      <c r="BL61" s="7"/>
      <c r="BM61" s="7">
        <v>1.6843325720050201E-7</v>
      </c>
      <c r="BN61" s="7"/>
      <c r="BO61" s="7">
        <v>2.6513235670660299E-8</v>
      </c>
      <c r="BP61" s="7"/>
      <c r="BQ61" s="7">
        <v>1.7949013987865901E-13</v>
      </c>
      <c r="BR61" s="7"/>
      <c r="BS61" s="7">
        <v>0</v>
      </c>
      <c r="BT61" s="7"/>
      <c r="BU61" s="7">
        <v>0</v>
      </c>
      <c r="BV61" s="7"/>
      <c r="BW61" s="7">
        <v>0</v>
      </c>
      <c r="BX61" s="7"/>
      <c r="BY61" s="7">
        <v>0</v>
      </c>
      <c r="BZ61" s="7"/>
      <c r="CA61" s="7">
        <v>0</v>
      </c>
      <c r="CB61" s="7"/>
      <c r="CC61" s="7">
        <v>0</v>
      </c>
      <c r="CD61" s="7"/>
      <c r="CE61" s="7">
        <v>0</v>
      </c>
    </row>
    <row r="62" spans="1:83">
      <c r="A62" s="4" t="s">
        <v>74</v>
      </c>
      <c r="B62" s="6">
        <v>776</v>
      </c>
      <c r="C62" s="7">
        <v>4.45985631024592E-3</v>
      </c>
      <c r="D62" s="7">
        <v>1.7690649596327E-3</v>
      </c>
      <c r="E62" s="7">
        <v>4.45985631024592E-3</v>
      </c>
      <c r="F62" s="7">
        <v>1.7690649596327E-3</v>
      </c>
      <c r="G62" s="7">
        <v>4.45985631024592E-3</v>
      </c>
      <c r="H62" s="7">
        <v>1.7690649596327E-3</v>
      </c>
      <c r="I62" s="7">
        <v>4.45985631024592E-3</v>
      </c>
      <c r="J62" s="7">
        <v>1.7690649596327E-3</v>
      </c>
      <c r="K62" s="7">
        <v>4.45985631024592E-3</v>
      </c>
      <c r="L62" s="7">
        <v>1.7690649596327E-3</v>
      </c>
      <c r="M62" s="7">
        <v>4.45985631024592E-3</v>
      </c>
      <c r="N62" s="7">
        <v>1.7690649596327E-3</v>
      </c>
      <c r="O62" s="7">
        <v>4.45985631024592E-3</v>
      </c>
      <c r="P62" s="7">
        <v>1.7690649596327E-3</v>
      </c>
      <c r="Q62" s="7">
        <v>4.45985631024592E-3</v>
      </c>
      <c r="R62" s="7">
        <v>1.7690649596327E-3</v>
      </c>
      <c r="S62" s="7">
        <v>4.4588749524064096E-3</v>
      </c>
      <c r="T62" s="7">
        <v>1.7690649596327E-3</v>
      </c>
      <c r="U62" s="7">
        <v>4.4588749524064096E-3</v>
      </c>
      <c r="V62" s="7">
        <v>1.7690649596327E-3</v>
      </c>
      <c r="W62" s="7">
        <v>4.0733574041376701E-3</v>
      </c>
      <c r="X62" s="7">
        <v>1.7690649596327E-3</v>
      </c>
      <c r="Y62" s="7">
        <v>2.4841723825449998E-3</v>
      </c>
      <c r="Z62" s="7">
        <v>1.7690649596327E-3</v>
      </c>
      <c r="AA62" s="7">
        <v>1.5373178760681901E-3</v>
      </c>
      <c r="AB62" s="7">
        <v>1.7690649596327E-3</v>
      </c>
      <c r="AC62" s="7">
        <v>1.4821532095476799E-3</v>
      </c>
      <c r="AD62" s="7">
        <v>1.7690649596327E-3</v>
      </c>
      <c r="AE62" s="7">
        <v>1.37706282616313E-3</v>
      </c>
      <c r="AF62" s="7">
        <v>1.7690649596327E-3</v>
      </c>
      <c r="AG62" s="7">
        <v>1.1931326606149501E-3</v>
      </c>
      <c r="AH62" s="7">
        <v>1.7690649596327E-3</v>
      </c>
      <c r="AI62" s="7">
        <v>1.0258011521953399E-3</v>
      </c>
      <c r="AJ62" s="7">
        <v>1.5774484863142E-3</v>
      </c>
      <c r="AK62" s="7">
        <v>9.0140630512720497E-4</v>
      </c>
      <c r="AL62" s="7">
        <v>1.4075828503196199E-3</v>
      </c>
      <c r="AM62" s="7">
        <v>7.8491981993237896E-4</v>
      </c>
      <c r="AN62" s="7">
        <v>1.2558638910019999E-3</v>
      </c>
      <c r="AO62" s="7">
        <v>6.53653791831922E-4</v>
      </c>
      <c r="AP62" s="7">
        <v>1.1192542431166901E-3</v>
      </c>
      <c r="AQ62" s="7">
        <v>5.5182623793248995E-4</v>
      </c>
      <c r="AR62" s="7">
        <v>9.9398260954448197E-4</v>
      </c>
      <c r="AS62" s="7">
        <v>3.4380630750647899E-4</v>
      </c>
      <c r="AT62" s="7">
        <v>8.7016433037196902E-4</v>
      </c>
      <c r="AU62" s="7">
        <v>1.2044969467665399E-4</v>
      </c>
      <c r="AV62" s="7">
        <v>7.2864296440918797E-4</v>
      </c>
      <c r="AW62" s="7">
        <v>2.087269729324E-5</v>
      </c>
      <c r="AX62" s="7">
        <v>5.4882870672982604E-4</v>
      </c>
      <c r="AY62" s="7">
        <v>1.1956748732740599E-5</v>
      </c>
      <c r="AZ62" s="7">
        <v>3.8536194374781798E-4</v>
      </c>
      <c r="BA62" s="7">
        <v>3.7346046063358102E-6</v>
      </c>
      <c r="BB62" s="7">
        <v>2.7126808560743799E-4</v>
      </c>
      <c r="BC62" s="7">
        <v>2.6658387745446799E-7</v>
      </c>
      <c r="BD62" s="7">
        <v>1.83333071893338E-4</v>
      </c>
      <c r="BE62" s="7">
        <v>0</v>
      </c>
      <c r="BF62" s="7">
        <v>9.2938626649522404E-5</v>
      </c>
      <c r="BG62" s="7">
        <v>0</v>
      </c>
      <c r="BH62" s="7">
        <v>3.5705695012024702E-5</v>
      </c>
      <c r="BI62" s="7">
        <v>0</v>
      </c>
      <c r="BJ62" s="7">
        <v>7.1263282320681004E-6</v>
      </c>
      <c r="BK62" s="7">
        <v>0</v>
      </c>
      <c r="BL62" s="7">
        <v>0</v>
      </c>
      <c r="BM62" s="7">
        <v>0</v>
      </c>
      <c r="BN62" s="7">
        <v>0</v>
      </c>
      <c r="BO62" s="7">
        <v>0</v>
      </c>
      <c r="BP62" s="7">
        <v>0</v>
      </c>
      <c r="BQ62" s="7">
        <v>0</v>
      </c>
      <c r="BR62" s="7">
        <v>0</v>
      </c>
      <c r="BS62" s="7">
        <v>0</v>
      </c>
      <c r="BT62" s="7">
        <v>0</v>
      </c>
      <c r="BU62" s="7">
        <v>0</v>
      </c>
      <c r="BV62" s="7">
        <v>0</v>
      </c>
      <c r="BW62" s="7">
        <v>0</v>
      </c>
      <c r="BX62" s="7">
        <v>0</v>
      </c>
      <c r="BY62" s="7">
        <v>0</v>
      </c>
      <c r="BZ62" s="7">
        <v>0</v>
      </c>
      <c r="CA62" s="7">
        <v>0</v>
      </c>
      <c r="CB62" s="7">
        <v>0</v>
      </c>
      <c r="CC62" s="7">
        <v>0</v>
      </c>
      <c r="CD62" s="7"/>
      <c r="CE62" s="7">
        <v>0</v>
      </c>
    </row>
    <row r="63" spans="1:83">
      <c r="A63" s="4" t="s">
        <v>411</v>
      </c>
      <c r="B63" s="6">
        <v>121</v>
      </c>
      <c r="C63" s="7">
        <v>2.78742588852062E-3</v>
      </c>
      <c r="D63" s="7">
        <v>1.7690649596327E-3</v>
      </c>
      <c r="E63" s="7">
        <v>2.78742588852062E-3</v>
      </c>
      <c r="F63" s="7">
        <v>1.7690649596327E-3</v>
      </c>
      <c r="G63" s="7">
        <v>2.78742588852062E-3</v>
      </c>
      <c r="H63" s="7">
        <v>1.7690649596327E-3</v>
      </c>
      <c r="I63" s="7">
        <v>2.78742588852062E-3</v>
      </c>
      <c r="J63" s="7">
        <v>1.7690649596327E-3</v>
      </c>
      <c r="K63" s="7">
        <v>2.78742588852062E-3</v>
      </c>
      <c r="L63" s="7">
        <v>1.7690649596327E-3</v>
      </c>
      <c r="M63" s="7">
        <v>2.78742588852062E-3</v>
      </c>
      <c r="N63" s="7">
        <v>1.7690649596327E-3</v>
      </c>
      <c r="O63" s="7">
        <v>2.78742588852062E-3</v>
      </c>
      <c r="P63" s="7">
        <v>1.7690649596327E-3</v>
      </c>
      <c r="Q63" s="7">
        <v>2.78742588852062E-3</v>
      </c>
      <c r="R63" s="7">
        <v>1.7690649596327E-3</v>
      </c>
      <c r="S63" s="7">
        <v>2.7863826837890701E-3</v>
      </c>
      <c r="T63" s="7">
        <v>1.7690649596327E-3</v>
      </c>
      <c r="U63" s="7">
        <v>2.7863826837890701E-3</v>
      </c>
      <c r="V63" s="7">
        <v>1.7690649596327E-3</v>
      </c>
      <c r="W63" s="7">
        <v>2.6148688030428E-3</v>
      </c>
      <c r="X63" s="7">
        <v>1.7690649596327E-3</v>
      </c>
      <c r="Y63" s="7">
        <v>1.9577411291826002E-3</v>
      </c>
      <c r="Z63" s="7">
        <v>1.7690649596327E-3</v>
      </c>
      <c r="AA63" s="7">
        <v>1.5056508511916999E-3</v>
      </c>
      <c r="AB63" s="7">
        <v>1.7690649596327E-3</v>
      </c>
      <c r="AC63" s="7">
        <v>1.44052426725187E-3</v>
      </c>
      <c r="AD63" s="7">
        <v>1.7690649596327E-3</v>
      </c>
      <c r="AE63" s="7">
        <v>1.3609758724002199E-3</v>
      </c>
      <c r="AF63" s="7">
        <v>1.7690649596327E-3</v>
      </c>
      <c r="AG63" s="7">
        <v>1.2306735003075101E-3</v>
      </c>
      <c r="AH63" s="7">
        <v>1.7690649596327E-3</v>
      </c>
      <c r="AI63" s="7">
        <v>1.0399192075879601E-3</v>
      </c>
      <c r="AJ63" s="7">
        <v>1.5774484863142E-3</v>
      </c>
      <c r="AK63" s="7">
        <v>9.1050909632848902E-4</v>
      </c>
      <c r="AL63" s="7">
        <v>1.4075828503196199E-3</v>
      </c>
      <c r="AM63" s="7">
        <v>7.8971192099002395E-4</v>
      </c>
      <c r="AN63" s="7">
        <v>1.2558638910019999E-3</v>
      </c>
      <c r="AO63" s="7">
        <v>7.2006688582318098E-4</v>
      </c>
      <c r="AP63" s="7">
        <v>1.1192542431166901E-3</v>
      </c>
      <c r="AQ63" s="7">
        <v>6.5775792059412504E-4</v>
      </c>
      <c r="AR63" s="7">
        <v>9.9398260954448197E-4</v>
      </c>
      <c r="AS63" s="7">
        <v>5.9612655243283796E-4</v>
      </c>
      <c r="AT63" s="7">
        <v>8.7016433037196902E-4</v>
      </c>
      <c r="AU63" s="7">
        <v>5.4702938184848803E-4</v>
      </c>
      <c r="AV63" s="7">
        <v>7.2864296440918797E-4</v>
      </c>
      <c r="AW63" s="7">
        <v>4.6676752968217902E-4</v>
      </c>
      <c r="AX63" s="7">
        <v>5.4882870672982604E-4</v>
      </c>
      <c r="AY63" s="7">
        <v>4.0192448939326198E-4</v>
      </c>
      <c r="AZ63" s="7">
        <v>3.8536194374781798E-4</v>
      </c>
      <c r="BA63" s="7">
        <v>3.1003759508932503E-4</v>
      </c>
      <c r="BB63" s="7">
        <v>2.7126808560743799E-4</v>
      </c>
      <c r="BC63" s="7">
        <v>1.62750130197512E-4</v>
      </c>
      <c r="BD63" s="7">
        <v>1.83333071893338E-4</v>
      </c>
      <c r="BE63" s="7">
        <v>1.70764219756397E-5</v>
      </c>
      <c r="BF63" s="7">
        <v>9.2938626649522404E-5</v>
      </c>
      <c r="BG63" s="7">
        <v>7.1403689577959001E-8</v>
      </c>
      <c r="BH63" s="7">
        <v>3.5705695012024702E-5</v>
      </c>
      <c r="BI63" s="7">
        <v>0</v>
      </c>
      <c r="BJ63" s="7">
        <v>7.1263282320681004E-6</v>
      </c>
      <c r="BK63" s="7">
        <v>0</v>
      </c>
      <c r="BL63" s="7">
        <v>0</v>
      </c>
      <c r="BM63" s="7">
        <v>0</v>
      </c>
      <c r="BN63" s="7">
        <v>0</v>
      </c>
      <c r="BO63" s="7">
        <v>0</v>
      </c>
      <c r="BP63" s="7">
        <v>0</v>
      </c>
      <c r="BQ63" s="7">
        <v>0</v>
      </c>
      <c r="BR63" s="7">
        <v>0</v>
      </c>
      <c r="BS63" s="7">
        <v>0</v>
      </c>
      <c r="BT63" s="7">
        <v>0</v>
      </c>
      <c r="BU63" s="7">
        <v>0</v>
      </c>
      <c r="BV63" s="7">
        <v>0</v>
      </c>
      <c r="BW63" s="7">
        <v>0</v>
      </c>
      <c r="BX63" s="7">
        <v>0</v>
      </c>
      <c r="BY63" s="7">
        <v>0</v>
      </c>
      <c r="BZ63" s="7">
        <v>0</v>
      </c>
      <c r="CA63" s="7">
        <v>0</v>
      </c>
      <c r="CB63" s="7">
        <v>0</v>
      </c>
      <c r="CC63" s="7">
        <v>0</v>
      </c>
      <c r="CD63" s="7"/>
      <c r="CE63" s="7">
        <v>0</v>
      </c>
    </row>
    <row r="64" spans="1:83">
      <c r="A64" s="4" t="s">
        <v>76</v>
      </c>
      <c r="B64" s="6">
        <v>157</v>
      </c>
      <c r="C64" s="7">
        <v>1.7341875760154501E-3</v>
      </c>
      <c r="D64" s="7"/>
      <c r="E64" s="7">
        <v>1.7341875760154501E-3</v>
      </c>
      <c r="F64" s="7"/>
      <c r="G64" s="7">
        <v>1.7341875760154501E-3</v>
      </c>
      <c r="H64" s="7"/>
      <c r="I64" s="7">
        <v>1.7341875760154501E-3</v>
      </c>
      <c r="J64" s="7"/>
      <c r="K64" s="7">
        <v>1.7341875760154501E-3</v>
      </c>
      <c r="L64" s="7"/>
      <c r="M64" s="7">
        <v>1.7341875760154501E-3</v>
      </c>
      <c r="N64" s="7"/>
      <c r="O64" s="7">
        <v>1.7341875760154501E-3</v>
      </c>
      <c r="P64" s="7"/>
      <c r="Q64" s="7">
        <v>1.7341875760154501E-3</v>
      </c>
      <c r="R64" s="7"/>
      <c r="S64" s="7">
        <v>1.7341875760154501E-3</v>
      </c>
      <c r="T64" s="7"/>
      <c r="U64" s="7">
        <v>1.7341875760154501E-3</v>
      </c>
      <c r="V64" s="7"/>
      <c r="W64" s="7">
        <v>1.7341875760154501E-3</v>
      </c>
      <c r="X64" s="7"/>
      <c r="Y64" s="7">
        <v>1.2114538112921801E-3</v>
      </c>
      <c r="Z64" s="7"/>
      <c r="AA64" s="7">
        <v>1.2114538112921801E-3</v>
      </c>
      <c r="AB64" s="7"/>
      <c r="AC64" s="7">
        <v>8.3887727079285702E-4</v>
      </c>
      <c r="AD64" s="7"/>
      <c r="AE64" s="7">
        <v>8.2201711379789502E-4</v>
      </c>
      <c r="AF64" s="7"/>
      <c r="AG64" s="7">
        <v>7.8917589534125798E-4</v>
      </c>
      <c r="AH64" s="7"/>
      <c r="AI64" s="7">
        <v>4.32390078342991E-4</v>
      </c>
      <c r="AJ64" s="7"/>
      <c r="AK64" s="7">
        <v>2.6347384566260799E-4</v>
      </c>
      <c r="AL64" s="7"/>
      <c r="AM64" s="7">
        <v>8.6896058497206593E-5</v>
      </c>
      <c r="AN64" s="7"/>
      <c r="AO64" s="7">
        <v>0</v>
      </c>
      <c r="AP64" s="7"/>
      <c r="AQ64" s="7">
        <v>0</v>
      </c>
      <c r="AR64" s="7"/>
      <c r="AS64" s="7">
        <v>0</v>
      </c>
      <c r="AT64" s="7"/>
      <c r="AU64" s="7">
        <v>0</v>
      </c>
      <c r="AV64" s="7"/>
      <c r="AW64" s="7">
        <v>0</v>
      </c>
      <c r="AX64" s="7"/>
      <c r="AY64" s="7">
        <v>0</v>
      </c>
      <c r="AZ64" s="7"/>
      <c r="BA64" s="7">
        <v>0</v>
      </c>
      <c r="BB64" s="7"/>
      <c r="BC64" s="7">
        <v>0</v>
      </c>
      <c r="BD64" s="7"/>
      <c r="BE64" s="7">
        <v>0</v>
      </c>
      <c r="BF64" s="7"/>
      <c r="BG64" s="7">
        <v>0</v>
      </c>
      <c r="BH64" s="7"/>
      <c r="BI64" s="7">
        <v>0</v>
      </c>
      <c r="BJ64" s="7"/>
      <c r="BK64" s="7">
        <v>0</v>
      </c>
      <c r="BL64" s="7"/>
      <c r="BM64" s="7">
        <v>0</v>
      </c>
      <c r="BN64" s="7"/>
      <c r="BO64" s="7">
        <v>0</v>
      </c>
      <c r="BP64" s="7"/>
      <c r="BQ64" s="7">
        <v>0</v>
      </c>
      <c r="BR64" s="7"/>
      <c r="BS64" s="7">
        <v>0</v>
      </c>
      <c r="BT64" s="7"/>
      <c r="BU64" s="7">
        <v>0</v>
      </c>
      <c r="BV64" s="7"/>
      <c r="BW64" s="7">
        <v>0</v>
      </c>
      <c r="BX64" s="7"/>
      <c r="BY64" s="7">
        <v>0</v>
      </c>
      <c r="BZ64" s="7"/>
      <c r="CA64" s="7">
        <v>0</v>
      </c>
      <c r="CB64" s="7"/>
      <c r="CC64" s="7">
        <v>0</v>
      </c>
      <c r="CD64" s="7"/>
      <c r="CE64" s="7">
        <v>0</v>
      </c>
    </row>
    <row r="65" spans="1:83">
      <c r="A65" s="4" t="s">
        <v>77</v>
      </c>
      <c r="B65" s="6">
        <v>163</v>
      </c>
      <c r="C65" s="7">
        <v>9.6365248291275401E-4</v>
      </c>
      <c r="D65" s="7"/>
      <c r="E65" s="7">
        <v>9.6365248291275401E-4</v>
      </c>
      <c r="F65" s="7"/>
      <c r="G65" s="7">
        <v>9.6365248291275401E-4</v>
      </c>
      <c r="H65" s="7"/>
      <c r="I65" s="7">
        <v>9.6365248291275401E-4</v>
      </c>
      <c r="J65" s="7"/>
      <c r="K65" s="7">
        <v>9.6365248291275401E-4</v>
      </c>
      <c r="L65" s="7"/>
      <c r="M65" s="7">
        <v>9.6365248291275401E-4</v>
      </c>
      <c r="N65" s="7"/>
      <c r="O65" s="7">
        <v>9.6365248291275401E-4</v>
      </c>
      <c r="P65" s="7"/>
      <c r="Q65" s="7">
        <v>9.6365248291275401E-4</v>
      </c>
      <c r="R65" s="7"/>
      <c r="S65" s="7">
        <v>9.6365248291275401E-4</v>
      </c>
      <c r="T65" s="7"/>
      <c r="U65" s="7">
        <v>9.6365248291275401E-4</v>
      </c>
      <c r="V65" s="7"/>
      <c r="W65" s="7">
        <v>9.6365248291275401E-4</v>
      </c>
      <c r="X65" s="7"/>
      <c r="Y65" s="7">
        <v>9.6365248291275401E-4</v>
      </c>
      <c r="Z65" s="7"/>
      <c r="AA65" s="7">
        <v>7.9891677047498296E-4</v>
      </c>
      <c r="AB65" s="7"/>
      <c r="AC65" s="7">
        <v>7.9891677047498296E-4</v>
      </c>
      <c r="AD65" s="7"/>
      <c r="AE65" s="7">
        <v>7.3715189596325304E-4</v>
      </c>
      <c r="AF65" s="7"/>
      <c r="AG65" s="7">
        <v>7.31605385276313E-4</v>
      </c>
      <c r="AH65" s="7"/>
      <c r="AI65" s="7">
        <v>6.4372476954729398E-4</v>
      </c>
      <c r="AJ65" s="7"/>
      <c r="AK65" s="7">
        <v>3.9429184853180901E-4</v>
      </c>
      <c r="AL65" s="7"/>
      <c r="AM65" s="7">
        <v>2.3734048542447601E-4</v>
      </c>
      <c r="AN65" s="7"/>
      <c r="AO65" s="7">
        <v>1.5065022891467601E-4</v>
      </c>
      <c r="AP65" s="7"/>
      <c r="AQ65" s="7">
        <v>0</v>
      </c>
      <c r="AR65" s="7"/>
      <c r="AS65" s="7">
        <v>0</v>
      </c>
      <c r="AT65" s="7"/>
      <c r="AU65" s="7">
        <v>0</v>
      </c>
      <c r="AV65" s="7"/>
      <c r="AW65" s="7">
        <v>0</v>
      </c>
      <c r="AX65" s="7"/>
      <c r="AY65" s="7">
        <v>0</v>
      </c>
      <c r="AZ65" s="7"/>
      <c r="BA65" s="7">
        <v>0</v>
      </c>
      <c r="BB65" s="7"/>
      <c r="BC65" s="7">
        <v>0</v>
      </c>
      <c r="BD65" s="7"/>
      <c r="BE65" s="7">
        <v>0</v>
      </c>
      <c r="BF65" s="7"/>
      <c r="BG65" s="7">
        <v>0</v>
      </c>
      <c r="BH65" s="7"/>
      <c r="BI65" s="7">
        <v>0</v>
      </c>
      <c r="BJ65" s="7"/>
      <c r="BK65" s="7">
        <v>0</v>
      </c>
      <c r="BL65" s="7"/>
      <c r="BM65" s="7">
        <v>0</v>
      </c>
      <c r="BN65" s="7"/>
      <c r="BO65" s="7">
        <v>0</v>
      </c>
      <c r="BP65" s="7"/>
      <c r="BQ65" s="7">
        <v>0</v>
      </c>
      <c r="BR65" s="7"/>
      <c r="BS65" s="7">
        <v>0</v>
      </c>
      <c r="BT65" s="7"/>
      <c r="BU65" s="7">
        <v>0</v>
      </c>
      <c r="BV65" s="7"/>
      <c r="BW65" s="7">
        <v>0</v>
      </c>
      <c r="BX65" s="7"/>
      <c r="BY65" s="7">
        <v>0</v>
      </c>
      <c r="BZ65" s="7"/>
      <c r="CA65" s="7">
        <v>0</v>
      </c>
      <c r="CB65" s="7"/>
      <c r="CC65" s="7">
        <v>0</v>
      </c>
      <c r="CD65" s="7"/>
      <c r="CE65" s="7">
        <v>0</v>
      </c>
    </row>
    <row r="66" spans="1:83">
      <c r="A66" s="4" t="s">
        <v>78</v>
      </c>
      <c r="B66" s="6">
        <v>125</v>
      </c>
      <c r="C66" s="7">
        <v>5.9713478325001501E-4</v>
      </c>
      <c r="D66" s="7">
        <v>4.8463479919929296E-3</v>
      </c>
      <c r="E66" s="7">
        <v>5.9713478325001501E-4</v>
      </c>
      <c r="F66" s="7">
        <v>4.8463479919929296E-3</v>
      </c>
      <c r="G66" s="7">
        <v>5.9713478325001501E-4</v>
      </c>
      <c r="H66" s="7">
        <v>4.8463479919929296E-3</v>
      </c>
      <c r="I66" s="7">
        <v>5.9713478325001501E-4</v>
      </c>
      <c r="J66" s="7">
        <v>4.8463479919929296E-3</v>
      </c>
      <c r="K66" s="7">
        <v>5.9713478325001501E-4</v>
      </c>
      <c r="L66" s="7">
        <v>4.8463479919929296E-3</v>
      </c>
      <c r="M66" s="7">
        <v>5.9713478325001501E-4</v>
      </c>
      <c r="N66" s="7">
        <v>4.8463479919929296E-3</v>
      </c>
      <c r="O66" s="7">
        <v>5.9713478325001501E-4</v>
      </c>
      <c r="P66" s="7">
        <v>4.8463479919929296E-3</v>
      </c>
      <c r="Q66" s="7">
        <v>5.9713478325001501E-4</v>
      </c>
      <c r="R66" s="7">
        <v>4.8463479919929296E-3</v>
      </c>
      <c r="S66" s="7">
        <v>5.9713478325001501E-4</v>
      </c>
      <c r="T66" s="7">
        <v>4.8463479919929296E-3</v>
      </c>
      <c r="U66" s="7">
        <v>5.9713478325001501E-4</v>
      </c>
      <c r="V66" s="7">
        <v>4.8463479919929296E-3</v>
      </c>
      <c r="W66" s="7">
        <v>5.9713478325001501E-4</v>
      </c>
      <c r="X66" s="7">
        <v>4.8463479919929296E-3</v>
      </c>
      <c r="Y66" s="7">
        <v>5.9713478325001501E-4</v>
      </c>
      <c r="Z66" s="7">
        <v>4.8463479919929296E-3</v>
      </c>
      <c r="AA66" s="7">
        <v>5.9713478325001501E-4</v>
      </c>
      <c r="AB66" s="7">
        <v>4.8463479919929296E-3</v>
      </c>
      <c r="AC66" s="7">
        <v>5.9713478325001501E-4</v>
      </c>
      <c r="AD66" s="7">
        <v>4.7292543154189102E-3</v>
      </c>
      <c r="AE66" s="7">
        <v>5.9260422296988501E-4</v>
      </c>
      <c r="AF66" s="7">
        <v>4.25966282012723E-3</v>
      </c>
      <c r="AG66" s="7">
        <v>5.9260422296988501E-4</v>
      </c>
      <c r="AH66" s="7">
        <v>3.2799411473438001E-3</v>
      </c>
      <c r="AI66" s="7">
        <v>5.88977798302461E-4</v>
      </c>
      <c r="AJ66" s="7">
        <v>1.7808135263241601E-3</v>
      </c>
      <c r="AK66" s="7">
        <v>5.8014054808228999E-4</v>
      </c>
      <c r="AL66" s="7">
        <v>6.29882645499858E-4</v>
      </c>
      <c r="AM66" s="7">
        <v>5.0317928698667995E-4</v>
      </c>
      <c r="AN66" s="7">
        <v>1.9700620925931401E-4</v>
      </c>
      <c r="AO66" s="7">
        <v>4.8990251051127102E-4</v>
      </c>
      <c r="AP66" s="7">
        <v>3.9319523411018602E-5</v>
      </c>
      <c r="AQ66" s="7">
        <v>4.7812881942594097E-4</v>
      </c>
      <c r="AR66" s="7">
        <v>0</v>
      </c>
      <c r="AS66" s="7">
        <v>4.6068272494833603E-4</v>
      </c>
      <c r="AT66" s="7">
        <v>0</v>
      </c>
      <c r="AU66" s="7">
        <v>4.2341057006116699E-4</v>
      </c>
      <c r="AV66" s="7">
        <v>0</v>
      </c>
      <c r="AW66" s="7">
        <v>3.9210387437774998E-4</v>
      </c>
      <c r="AX66" s="7">
        <v>0</v>
      </c>
      <c r="AY66" s="7">
        <v>3.7076613202324799E-4</v>
      </c>
      <c r="AZ66" s="7">
        <v>0</v>
      </c>
      <c r="BA66" s="7">
        <v>3.1722365409446901E-4</v>
      </c>
      <c r="BB66" s="7">
        <v>0</v>
      </c>
      <c r="BC66" s="7">
        <v>2.67686667362762E-4</v>
      </c>
      <c r="BD66" s="7">
        <v>0</v>
      </c>
      <c r="BE66" s="7">
        <v>2.32293737715268E-4</v>
      </c>
      <c r="BF66" s="7">
        <v>0</v>
      </c>
      <c r="BG66" s="7">
        <v>1.6381803916052E-4</v>
      </c>
      <c r="BH66" s="7">
        <v>0</v>
      </c>
      <c r="BI66" s="7">
        <v>5.5702695118524803E-5</v>
      </c>
      <c r="BJ66" s="7">
        <v>0</v>
      </c>
      <c r="BK66" s="7">
        <v>1.3653636842219201E-5</v>
      </c>
      <c r="BL66" s="7">
        <v>0</v>
      </c>
      <c r="BM66" s="7">
        <v>1.4285339212890501E-6</v>
      </c>
      <c r="BN66" s="7">
        <v>0</v>
      </c>
      <c r="BO66" s="7">
        <v>0</v>
      </c>
      <c r="BP66" s="7">
        <v>0</v>
      </c>
      <c r="BQ66" s="7">
        <v>0</v>
      </c>
      <c r="BR66" s="7">
        <v>0</v>
      </c>
      <c r="BS66" s="7">
        <v>0</v>
      </c>
      <c r="BT66" s="7">
        <v>0</v>
      </c>
      <c r="BU66" s="7">
        <v>0</v>
      </c>
      <c r="BV66" s="7">
        <v>0</v>
      </c>
      <c r="BW66" s="7">
        <v>0</v>
      </c>
      <c r="BX66" s="7">
        <v>0</v>
      </c>
      <c r="BY66" s="7">
        <v>0</v>
      </c>
      <c r="BZ66" s="7">
        <v>0</v>
      </c>
      <c r="CA66" s="7">
        <v>0</v>
      </c>
      <c r="CB66" s="7">
        <v>0</v>
      </c>
      <c r="CC66" s="7">
        <v>0</v>
      </c>
      <c r="CD66" s="7"/>
      <c r="CE66" s="7">
        <v>0</v>
      </c>
    </row>
    <row r="67" spans="1:83">
      <c r="A67" s="4" t="s">
        <v>79</v>
      </c>
      <c r="B67" s="6">
        <v>894</v>
      </c>
      <c r="C67" s="7">
        <v>1.25441794178059E-3</v>
      </c>
      <c r="D67" s="7"/>
      <c r="E67" s="7">
        <v>1.25441794178059E-3</v>
      </c>
      <c r="F67" s="7"/>
      <c r="G67" s="7">
        <v>1.25441794178059E-3</v>
      </c>
      <c r="H67" s="7"/>
      <c r="I67" s="7">
        <v>1.25441794178059E-3</v>
      </c>
      <c r="J67" s="7"/>
      <c r="K67" s="7">
        <v>1.25441794178059E-3</v>
      </c>
      <c r="L67" s="7"/>
      <c r="M67" s="7">
        <v>1.25441794178059E-3</v>
      </c>
      <c r="N67" s="7"/>
      <c r="O67" s="7">
        <v>1.25441794178059E-3</v>
      </c>
      <c r="P67" s="7"/>
      <c r="Q67" s="7">
        <v>1.25441794178059E-3</v>
      </c>
      <c r="R67" s="7"/>
      <c r="S67" s="7">
        <v>1.25441794178059E-3</v>
      </c>
      <c r="T67" s="7"/>
      <c r="U67" s="7">
        <v>1.25441794178059E-3</v>
      </c>
      <c r="V67" s="7"/>
      <c r="W67" s="7">
        <v>7.6407854553237596E-4</v>
      </c>
      <c r="X67" s="7"/>
      <c r="Y67" s="7">
        <v>7.6407854553237596E-4</v>
      </c>
      <c r="Z67" s="7"/>
      <c r="AA67" s="7">
        <v>5.6367039443255297E-4</v>
      </c>
      <c r="AB67" s="7"/>
      <c r="AC67" s="7">
        <v>2.8686355764611602E-4</v>
      </c>
      <c r="AD67" s="7"/>
      <c r="AE67" s="7">
        <v>1.50177231113676E-4</v>
      </c>
      <c r="AF67" s="7"/>
      <c r="AG67" s="7">
        <v>1.06886335718377E-4</v>
      </c>
      <c r="AH67" s="7"/>
      <c r="AI67" s="7">
        <v>2.7656766413553499E-5</v>
      </c>
      <c r="AJ67" s="7"/>
      <c r="AK67" s="7">
        <v>7.8239209833516001E-6</v>
      </c>
      <c r="AL67" s="7"/>
      <c r="AM67" s="7">
        <v>4.9473410910132096E-6</v>
      </c>
      <c r="AN67" s="7"/>
      <c r="AO67" s="7">
        <v>2.8189410195666702E-6</v>
      </c>
      <c r="AP67" s="7"/>
      <c r="AQ67" s="7">
        <v>9.3316954882587701E-7</v>
      </c>
      <c r="AR67" s="7"/>
      <c r="AS67" s="7">
        <v>0</v>
      </c>
      <c r="AT67" s="7"/>
      <c r="AU67" s="7">
        <v>0</v>
      </c>
      <c r="AV67" s="7"/>
      <c r="AW67" s="7">
        <v>0</v>
      </c>
      <c r="AX67" s="7"/>
      <c r="AY67" s="7">
        <v>0</v>
      </c>
      <c r="AZ67" s="7"/>
      <c r="BA67" s="7">
        <v>0</v>
      </c>
      <c r="BB67" s="7"/>
      <c r="BC67" s="7">
        <v>0</v>
      </c>
      <c r="BD67" s="7"/>
      <c r="BE67" s="7">
        <v>0</v>
      </c>
      <c r="BF67" s="7"/>
      <c r="BG67" s="7">
        <v>0</v>
      </c>
      <c r="BH67" s="7"/>
      <c r="BI67" s="7">
        <v>0</v>
      </c>
      <c r="BJ67" s="7"/>
      <c r="BK67" s="7">
        <v>0</v>
      </c>
      <c r="BL67" s="7"/>
      <c r="BM67" s="7">
        <v>0</v>
      </c>
      <c r="BN67" s="7"/>
      <c r="BO67" s="7">
        <v>0</v>
      </c>
      <c r="BP67" s="7"/>
      <c r="BQ67" s="7">
        <v>0</v>
      </c>
      <c r="BR67" s="7"/>
      <c r="BS67" s="7">
        <v>0</v>
      </c>
      <c r="BT67" s="7"/>
      <c r="BU67" s="7">
        <v>0</v>
      </c>
      <c r="BV67" s="7"/>
      <c r="BW67" s="7">
        <v>0</v>
      </c>
      <c r="BX67" s="7"/>
      <c r="BY67" s="7">
        <v>0</v>
      </c>
      <c r="BZ67" s="7"/>
      <c r="CA67" s="7">
        <v>0</v>
      </c>
      <c r="CB67" s="7"/>
      <c r="CC67" s="7">
        <v>0</v>
      </c>
      <c r="CD67" s="7"/>
      <c r="CE67" s="7">
        <v>0</v>
      </c>
    </row>
    <row r="68" spans="1:83">
      <c r="A68" s="4" t="s">
        <v>80</v>
      </c>
      <c r="B68" s="6">
        <v>245</v>
      </c>
      <c r="C68" s="7">
        <v>8.0096023798331695E-4</v>
      </c>
      <c r="D68" s="7">
        <v>2.2146482451021001E-3</v>
      </c>
      <c r="E68" s="7">
        <v>8.0096023798331695E-4</v>
      </c>
      <c r="F68" s="7">
        <v>2.2146482451021001E-3</v>
      </c>
      <c r="G68" s="7">
        <v>8.0096023798331695E-4</v>
      </c>
      <c r="H68" s="7">
        <v>2.2146482451021001E-3</v>
      </c>
      <c r="I68" s="7">
        <v>8.0096023798331695E-4</v>
      </c>
      <c r="J68" s="7">
        <v>2.2146482451021001E-3</v>
      </c>
      <c r="K68" s="7">
        <v>8.0096023798331695E-4</v>
      </c>
      <c r="L68" s="7">
        <v>2.2146482451021001E-3</v>
      </c>
      <c r="M68" s="7">
        <v>8.0096023798331695E-4</v>
      </c>
      <c r="N68" s="7">
        <v>2.2146482451021001E-3</v>
      </c>
      <c r="O68" s="7">
        <v>8.0096023798331695E-4</v>
      </c>
      <c r="P68" s="7">
        <v>2.2146482451021001E-3</v>
      </c>
      <c r="Q68" s="7">
        <v>8.0096023798331695E-4</v>
      </c>
      <c r="R68" s="7">
        <v>2.2146482451021001E-3</v>
      </c>
      <c r="S68" s="7">
        <v>8.0096023798331695E-4</v>
      </c>
      <c r="T68" s="7">
        <v>2.2146482451021001E-3</v>
      </c>
      <c r="U68" s="7">
        <v>8.0096023798331695E-4</v>
      </c>
      <c r="V68" s="7">
        <v>2.2146482451021001E-3</v>
      </c>
      <c r="W68" s="7">
        <v>8.0096023798331695E-4</v>
      </c>
      <c r="X68" s="7">
        <v>2.2146482451021001E-3</v>
      </c>
      <c r="Y68" s="7">
        <v>8.0096023798331695E-4</v>
      </c>
      <c r="Z68" s="7">
        <v>2.2146482451021001E-3</v>
      </c>
      <c r="AA68" s="7">
        <v>8.0096023798331695E-4</v>
      </c>
      <c r="AB68" s="7">
        <v>2.2146482451021001E-3</v>
      </c>
      <c r="AC68" s="7">
        <v>7.6152418769700201E-4</v>
      </c>
      <c r="AD68" s="7">
        <v>2.2146482451021001E-3</v>
      </c>
      <c r="AE68" s="7">
        <v>7.6152418769700201E-4</v>
      </c>
      <c r="AF68" s="7">
        <v>2.2146482451021001E-3</v>
      </c>
      <c r="AG68" s="7">
        <v>7.4092691461659897E-4</v>
      </c>
      <c r="AH68" s="7">
        <v>2.2146482451021001E-3</v>
      </c>
      <c r="AI68" s="7">
        <v>7.3763505698509204E-4</v>
      </c>
      <c r="AJ68" s="7">
        <v>1.9852493950551901E-3</v>
      </c>
      <c r="AK68" s="7">
        <v>7.2104730931765097E-4</v>
      </c>
      <c r="AL68" s="7">
        <v>1.7777729075742299E-3</v>
      </c>
      <c r="AM68" s="7">
        <v>7.0695055337617596E-4</v>
      </c>
      <c r="AN68" s="7">
        <v>1.5909541944595801E-3</v>
      </c>
      <c r="AO68" s="7">
        <v>6.8865345745957804E-4</v>
      </c>
      <c r="AP68" s="7">
        <v>1.4060871724348601E-3</v>
      </c>
      <c r="AQ68" s="7">
        <v>6.8054533898079998E-4</v>
      </c>
      <c r="AR68" s="7">
        <v>1.1927337402631601E-3</v>
      </c>
      <c r="AS68" s="7">
        <v>6.7279712097001497E-4</v>
      </c>
      <c r="AT68" s="7">
        <v>9.2622685127377201E-4</v>
      </c>
      <c r="AU68" s="7">
        <v>6.6144174995906601E-4</v>
      </c>
      <c r="AV68" s="7">
        <v>7.1343355247562197E-4</v>
      </c>
      <c r="AW68" s="7">
        <v>6.5089582424167499E-4</v>
      </c>
      <c r="AX68" s="7">
        <v>5.33924701893182E-4</v>
      </c>
      <c r="AY68" s="7">
        <v>6.4646202385892199E-4</v>
      </c>
      <c r="AZ68" s="7">
        <v>4.2935570677814298E-4</v>
      </c>
      <c r="BA68" s="7">
        <v>6.3489865065034996E-4</v>
      </c>
      <c r="BB68" s="7">
        <v>3.6761598592875602E-4</v>
      </c>
      <c r="BC68" s="7">
        <v>5.8365650990741902E-4</v>
      </c>
      <c r="BD68" s="7">
        <v>3.2031054390697298E-4</v>
      </c>
      <c r="BE68" s="7">
        <v>4.5525337202532903E-4</v>
      </c>
      <c r="BF68" s="7">
        <v>2.5664879384187001E-4</v>
      </c>
      <c r="BG68" s="7">
        <v>1.3005024530400501E-5</v>
      </c>
      <c r="BH68" s="7">
        <v>1.6303261936723501E-4</v>
      </c>
      <c r="BI68" s="7">
        <v>1.2466997809979199E-6</v>
      </c>
      <c r="BJ68" s="7">
        <v>7.5753216793900897E-5</v>
      </c>
      <c r="BK68" s="7">
        <v>0</v>
      </c>
      <c r="BL68" s="7">
        <v>2.4184039172604299E-5</v>
      </c>
      <c r="BM68" s="7">
        <v>0</v>
      </c>
      <c r="BN68" s="7">
        <v>3.7652663887899999E-6</v>
      </c>
      <c r="BO68" s="7">
        <v>0</v>
      </c>
      <c r="BP68" s="7">
        <v>0</v>
      </c>
      <c r="BQ68" s="7">
        <v>0</v>
      </c>
      <c r="BR68" s="7">
        <v>0</v>
      </c>
      <c r="BS68" s="7">
        <v>0</v>
      </c>
      <c r="BT68" s="7">
        <v>0</v>
      </c>
      <c r="BU68" s="7">
        <v>0</v>
      </c>
      <c r="BV68" s="7">
        <v>0</v>
      </c>
      <c r="BW68" s="7">
        <v>0</v>
      </c>
      <c r="BX68" s="7">
        <v>0</v>
      </c>
      <c r="BY68" s="7">
        <v>0</v>
      </c>
      <c r="BZ68" s="7">
        <v>0</v>
      </c>
      <c r="CA68" s="7">
        <v>0</v>
      </c>
      <c r="CB68" s="7">
        <v>0</v>
      </c>
      <c r="CC68" s="7">
        <v>0</v>
      </c>
      <c r="CD68" s="7"/>
      <c r="CE68" s="7">
        <v>0</v>
      </c>
    </row>
    <row r="69" spans="1:83">
      <c r="A69" s="4" t="s">
        <v>81</v>
      </c>
      <c r="B69" s="6">
        <v>45</v>
      </c>
      <c r="C69" s="7">
        <v>1.76290906127338E-3</v>
      </c>
      <c r="D69" s="7">
        <v>2.3813936680553201E-3</v>
      </c>
      <c r="E69" s="7">
        <v>1.76290906127338E-3</v>
      </c>
      <c r="F69" s="7">
        <v>2.3813936680553201E-3</v>
      </c>
      <c r="G69" s="7">
        <v>1.76290906127338E-3</v>
      </c>
      <c r="H69" s="7">
        <v>2.3813936680553201E-3</v>
      </c>
      <c r="I69" s="7">
        <v>1.76290906127338E-3</v>
      </c>
      <c r="J69" s="7">
        <v>2.3813936680553201E-3</v>
      </c>
      <c r="K69" s="7">
        <v>1.76290906127338E-3</v>
      </c>
      <c r="L69" s="7">
        <v>2.3813936680553201E-3</v>
      </c>
      <c r="M69" s="7">
        <v>1.76290906127338E-3</v>
      </c>
      <c r="N69" s="7">
        <v>2.3813936680553201E-3</v>
      </c>
      <c r="O69" s="7">
        <v>1.76290906127338E-3</v>
      </c>
      <c r="P69" s="7">
        <v>2.3813936680553201E-3</v>
      </c>
      <c r="Q69" s="7">
        <v>1.76290906127338E-3</v>
      </c>
      <c r="R69" s="7">
        <v>2.3813936680553201E-3</v>
      </c>
      <c r="S69" s="7">
        <v>1.76290906127338E-3</v>
      </c>
      <c r="T69" s="7">
        <v>2.3813936680553201E-3</v>
      </c>
      <c r="U69" s="7">
        <v>1.76290906127338E-3</v>
      </c>
      <c r="V69" s="7">
        <v>2.3813936680553201E-3</v>
      </c>
      <c r="W69" s="7">
        <v>1.76290906127338E-3</v>
      </c>
      <c r="X69" s="7">
        <v>2.3813936680553201E-3</v>
      </c>
      <c r="Y69" s="7">
        <v>1.76290906127338E-3</v>
      </c>
      <c r="Z69" s="7">
        <v>2.3813936680553201E-3</v>
      </c>
      <c r="AA69" s="7">
        <v>1.3859348925984701E-3</v>
      </c>
      <c r="AB69" s="7">
        <v>2.3813936680553201E-3</v>
      </c>
      <c r="AC69" s="7">
        <v>1.3859348925984701E-3</v>
      </c>
      <c r="AD69" s="7">
        <v>2.3813936680553201E-3</v>
      </c>
      <c r="AE69" s="7">
        <v>1.2457369494857299E-3</v>
      </c>
      <c r="AF69" s="7">
        <v>2.3813936680553201E-3</v>
      </c>
      <c r="AG69" s="7">
        <v>1.22372927450823E-3</v>
      </c>
      <c r="AH69" s="7">
        <v>2.3813936680553201E-3</v>
      </c>
      <c r="AI69" s="7">
        <v>1.1014148037802199E-3</v>
      </c>
      <c r="AJ69" s="7">
        <v>2.12390439118174E-3</v>
      </c>
      <c r="AK69" s="7">
        <v>8.7314722174372105E-4</v>
      </c>
      <c r="AL69" s="7">
        <v>1.8955716499192E-3</v>
      </c>
      <c r="AM69" s="7">
        <v>7.6535590413828996E-4</v>
      </c>
      <c r="AN69" s="7">
        <v>1.6915407071943899E-3</v>
      </c>
      <c r="AO69" s="7">
        <v>7.0089997493584196E-4</v>
      </c>
      <c r="AP69" s="7">
        <v>1.49125422970272E-3</v>
      </c>
      <c r="AQ69" s="7">
        <v>6.5989667116150201E-4</v>
      </c>
      <c r="AR69" s="7">
        <v>1.2480247513100601E-3</v>
      </c>
      <c r="AS69" s="7">
        <v>6.3976754196192398E-4</v>
      </c>
      <c r="AT69" s="7">
        <v>9.2024699760400396E-4</v>
      </c>
      <c r="AU69" s="7">
        <v>6.3629527741370805E-4</v>
      </c>
      <c r="AV69" s="7">
        <v>6.2827174388821103E-4</v>
      </c>
      <c r="AW69" s="7">
        <v>6.2990775301482798E-4</v>
      </c>
      <c r="AX69" s="7">
        <v>4.5198142295375601E-4</v>
      </c>
      <c r="AY69" s="7">
        <v>6.1937862450487399E-4</v>
      </c>
      <c r="AZ69" s="7">
        <v>3.6989974783395002E-4</v>
      </c>
      <c r="BA69" s="7">
        <v>5.8818433447504397E-4</v>
      </c>
      <c r="BB69" s="7">
        <v>3.3700404510011398E-4</v>
      </c>
      <c r="BC69" s="7">
        <v>5.3454252735546002E-4</v>
      </c>
      <c r="BD69" s="7">
        <v>3.0857279336575402E-4</v>
      </c>
      <c r="BE69" s="7">
        <v>4.39968005690211E-4</v>
      </c>
      <c r="BF69" s="7">
        <v>2.5664879384187001E-4</v>
      </c>
      <c r="BG69" s="7">
        <v>1.25373921960576E-5</v>
      </c>
      <c r="BH69" s="7">
        <v>1.6303261936723501E-4</v>
      </c>
      <c r="BI69" s="7">
        <v>1.2466997809979199E-6</v>
      </c>
      <c r="BJ69" s="7">
        <v>7.5753216793900897E-5</v>
      </c>
      <c r="BK69" s="7">
        <v>0</v>
      </c>
      <c r="BL69" s="7">
        <v>2.4184039172604299E-5</v>
      </c>
      <c r="BM69" s="7">
        <v>0</v>
      </c>
      <c r="BN69" s="7">
        <v>3.7652663887899999E-6</v>
      </c>
      <c r="BO69" s="7">
        <v>0</v>
      </c>
      <c r="BP69" s="7">
        <v>0</v>
      </c>
      <c r="BQ69" s="7">
        <v>0</v>
      </c>
      <c r="BR69" s="7">
        <v>0</v>
      </c>
      <c r="BS69" s="7">
        <v>0</v>
      </c>
      <c r="BT69" s="7">
        <v>0</v>
      </c>
      <c r="BU69" s="7">
        <v>0</v>
      </c>
      <c r="BV69" s="7">
        <v>0</v>
      </c>
      <c r="BW69" s="7">
        <v>0</v>
      </c>
      <c r="BX69" s="7">
        <v>0</v>
      </c>
      <c r="BY69" s="7">
        <v>0</v>
      </c>
      <c r="BZ69" s="7">
        <v>0</v>
      </c>
      <c r="CA69" s="7">
        <v>0</v>
      </c>
      <c r="CB69" s="7">
        <v>0</v>
      </c>
      <c r="CC69" s="7">
        <v>0</v>
      </c>
      <c r="CD69" s="7"/>
      <c r="CE69" s="7">
        <v>0</v>
      </c>
    </row>
    <row r="70" spans="1:83">
      <c r="A70" s="4" t="s">
        <v>83</v>
      </c>
      <c r="B70" s="6">
        <v>46</v>
      </c>
      <c r="C70" s="7">
        <v>9.4241304697185297E-4</v>
      </c>
      <c r="D70" s="7">
        <v>2.5909597682154599E-3</v>
      </c>
      <c r="E70" s="7">
        <v>9.4241304697185297E-4</v>
      </c>
      <c r="F70" s="7">
        <v>2.5909597682154599E-3</v>
      </c>
      <c r="G70" s="7">
        <v>9.4241304697185297E-4</v>
      </c>
      <c r="H70" s="7">
        <v>2.5909597682154599E-3</v>
      </c>
      <c r="I70" s="7">
        <v>9.4241304697185297E-4</v>
      </c>
      <c r="J70" s="7">
        <v>2.5909597682154599E-3</v>
      </c>
      <c r="K70" s="7">
        <v>9.4241304697185297E-4</v>
      </c>
      <c r="L70" s="7">
        <v>2.5909597682154599E-3</v>
      </c>
      <c r="M70" s="7">
        <v>9.4241304697185297E-4</v>
      </c>
      <c r="N70" s="7">
        <v>2.5909597682154599E-3</v>
      </c>
      <c r="O70" s="7">
        <v>9.4241304697185297E-4</v>
      </c>
      <c r="P70" s="7">
        <v>2.5909597682154599E-3</v>
      </c>
      <c r="Q70" s="7">
        <v>9.4241304697185297E-4</v>
      </c>
      <c r="R70" s="7">
        <v>2.5909597682154599E-3</v>
      </c>
      <c r="S70" s="7">
        <v>9.4241304697185297E-4</v>
      </c>
      <c r="T70" s="7">
        <v>2.5909597682154599E-3</v>
      </c>
      <c r="U70" s="7">
        <v>9.4241304697185297E-4</v>
      </c>
      <c r="V70" s="7">
        <v>2.5909597682154599E-3</v>
      </c>
      <c r="W70" s="7">
        <v>9.4241304697185297E-4</v>
      </c>
      <c r="X70" s="7">
        <v>2.5909597682154599E-3</v>
      </c>
      <c r="Y70" s="7">
        <v>9.4241304697185297E-4</v>
      </c>
      <c r="Z70" s="7">
        <v>2.5909597682154599E-3</v>
      </c>
      <c r="AA70" s="7">
        <v>9.1087983623579596E-4</v>
      </c>
      <c r="AB70" s="7">
        <v>2.5909597682154599E-3</v>
      </c>
      <c r="AC70" s="7">
        <v>9.1087983623579596E-4</v>
      </c>
      <c r="AD70" s="7">
        <v>2.5909597682154599E-3</v>
      </c>
      <c r="AE70" s="7">
        <v>8.8687944943105404E-4</v>
      </c>
      <c r="AF70" s="7">
        <v>2.5909597682154599E-3</v>
      </c>
      <c r="AG70" s="7">
        <v>8.8580581355756998E-4</v>
      </c>
      <c r="AH70" s="7">
        <v>2.5909597682154599E-3</v>
      </c>
      <c r="AI70" s="7">
        <v>8.6301287833006896E-4</v>
      </c>
      <c r="AJ70" s="7">
        <v>2.3262684094449101E-3</v>
      </c>
      <c r="AK70" s="7">
        <v>8.3093313207185905E-4</v>
      </c>
      <c r="AL70" s="7">
        <v>2.09130701498548E-3</v>
      </c>
      <c r="AM70" s="7">
        <v>8.1261793499935199E-4</v>
      </c>
      <c r="AN70" s="7">
        <v>1.87932828241004E-3</v>
      </c>
      <c r="AO70" s="7">
        <v>7.9739309965687799E-4</v>
      </c>
      <c r="AP70" s="7">
        <v>1.6857123758062999E-3</v>
      </c>
      <c r="AQ70" s="7">
        <v>7.8652395420338505E-4</v>
      </c>
      <c r="AR70" s="7">
        <v>1.5091141606741799E-3</v>
      </c>
      <c r="AS70" s="7">
        <v>7.7158919259444597E-4</v>
      </c>
      <c r="AT70" s="7">
        <v>1.32149712766803E-3</v>
      </c>
      <c r="AU70" s="7">
        <v>7.5385830169275004E-4</v>
      </c>
      <c r="AV70" s="7">
        <v>1.0764883604557299E-3</v>
      </c>
      <c r="AW70" s="7">
        <v>7.2160139649844301E-4</v>
      </c>
      <c r="AX70" s="7">
        <v>7.5230332349352695E-4</v>
      </c>
      <c r="AY70" s="7">
        <v>7.0569439997597496E-4</v>
      </c>
      <c r="AZ70" s="7">
        <v>5.2463105188060995E-4</v>
      </c>
      <c r="BA70" s="7">
        <v>6.6732630718496398E-4</v>
      </c>
      <c r="BB70" s="7">
        <v>3.8971894207854798E-4</v>
      </c>
      <c r="BC70" s="7">
        <v>5.8274036886940496E-4</v>
      </c>
      <c r="BD70" s="7">
        <v>3.2031054390697298E-4</v>
      </c>
      <c r="BE70" s="7">
        <v>4.5525337202532903E-4</v>
      </c>
      <c r="BF70" s="7">
        <v>2.5664879384187001E-4</v>
      </c>
      <c r="BG70" s="7">
        <v>1.3005024530400501E-5</v>
      </c>
      <c r="BH70" s="7">
        <v>1.6303261936723501E-4</v>
      </c>
      <c r="BI70" s="7">
        <v>1.2466997809979199E-6</v>
      </c>
      <c r="BJ70" s="7">
        <v>7.5753216793900897E-5</v>
      </c>
      <c r="BK70" s="7">
        <v>0</v>
      </c>
      <c r="BL70" s="7">
        <v>2.4184039172604299E-5</v>
      </c>
      <c r="BM70" s="7">
        <v>0</v>
      </c>
      <c r="BN70" s="7">
        <v>3.7652663887899999E-6</v>
      </c>
      <c r="BO70" s="7">
        <v>0</v>
      </c>
      <c r="BP70" s="7">
        <v>0</v>
      </c>
      <c r="BQ70" s="7">
        <v>0</v>
      </c>
      <c r="BR70" s="7">
        <v>0</v>
      </c>
      <c r="BS70" s="7">
        <v>0</v>
      </c>
      <c r="BT70" s="7">
        <v>0</v>
      </c>
      <c r="BU70" s="7">
        <v>0</v>
      </c>
      <c r="BV70" s="7">
        <v>0</v>
      </c>
      <c r="BW70" s="7">
        <v>0</v>
      </c>
      <c r="BX70" s="7">
        <v>0</v>
      </c>
      <c r="BY70" s="7">
        <v>0</v>
      </c>
      <c r="BZ70" s="7">
        <v>0</v>
      </c>
      <c r="CA70" s="7">
        <v>0</v>
      </c>
      <c r="CB70" s="7">
        <v>0</v>
      </c>
      <c r="CC70" s="7">
        <v>0</v>
      </c>
      <c r="CD70" s="7"/>
      <c r="CE70" s="7">
        <v>0</v>
      </c>
    </row>
    <row r="71" spans="1:83">
      <c r="A71" s="4" t="s">
        <v>84</v>
      </c>
      <c r="B71" s="6">
        <v>246</v>
      </c>
      <c r="C71" s="7">
        <v>1.0404843669660801E-3</v>
      </c>
      <c r="D71" s="7">
        <v>2.4370382066797799E-3</v>
      </c>
      <c r="E71" s="7">
        <v>1.0404843669660801E-3</v>
      </c>
      <c r="F71" s="7">
        <v>2.4370382066797799E-3</v>
      </c>
      <c r="G71" s="7">
        <v>1.0404843669660801E-3</v>
      </c>
      <c r="H71" s="7">
        <v>2.4370382066797799E-3</v>
      </c>
      <c r="I71" s="7">
        <v>1.0404843669660801E-3</v>
      </c>
      <c r="J71" s="7">
        <v>2.4370382066797799E-3</v>
      </c>
      <c r="K71" s="7">
        <v>1.0404843669660801E-3</v>
      </c>
      <c r="L71" s="7">
        <v>2.4370382066797799E-3</v>
      </c>
      <c r="M71" s="7">
        <v>1.0404843669660801E-3</v>
      </c>
      <c r="N71" s="7">
        <v>2.4370382066797799E-3</v>
      </c>
      <c r="O71" s="7">
        <v>1.0404843669660801E-3</v>
      </c>
      <c r="P71" s="7">
        <v>2.4370382066797799E-3</v>
      </c>
      <c r="Q71" s="7">
        <v>1.0404843669660801E-3</v>
      </c>
      <c r="R71" s="7">
        <v>2.4370382066797799E-3</v>
      </c>
      <c r="S71" s="7">
        <v>1.0404843669660801E-3</v>
      </c>
      <c r="T71" s="7">
        <v>2.4370382066797799E-3</v>
      </c>
      <c r="U71" s="7">
        <v>1.0404843669660801E-3</v>
      </c>
      <c r="V71" s="7">
        <v>2.4370382066797799E-3</v>
      </c>
      <c r="W71" s="7">
        <v>1.0404843669660801E-3</v>
      </c>
      <c r="X71" s="7">
        <v>2.4370382066797799E-3</v>
      </c>
      <c r="Y71" s="7">
        <v>1.0404843669660801E-3</v>
      </c>
      <c r="Z71" s="7">
        <v>2.4370382066797799E-3</v>
      </c>
      <c r="AA71" s="7">
        <v>1.0249368242383E-3</v>
      </c>
      <c r="AB71" s="7">
        <v>2.4370382066797799E-3</v>
      </c>
      <c r="AC71" s="7">
        <v>1.0249368242383E-3</v>
      </c>
      <c r="AD71" s="7">
        <v>2.4370382066797799E-3</v>
      </c>
      <c r="AE71" s="7">
        <v>1.0146421747683401E-3</v>
      </c>
      <c r="AF71" s="7">
        <v>2.4370382066797799E-3</v>
      </c>
      <c r="AG71" s="7">
        <v>9.6149114076807404E-4</v>
      </c>
      <c r="AH71" s="7">
        <v>2.40930605970365E-3</v>
      </c>
      <c r="AI71" s="7">
        <v>9.4749995926712003E-4</v>
      </c>
      <c r="AJ71" s="7">
        <v>1.8869988509225099E-3</v>
      </c>
      <c r="AK71" s="7">
        <v>9.3571843308159705E-4</v>
      </c>
      <c r="AL71" s="7">
        <v>1.2774960745516901E-3</v>
      </c>
      <c r="AM71" s="7">
        <v>8.9522346215911697E-4</v>
      </c>
      <c r="AN71" s="7">
        <v>8.9296303442312698E-4</v>
      </c>
      <c r="AO71" s="7">
        <v>5.4642796728249904E-4</v>
      </c>
      <c r="AP71" s="7">
        <v>5.7494630847742503E-4</v>
      </c>
      <c r="AQ71" s="7">
        <v>5.2887541960926904E-4</v>
      </c>
      <c r="AR71" s="7">
        <v>4.22498731967883E-4</v>
      </c>
      <c r="AS71" s="7">
        <v>5.1099799180310201E-4</v>
      </c>
      <c r="AT71" s="7">
        <v>3.5479649730808501E-4</v>
      </c>
      <c r="AU71" s="7">
        <v>4.8871016749462901E-4</v>
      </c>
      <c r="AV71" s="7">
        <v>3.2962296013495701E-4</v>
      </c>
      <c r="AW71" s="7">
        <v>4.6557202518271998E-4</v>
      </c>
      <c r="AX71" s="7">
        <v>3.1886624705910598E-4</v>
      </c>
      <c r="AY71" s="7">
        <v>4.6016699319738103E-4</v>
      </c>
      <c r="AZ71" s="7">
        <v>3.0716743226088698E-4</v>
      </c>
      <c r="BA71" s="7">
        <v>4.5526626378208002E-4</v>
      </c>
      <c r="BB71" s="7">
        <v>2.96370012668981E-4</v>
      </c>
      <c r="BC71" s="7">
        <v>4.4267172830174498E-4</v>
      </c>
      <c r="BD71" s="7">
        <v>2.7949509673196997E-4</v>
      </c>
      <c r="BE71" s="7">
        <v>4.0041025171793699E-4</v>
      </c>
      <c r="BF71" s="7">
        <v>2.40985669255194E-4</v>
      </c>
      <c r="BG71" s="7">
        <v>1.3005024530400501E-5</v>
      </c>
      <c r="BH71" s="7">
        <v>1.6303261936723501E-4</v>
      </c>
      <c r="BI71" s="7">
        <v>1.2466997809979199E-6</v>
      </c>
      <c r="BJ71" s="7">
        <v>7.5753216793900897E-5</v>
      </c>
      <c r="BK71" s="7">
        <v>0</v>
      </c>
      <c r="BL71" s="7">
        <v>2.4184039172604299E-5</v>
      </c>
      <c r="BM71" s="7">
        <v>0</v>
      </c>
      <c r="BN71" s="7">
        <v>3.7652663887899999E-6</v>
      </c>
      <c r="BO71" s="7">
        <v>0</v>
      </c>
      <c r="BP71" s="7">
        <v>0</v>
      </c>
      <c r="BQ71" s="7">
        <v>0</v>
      </c>
      <c r="BR71" s="7">
        <v>0</v>
      </c>
      <c r="BS71" s="7">
        <v>0</v>
      </c>
      <c r="BT71" s="7">
        <v>0</v>
      </c>
      <c r="BU71" s="7">
        <v>0</v>
      </c>
      <c r="BV71" s="7">
        <v>0</v>
      </c>
      <c r="BW71" s="7">
        <v>0</v>
      </c>
      <c r="BX71" s="7">
        <v>0</v>
      </c>
      <c r="BY71" s="7">
        <v>0</v>
      </c>
      <c r="BZ71" s="7">
        <v>0</v>
      </c>
      <c r="CA71" s="7">
        <v>0</v>
      </c>
      <c r="CB71" s="7">
        <v>0</v>
      </c>
      <c r="CC71" s="7">
        <v>0</v>
      </c>
      <c r="CD71" s="7"/>
      <c r="CE71" s="7">
        <v>0</v>
      </c>
    </row>
    <row r="72" spans="1:83">
      <c r="A72" s="4" t="s">
        <v>85</v>
      </c>
      <c r="B72" s="6">
        <v>51</v>
      </c>
      <c r="C72" s="7">
        <v>9.7667424144500794E-4</v>
      </c>
      <c r="D72" s="7">
        <v>8.3062773373399296E-4</v>
      </c>
      <c r="E72" s="7">
        <v>9.7667424144500794E-4</v>
      </c>
      <c r="F72" s="7">
        <v>8.3062773373399296E-4</v>
      </c>
      <c r="G72" s="7">
        <v>9.7667424144500794E-4</v>
      </c>
      <c r="H72" s="7">
        <v>8.3062773373399296E-4</v>
      </c>
      <c r="I72" s="7">
        <v>9.7667424144500794E-4</v>
      </c>
      <c r="J72" s="7">
        <v>8.3062773373399296E-4</v>
      </c>
      <c r="K72" s="7">
        <v>9.7667424144500794E-4</v>
      </c>
      <c r="L72" s="7">
        <v>8.3062773373399296E-4</v>
      </c>
      <c r="M72" s="7">
        <v>9.7667424144500794E-4</v>
      </c>
      <c r="N72" s="7">
        <v>8.3062773373399296E-4</v>
      </c>
      <c r="O72" s="7">
        <v>9.7667424144500794E-4</v>
      </c>
      <c r="P72" s="7">
        <v>8.3062773373399296E-4</v>
      </c>
      <c r="Q72" s="7">
        <v>9.7667424144500794E-4</v>
      </c>
      <c r="R72" s="7">
        <v>8.3062773373399296E-4</v>
      </c>
      <c r="S72" s="7">
        <v>9.7667424144500794E-4</v>
      </c>
      <c r="T72" s="7">
        <v>8.3062773373399296E-4</v>
      </c>
      <c r="U72" s="7">
        <v>9.7667424144500794E-4</v>
      </c>
      <c r="V72" s="7">
        <v>8.3062773373399296E-4</v>
      </c>
      <c r="W72" s="7">
        <v>9.7667424144500794E-4</v>
      </c>
      <c r="X72" s="7">
        <v>8.3062773373399296E-4</v>
      </c>
      <c r="Y72" s="7">
        <v>9.7667424144500794E-4</v>
      </c>
      <c r="Z72" s="7">
        <v>8.3062773373399296E-4</v>
      </c>
      <c r="AA72" s="7">
        <v>9.7667424144500794E-4</v>
      </c>
      <c r="AB72" s="7">
        <v>8.3062773373399296E-4</v>
      </c>
      <c r="AC72" s="7">
        <v>9.7667424144500794E-4</v>
      </c>
      <c r="AD72" s="7">
        <v>8.3062773373399296E-4</v>
      </c>
      <c r="AE72" s="7">
        <v>8.40734812157146E-4</v>
      </c>
      <c r="AF72" s="7">
        <v>8.1825926083927596E-4</v>
      </c>
      <c r="AG72" s="7">
        <v>8.40734812157146E-4</v>
      </c>
      <c r="AH72" s="7">
        <v>7.6865684121212496E-4</v>
      </c>
      <c r="AI72" s="7">
        <v>6.0675944121050705E-4</v>
      </c>
      <c r="AJ72" s="7">
        <v>4.0691828715033198E-4</v>
      </c>
      <c r="AK72" s="7">
        <v>2.6942850232721899E-4</v>
      </c>
      <c r="AL72" s="7">
        <v>2.35651720405806E-4</v>
      </c>
      <c r="AM72" s="7">
        <v>0</v>
      </c>
      <c r="AN72" s="7">
        <v>9.3212234104950297E-5</v>
      </c>
      <c r="AO72" s="7">
        <v>0</v>
      </c>
      <c r="AP72" s="7">
        <v>3.10590201884899E-5</v>
      </c>
      <c r="AQ72" s="7">
        <v>0</v>
      </c>
      <c r="AR72" s="7">
        <v>6.1989207143266299E-6</v>
      </c>
      <c r="AS72" s="7">
        <v>0</v>
      </c>
      <c r="AT72" s="7">
        <v>0</v>
      </c>
      <c r="AU72" s="7">
        <v>0</v>
      </c>
      <c r="AV72" s="7">
        <v>0</v>
      </c>
      <c r="AW72" s="7">
        <v>0</v>
      </c>
      <c r="AX72" s="7">
        <v>0</v>
      </c>
      <c r="AY72" s="7">
        <v>0</v>
      </c>
      <c r="AZ72" s="7">
        <v>0</v>
      </c>
      <c r="BA72" s="7">
        <v>0</v>
      </c>
      <c r="BB72" s="7">
        <v>0</v>
      </c>
      <c r="BC72" s="7">
        <v>0</v>
      </c>
      <c r="BD72" s="7">
        <v>0</v>
      </c>
      <c r="BE72" s="7">
        <v>0</v>
      </c>
      <c r="BF72" s="7">
        <v>0</v>
      </c>
      <c r="BG72" s="7">
        <v>0</v>
      </c>
      <c r="BH72" s="7">
        <v>0</v>
      </c>
      <c r="BI72" s="7">
        <v>0</v>
      </c>
      <c r="BJ72" s="7">
        <v>0</v>
      </c>
      <c r="BK72" s="7">
        <v>0</v>
      </c>
      <c r="BL72" s="7">
        <v>0</v>
      </c>
      <c r="BM72" s="7">
        <v>0</v>
      </c>
      <c r="BN72" s="7">
        <v>0</v>
      </c>
      <c r="BO72" s="7">
        <v>0</v>
      </c>
      <c r="BP72" s="7">
        <v>0</v>
      </c>
      <c r="BQ72" s="7">
        <v>0</v>
      </c>
      <c r="BR72" s="7">
        <v>0</v>
      </c>
      <c r="BS72" s="7">
        <v>0</v>
      </c>
      <c r="BT72" s="7">
        <v>0</v>
      </c>
      <c r="BU72" s="7">
        <v>0</v>
      </c>
      <c r="BV72" s="7">
        <v>0</v>
      </c>
      <c r="BW72" s="7">
        <v>0</v>
      </c>
      <c r="BX72" s="7">
        <v>0</v>
      </c>
      <c r="BY72" s="7">
        <v>0</v>
      </c>
      <c r="BZ72" s="7">
        <v>0</v>
      </c>
      <c r="CA72" s="7">
        <v>0</v>
      </c>
      <c r="CB72" s="7">
        <v>0</v>
      </c>
      <c r="CC72" s="7">
        <v>0</v>
      </c>
      <c r="CD72" s="7"/>
      <c r="CE72" s="7">
        <v>0</v>
      </c>
    </row>
    <row r="73" spans="1:83">
      <c r="A73" s="4" t="s">
        <v>86</v>
      </c>
      <c r="B73" s="6">
        <v>230</v>
      </c>
      <c r="C73" s="7">
        <v>4.53089419891777E-4</v>
      </c>
      <c r="D73" s="7"/>
      <c r="E73" s="7">
        <v>4.53089419891777E-4</v>
      </c>
      <c r="F73" s="7"/>
      <c r="G73" s="7">
        <v>4.53089419891777E-4</v>
      </c>
      <c r="H73" s="7"/>
      <c r="I73" s="7">
        <v>4.53089419891777E-4</v>
      </c>
      <c r="J73" s="7"/>
      <c r="K73" s="7">
        <v>4.53089419891777E-4</v>
      </c>
      <c r="L73" s="7"/>
      <c r="M73" s="7">
        <v>4.53089419891777E-4</v>
      </c>
      <c r="N73" s="7"/>
      <c r="O73" s="7">
        <v>4.53089419891777E-4</v>
      </c>
      <c r="P73" s="7"/>
      <c r="Q73" s="7">
        <v>4.53089419891777E-4</v>
      </c>
      <c r="R73" s="7"/>
      <c r="S73" s="7">
        <v>4.53089419891777E-4</v>
      </c>
      <c r="T73" s="7"/>
      <c r="U73" s="7">
        <v>4.53089419891777E-4</v>
      </c>
      <c r="V73" s="7"/>
      <c r="W73" s="7">
        <v>4.53089419891777E-4</v>
      </c>
      <c r="X73" s="7"/>
      <c r="Y73" s="7">
        <v>4.53089419891777E-4</v>
      </c>
      <c r="Z73" s="7"/>
      <c r="AA73" s="7">
        <v>3.2225269260131401E-4</v>
      </c>
      <c r="AB73" s="7"/>
      <c r="AC73" s="7">
        <v>3.2225269260131401E-4</v>
      </c>
      <c r="AD73" s="7"/>
      <c r="AE73" s="7">
        <v>3.2225269260131401E-4</v>
      </c>
      <c r="AF73" s="7"/>
      <c r="AG73" s="7">
        <v>3.0550411119403999E-4</v>
      </c>
      <c r="AH73" s="7"/>
      <c r="AI73" s="7">
        <v>3.0446126688559702E-4</v>
      </c>
      <c r="AJ73" s="7"/>
      <c r="AK73" s="7">
        <v>2.9010497046283001E-4</v>
      </c>
      <c r="AL73" s="7"/>
      <c r="AM73" s="7">
        <v>2.8131776272349201E-4</v>
      </c>
      <c r="AN73" s="7"/>
      <c r="AO73" s="7">
        <v>2.6835558133812202E-4</v>
      </c>
      <c r="AP73" s="7"/>
      <c r="AQ73" s="7">
        <v>2.5874057933804301E-4</v>
      </c>
      <c r="AR73" s="7"/>
      <c r="AS73" s="7">
        <v>2.5654462208980701E-4</v>
      </c>
      <c r="AT73" s="7"/>
      <c r="AU73" s="7">
        <v>2.2780814929844001E-4</v>
      </c>
      <c r="AV73" s="7"/>
      <c r="AW73" s="7">
        <v>1.89945299521167E-4</v>
      </c>
      <c r="AX73" s="7"/>
      <c r="AY73" s="7">
        <v>1.6402327319251899E-4</v>
      </c>
      <c r="AZ73" s="7"/>
      <c r="BA73" s="7">
        <v>1.33376254127138E-4</v>
      </c>
      <c r="BB73" s="7"/>
      <c r="BC73" s="7">
        <v>9.5197599277854205E-5</v>
      </c>
      <c r="BD73" s="7"/>
      <c r="BE73" s="7">
        <v>5.9062293310531799E-5</v>
      </c>
      <c r="BF73" s="7"/>
      <c r="BG73" s="7">
        <v>1.9270416243522601E-5</v>
      </c>
      <c r="BH73" s="7"/>
      <c r="BI73" s="7">
        <v>7.3391523847829804E-6</v>
      </c>
      <c r="BJ73" s="7"/>
      <c r="BK73" s="7">
        <v>2.3550371381358202E-6</v>
      </c>
      <c r="BL73" s="7"/>
      <c r="BM73" s="7">
        <v>4.0311305603486598E-7</v>
      </c>
      <c r="BN73" s="7"/>
      <c r="BO73" s="7">
        <v>0</v>
      </c>
      <c r="BP73" s="7"/>
      <c r="BQ73" s="7">
        <v>0</v>
      </c>
      <c r="BR73" s="7"/>
      <c r="BS73" s="7">
        <v>0</v>
      </c>
      <c r="BT73" s="7"/>
      <c r="BU73" s="7">
        <v>0</v>
      </c>
      <c r="BV73" s="7"/>
      <c r="BW73" s="7">
        <v>0</v>
      </c>
      <c r="BX73" s="7"/>
      <c r="BY73" s="7">
        <v>0</v>
      </c>
      <c r="BZ73" s="7"/>
      <c r="CA73" s="7">
        <v>0</v>
      </c>
      <c r="CB73" s="7"/>
      <c r="CC73" s="7">
        <v>0</v>
      </c>
      <c r="CD73" s="7"/>
      <c r="CE73" s="7">
        <v>0</v>
      </c>
    </row>
    <row r="74" spans="1:83">
      <c r="A74" s="4" t="s">
        <v>87</v>
      </c>
      <c r="B74" s="6">
        <v>889</v>
      </c>
      <c r="C74" s="7">
        <v>4.3620502512872999E-4</v>
      </c>
      <c r="D74" s="7"/>
      <c r="E74" s="7">
        <v>4.3620502512872999E-4</v>
      </c>
      <c r="F74" s="7"/>
      <c r="G74" s="7">
        <v>4.3620502512872999E-4</v>
      </c>
      <c r="H74" s="7"/>
      <c r="I74" s="7">
        <v>4.3620502512872999E-4</v>
      </c>
      <c r="J74" s="7"/>
      <c r="K74" s="7">
        <v>4.3620502512872999E-4</v>
      </c>
      <c r="L74" s="7"/>
      <c r="M74" s="7">
        <v>4.3620502512872999E-4</v>
      </c>
      <c r="N74" s="7"/>
      <c r="O74" s="7">
        <v>4.3620502512872999E-4</v>
      </c>
      <c r="P74" s="7"/>
      <c r="Q74" s="7">
        <v>4.3620502512872999E-4</v>
      </c>
      <c r="R74" s="7"/>
      <c r="S74" s="7">
        <v>4.3620502512872999E-4</v>
      </c>
      <c r="T74" s="7"/>
      <c r="U74" s="7">
        <v>4.3620502512872999E-4</v>
      </c>
      <c r="V74" s="7"/>
      <c r="W74" s="7">
        <v>4.3620502512872999E-4</v>
      </c>
      <c r="X74" s="7"/>
      <c r="Y74" s="7">
        <v>4.3620502512872999E-4</v>
      </c>
      <c r="Z74" s="7"/>
      <c r="AA74" s="7">
        <v>4.3620502512872999E-4</v>
      </c>
      <c r="AB74" s="7"/>
      <c r="AC74" s="7">
        <v>2.7598514796150798E-4</v>
      </c>
      <c r="AD74" s="7"/>
      <c r="AE74" s="7">
        <v>2.7598514796150798E-4</v>
      </c>
      <c r="AF74" s="7"/>
      <c r="AG74" s="7">
        <v>2.74313960208972E-4</v>
      </c>
      <c r="AH74" s="7"/>
      <c r="AI74" s="7">
        <v>1.7833018962227701E-4</v>
      </c>
      <c r="AJ74" s="7"/>
      <c r="AK74" s="7">
        <v>1.23254735750973E-4</v>
      </c>
      <c r="AL74" s="7"/>
      <c r="AM74" s="7">
        <v>1.15206162516355E-4</v>
      </c>
      <c r="AN74" s="7"/>
      <c r="AO74" s="7">
        <v>7.3818153934645999E-5</v>
      </c>
      <c r="AP74" s="7"/>
      <c r="AQ74" s="7">
        <v>5.7468828302716603E-5</v>
      </c>
      <c r="AR74" s="7"/>
      <c r="AS74" s="7">
        <v>4.0861189181606301E-5</v>
      </c>
      <c r="AT74" s="7"/>
      <c r="AU74" s="7">
        <v>7.9714287733376397E-6</v>
      </c>
      <c r="AV74" s="7"/>
      <c r="AW74" s="7">
        <v>0</v>
      </c>
      <c r="AX74" s="7"/>
      <c r="AY74" s="7">
        <v>0</v>
      </c>
      <c r="AZ74" s="7"/>
      <c r="BA74" s="7">
        <v>0</v>
      </c>
      <c r="BB74" s="7"/>
      <c r="BC74" s="7">
        <v>0</v>
      </c>
      <c r="BD74" s="7"/>
      <c r="BE74" s="7">
        <v>0</v>
      </c>
      <c r="BF74" s="7"/>
      <c r="BG74" s="7">
        <v>0</v>
      </c>
      <c r="BH74" s="7"/>
      <c r="BI74" s="7">
        <v>0</v>
      </c>
      <c r="BJ74" s="7"/>
      <c r="BK74" s="7">
        <v>0</v>
      </c>
      <c r="BL74" s="7"/>
      <c r="BM74" s="7">
        <v>0</v>
      </c>
      <c r="BN74" s="7"/>
      <c r="BO74" s="7">
        <v>0</v>
      </c>
      <c r="BP74" s="7"/>
      <c r="BQ74" s="7">
        <v>0</v>
      </c>
      <c r="BR74" s="7"/>
      <c r="BS74" s="7">
        <v>0</v>
      </c>
      <c r="BT74" s="7"/>
      <c r="BU74" s="7">
        <v>0</v>
      </c>
      <c r="BV74" s="7"/>
      <c r="BW74" s="7">
        <v>0</v>
      </c>
      <c r="BX74" s="7"/>
      <c r="BY74" s="7">
        <v>0</v>
      </c>
      <c r="BZ74" s="7"/>
      <c r="CA74" s="7">
        <v>0</v>
      </c>
      <c r="CB74" s="7"/>
      <c r="CC74" s="7">
        <v>0</v>
      </c>
      <c r="CD74" s="7"/>
      <c r="CE74" s="7">
        <v>0</v>
      </c>
    </row>
    <row r="75" spans="1:83">
      <c r="A75" s="4" t="s">
        <v>88</v>
      </c>
      <c r="B75" s="6">
        <v>888</v>
      </c>
      <c r="C75" s="7">
        <v>3.0961912937850202E-4</v>
      </c>
      <c r="D75" s="7"/>
      <c r="E75" s="7">
        <v>3.0961912937850202E-4</v>
      </c>
      <c r="F75" s="7"/>
      <c r="G75" s="7">
        <v>3.0961912937850202E-4</v>
      </c>
      <c r="H75" s="7"/>
      <c r="I75" s="7">
        <v>3.0961912937850202E-4</v>
      </c>
      <c r="J75" s="7"/>
      <c r="K75" s="7">
        <v>3.0961912937850202E-4</v>
      </c>
      <c r="L75" s="7"/>
      <c r="M75" s="7">
        <v>3.0961912937850202E-4</v>
      </c>
      <c r="N75" s="7"/>
      <c r="O75" s="7">
        <v>3.0961912937850202E-4</v>
      </c>
      <c r="P75" s="7"/>
      <c r="Q75" s="7">
        <v>3.0961912937850202E-4</v>
      </c>
      <c r="R75" s="7"/>
      <c r="S75" s="7">
        <v>3.0961912937850202E-4</v>
      </c>
      <c r="T75" s="7"/>
      <c r="U75" s="7">
        <v>3.0961912937850202E-4</v>
      </c>
      <c r="V75" s="7"/>
      <c r="W75" s="7">
        <v>3.0961912937850202E-4</v>
      </c>
      <c r="X75" s="7"/>
      <c r="Y75" s="7">
        <v>3.0961912937850202E-4</v>
      </c>
      <c r="Z75" s="7"/>
      <c r="AA75" s="7">
        <v>3.0961912937850202E-4</v>
      </c>
      <c r="AB75" s="7"/>
      <c r="AC75" s="7">
        <v>3.0961912937850202E-4</v>
      </c>
      <c r="AD75" s="7"/>
      <c r="AE75" s="7">
        <v>2.08775006138672E-4</v>
      </c>
      <c r="AF75" s="7"/>
      <c r="AG75" s="7">
        <v>2.08775006138672E-4</v>
      </c>
      <c r="AH75" s="7"/>
      <c r="AI75" s="7">
        <v>1.35016399673064E-4</v>
      </c>
      <c r="AJ75" s="7"/>
      <c r="AK75" s="7">
        <v>8.3326986976211596E-5</v>
      </c>
      <c r="AL75" s="7"/>
      <c r="AM75" s="7">
        <v>3.8161811042899598E-5</v>
      </c>
      <c r="AN75" s="7"/>
      <c r="AO75" s="7">
        <v>0</v>
      </c>
      <c r="AP75" s="7"/>
      <c r="AQ75" s="7">
        <v>0</v>
      </c>
      <c r="AR75" s="7"/>
      <c r="AS75" s="7">
        <v>0</v>
      </c>
      <c r="AT75" s="7"/>
      <c r="AU75" s="7">
        <v>0</v>
      </c>
      <c r="AV75" s="7"/>
      <c r="AW75" s="7">
        <v>0</v>
      </c>
      <c r="AX75" s="7"/>
      <c r="AY75" s="7">
        <v>0</v>
      </c>
      <c r="AZ75" s="7"/>
      <c r="BA75" s="7">
        <v>0</v>
      </c>
      <c r="BB75" s="7"/>
      <c r="BC75" s="7">
        <v>0</v>
      </c>
      <c r="BD75" s="7"/>
      <c r="BE75" s="7">
        <v>0</v>
      </c>
      <c r="BF75" s="7"/>
      <c r="BG75" s="7">
        <v>0</v>
      </c>
      <c r="BH75" s="7"/>
      <c r="BI75" s="7">
        <v>0</v>
      </c>
      <c r="BJ75" s="7"/>
      <c r="BK75" s="7">
        <v>0</v>
      </c>
      <c r="BL75" s="7"/>
      <c r="BM75" s="7">
        <v>0</v>
      </c>
      <c r="BN75" s="7"/>
      <c r="BO75" s="7">
        <v>0</v>
      </c>
      <c r="BP75" s="7"/>
      <c r="BQ75" s="7">
        <v>0</v>
      </c>
      <c r="BR75" s="7"/>
      <c r="BS75" s="7">
        <v>0</v>
      </c>
      <c r="BT75" s="7"/>
      <c r="BU75" s="7">
        <v>0</v>
      </c>
      <c r="BV75" s="7"/>
      <c r="BW75" s="7">
        <v>0</v>
      </c>
      <c r="BX75" s="7"/>
      <c r="BY75" s="7">
        <v>0</v>
      </c>
      <c r="BZ75" s="7"/>
      <c r="CA75" s="7">
        <v>0</v>
      </c>
      <c r="CB75" s="7"/>
      <c r="CC75" s="7">
        <v>0</v>
      </c>
      <c r="CD75" s="7"/>
      <c r="CE75" s="7">
        <v>0</v>
      </c>
    </row>
    <row r="76" spans="1:83">
      <c r="A76" s="4" t="s">
        <v>89</v>
      </c>
      <c r="B76" s="6">
        <v>249</v>
      </c>
      <c r="C76" s="7">
        <v>8.57573370989796E-4</v>
      </c>
      <c r="D76" s="7">
        <v>1.8491287763177299E-3</v>
      </c>
      <c r="E76" s="7">
        <v>8.57573370989796E-4</v>
      </c>
      <c r="F76" s="7">
        <v>1.8491287763177299E-3</v>
      </c>
      <c r="G76" s="7">
        <v>8.57573370989796E-4</v>
      </c>
      <c r="H76" s="7">
        <v>1.8491287763177299E-3</v>
      </c>
      <c r="I76" s="7">
        <v>8.57573370989796E-4</v>
      </c>
      <c r="J76" s="7">
        <v>1.8491287763177299E-3</v>
      </c>
      <c r="K76" s="7">
        <v>8.57573370989796E-4</v>
      </c>
      <c r="L76" s="7">
        <v>1.8491287763177299E-3</v>
      </c>
      <c r="M76" s="7">
        <v>8.57573370989796E-4</v>
      </c>
      <c r="N76" s="7">
        <v>1.8491287763177299E-3</v>
      </c>
      <c r="O76" s="7">
        <v>8.57573370989796E-4</v>
      </c>
      <c r="P76" s="7">
        <v>1.8491287763177299E-3</v>
      </c>
      <c r="Q76" s="7">
        <v>8.57573370989796E-4</v>
      </c>
      <c r="R76" s="7">
        <v>1.8491287763177299E-3</v>
      </c>
      <c r="S76" s="7">
        <v>8.57573370989796E-4</v>
      </c>
      <c r="T76" s="7">
        <v>1.8491287763177299E-3</v>
      </c>
      <c r="U76" s="7">
        <v>8.57573370989796E-4</v>
      </c>
      <c r="V76" s="7">
        <v>1.8491287763177299E-3</v>
      </c>
      <c r="W76" s="7">
        <v>8.57573370989796E-4</v>
      </c>
      <c r="X76" s="7">
        <v>1.8491287763177299E-3</v>
      </c>
      <c r="Y76" s="7">
        <v>8.57573370989796E-4</v>
      </c>
      <c r="Z76" s="7">
        <v>1.8491287763177299E-3</v>
      </c>
      <c r="AA76" s="7">
        <v>8.57573370989796E-4</v>
      </c>
      <c r="AB76" s="7">
        <v>1.8491287763177299E-3</v>
      </c>
      <c r="AC76" s="7">
        <v>8.57573370989796E-4</v>
      </c>
      <c r="AD76" s="7">
        <v>1.8491287763177299E-3</v>
      </c>
      <c r="AE76" s="7">
        <v>8.5536939841186299E-4</v>
      </c>
      <c r="AF76" s="7">
        <v>1.8215943006195401E-3</v>
      </c>
      <c r="AG76" s="7">
        <v>8.5536939841186299E-4</v>
      </c>
      <c r="AH76" s="7">
        <v>1.7111702709579799E-3</v>
      </c>
      <c r="AI76" s="7">
        <v>7.1633360870883495E-4</v>
      </c>
      <c r="AJ76" s="7">
        <v>9.0587429701751603E-4</v>
      </c>
      <c r="AK76" s="7">
        <v>6.9597524546288205E-4</v>
      </c>
      <c r="AL76" s="7">
        <v>5.2460369392217797E-4</v>
      </c>
      <c r="AM76" s="7">
        <v>6.0871583154666899E-4</v>
      </c>
      <c r="AN76" s="7">
        <v>2.07507427681708E-4</v>
      </c>
      <c r="AO76" s="7">
        <v>6.0634835044818701E-4</v>
      </c>
      <c r="AP76" s="7">
        <v>6.91430416565731E-5</v>
      </c>
      <c r="AQ76" s="7">
        <v>5.3427157774757299E-4</v>
      </c>
      <c r="AR76" s="7">
        <v>1.37999277045363E-5</v>
      </c>
      <c r="AS76" s="7">
        <v>3.5419568278229101E-4</v>
      </c>
      <c r="AT76" s="7">
        <v>0</v>
      </c>
      <c r="AU76" s="7">
        <v>1.07846677060566E-4</v>
      </c>
      <c r="AV76" s="7">
        <v>0</v>
      </c>
      <c r="AW76" s="7">
        <v>1.3190990139693499E-5</v>
      </c>
      <c r="AX76" s="7">
        <v>0</v>
      </c>
      <c r="AY76" s="7">
        <v>1.26675667219509E-5</v>
      </c>
      <c r="AZ76" s="7">
        <v>0</v>
      </c>
      <c r="BA76" s="7">
        <v>1.1064191316357301E-5</v>
      </c>
      <c r="BB76" s="7">
        <v>0</v>
      </c>
      <c r="BC76" s="7">
        <v>8.8874998791203101E-6</v>
      </c>
      <c r="BD76" s="7">
        <v>0</v>
      </c>
      <c r="BE76" s="7">
        <v>3.12859030074035E-6</v>
      </c>
      <c r="BF76" s="7">
        <v>0</v>
      </c>
      <c r="BG76" s="7">
        <v>2.20694295118956E-7</v>
      </c>
      <c r="BH76" s="7">
        <v>0</v>
      </c>
      <c r="BI76" s="7">
        <v>9.7619620318077807E-9</v>
      </c>
      <c r="BJ76" s="7">
        <v>0</v>
      </c>
      <c r="BK76" s="7">
        <v>0</v>
      </c>
      <c r="BL76" s="7">
        <v>0</v>
      </c>
      <c r="BM76" s="7">
        <v>0</v>
      </c>
      <c r="BN76" s="7">
        <v>0</v>
      </c>
      <c r="BO76" s="7">
        <v>0</v>
      </c>
      <c r="BP76" s="7">
        <v>0</v>
      </c>
      <c r="BQ76" s="7">
        <v>0</v>
      </c>
      <c r="BR76" s="7">
        <v>0</v>
      </c>
      <c r="BS76" s="7">
        <v>0</v>
      </c>
      <c r="BT76" s="7">
        <v>0</v>
      </c>
      <c r="BU76" s="7">
        <v>0</v>
      </c>
      <c r="BV76" s="7">
        <v>0</v>
      </c>
      <c r="BW76" s="7">
        <v>0</v>
      </c>
      <c r="BX76" s="7">
        <v>0</v>
      </c>
      <c r="BY76" s="7">
        <v>0</v>
      </c>
      <c r="BZ76" s="7">
        <v>0</v>
      </c>
      <c r="CA76" s="7">
        <v>0</v>
      </c>
      <c r="CB76" s="7">
        <v>0</v>
      </c>
      <c r="CC76" s="7">
        <v>0</v>
      </c>
      <c r="CD76" s="7"/>
      <c r="CE76" s="7">
        <v>0</v>
      </c>
    </row>
    <row r="77" spans="1:83">
      <c r="A77" s="4" t="s">
        <v>90</v>
      </c>
      <c r="B77" s="6">
        <v>255</v>
      </c>
      <c r="C77" s="7">
        <v>8.9233196215933095E-4</v>
      </c>
      <c r="D77" s="7"/>
      <c r="E77" s="7">
        <v>8.9233196215933095E-4</v>
      </c>
      <c r="F77" s="7"/>
      <c r="G77" s="7">
        <v>8.9233196215933095E-4</v>
      </c>
      <c r="H77" s="7"/>
      <c r="I77" s="7">
        <v>8.9233196215933095E-4</v>
      </c>
      <c r="J77" s="7"/>
      <c r="K77" s="7">
        <v>8.9233196215933095E-4</v>
      </c>
      <c r="L77" s="7"/>
      <c r="M77" s="7">
        <v>8.9233196215933095E-4</v>
      </c>
      <c r="N77" s="7"/>
      <c r="O77" s="7">
        <v>8.9233196215933095E-4</v>
      </c>
      <c r="P77" s="7"/>
      <c r="Q77" s="7">
        <v>8.9233196215933095E-4</v>
      </c>
      <c r="R77" s="7"/>
      <c r="S77" s="7">
        <v>8.9233196215933095E-4</v>
      </c>
      <c r="T77" s="7"/>
      <c r="U77" s="7">
        <v>8.9233196215933095E-4</v>
      </c>
      <c r="V77" s="7"/>
      <c r="W77" s="7">
        <v>8.9233196215933095E-4</v>
      </c>
      <c r="X77" s="7"/>
      <c r="Y77" s="7">
        <v>8.9233196215933095E-4</v>
      </c>
      <c r="Z77" s="7"/>
      <c r="AA77" s="7">
        <v>8.9233196215933095E-4</v>
      </c>
      <c r="AB77" s="7"/>
      <c r="AC77" s="7">
        <v>8.9233196215933095E-4</v>
      </c>
      <c r="AD77" s="7"/>
      <c r="AE77" s="7">
        <v>8.9233196215933095E-4</v>
      </c>
      <c r="AF77" s="7"/>
      <c r="AG77" s="7">
        <v>7.8920918107942405E-4</v>
      </c>
      <c r="AH77" s="7"/>
      <c r="AI77" s="7">
        <v>7.8920918107942405E-4</v>
      </c>
      <c r="AJ77" s="7"/>
      <c r="AK77" s="7">
        <v>6.7736506704502402E-4</v>
      </c>
      <c r="AL77" s="7"/>
      <c r="AM77" s="7">
        <v>6.1400780152930795E-4</v>
      </c>
      <c r="AN77" s="7"/>
      <c r="AO77" s="7">
        <v>6.1044101298079296E-4</v>
      </c>
      <c r="AP77" s="7"/>
      <c r="AQ77" s="7">
        <v>5.3707949560077395E-4</v>
      </c>
      <c r="AR77" s="7"/>
      <c r="AS77" s="7">
        <v>3.5686016750225601E-4</v>
      </c>
      <c r="AT77" s="7"/>
      <c r="AU77" s="7">
        <v>1.10316103826369E-4</v>
      </c>
      <c r="AV77" s="7"/>
      <c r="AW77" s="7">
        <v>1.5015871599839601E-5</v>
      </c>
      <c r="AX77" s="7"/>
      <c r="AY77" s="7">
        <v>1.35454119369493E-5</v>
      </c>
      <c r="AZ77" s="7"/>
      <c r="BA77" s="7">
        <v>1.15732691552079E-5</v>
      </c>
      <c r="BB77" s="7"/>
      <c r="BC77" s="7">
        <v>9.1640305879292696E-6</v>
      </c>
      <c r="BD77" s="7"/>
      <c r="BE77" s="7">
        <v>3.2417538821214199E-6</v>
      </c>
      <c r="BF77" s="7"/>
      <c r="BG77" s="7">
        <v>2.4756124274680902E-7</v>
      </c>
      <c r="BH77" s="7"/>
      <c r="BI77" s="7">
        <v>1.23320935702187E-8</v>
      </c>
      <c r="BJ77" s="7"/>
      <c r="BK77" s="7">
        <v>0</v>
      </c>
      <c r="BL77" s="7"/>
      <c r="BM77" s="7">
        <v>0</v>
      </c>
      <c r="BN77" s="7"/>
      <c r="BO77" s="7">
        <v>0</v>
      </c>
      <c r="BP77" s="7"/>
      <c r="BQ77" s="7">
        <v>0</v>
      </c>
      <c r="BR77" s="7"/>
      <c r="BS77" s="7">
        <v>0</v>
      </c>
      <c r="BT77" s="7"/>
      <c r="BU77" s="7">
        <v>0</v>
      </c>
      <c r="BV77" s="7"/>
      <c r="BW77" s="7">
        <v>0</v>
      </c>
      <c r="BX77" s="7"/>
      <c r="BY77" s="7">
        <v>0</v>
      </c>
      <c r="BZ77" s="7"/>
      <c r="CA77" s="7">
        <v>0</v>
      </c>
      <c r="CB77" s="7"/>
      <c r="CC77" s="7">
        <v>0</v>
      </c>
      <c r="CD77" s="7"/>
      <c r="CE77" s="7">
        <v>0</v>
      </c>
    </row>
    <row r="78" spans="1:83">
      <c r="A78" s="4" t="s">
        <v>91</v>
      </c>
      <c r="B78" s="6">
        <v>256</v>
      </c>
      <c r="C78" s="7">
        <v>1.29465278077878E-3</v>
      </c>
      <c r="D78" s="7"/>
      <c r="E78" s="7">
        <v>1.29465278077878E-3</v>
      </c>
      <c r="F78" s="7"/>
      <c r="G78" s="7">
        <v>1.29465278077878E-3</v>
      </c>
      <c r="H78" s="7"/>
      <c r="I78" s="7">
        <v>1.29465278077878E-3</v>
      </c>
      <c r="J78" s="7"/>
      <c r="K78" s="7">
        <v>1.29465278077878E-3</v>
      </c>
      <c r="L78" s="7"/>
      <c r="M78" s="7">
        <v>1.29465278077878E-3</v>
      </c>
      <c r="N78" s="7"/>
      <c r="O78" s="7">
        <v>1.29465278077878E-3</v>
      </c>
      <c r="P78" s="7"/>
      <c r="Q78" s="7">
        <v>1.29465278077878E-3</v>
      </c>
      <c r="R78" s="7"/>
      <c r="S78" s="7">
        <v>1.29465278077878E-3</v>
      </c>
      <c r="T78" s="7"/>
      <c r="U78" s="7">
        <v>1.29465278077878E-3</v>
      </c>
      <c r="V78" s="7"/>
      <c r="W78" s="7">
        <v>1.29465278077878E-3</v>
      </c>
      <c r="X78" s="7"/>
      <c r="Y78" s="7">
        <v>1.29465278077878E-3</v>
      </c>
      <c r="Z78" s="7"/>
      <c r="AA78" s="7">
        <v>8.4404629874994101E-4</v>
      </c>
      <c r="AB78" s="7"/>
      <c r="AC78" s="7">
        <v>8.4404629874994101E-4</v>
      </c>
      <c r="AD78" s="7"/>
      <c r="AE78" s="7">
        <v>7.0940810875815105E-4</v>
      </c>
      <c r="AF78" s="7"/>
      <c r="AG78" s="7">
        <v>7.0940810875815105E-4</v>
      </c>
      <c r="AH78" s="7"/>
      <c r="AI78" s="7">
        <v>5.73143284643589E-4</v>
      </c>
      <c r="AJ78" s="7"/>
      <c r="AK78" s="7">
        <v>5.5297397181946703E-4</v>
      </c>
      <c r="AL78" s="7"/>
      <c r="AM78" s="7">
        <v>4.68207205561406E-4</v>
      </c>
      <c r="AN78" s="7"/>
      <c r="AO78" s="7">
        <v>4.68207205561406E-4</v>
      </c>
      <c r="AP78" s="7"/>
      <c r="AQ78" s="7">
        <v>4.3772126511729402E-4</v>
      </c>
      <c r="AR78" s="7"/>
      <c r="AS78" s="7">
        <v>3.3770309419517999E-4</v>
      </c>
      <c r="AT78" s="7"/>
      <c r="AU78" s="7">
        <v>1.0420291277739E-4</v>
      </c>
      <c r="AV78" s="7"/>
      <c r="AW78" s="7">
        <v>9.7158165043513907E-6</v>
      </c>
      <c r="AX78" s="7"/>
      <c r="AY78" s="7">
        <v>9.5410771465514497E-6</v>
      </c>
      <c r="AZ78" s="7"/>
      <c r="BA78" s="7">
        <v>8.3344853084183708E-6</v>
      </c>
      <c r="BB78" s="7"/>
      <c r="BC78" s="7">
        <v>6.8083891424838097E-6</v>
      </c>
      <c r="BD78" s="7"/>
      <c r="BE78" s="7">
        <v>2.4201150209412601E-6</v>
      </c>
      <c r="BF78" s="7"/>
      <c r="BG78" s="7">
        <v>1.06395398742385E-7</v>
      </c>
      <c r="BH78" s="7"/>
      <c r="BI78" s="7">
        <v>2.26141007892725E-9</v>
      </c>
      <c r="BJ78" s="7"/>
      <c r="BK78" s="7">
        <v>0</v>
      </c>
      <c r="BL78" s="7"/>
      <c r="BM78" s="7">
        <v>0</v>
      </c>
      <c r="BN78" s="7"/>
      <c r="BO78" s="7">
        <v>0</v>
      </c>
      <c r="BP78" s="7"/>
      <c r="BQ78" s="7">
        <v>0</v>
      </c>
      <c r="BR78" s="7"/>
      <c r="BS78" s="7">
        <v>0</v>
      </c>
      <c r="BT78" s="7"/>
      <c r="BU78" s="7">
        <v>0</v>
      </c>
      <c r="BV78" s="7"/>
      <c r="BW78" s="7">
        <v>0</v>
      </c>
      <c r="BX78" s="7"/>
      <c r="BY78" s="7">
        <v>0</v>
      </c>
      <c r="BZ78" s="7"/>
      <c r="CA78" s="7">
        <v>0</v>
      </c>
      <c r="CB78" s="7"/>
      <c r="CC78" s="7">
        <v>0</v>
      </c>
      <c r="CD78" s="7"/>
      <c r="CE78" s="7">
        <v>0</v>
      </c>
    </row>
    <row r="79" spans="1:83">
      <c r="A79" s="4" t="s">
        <v>92</v>
      </c>
      <c r="B79" s="6">
        <v>671</v>
      </c>
      <c r="C79" s="7">
        <v>1.72273462954262E-4</v>
      </c>
      <c r="D79" s="7"/>
      <c r="E79" s="7">
        <v>1.72273462954262E-4</v>
      </c>
      <c r="F79" s="7"/>
      <c r="G79" s="7">
        <v>1.72273462954262E-4</v>
      </c>
      <c r="H79" s="7"/>
      <c r="I79" s="7">
        <v>1.72273462954262E-4</v>
      </c>
      <c r="J79" s="7"/>
      <c r="K79" s="7">
        <v>1.72273462954262E-4</v>
      </c>
      <c r="L79" s="7"/>
      <c r="M79" s="7">
        <v>1.72273462954262E-4</v>
      </c>
      <c r="N79" s="7"/>
      <c r="O79" s="7">
        <v>1.72273462954262E-4</v>
      </c>
      <c r="P79" s="7"/>
      <c r="Q79" s="7">
        <v>1.72273462954262E-4</v>
      </c>
      <c r="R79" s="7"/>
      <c r="S79" s="7">
        <v>1.72273462954262E-4</v>
      </c>
      <c r="T79" s="7"/>
      <c r="U79" s="7">
        <v>1.72273462954262E-4</v>
      </c>
      <c r="V79" s="7"/>
      <c r="W79" s="7">
        <v>1.72273462954262E-4</v>
      </c>
      <c r="X79" s="7"/>
      <c r="Y79" s="7">
        <v>1.72273462954262E-4</v>
      </c>
      <c r="Z79" s="7"/>
      <c r="AA79" s="7">
        <v>1.72273462954262E-4</v>
      </c>
      <c r="AB79" s="7"/>
      <c r="AC79" s="7">
        <v>1.22985543527608E-4</v>
      </c>
      <c r="AD79" s="7"/>
      <c r="AE79" s="7">
        <v>1.22985543527608E-4</v>
      </c>
      <c r="AF79" s="7"/>
      <c r="AG79" s="7">
        <v>1.08969733942137E-4</v>
      </c>
      <c r="AH79" s="7"/>
      <c r="AI79" s="7">
        <v>8.8015389214810097E-5</v>
      </c>
      <c r="AJ79" s="7"/>
      <c r="AK79" s="7">
        <v>7.06399542046257E-5</v>
      </c>
      <c r="AL79" s="7"/>
      <c r="AM79" s="7">
        <v>6.3295982806558504E-5</v>
      </c>
      <c r="AN79" s="7"/>
      <c r="AO79" s="7">
        <v>5.3169158046367699E-5</v>
      </c>
      <c r="AP79" s="7"/>
      <c r="AQ79" s="7">
        <v>4.6542399900205699E-5</v>
      </c>
      <c r="AR79" s="7"/>
      <c r="AS79" s="7">
        <v>3.8063954600226101E-5</v>
      </c>
      <c r="AT79" s="7"/>
      <c r="AU79" s="7">
        <v>2.7749836369266299E-5</v>
      </c>
      <c r="AV79" s="7"/>
      <c r="AW79" s="7">
        <v>1.7926923045267202E-5</v>
      </c>
      <c r="AX79" s="7"/>
      <c r="AY79" s="7">
        <v>1.2071505272635299E-5</v>
      </c>
      <c r="AZ79" s="7"/>
      <c r="BA79" s="7">
        <v>7.4615614681178801E-6</v>
      </c>
      <c r="BB79" s="7"/>
      <c r="BC79" s="7">
        <v>4.0447242652977302E-6</v>
      </c>
      <c r="BD79" s="7"/>
      <c r="BE79" s="7">
        <v>9.4627119600699497E-7</v>
      </c>
      <c r="BF79" s="7"/>
      <c r="BG79" s="7">
        <v>1.15972344286611E-8</v>
      </c>
      <c r="BH79" s="7"/>
      <c r="BI79" s="7">
        <v>0</v>
      </c>
      <c r="BJ79" s="7"/>
      <c r="BK79" s="7">
        <v>0</v>
      </c>
      <c r="BL79" s="7"/>
      <c r="BM79" s="7">
        <v>0</v>
      </c>
      <c r="BN79" s="7"/>
      <c r="BO79" s="7">
        <v>0</v>
      </c>
      <c r="BP79" s="7"/>
      <c r="BQ79" s="7">
        <v>0</v>
      </c>
      <c r="BR79" s="7"/>
      <c r="BS79" s="7">
        <v>0</v>
      </c>
      <c r="BT79" s="7"/>
      <c r="BU79" s="7">
        <v>0</v>
      </c>
      <c r="BV79" s="7"/>
      <c r="BW79" s="7">
        <v>0</v>
      </c>
      <c r="BX79" s="7"/>
      <c r="BY79" s="7">
        <v>0</v>
      </c>
      <c r="BZ79" s="7"/>
      <c r="CA79" s="7">
        <v>0</v>
      </c>
      <c r="CB79" s="7"/>
      <c r="CC79" s="7">
        <v>0</v>
      </c>
      <c r="CD79" s="7"/>
      <c r="CE79" s="7">
        <v>0</v>
      </c>
    </row>
    <row r="80" spans="1:83">
      <c r="A80" s="4" t="s">
        <v>93</v>
      </c>
      <c r="B80" s="6">
        <v>672</v>
      </c>
      <c r="C80" s="7">
        <v>3.8468707193914302E-3</v>
      </c>
      <c r="D80" s="7"/>
      <c r="E80" s="7">
        <v>3.8468707193914302E-3</v>
      </c>
      <c r="F80" s="7"/>
      <c r="G80" s="7">
        <v>3.8468707193914302E-3</v>
      </c>
      <c r="H80" s="7"/>
      <c r="I80" s="7">
        <v>3.8468707193914302E-3</v>
      </c>
      <c r="J80" s="7"/>
      <c r="K80" s="7">
        <v>3.8468707193914302E-3</v>
      </c>
      <c r="L80" s="7"/>
      <c r="M80" s="7">
        <v>3.8468707193914302E-3</v>
      </c>
      <c r="N80" s="7"/>
      <c r="O80" s="7">
        <v>3.8468707193914302E-3</v>
      </c>
      <c r="P80" s="7"/>
      <c r="Q80" s="7">
        <v>3.8468707193914302E-3</v>
      </c>
      <c r="R80" s="7"/>
      <c r="S80" s="7">
        <v>3.8468707193914302E-3</v>
      </c>
      <c r="T80" s="7"/>
      <c r="U80" s="7">
        <v>3.8468707193914302E-3</v>
      </c>
      <c r="V80" s="7"/>
      <c r="W80" s="7">
        <v>3.8468707193914302E-3</v>
      </c>
      <c r="X80" s="7"/>
      <c r="Y80" s="7">
        <v>3.8468707193914302E-3</v>
      </c>
      <c r="Z80" s="7"/>
      <c r="AA80" s="7">
        <v>3.8468707193914302E-3</v>
      </c>
      <c r="AB80" s="7"/>
      <c r="AC80" s="7">
        <v>2.9347815700367002E-3</v>
      </c>
      <c r="AD80" s="7"/>
      <c r="AE80" s="7">
        <v>2.9347815700367002E-3</v>
      </c>
      <c r="AF80" s="7"/>
      <c r="AG80" s="7">
        <v>2.0631974752203701E-3</v>
      </c>
      <c r="AH80" s="7"/>
      <c r="AI80" s="7">
        <v>1.9619973780508398E-3</v>
      </c>
      <c r="AJ80" s="7"/>
      <c r="AK80" s="7">
        <v>1.43752558465371E-3</v>
      </c>
      <c r="AL80" s="7"/>
      <c r="AM80" s="7">
        <v>1.2422178152560401E-3</v>
      </c>
      <c r="AN80" s="7"/>
      <c r="AO80" s="7">
        <v>1.1204904930891899E-3</v>
      </c>
      <c r="AP80" s="7"/>
      <c r="AQ80" s="7">
        <v>1.0479638799513701E-3</v>
      </c>
      <c r="AR80" s="7"/>
      <c r="AS80" s="7">
        <v>9.9550157342780891E-4</v>
      </c>
      <c r="AT80" s="7"/>
      <c r="AU80" s="7">
        <v>9.1404407777866798E-4</v>
      </c>
      <c r="AV80" s="7"/>
      <c r="AW80" s="7">
        <v>8.2252564667551398E-4</v>
      </c>
      <c r="AX80" s="7"/>
      <c r="AY80" s="7">
        <v>7.6974295540108801E-4</v>
      </c>
      <c r="AZ80" s="7"/>
      <c r="BA80" s="7">
        <v>7.3305345270282402E-4</v>
      </c>
      <c r="BB80" s="7"/>
      <c r="BC80" s="7">
        <v>5.9310700138089599E-4</v>
      </c>
      <c r="BD80" s="7"/>
      <c r="BE80" s="7">
        <v>3.4018255786814297E-4</v>
      </c>
      <c r="BF80" s="7"/>
      <c r="BG80" s="7">
        <v>1.1098236184382099E-4</v>
      </c>
      <c r="BH80" s="7"/>
      <c r="BI80" s="7">
        <v>1.8980887154777799E-5</v>
      </c>
      <c r="BJ80" s="7"/>
      <c r="BK80" s="7">
        <v>4.46326448976653E-7</v>
      </c>
      <c r="BL80" s="7"/>
      <c r="BM80" s="7">
        <v>0</v>
      </c>
      <c r="BN80" s="7"/>
      <c r="BO80" s="7">
        <v>0</v>
      </c>
      <c r="BP80" s="7"/>
      <c r="BQ80" s="7">
        <v>0</v>
      </c>
      <c r="BR80" s="7"/>
      <c r="BS80" s="7">
        <v>0</v>
      </c>
      <c r="BT80" s="7"/>
      <c r="BU80" s="7">
        <v>0</v>
      </c>
      <c r="BV80" s="7"/>
      <c r="BW80" s="7">
        <v>0</v>
      </c>
      <c r="BX80" s="7"/>
      <c r="BY80" s="7">
        <v>0</v>
      </c>
      <c r="BZ80" s="7"/>
      <c r="CA80" s="7">
        <v>0</v>
      </c>
      <c r="CB80" s="7"/>
      <c r="CC80" s="7">
        <v>0</v>
      </c>
      <c r="CD80" s="7"/>
      <c r="CE80" s="7">
        <v>0</v>
      </c>
    </row>
    <row r="81" spans="1:83">
      <c r="A81" s="4" t="s">
        <v>94</v>
      </c>
      <c r="B81" s="6">
        <v>96</v>
      </c>
      <c r="C81" s="7">
        <v>3.7998994826379398E-3</v>
      </c>
      <c r="D81" s="7">
        <v>1.0373345191019099E-3</v>
      </c>
      <c r="E81" s="7">
        <v>3.7998994826379398E-3</v>
      </c>
      <c r="F81" s="7">
        <v>1.0373345191019099E-3</v>
      </c>
      <c r="G81" s="7">
        <v>3.7998994826379398E-3</v>
      </c>
      <c r="H81" s="7">
        <v>1.0373345191019099E-3</v>
      </c>
      <c r="I81" s="7">
        <v>3.7998994826379398E-3</v>
      </c>
      <c r="J81" s="7">
        <v>1.0373345191019099E-3</v>
      </c>
      <c r="K81" s="7">
        <v>3.7998994826379398E-3</v>
      </c>
      <c r="L81" s="7">
        <v>1.0373345191019099E-3</v>
      </c>
      <c r="M81" s="7">
        <v>3.7998994826379398E-3</v>
      </c>
      <c r="N81" s="7">
        <v>1.0373345191019099E-3</v>
      </c>
      <c r="O81" s="7">
        <v>3.7998994826379398E-3</v>
      </c>
      <c r="P81" s="7">
        <v>1.0373345191019099E-3</v>
      </c>
      <c r="Q81" s="7">
        <v>3.7998994826379398E-3</v>
      </c>
      <c r="R81" s="7">
        <v>1.0373345191019099E-3</v>
      </c>
      <c r="S81" s="7">
        <v>3.7998994826379398E-3</v>
      </c>
      <c r="T81" s="7">
        <v>1.0373345191019099E-3</v>
      </c>
      <c r="U81" s="7">
        <v>3.7998994826379398E-3</v>
      </c>
      <c r="V81" s="7">
        <v>1.0373345191019099E-3</v>
      </c>
      <c r="W81" s="7">
        <v>2.3522780111588002E-3</v>
      </c>
      <c r="X81" s="7">
        <v>1.0373345191019099E-3</v>
      </c>
      <c r="Y81" s="7">
        <v>2.3522780111588002E-3</v>
      </c>
      <c r="Z81" s="7">
        <v>1.0373345191019099E-3</v>
      </c>
      <c r="AA81" s="7">
        <v>1.4242087809904699E-3</v>
      </c>
      <c r="AB81" s="7">
        <v>1.0373345191019099E-3</v>
      </c>
      <c r="AC81" s="7">
        <v>1.1570039966126201E-3</v>
      </c>
      <c r="AD81" s="7">
        <v>1.0122712523122899E-3</v>
      </c>
      <c r="AE81" s="7">
        <v>1.06598148185913E-3</v>
      </c>
      <c r="AF81" s="7">
        <v>9.1175773806453897E-4</v>
      </c>
      <c r="AG81" s="7">
        <v>7.7525728772078904E-4</v>
      </c>
      <c r="AH81" s="7">
        <v>7.0205362437527697E-4</v>
      </c>
      <c r="AI81" s="7">
        <v>2.5432465879378802E-4</v>
      </c>
      <c r="AJ81" s="7">
        <v>3.8117348279398698E-4</v>
      </c>
      <c r="AK81" s="7">
        <v>0</v>
      </c>
      <c r="AL81" s="7">
        <v>1.3482296612617E-4</v>
      </c>
      <c r="AM81" s="7">
        <v>0</v>
      </c>
      <c r="AN81" s="7">
        <v>4.2168111262262201E-5</v>
      </c>
      <c r="AO81" s="7">
        <v>0</v>
      </c>
      <c r="AP81" s="7">
        <v>8.4161308631286207E-6</v>
      </c>
      <c r="AQ81" s="7">
        <v>0</v>
      </c>
      <c r="AR81" s="7">
        <v>0</v>
      </c>
      <c r="AS81" s="7">
        <v>0</v>
      </c>
      <c r="AT81" s="7">
        <v>0</v>
      </c>
      <c r="AU81" s="7">
        <v>0</v>
      </c>
      <c r="AV81" s="7">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c r="CE81" s="7">
        <v>0</v>
      </c>
    </row>
    <row r="82" spans="1:83">
      <c r="A82" s="4" t="s">
        <v>95</v>
      </c>
      <c r="B82" s="6">
        <v>103</v>
      </c>
      <c r="C82" s="7">
        <v>1.8390222278239199E-3</v>
      </c>
      <c r="D82" s="7">
        <v>1.61929768179443E-3</v>
      </c>
      <c r="E82" s="7">
        <v>1.8390222278239199E-3</v>
      </c>
      <c r="F82" s="7">
        <v>1.61929768179443E-3</v>
      </c>
      <c r="G82" s="7">
        <v>1.8390222278239199E-3</v>
      </c>
      <c r="H82" s="7">
        <v>1.61929768179443E-3</v>
      </c>
      <c r="I82" s="7">
        <v>1.8390222278239199E-3</v>
      </c>
      <c r="J82" s="7">
        <v>1.61929768179443E-3</v>
      </c>
      <c r="K82" s="7">
        <v>1.8390222278239199E-3</v>
      </c>
      <c r="L82" s="7">
        <v>1.61929768179443E-3</v>
      </c>
      <c r="M82" s="7">
        <v>1.8390222278239199E-3</v>
      </c>
      <c r="N82" s="7">
        <v>1.61929768179443E-3</v>
      </c>
      <c r="O82" s="7">
        <v>1.8390222278239199E-3</v>
      </c>
      <c r="P82" s="7">
        <v>1.61929768179443E-3</v>
      </c>
      <c r="Q82" s="7">
        <v>1.8390222278239199E-3</v>
      </c>
      <c r="R82" s="7">
        <v>1.61929768179443E-3</v>
      </c>
      <c r="S82" s="7">
        <v>1.8390222278239199E-3</v>
      </c>
      <c r="T82" s="7">
        <v>1.61929768179443E-3</v>
      </c>
      <c r="U82" s="7">
        <v>1.8390222278239199E-3</v>
      </c>
      <c r="V82" s="7">
        <v>1.61929768179443E-3</v>
      </c>
      <c r="W82" s="7">
        <v>1.54432916298668E-3</v>
      </c>
      <c r="X82" s="7">
        <v>1.61929768179443E-3</v>
      </c>
      <c r="Y82" s="7">
        <v>1.54432916298668E-3</v>
      </c>
      <c r="Z82" s="7">
        <v>1.61929768179443E-3</v>
      </c>
      <c r="AA82" s="7">
        <v>1.2266228454404101E-3</v>
      </c>
      <c r="AB82" s="7">
        <v>1.61929768179443E-3</v>
      </c>
      <c r="AC82" s="7">
        <v>1.0524384967285901E-3</v>
      </c>
      <c r="AD82" s="7">
        <v>1.61929768179443E-3</v>
      </c>
      <c r="AE82" s="7">
        <v>8.2290468804311798E-4</v>
      </c>
      <c r="AF82" s="7">
        <v>1.61929768179443E-3</v>
      </c>
      <c r="AG82" s="7">
        <v>6.7828965362119005E-4</v>
      </c>
      <c r="AH82" s="7">
        <v>1.5935965719890499E-3</v>
      </c>
      <c r="AI82" s="7">
        <v>5.6442155146408399E-4</v>
      </c>
      <c r="AJ82" s="7">
        <v>1.48994698154673E-3</v>
      </c>
      <c r="AK82" s="7">
        <v>5.6068562984413497E-4</v>
      </c>
      <c r="AL82" s="7">
        <v>1.2847944771753599E-3</v>
      </c>
      <c r="AM82" s="7">
        <v>4.1711829144981601E-4</v>
      </c>
      <c r="AN82" s="7">
        <v>1.0503222139911E-3</v>
      </c>
      <c r="AO82" s="7">
        <v>3.99702017006844E-4</v>
      </c>
      <c r="AP82" s="7">
        <v>8.5247182028244401E-4</v>
      </c>
      <c r="AQ82" s="7">
        <v>3.9676108624065598E-4</v>
      </c>
      <c r="AR82" s="7">
        <v>7.0966443325400097E-4</v>
      </c>
      <c r="AS82" s="7">
        <v>3.8643949868417602E-4</v>
      </c>
      <c r="AT82" s="7">
        <v>6.3965886643655996E-4</v>
      </c>
      <c r="AU82" s="7">
        <v>3.76740614103552E-4</v>
      </c>
      <c r="AV82" s="7">
        <v>6.1549143670349402E-4</v>
      </c>
      <c r="AW82" s="7">
        <v>3.7102565593487101E-4</v>
      </c>
      <c r="AX82" s="7">
        <v>6.0134504631443697E-4</v>
      </c>
      <c r="AY82" s="7">
        <v>3.6969026683408802E-4</v>
      </c>
      <c r="AZ82" s="7">
        <v>5.6830165604586098E-4</v>
      </c>
      <c r="BA82" s="7">
        <v>3.6093498099585902E-4</v>
      </c>
      <c r="BB82" s="7">
        <v>4.9384841485472096E-4</v>
      </c>
      <c r="BC82" s="7">
        <v>3.3612861561978902E-4</v>
      </c>
      <c r="BD82" s="7">
        <v>3.6782064083350501E-4</v>
      </c>
      <c r="BE82" s="7">
        <v>2.04745376273771E-4</v>
      </c>
      <c r="BF82" s="7">
        <v>2.05971268664034E-4</v>
      </c>
      <c r="BG82" s="7">
        <v>1.28984816518626E-5</v>
      </c>
      <c r="BH82" s="7">
        <v>6.5567125539830597E-5</v>
      </c>
      <c r="BI82" s="7">
        <v>2.0725706895581102E-6</v>
      </c>
      <c r="BJ82" s="7">
        <v>1.2531345191744E-5</v>
      </c>
      <c r="BK82" s="7">
        <v>2.52756686955689E-7</v>
      </c>
      <c r="BL82" s="7">
        <v>6.4427740817204903E-7</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c r="CE82" s="7">
        <v>0</v>
      </c>
    </row>
    <row r="83" spans="1:83">
      <c r="A83" s="4" t="s">
        <v>97</v>
      </c>
      <c r="B83" s="6">
        <v>296</v>
      </c>
      <c r="C83" s="7">
        <v>8.3808906212100107E-3</v>
      </c>
      <c r="D83" s="7">
        <v>2.8632682906375999E-3</v>
      </c>
      <c r="E83" s="7">
        <v>8.3808906212100107E-3</v>
      </c>
      <c r="F83" s="7">
        <v>2.8632682906375999E-3</v>
      </c>
      <c r="G83" s="7">
        <v>8.3808906212100107E-3</v>
      </c>
      <c r="H83" s="7">
        <v>2.8632682906375999E-3</v>
      </c>
      <c r="I83" s="7">
        <v>8.3808906212100107E-3</v>
      </c>
      <c r="J83" s="7">
        <v>2.8632682906375999E-3</v>
      </c>
      <c r="K83" s="7">
        <v>8.3808906212100107E-3</v>
      </c>
      <c r="L83" s="7">
        <v>2.8632682906375999E-3</v>
      </c>
      <c r="M83" s="7">
        <v>8.3808906212100107E-3</v>
      </c>
      <c r="N83" s="7">
        <v>2.8632682906375999E-3</v>
      </c>
      <c r="O83" s="7">
        <v>8.3808906212100107E-3</v>
      </c>
      <c r="P83" s="7">
        <v>2.8632682906375999E-3</v>
      </c>
      <c r="Q83" s="7">
        <v>8.3808906212100107E-3</v>
      </c>
      <c r="R83" s="7">
        <v>2.8632682906375999E-3</v>
      </c>
      <c r="S83" s="7">
        <v>8.3808906212100107E-3</v>
      </c>
      <c r="T83" s="7">
        <v>2.8632682906375999E-3</v>
      </c>
      <c r="U83" s="7">
        <v>8.3808906212100107E-3</v>
      </c>
      <c r="V83" s="7">
        <v>2.8632682906375999E-3</v>
      </c>
      <c r="W83" s="7">
        <v>8.3808906212100107E-3</v>
      </c>
      <c r="X83" s="7">
        <v>2.8632682906375999E-3</v>
      </c>
      <c r="Y83" s="7">
        <v>8.3808906212100107E-3</v>
      </c>
      <c r="Z83" s="7">
        <v>2.8632682906375999E-3</v>
      </c>
      <c r="AA83" s="7">
        <v>8.3774447703717208E-3</v>
      </c>
      <c r="AB83" s="7">
        <v>2.8632682906375999E-3</v>
      </c>
      <c r="AC83" s="7">
        <v>8.3774447703717208E-3</v>
      </c>
      <c r="AD83" s="7">
        <v>2.8632682906375999E-3</v>
      </c>
      <c r="AE83" s="7">
        <v>1.8020964983652501E-3</v>
      </c>
      <c r="AF83" s="7">
        <v>2.8632682906375999E-3</v>
      </c>
      <c r="AG83" s="7">
        <v>1.3073835574146601E-3</v>
      </c>
      <c r="AH83" s="7">
        <v>2.7956259705882599E-3</v>
      </c>
      <c r="AI83" s="7">
        <v>1.25118874627919E-3</v>
      </c>
      <c r="AJ83" s="7">
        <v>2.5713436246971801E-3</v>
      </c>
      <c r="AK83" s="7">
        <v>1.2394889387002501E-3</v>
      </c>
      <c r="AL83" s="7">
        <v>2.1725260262223799E-3</v>
      </c>
      <c r="AM83" s="7">
        <v>9.0221293953164704E-4</v>
      </c>
      <c r="AN83" s="7">
        <v>1.73587439466242E-3</v>
      </c>
      <c r="AO83" s="7">
        <v>7.71894363093285E-4</v>
      </c>
      <c r="AP83" s="7">
        <v>1.34454709629376E-3</v>
      </c>
      <c r="AQ83" s="7">
        <v>7.3333874221992099E-4</v>
      </c>
      <c r="AR83" s="7">
        <v>1.05059477336589E-3</v>
      </c>
      <c r="AS83" s="7">
        <v>6.9053395579259699E-4</v>
      </c>
      <c r="AT83" s="7">
        <v>8.6711236184825401E-4</v>
      </c>
      <c r="AU83" s="7">
        <v>6.1359347744703401E-4</v>
      </c>
      <c r="AV83" s="7">
        <v>7.0443389233764298E-4</v>
      </c>
      <c r="AW83" s="7">
        <v>5.0413861507956801E-4</v>
      </c>
      <c r="AX83" s="7">
        <v>5.3962124481388997E-4</v>
      </c>
      <c r="AY83" s="7">
        <v>4.7774468909277898E-4</v>
      </c>
      <c r="AZ83" s="7">
        <v>4.1626201381050301E-4</v>
      </c>
      <c r="BA83" s="7">
        <v>4.09071489325099E-4</v>
      </c>
      <c r="BB83" s="7">
        <v>3.4093595807881198E-4</v>
      </c>
      <c r="BC83" s="7">
        <v>3.7693203848125102E-4</v>
      </c>
      <c r="BD83" s="7">
        <v>2.6617433289947599E-4</v>
      </c>
      <c r="BE83" s="7">
        <v>2.24411749292434E-4</v>
      </c>
      <c r="BF83" s="7">
        <v>1.61461223263621E-4</v>
      </c>
      <c r="BG83" s="7">
        <v>1.6640604229876901E-5</v>
      </c>
      <c r="BH83" s="7">
        <v>5.6811926458612303E-5</v>
      </c>
      <c r="BI83" s="7">
        <v>2.8926886458951102E-6</v>
      </c>
      <c r="BJ83" s="7">
        <v>1.3532534776723799E-5</v>
      </c>
      <c r="BK83" s="7">
        <v>3.7506722164535002E-7</v>
      </c>
      <c r="BL83" s="7">
        <v>7.5743010005476202E-7</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c r="CE83" s="7">
        <v>0</v>
      </c>
    </row>
    <row r="84" spans="1:83">
      <c r="A84" s="4" t="s">
        <v>98</v>
      </c>
      <c r="B84" s="6">
        <v>102</v>
      </c>
      <c r="C84" s="7">
        <v>5.8825224285494096E-4</v>
      </c>
      <c r="D84" s="7">
        <v>9.4001967991801398E-4</v>
      </c>
      <c r="E84" s="7">
        <v>5.8825224285494096E-4</v>
      </c>
      <c r="F84" s="7">
        <v>9.4001967991801398E-4</v>
      </c>
      <c r="G84" s="7">
        <v>5.8825224285494096E-4</v>
      </c>
      <c r="H84" s="7">
        <v>9.4001967991801398E-4</v>
      </c>
      <c r="I84" s="7">
        <v>5.8825224285494096E-4</v>
      </c>
      <c r="J84" s="7">
        <v>9.4001967991801398E-4</v>
      </c>
      <c r="K84" s="7">
        <v>5.8825224285494096E-4</v>
      </c>
      <c r="L84" s="7">
        <v>9.4001967991801398E-4</v>
      </c>
      <c r="M84" s="7">
        <v>5.8825224285494096E-4</v>
      </c>
      <c r="N84" s="7">
        <v>9.4001967991801398E-4</v>
      </c>
      <c r="O84" s="7">
        <v>5.8825224285494096E-4</v>
      </c>
      <c r="P84" s="7">
        <v>9.4001967991801398E-4</v>
      </c>
      <c r="Q84" s="7">
        <v>5.8825224285494096E-4</v>
      </c>
      <c r="R84" s="7">
        <v>9.4001967991801398E-4</v>
      </c>
      <c r="S84" s="7">
        <v>5.8825224285494096E-4</v>
      </c>
      <c r="T84" s="7">
        <v>9.4001967991801398E-4</v>
      </c>
      <c r="U84" s="7">
        <v>5.8825224285494096E-4</v>
      </c>
      <c r="V84" s="7">
        <v>9.4001967991801398E-4</v>
      </c>
      <c r="W84" s="7">
        <v>5.8825224285494096E-4</v>
      </c>
      <c r="X84" s="7">
        <v>9.4001967991801398E-4</v>
      </c>
      <c r="Y84" s="7">
        <v>5.8825224285494096E-4</v>
      </c>
      <c r="Z84" s="7">
        <v>9.4001967991801398E-4</v>
      </c>
      <c r="AA84" s="7">
        <v>5.8825224285494096E-4</v>
      </c>
      <c r="AB84" s="7">
        <v>9.4001967991801398E-4</v>
      </c>
      <c r="AC84" s="7">
        <v>5.8825224285494096E-4</v>
      </c>
      <c r="AD84" s="7">
        <v>9.4001967991801398E-4</v>
      </c>
      <c r="AE84" s="7">
        <v>5.8825224285494096E-4</v>
      </c>
      <c r="AF84" s="7">
        <v>9.4001967991801398E-4</v>
      </c>
      <c r="AG84" s="7">
        <v>5.8646789473898702E-4</v>
      </c>
      <c r="AH84" s="7">
        <v>9.4001967991801398E-4</v>
      </c>
      <c r="AI84" s="7">
        <v>5.8646789473898702E-4</v>
      </c>
      <c r="AJ84" s="7">
        <v>9.2758045703339996E-4</v>
      </c>
      <c r="AK84" s="7">
        <v>5.8533738865708201E-4</v>
      </c>
      <c r="AL84" s="7">
        <v>9.1421552453862197E-4</v>
      </c>
      <c r="AM84" s="7">
        <v>5.7851763062431803E-4</v>
      </c>
      <c r="AN84" s="7">
        <v>8.9886370312469905E-4</v>
      </c>
      <c r="AO84" s="7">
        <v>5.7020911932015598E-4</v>
      </c>
      <c r="AP84" s="7">
        <v>8.82443928916927E-4</v>
      </c>
      <c r="AQ84" s="7">
        <v>5.6464949392721398E-4</v>
      </c>
      <c r="AR84" s="7">
        <v>8.6515995606653703E-4</v>
      </c>
      <c r="AS84" s="7">
        <v>5.4802824314925495E-4</v>
      </c>
      <c r="AT84" s="7">
        <v>8.4659450938145097E-4</v>
      </c>
      <c r="AU84" s="7">
        <v>5.29775165698078E-4</v>
      </c>
      <c r="AV84" s="7">
        <v>8.2490504886469302E-4</v>
      </c>
      <c r="AW84" s="7">
        <v>4.8561672464774E-4</v>
      </c>
      <c r="AX84" s="7">
        <v>7.9136985929263595E-4</v>
      </c>
      <c r="AY84" s="7">
        <v>4.7086344509651099E-4</v>
      </c>
      <c r="AZ84" s="7">
        <v>7.2971592044152403E-4</v>
      </c>
      <c r="BA84" s="7">
        <v>4.19548625513607E-4</v>
      </c>
      <c r="BB84" s="7">
        <v>6.1249935306657995E-4</v>
      </c>
      <c r="BC84" s="7">
        <v>3.7636703395856102E-4</v>
      </c>
      <c r="BD84" s="7">
        <v>4.3523374016328601E-4</v>
      </c>
      <c r="BE84" s="7">
        <v>2.2164002043298099E-4</v>
      </c>
      <c r="BF84" s="7">
        <v>2.31541435617422E-4</v>
      </c>
      <c r="BG84" s="7">
        <v>1.61252272906493E-5</v>
      </c>
      <c r="BH84" s="7">
        <v>7.2610366730080302E-5</v>
      </c>
      <c r="BI84" s="7">
        <v>2.87723090067244E-6</v>
      </c>
      <c r="BJ84" s="7">
        <v>1.3532534776723799E-5</v>
      </c>
      <c r="BK84" s="7">
        <v>3.7506722164535002E-7</v>
      </c>
      <c r="BL84" s="7">
        <v>7.5743010005476202E-7</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c r="CE84" s="7">
        <v>0</v>
      </c>
    </row>
    <row r="85" spans="1:83">
      <c r="A85" s="4" t="s">
        <v>99</v>
      </c>
      <c r="B85" s="6">
        <v>402</v>
      </c>
      <c r="C85" s="7">
        <v>1.0253583049130101E-3</v>
      </c>
      <c r="D85" s="7">
        <v>3.5374016787632998E-3</v>
      </c>
      <c r="E85" s="7">
        <v>1.0253583049130101E-3</v>
      </c>
      <c r="F85" s="7">
        <v>3.5374016787632998E-3</v>
      </c>
      <c r="G85" s="7">
        <v>1.0253583049130101E-3</v>
      </c>
      <c r="H85" s="7">
        <v>3.5374016787632998E-3</v>
      </c>
      <c r="I85" s="7">
        <v>1.0253583049130101E-3</v>
      </c>
      <c r="J85" s="7">
        <v>3.5374016787632998E-3</v>
      </c>
      <c r="K85" s="7">
        <v>1.0253583049130101E-3</v>
      </c>
      <c r="L85" s="7">
        <v>3.5374016787632998E-3</v>
      </c>
      <c r="M85" s="7">
        <v>1.0253583049130101E-3</v>
      </c>
      <c r="N85" s="7">
        <v>3.5374016787632998E-3</v>
      </c>
      <c r="O85" s="7">
        <v>1.0253583049130101E-3</v>
      </c>
      <c r="P85" s="7">
        <v>3.5374016787632998E-3</v>
      </c>
      <c r="Q85" s="7">
        <v>1.0253583049130101E-3</v>
      </c>
      <c r="R85" s="7">
        <v>3.5374016787632998E-3</v>
      </c>
      <c r="S85" s="7">
        <v>1.0253583049130101E-3</v>
      </c>
      <c r="T85" s="7">
        <v>3.5374016787632998E-3</v>
      </c>
      <c r="U85" s="7">
        <v>1.0253583049130101E-3</v>
      </c>
      <c r="V85" s="7">
        <v>3.5374016787632998E-3</v>
      </c>
      <c r="W85" s="7">
        <v>1.0253583049130101E-3</v>
      </c>
      <c r="X85" s="7">
        <v>3.5374016787632998E-3</v>
      </c>
      <c r="Y85" s="7">
        <v>1.0253583049130101E-3</v>
      </c>
      <c r="Z85" s="7">
        <v>3.5374016787632998E-3</v>
      </c>
      <c r="AA85" s="7">
        <v>9.7360466917525805E-4</v>
      </c>
      <c r="AB85" s="7">
        <v>3.5374016787632998E-3</v>
      </c>
      <c r="AC85" s="7">
        <v>9.7360466917525805E-4</v>
      </c>
      <c r="AD85" s="7">
        <v>3.5374016787632998E-3</v>
      </c>
      <c r="AE85" s="7">
        <v>9.7334547900091296E-4</v>
      </c>
      <c r="AF85" s="7">
        <v>3.5374016787632998E-3</v>
      </c>
      <c r="AG85" s="7">
        <v>9.7029391066487305E-4</v>
      </c>
      <c r="AH85" s="7">
        <v>3.4697593587139498E-3</v>
      </c>
      <c r="AI85" s="7">
        <v>9.6240355624733196E-4</v>
      </c>
      <c r="AJ85" s="7">
        <v>3.2467209351113402E-3</v>
      </c>
      <c r="AK85" s="7">
        <v>9.5972039410016402E-4</v>
      </c>
      <c r="AL85" s="7">
        <v>2.8403106533140699E-3</v>
      </c>
      <c r="AM85" s="7">
        <v>8.2964008603092596E-4</v>
      </c>
      <c r="AN85" s="7">
        <v>2.3697076469411998E-3</v>
      </c>
      <c r="AO85" s="7">
        <v>8.1474083924028902E-4</v>
      </c>
      <c r="AP85" s="7">
        <v>1.9016166919346999E-3</v>
      </c>
      <c r="AQ85" s="7">
        <v>6.7753409753777498E-4</v>
      </c>
      <c r="AR85" s="7">
        <v>1.5097707940506201E-3</v>
      </c>
      <c r="AS85" s="7">
        <v>6.4156779947898302E-4</v>
      </c>
      <c r="AT85" s="7">
        <v>1.24065846378471E-3</v>
      </c>
      <c r="AU85" s="7">
        <v>5.9127089764002695E-4</v>
      </c>
      <c r="AV85" s="7">
        <v>1.0259771502771199E-3</v>
      </c>
      <c r="AW85" s="7">
        <v>4.9494494116923303E-4</v>
      </c>
      <c r="AX85" s="7">
        <v>8.4093499841995305E-4</v>
      </c>
      <c r="AY85" s="7">
        <v>4.7675996816496101E-4</v>
      </c>
      <c r="AZ85" s="7">
        <v>7.0282687787697905E-4</v>
      </c>
      <c r="BA85" s="7">
        <v>4.14938886166287E-4</v>
      </c>
      <c r="BB85" s="7">
        <v>5.8370620990843202E-4</v>
      </c>
      <c r="BC85" s="7">
        <v>3.7917721250106602E-4</v>
      </c>
      <c r="BD85" s="7">
        <v>4.2505637099763798E-4</v>
      </c>
      <c r="BE85" s="7">
        <v>2.2345149417647299E-4</v>
      </c>
      <c r="BF85" s="7">
        <v>2.3046240797601499E-4</v>
      </c>
      <c r="BG85" s="7">
        <v>1.6601481591895898E-5</v>
      </c>
      <c r="BH85" s="7">
        <v>7.2610366730080302E-5</v>
      </c>
      <c r="BI85" s="7">
        <v>2.8926886458951102E-6</v>
      </c>
      <c r="BJ85" s="7">
        <v>1.3532534776723799E-5</v>
      </c>
      <c r="BK85" s="7">
        <v>3.7506722164535002E-7</v>
      </c>
      <c r="BL85" s="7">
        <v>7.5743010005476202E-7</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c r="CE85" s="7">
        <v>0</v>
      </c>
    </row>
    <row r="86" spans="1:83">
      <c r="A86" s="4" t="s">
        <v>100</v>
      </c>
      <c r="B86" s="6">
        <v>299</v>
      </c>
      <c r="C86" s="7">
        <v>1.37831857972845E-3</v>
      </c>
      <c r="D86" s="7">
        <v>1.65557985939814E-3</v>
      </c>
      <c r="E86" s="7">
        <v>1.37831857972845E-3</v>
      </c>
      <c r="F86" s="7">
        <v>1.65557985939814E-3</v>
      </c>
      <c r="G86" s="7">
        <v>1.37831857972845E-3</v>
      </c>
      <c r="H86" s="7">
        <v>1.65557985939814E-3</v>
      </c>
      <c r="I86" s="7">
        <v>1.37831857972845E-3</v>
      </c>
      <c r="J86" s="7">
        <v>1.65557985939814E-3</v>
      </c>
      <c r="K86" s="7">
        <v>1.37831857972845E-3</v>
      </c>
      <c r="L86" s="7">
        <v>1.65557985939814E-3</v>
      </c>
      <c r="M86" s="7">
        <v>1.37831857972845E-3</v>
      </c>
      <c r="N86" s="7">
        <v>1.65557985939814E-3</v>
      </c>
      <c r="O86" s="7">
        <v>1.37831857972845E-3</v>
      </c>
      <c r="P86" s="7">
        <v>1.65557985939814E-3</v>
      </c>
      <c r="Q86" s="7">
        <v>1.37831857972845E-3</v>
      </c>
      <c r="R86" s="7">
        <v>1.65557985939814E-3</v>
      </c>
      <c r="S86" s="7">
        <v>1.37831857972845E-3</v>
      </c>
      <c r="T86" s="7">
        <v>1.65557985939814E-3</v>
      </c>
      <c r="U86" s="7">
        <v>1.37831857972845E-3</v>
      </c>
      <c r="V86" s="7">
        <v>1.65557985939814E-3</v>
      </c>
      <c r="W86" s="7">
        <v>1.37831857972845E-3</v>
      </c>
      <c r="X86" s="7">
        <v>1.65557985939814E-3</v>
      </c>
      <c r="Y86" s="7">
        <v>1.37831857972845E-3</v>
      </c>
      <c r="Z86" s="7">
        <v>1.65557985939814E-3</v>
      </c>
      <c r="AA86" s="7">
        <v>1.37831857972845E-3</v>
      </c>
      <c r="AB86" s="7">
        <v>1.65557985939814E-3</v>
      </c>
      <c r="AC86" s="7">
        <v>1.2585419308440799E-3</v>
      </c>
      <c r="AD86" s="7">
        <v>1.65557985939814E-3</v>
      </c>
      <c r="AE86" s="7">
        <v>1.18236127871461E-3</v>
      </c>
      <c r="AF86" s="7">
        <v>1.65557985939814E-3</v>
      </c>
      <c r="AG86" s="7">
        <v>8.9450253834505997E-4</v>
      </c>
      <c r="AH86" s="7">
        <v>1.65557985939814E-3</v>
      </c>
      <c r="AI86" s="7">
        <v>8.6320675520860099E-4</v>
      </c>
      <c r="AJ86" s="7">
        <v>1.64749436452314E-3</v>
      </c>
      <c r="AK86" s="7">
        <v>8.5979599820992802E-4</v>
      </c>
      <c r="AL86" s="7">
        <v>1.62908245013348E-3</v>
      </c>
      <c r="AM86" s="7">
        <v>8.5441253482794596E-4</v>
      </c>
      <c r="AN86" s="7">
        <v>1.58311660638793E-3</v>
      </c>
      <c r="AO86" s="7">
        <v>8.48374285275164E-4</v>
      </c>
      <c r="AP86" s="7">
        <v>1.4926698045769401E-3</v>
      </c>
      <c r="AQ86" s="7">
        <v>7.0871269102742995E-4</v>
      </c>
      <c r="AR86" s="7">
        <v>1.36947220506036E-3</v>
      </c>
      <c r="AS86" s="7">
        <v>6.6825357818052402E-4</v>
      </c>
      <c r="AT86" s="7">
        <v>1.2179899024944399E-3</v>
      </c>
      <c r="AU86" s="7">
        <v>6.1513804123264695E-4</v>
      </c>
      <c r="AV86" s="7">
        <v>1.03609147724596E-3</v>
      </c>
      <c r="AW86" s="7">
        <v>5.1979586071451505E-4</v>
      </c>
      <c r="AX86" s="7">
        <v>8.5402367835977697E-4</v>
      </c>
      <c r="AY86" s="7">
        <v>5.0149640746204895E-4</v>
      </c>
      <c r="AZ86" s="7">
        <v>7.1231601883599001E-4</v>
      </c>
      <c r="BA86" s="7">
        <v>4.3103015992718E-4</v>
      </c>
      <c r="BB86" s="7">
        <v>5.8663346588747696E-4</v>
      </c>
      <c r="BC86" s="7">
        <v>3.7955070929105898E-4</v>
      </c>
      <c r="BD86" s="7">
        <v>4.2505637099763798E-4</v>
      </c>
      <c r="BE86" s="7">
        <v>2.2329210488198601E-4</v>
      </c>
      <c r="BF86" s="7">
        <v>2.3046240797601499E-4</v>
      </c>
      <c r="BG86" s="7">
        <v>1.6567951779057398E-5</v>
      </c>
      <c r="BH86" s="7">
        <v>7.2610366730080302E-5</v>
      </c>
      <c r="BI86" s="7">
        <v>2.8926886458951102E-6</v>
      </c>
      <c r="BJ86" s="7">
        <v>1.3532534776723799E-5</v>
      </c>
      <c r="BK86" s="7">
        <v>3.7506722164535002E-7</v>
      </c>
      <c r="BL86" s="7">
        <v>7.5743010005476202E-7</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c r="CE86" s="7">
        <v>0</v>
      </c>
    </row>
    <row r="87" spans="1:83">
      <c r="A87" s="4" t="s">
        <v>101</v>
      </c>
      <c r="B87" s="6">
        <v>196</v>
      </c>
      <c r="C87" s="7">
        <v>1.05125226400196E-4</v>
      </c>
      <c r="D87" s="7"/>
      <c r="E87" s="7">
        <v>1.05125226400196E-4</v>
      </c>
      <c r="F87" s="7"/>
      <c r="G87" s="7">
        <v>1.05125226400196E-4</v>
      </c>
      <c r="H87" s="7"/>
      <c r="I87" s="7">
        <v>1.05125226400196E-4</v>
      </c>
      <c r="J87" s="7"/>
      <c r="K87" s="7">
        <v>1.05125226400196E-4</v>
      </c>
      <c r="L87" s="7"/>
      <c r="M87" s="7">
        <v>1.05125226400196E-4</v>
      </c>
      <c r="N87" s="7"/>
      <c r="O87" s="7">
        <v>1.05125226400196E-4</v>
      </c>
      <c r="P87" s="7"/>
      <c r="Q87" s="7">
        <v>1.05125226400196E-4</v>
      </c>
      <c r="R87" s="7"/>
      <c r="S87" s="7">
        <v>1.05125226400196E-4</v>
      </c>
      <c r="T87" s="7"/>
      <c r="U87" s="7">
        <v>1.05125226400196E-4</v>
      </c>
      <c r="V87" s="7"/>
      <c r="W87" s="7">
        <v>1.05125226400196E-4</v>
      </c>
      <c r="X87" s="7"/>
      <c r="Y87" s="7">
        <v>1.05125226400196E-4</v>
      </c>
      <c r="Z87" s="7"/>
      <c r="AA87" s="7">
        <v>6.49813785102752E-5</v>
      </c>
      <c r="AB87" s="7"/>
      <c r="AC87" s="7">
        <v>6.1415394234057895E-5</v>
      </c>
      <c r="AD87" s="7"/>
      <c r="AE87" s="7">
        <v>4.1879476290493201E-5</v>
      </c>
      <c r="AF87" s="7"/>
      <c r="AG87" s="7">
        <v>4.0593995796460301E-5</v>
      </c>
      <c r="AH87" s="7"/>
      <c r="AI87" s="7">
        <v>3.6270389056898199E-5</v>
      </c>
      <c r="AJ87" s="7"/>
      <c r="AK87" s="7">
        <v>3.47278127598943E-5</v>
      </c>
      <c r="AL87" s="7"/>
      <c r="AM87" s="7">
        <v>3.3535998321540198E-5</v>
      </c>
      <c r="AN87" s="7"/>
      <c r="AO87" s="7">
        <v>3.2074344176552497E-5</v>
      </c>
      <c r="AP87" s="7"/>
      <c r="AQ87" s="7">
        <v>3.00887891789137E-5</v>
      </c>
      <c r="AR87" s="7"/>
      <c r="AS87" s="7">
        <v>2.76173041128738E-5</v>
      </c>
      <c r="AT87" s="7"/>
      <c r="AU87" s="7">
        <v>2.3888001834701799E-5</v>
      </c>
      <c r="AV87" s="7"/>
      <c r="AW87" s="7">
        <v>2.07146138463805E-5</v>
      </c>
      <c r="AX87" s="7"/>
      <c r="AY87" s="7">
        <v>1.8015380027592399E-5</v>
      </c>
      <c r="AZ87" s="7"/>
      <c r="BA87" s="7">
        <v>1.41820224754966E-5</v>
      </c>
      <c r="BB87" s="7"/>
      <c r="BC87" s="7">
        <v>1.07037216815646E-5</v>
      </c>
      <c r="BD87" s="7"/>
      <c r="BE87" s="7">
        <v>6.50237663079837E-6</v>
      </c>
      <c r="BF87" s="7"/>
      <c r="BG87" s="7">
        <v>7.9208257291534996E-7</v>
      </c>
      <c r="BH87" s="7"/>
      <c r="BI87" s="7">
        <v>5.1395380936917801E-8</v>
      </c>
      <c r="BJ87" s="7"/>
      <c r="BK87" s="7">
        <v>4.6286699338892401E-9</v>
      </c>
      <c r="BL87" s="7"/>
      <c r="BM87" s="7">
        <v>0</v>
      </c>
      <c r="BN87" s="7"/>
      <c r="BO87" s="7">
        <v>0</v>
      </c>
      <c r="BP87" s="7"/>
      <c r="BQ87" s="7">
        <v>0</v>
      </c>
      <c r="BR87" s="7"/>
      <c r="BS87" s="7">
        <v>0</v>
      </c>
      <c r="BT87" s="7"/>
      <c r="BU87" s="7">
        <v>0</v>
      </c>
      <c r="BV87" s="7"/>
      <c r="BW87" s="7">
        <v>0</v>
      </c>
      <c r="BX87" s="7"/>
      <c r="BY87" s="7">
        <v>0</v>
      </c>
      <c r="BZ87" s="7"/>
      <c r="CA87" s="7">
        <v>0</v>
      </c>
      <c r="CB87" s="7"/>
      <c r="CC87" s="7">
        <v>0</v>
      </c>
      <c r="CD87" s="7"/>
      <c r="CE87" s="7">
        <v>0</v>
      </c>
    </row>
    <row r="88" spans="1:83">
      <c r="A88" s="4" t="s">
        <v>102</v>
      </c>
      <c r="B88" s="6">
        <v>146</v>
      </c>
      <c r="C88" s="7">
        <v>1.28706303124159E-3</v>
      </c>
      <c r="D88" s="7">
        <v>1.2881228358184299E-3</v>
      </c>
      <c r="E88" s="7">
        <v>1.28706303124159E-3</v>
      </c>
      <c r="F88" s="7">
        <v>1.2881228358184299E-3</v>
      </c>
      <c r="G88" s="7">
        <v>1.28706303124159E-3</v>
      </c>
      <c r="H88" s="7">
        <v>1.2881228358184299E-3</v>
      </c>
      <c r="I88" s="7">
        <v>1.28706303124159E-3</v>
      </c>
      <c r="J88" s="7">
        <v>1.2881228358184299E-3</v>
      </c>
      <c r="K88" s="7">
        <v>1.28706303124159E-3</v>
      </c>
      <c r="L88" s="7">
        <v>1.2881228358184299E-3</v>
      </c>
      <c r="M88" s="7">
        <v>1.28706303124159E-3</v>
      </c>
      <c r="N88" s="7">
        <v>1.2881228358184299E-3</v>
      </c>
      <c r="O88" s="7">
        <v>1.28706303124159E-3</v>
      </c>
      <c r="P88" s="7">
        <v>1.2881228358184299E-3</v>
      </c>
      <c r="Q88" s="7">
        <v>1.28706303124159E-3</v>
      </c>
      <c r="R88" s="7">
        <v>1.2881228358184299E-3</v>
      </c>
      <c r="S88" s="7">
        <v>1.28706303124159E-3</v>
      </c>
      <c r="T88" s="7">
        <v>1.2881228358184299E-3</v>
      </c>
      <c r="U88" s="7">
        <v>1.28706303124159E-3</v>
      </c>
      <c r="V88" s="7">
        <v>1.2881228358184299E-3</v>
      </c>
      <c r="W88" s="7">
        <v>1.28706303124159E-3</v>
      </c>
      <c r="X88" s="7">
        <v>1.2881228358184299E-3</v>
      </c>
      <c r="Y88" s="7">
        <v>1.28706303124159E-3</v>
      </c>
      <c r="Z88" s="7">
        <v>1.2881228358184299E-3</v>
      </c>
      <c r="AA88" s="7">
        <v>1.28706303124159E-3</v>
      </c>
      <c r="AB88" s="7">
        <v>1.2881228358184299E-3</v>
      </c>
      <c r="AC88" s="7">
        <v>9.9405771783844994E-4</v>
      </c>
      <c r="AD88" s="7">
        <v>1.25700021751407E-3</v>
      </c>
      <c r="AE88" s="7">
        <v>9.9405771783844994E-4</v>
      </c>
      <c r="AF88" s="7">
        <v>1.1321863309357999E-3</v>
      </c>
      <c r="AG88" s="7">
        <v>7.8745861554173401E-4</v>
      </c>
      <c r="AH88" s="7">
        <v>8.7178368103453399E-4</v>
      </c>
      <c r="AI88" s="7">
        <v>7.8698721140697499E-4</v>
      </c>
      <c r="AJ88" s="7">
        <v>4.7332683773067301E-4</v>
      </c>
      <c r="AK88" s="7">
        <v>6.2124166107063998E-4</v>
      </c>
      <c r="AL88" s="7">
        <v>1.6741806838770399E-4</v>
      </c>
      <c r="AM88" s="7">
        <v>5.3331569327103696E-4</v>
      </c>
      <c r="AN88" s="7">
        <v>5.2362768287453098E-5</v>
      </c>
      <c r="AO88" s="7">
        <v>4.1034163602989498E-4</v>
      </c>
      <c r="AP88" s="7">
        <v>1.04508335107257E-5</v>
      </c>
      <c r="AQ88" s="7">
        <v>3.3096288013360301E-4</v>
      </c>
      <c r="AR88" s="7">
        <v>0</v>
      </c>
      <c r="AS88" s="7">
        <v>2.6453885844783699E-4</v>
      </c>
      <c r="AT88" s="7">
        <v>0</v>
      </c>
      <c r="AU88" s="7">
        <v>2.0838282628320699E-4</v>
      </c>
      <c r="AV88" s="7">
        <v>0</v>
      </c>
      <c r="AW88" s="7">
        <v>1.3858124869482001E-4</v>
      </c>
      <c r="AX88" s="7">
        <v>0</v>
      </c>
      <c r="AY88" s="7">
        <v>1.0808566934934701E-4</v>
      </c>
      <c r="AZ88" s="7">
        <v>0</v>
      </c>
      <c r="BA88" s="7">
        <v>7.2735512588628106E-5</v>
      </c>
      <c r="BB88" s="7">
        <v>0</v>
      </c>
      <c r="BC88" s="7">
        <v>5.7612879251922501E-5</v>
      </c>
      <c r="BD88" s="7">
        <v>0</v>
      </c>
      <c r="BE88" s="7">
        <v>3.74410597414469E-5</v>
      </c>
      <c r="BF88" s="7">
        <v>0</v>
      </c>
      <c r="BG88" s="7">
        <v>1.07280595379945E-5</v>
      </c>
      <c r="BH88" s="7">
        <v>0</v>
      </c>
      <c r="BI88" s="7">
        <v>1.7872568343166001E-6</v>
      </c>
      <c r="BJ88" s="7">
        <v>0</v>
      </c>
      <c r="BK88" s="7">
        <v>1.65485567448338E-7</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c r="CE88" s="7">
        <v>0</v>
      </c>
    </row>
    <row r="89" spans="1:83">
      <c r="A89" s="4" t="s">
        <v>103</v>
      </c>
      <c r="B89" s="6">
        <v>90</v>
      </c>
      <c r="C89" s="7">
        <v>1.01587380740271E-3</v>
      </c>
      <c r="D89" s="7">
        <v>4.9115801475297196E-4</v>
      </c>
      <c r="E89" s="7">
        <v>1.01587380740271E-3</v>
      </c>
      <c r="F89" s="7">
        <v>4.9115801475297196E-4</v>
      </c>
      <c r="G89" s="7">
        <v>1.01587380740271E-3</v>
      </c>
      <c r="H89" s="7">
        <v>4.9115801475297196E-4</v>
      </c>
      <c r="I89" s="7">
        <v>1.01587380740271E-3</v>
      </c>
      <c r="J89" s="7">
        <v>4.9115801475297196E-4</v>
      </c>
      <c r="K89" s="7">
        <v>1.01587380740271E-3</v>
      </c>
      <c r="L89" s="7">
        <v>4.9115801475297196E-4</v>
      </c>
      <c r="M89" s="7">
        <v>1.01587380740271E-3</v>
      </c>
      <c r="N89" s="7">
        <v>4.9115801475297196E-4</v>
      </c>
      <c r="O89" s="7">
        <v>1.01587380740271E-3</v>
      </c>
      <c r="P89" s="7">
        <v>4.9115801475297196E-4</v>
      </c>
      <c r="Q89" s="7">
        <v>1.01587380740271E-3</v>
      </c>
      <c r="R89" s="7">
        <v>4.9115801475297196E-4</v>
      </c>
      <c r="S89" s="7">
        <v>1.01587380740271E-3</v>
      </c>
      <c r="T89" s="7">
        <v>4.9115801475297196E-4</v>
      </c>
      <c r="U89" s="7">
        <v>1.01587380740271E-3</v>
      </c>
      <c r="V89" s="7">
        <v>4.9115801475297196E-4</v>
      </c>
      <c r="W89" s="7">
        <v>1.01587380740271E-3</v>
      </c>
      <c r="X89" s="7">
        <v>4.9115801475297196E-4</v>
      </c>
      <c r="Y89" s="7">
        <v>1.01587380740271E-3</v>
      </c>
      <c r="Z89" s="7">
        <v>4.9115801475297196E-4</v>
      </c>
      <c r="AA89" s="7">
        <v>1.01587380740271E-3</v>
      </c>
      <c r="AB89" s="7">
        <v>4.9115801475297196E-4</v>
      </c>
      <c r="AC89" s="7">
        <v>8.8970377796461801E-4</v>
      </c>
      <c r="AD89" s="7">
        <v>4.9115801475297196E-4</v>
      </c>
      <c r="AE89" s="7">
        <v>8.7948734201675897E-4</v>
      </c>
      <c r="AF89" s="7">
        <v>4.9115801475297196E-4</v>
      </c>
      <c r="AG89" s="7">
        <v>8.3484868425455895E-4</v>
      </c>
      <c r="AH89" s="7">
        <v>4.9115801475297196E-4</v>
      </c>
      <c r="AI89" s="7">
        <v>7.2222537257344004E-4</v>
      </c>
      <c r="AJ89" s="7">
        <v>4.2350769540607799E-4</v>
      </c>
      <c r="AK89" s="7">
        <v>7.0640639492398395E-4</v>
      </c>
      <c r="AL89" s="7">
        <v>3.5688704551598899E-4</v>
      </c>
      <c r="AM89" s="7">
        <v>6.6594492871827797E-4</v>
      </c>
      <c r="AN89" s="7">
        <v>2.7841439702495799E-4</v>
      </c>
      <c r="AO89" s="7">
        <v>6.1213007983267303E-4</v>
      </c>
      <c r="AP89" s="7">
        <v>1.7831189777854501E-4</v>
      </c>
      <c r="AQ89" s="7">
        <v>5.2109906934210998E-4</v>
      </c>
      <c r="AR89" s="7">
        <v>1.04700257407429E-4</v>
      </c>
      <c r="AS89" s="7">
        <v>4.0969772301277703E-4</v>
      </c>
      <c r="AT89" s="7">
        <v>4.3960846491000802E-5</v>
      </c>
      <c r="AU89" s="7">
        <v>1.98981003580319E-4</v>
      </c>
      <c r="AV89" s="7">
        <v>1.4648085970430899E-5</v>
      </c>
      <c r="AW89" s="7">
        <v>1.4157947767966901E-4</v>
      </c>
      <c r="AX89" s="7">
        <v>2.9235411483045501E-6</v>
      </c>
      <c r="AY89" s="7">
        <v>1.15452394788657E-4</v>
      </c>
      <c r="AZ89" s="7">
        <v>0</v>
      </c>
      <c r="BA89" s="7">
        <v>5.4134691746730799E-5</v>
      </c>
      <c r="BB89" s="7">
        <v>0</v>
      </c>
      <c r="BC89" s="7">
        <v>5.8581401248653603E-6</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c r="CE89" s="7">
        <v>0</v>
      </c>
    </row>
    <row r="90" spans="1:83">
      <c r="A90" s="4" t="s">
        <v>105</v>
      </c>
      <c r="B90" s="6">
        <v>95</v>
      </c>
      <c r="C90" s="7">
        <v>1.4683575393243599E-3</v>
      </c>
      <c r="D90" s="7">
        <v>6.7082180097996599E-4</v>
      </c>
      <c r="E90" s="7">
        <v>1.4683575393243599E-3</v>
      </c>
      <c r="F90" s="7">
        <v>6.7082180097996599E-4</v>
      </c>
      <c r="G90" s="7">
        <v>1.4683575393243599E-3</v>
      </c>
      <c r="H90" s="7">
        <v>6.7082180097996599E-4</v>
      </c>
      <c r="I90" s="7">
        <v>1.4683575393243599E-3</v>
      </c>
      <c r="J90" s="7">
        <v>6.7082180097996599E-4</v>
      </c>
      <c r="K90" s="7">
        <v>1.4683575393243599E-3</v>
      </c>
      <c r="L90" s="7">
        <v>6.7082180097996599E-4</v>
      </c>
      <c r="M90" s="7">
        <v>1.4683575393243599E-3</v>
      </c>
      <c r="N90" s="7">
        <v>6.7082180097996599E-4</v>
      </c>
      <c r="O90" s="7">
        <v>1.4683575393243599E-3</v>
      </c>
      <c r="P90" s="7">
        <v>6.7082180097996599E-4</v>
      </c>
      <c r="Q90" s="7">
        <v>1.4683575393243599E-3</v>
      </c>
      <c r="R90" s="7">
        <v>6.7082180097996599E-4</v>
      </c>
      <c r="S90" s="7">
        <v>1.4683575393243599E-3</v>
      </c>
      <c r="T90" s="7">
        <v>6.7082180097996599E-4</v>
      </c>
      <c r="U90" s="7">
        <v>1.4683575393243599E-3</v>
      </c>
      <c r="V90" s="7">
        <v>6.7082180097996599E-4</v>
      </c>
      <c r="W90" s="7">
        <v>1.4683575393243599E-3</v>
      </c>
      <c r="X90" s="7">
        <v>6.7082180097996599E-4</v>
      </c>
      <c r="Y90" s="7">
        <v>1.4683575393243599E-3</v>
      </c>
      <c r="Z90" s="7">
        <v>6.7082180097996599E-4</v>
      </c>
      <c r="AA90" s="7">
        <v>1.4683575393243599E-3</v>
      </c>
      <c r="AB90" s="7">
        <v>6.5265151412302103E-4</v>
      </c>
      <c r="AC90" s="7">
        <v>1.2524074996364701E-3</v>
      </c>
      <c r="AD90" s="7">
        <v>5.7978154859897205E-4</v>
      </c>
      <c r="AE90" s="7">
        <v>9.0507256280951496E-4</v>
      </c>
      <c r="AF90" s="7">
        <v>4.3385243171636099E-4</v>
      </c>
      <c r="AG90" s="7">
        <v>3.3831843270045099E-4</v>
      </c>
      <c r="AH90" s="7">
        <v>2.8360378392152101E-4</v>
      </c>
      <c r="AI90" s="7">
        <v>3.3816130690226501E-4</v>
      </c>
      <c r="AJ90" s="7">
        <v>1.4935382858903901E-4</v>
      </c>
      <c r="AK90" s="7">
        <v>4.38030381002023E-6</v>
      </c>
      <c r="AL90" s="7">
        <v>5.6333536385506497E-5</v>
      </c>
      <c r="AM90" s="7">
        <v>4.1438627699265899E-6</v>
      </c>
      <c r="AN90" s="7">
        <v>2.1642541337670501E-5</v>
      </c>
      <c r="AO90" s="7">
        <v>3.8131338426565201E-6</v>
      </c>
      <c r="AP90" s="7">
        <v>4.3195309122304601E-6</v>
      </c>
      <c r="AQ90" s="7">
        <v>3.4760166668349999E-6</v>
      </c>
      <c r="AR90" s="7">
        <v>0</v>
      </c>
      <c r="AS90" s="7">
        <v>2.9270393697685198E-6</v>
      </c>
      <c r="AT90" s="7">
        <v>0</v>
      </c>
      <c r="AU90" s="7">
        <v>2.5384443621566599E-6</v>
      </c>
      <c r="AV90" s="7">
        <v>0</v>
      </c>
      <c r="AW90" s="7">
        <v>2.1623044347503799E-6</v>
      </c>
      <c r="AX90" s="7">
        <v>0</v>
      </c>
      <c r="AY90" s="7">
        <v>1.10954876428758E-6</v>
      </c>
      <c r="AZ90" s="7">
        <v>0</v>
      </c>
      <c r="BA90" s="7">
        <v>1.9740868806663899E-7</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c r="CE90" s="7">
        <v>0</v>
      </c>
    </row>
    <row r="91" spans="1:83">
      <c r="A91" s="4" t="s">
        <v>106</v>
      </c>
      <c r="B91" s="6">
        <v>20</v>
      </c>
      <c r="C91" s="7">
        <v>2.9387336679190002E-4</v>
      </c>
      <c r="D91" s="7">
        <v>4.69337866246688E-4</v>
      </c>
      <c r="E91" s="7">
        <v>2.9387336679190002E-4</v>
      </c>
      <c r="F91" s="7">
        <v>4.69337866246688E-4</v>
      </c>
      <c r="G91" s="7">
        <v>2.9387336679190002E-4</v>
      </c>
      <c r="H91" s="7">
        <v>4.69337866246688E-4</v>
      </c>
      <c r="I91" s="7">
        <v>2.9387336679190002E-4</v>
      </c>
      <c r="J91" s="7">
        <v>4.69337866246688E-4</v>
      </c>
      <c r="K91" s="7">
        <v>2.9387336679190002E-4</v>
      </c>
      <c r="L91" s="7">
        <v>4.69337866246688E-4</v>
      </c>
      <c r="M91" s="7">
        <v>2.9387336679190002E-4</v>
      </c>
      <c r="N91" s="7">
        <v>4.69337866246688E-4</v>
      </c>
      <c r="O91" s="7">
        <v>2.9387336679190002E-4</v>
      </c>
      <c r="P91" s="7">
        <v>4.69337866246688E-4</v>
      </c>
      <c r="Q91" s="7">
        <v>2.9387336679190002E-4</v>
      </c>
      <c r="R91" s="7">
        <v>4.69337866246688E-4</v>
      </c>
      <c r="S91" s="7">
        <v>2.9387336679190002E-4</v>
      </c>
      <c r="T91" s="7">
        <v>4.69337866246688E-4</v>
      </c>
      <c r="U91" s="7">
        <v>2.9387336679190002E-4</v>
      </c>
      <c r="V91" s="7">
        <v>4.69337866246688E-4</v>
      </c>
      <c r="W91" s="7">
        <v>2.9387336679190002E-4</v>
      </c>
      <c r="X91" s="7">
        <v>4.69337866246688E-4</v>
      </c>
      <c r="Y91" s="7">
        <v>2.9387336679190002E-4</v>
      </c>
      <c r="Z91" s="7">
        <v>4.69337866246688E-4</v>
      </c>
      <c r="AA91" s="7">
        <v>2.9387336679190002E-4</v>
      </c>
      <c r="AB91" s="7">
        <v>4.69337866246688E-4</v>
      </c>
      <c r="AC91" s="7">
        <v>2.9387336679190002E-4</v>
      </c>
      <c r="AD91" s="7">
        <v>4.69337866246688E-4</v>
      </c>
      <c r="AE91" s="7">
        <v>2.9387336679190002E-4</v>
      </c>
      <c r="AF91" s="7">
        <v>4.69337866246688E-4</v>
      </c>
      <c r="AG91" s="7">
        <v>2.9387336679190002E-4</v>
      </c>
      <c r="AH91" s="7">
        <v>4.69337866246688E-4</v>
      </c>
      <c r="AI91" s="7">
        <v>2.9387336679190002E-4</v>
      </c>
      <c r="AJ91" s="7">
        <v>4.0469297482796402E-4</v>
      </c>
      <c r="AK91" s="7">
        <v>2.8005321655896097E-4</v>
      </c>
      <c r="AL91" s="7">
        <v>3.4103200884917401E-4</v>
      </c>
      <c r="AM91" s="7">
        <v>2.8002851709953602E-4</v>
      </c>
      <c r="AN91" s="7">
        <v>2.6604558025547802E-4</v>
      </c>
      <c r="AO91" s="7">
        <v>2.4117381718777501E-4</v>
      </c>
      <c r="AP91" s="7">
        <v>1.7039022700646099E-4</v>
      </c>
      <c r="AQ91" s="7">
        <v>2.18117576219801E-4</v>
      </c>
      <c r="AR91" s="7">
        <v>1.00048851756585E-4</v>
      </c>
      <c r="AS91" s="7">
        <v>2.0120607423836599E-4</v>
      </c>
      <c r="AT91" s="7">
        <v>4.2007845277383501E-5</v>
      </c>
      <c r="AU91" s="7">
        <v>1.6325299693416501E-4</v>
      </c>
      <c r="AV91" s="7">
        <v>1.3997331220241701E-5</v>
      </c>
      <c r="AW91" s="7">
        <v>1.2547665988986399E-4</v>
      </c>
      <c r="AX91" s="7">
        <v>2.7936601322147701E-6</v>
      </c>
      <c r="AY91" s="7">
        <v>1.07963365251736E-4</v>
      </c>
      <c r="AZ91" s="7">
        <v>0</v>
      </c>
      <c r="BA91" s="7">
        <v>9.5059321666653599E-5</v>
      </c>
      <c r="BB91" s="7">
        <v>0</v>
      </c>
      <c r="BC91" s="7">
        <v>6.3635633853649699E-5</v>
      </c>
      <c r="BD91" s="7">
        <v>0</v>
      </c>
      <c r="BE91" s="7">
        <v>2.14058454558542E-5</v>
      </c>
      <c r="BF91" s="7">
        <v>0</v>
      </c>
      <c r="BG91" s="7">
        <v>5.2705591648410797E-6</v>
      </c>
      <c r="BH91" s="7">
        <v>0</v>
      </c>
      <c r="BI91" s="7">
        <v>8.6095284943152898E-8</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c r="CE91" s="7">
        <v>0</v>
      </c>
    </row>
    <row r="92" spans="1:83">
      <c r="A92" s="4" t="s">
        <v>108</v>
      </c>
      <c r="B92" s="6">
        <v>698</v>
      </c>
      <c r="C92" s="7">
        <v>2.3511006215019099E-4</v>
      </c>
      <c r="D92" s="7">
        <v>2.1289104725665499E-4</v>
      </c>
      <c r="E92" s="7">
        <v>2.3511006215019099E-4</v>
      </c>
      <c r="F92" s="7">
        <v>2.1289104725665499E-4</v>
      </c>
      <c r="G92" s="7">
        <v>2.3511006215019099E-4</v>
      </c>
      <c r="H92" s="7">
        <v>2.1289104725665499E-4</v>
      </c>
      <c r="I92" s="7">
        <v>2.3511006215019099E-4</v>
      </c>
      <c r="J92" s="7">
        <v>2.1289104725665499E-4</v>
      </c>
      <c r="K92" s="7">
        <v>2.3511006215019099E-4</v>
      </c>
      <c r="L92" s="7">
        <v>2.1289104725665499E-4</v>
      </c>
      <c r="M92" s="7">
        <v>2.3511006215019099E-4</v>
      </c>
      <c r="N92" s="7">
        <v>2.1289104725665499E-4</v>
      </c>
      <c r="O92" s="7">
        <v>2.3511006215019099E-4</v>
      </c>
      <c r="P92" s="7">
        <v>2.1289104725665499E-4</v>
      </c>
      <c r="Q92" s="7">
        <v>2.3511006215019099E-4</v>
      </c>
      <c r="R92" s="7">
        <v>2.1289104725665499E-4</v>
      </c>
      <c r="S92" s="7">
        <v>2.3511006215019099E-4</v>
      </c>
      <c r="T92" s="7">
        <v>2.1289104725665499E-4</v>
      </c>
      <c r="U92" s="7">
        <v>2.3511006215019099E-4</v>
      </c>
      <c r="V92" s="7">
        <v>2.1289104725665499E-4</v>
      </c>
      <c r="W92" s="7">
        <v>2.3511006215019099E-4</v>
      </c>
      <c r="X92" s="7">
        <v>2.1289104725665499E-4</v>
      </c>
      <c r="Y92" s="7">
        <v>2.3511006215019099E-4</v>
      </c>
      <c r="Z92" s="7">
        <v>2.1289104725665499E-4</v>
      </c>
      <c r="AA92" s="7">
        <v>2.3511006215019099E-4</v>
      </c>
      <c r="AB92" s="7">
        <v>2.1289104725665499E-4</v>
      </c>
      <c r="AC92" s="7">
        <v>2.3511006215019099E-4</v>
      </c>
      <c r="AD92" s="7">
        <v>2.1289104725665499E-4</v>
      </c>
      <c r="AE92" s="7">
        <v>1.9102371246828699E-4</v>
      </c>
      <c r="AF92" s="7">
        <v>2.0972099039414299E-4</v>
      </c>
      <c r="AG92" s="7">
        <v>1.9102371246828699E-4</v>
      </c>
      <c r="AH92" s="7">
        <v>1.97007821025925E-4</v>
      </c>
      <c r="AI92" s="7">
        <v>1.6063280472100201E-4</v>
      </c>
      <c r="AJ92" s="7">
        <v>1.0429372483127899E-4</v>
      </c>
      <c r="AK92" s="7">
        <v>1.3679630063118201E-4</v>
      </c>
      <c r="AL92" s="7">
        <v>6.0397864780476E-5</v>
      </c>
      <c r="AM92" s="7">
        <v>1.1605717774087201E-4</v>
      </c>
      <c r="AN92" s="7">
        <v>2.38904256741938E-5</v>
      </c>
      <c r="AO92" s="7">
        <v>9.2438264294745701E-5</v>
      </c>
      <c r="AP92" s="7">
        <v>7.9604702156469302E-6</v>
      </c>
      <c r="AQ92" s="7">
        <v>8.4953886791695006E-5</v>
      </c>
      <c r="AR92" s="7">
        <v>1.5887920293822801E-6</v>
      </c>
      <c r="AS92" s="7">
        <v>7.4835352614455495E-5</v>
      </c>
      <c r="AT92" s="7">
        <v>0</v>
      </c>
      <c r="AU92" s="7">
        <v>6.2846476882139898E-5</v>
      </c>
      <c r="AV92" s="7">
        <v>0</v>
      </c>
      <c r="AW92" s="7">
        <v>5.32796271937136E-5</v>
      </c>
      <c r="AX92" s="7">
        <v>0</v>
      </c>
      <c r="AY92" s="7">
        <v>4.4601999396204501E-5</v>
      </c>
      <c r="AZ92" s="7">
        <v>0</v>
      </c>
      <c r="BA92" s="7">
        <v>2.9072475255239201E-5</v>
      </c>
      <c r="BB92" s="7">
        <v>0</v>
      </c>
      <c r="BC92" s="7">
        <v>9.5667971667194094E-6</v>
      </c>
      <c r="BD92" s="7">
        <v>0</v>
      </c>
      <c r="BE92" s="7">
        <v>1.43595506695589E-6</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c r="CE92" s="7">
        <v>0</v>
      </c>
    </row>
    <row r="93" spans="1:83">
      <c r="A93" s="4" t="s">
        <v>110</v>
      </c>
      <c r="B93" s="6">
        <v>893</v>
      </c>
      <c r="C93" s="7">
        <v>3.20705223571573E-4</v>
      </c>
      <c r="D93" s="7"/>
      <c r="E93" s="7">
        <v>3.20705223571573E-4</v>
      </c>
      <c r="F93" s="7"/>
      <c r="G93" s="7">
        <v>3.20705223571573E-4</v>
      </c>
      <c r="H93" s="7"/>
      <c r="I93" s="7">
        <v>3.20705223571573E-4</v>
      </c>
      <c r="J93" s="7"/>
      <c r="K93" s="7">
        <v>3.20705223571573E-4</v>
      </c>
      <c r="L93" s="7"/>
      <c r="M93" s="7">
        <v>3.20705223571573E-4</v>
      </c>
      <c r="N93" s="7"/>
      <c r="O93" s="7">
        <v>3.20705223571573E-4</v>
      </c>
      <c r="P93" s="7"/>
      <c r="Q93" s="7">
        <v>3.20705223571573E-4</v>
      </c>
      <c r="R93" s="7"/>
      <c r="S93" s="7">
        <v>3.20705223571573E-4</v>
      </c>
      <c r="T93" s="7"/>
      <c r="U93" s="7">
        <v>3.20705223571573E-4</v>
      </c>
      <c r="V93" s="7"/>
      <c r="W93" s="7">
        <v>2.0436070510510801E-4</v>
      </c>
      <c r="X93" s="7"/>
      <c r="Y93" s="7">
        <v>2.0436070510510801E-4</v>
      </c>
      <c r="Z93" s="7"/>
      <c r="AA93" s="7">
        <v>1.5067421827264001E-4</v>
      </c>
      <c r="AB93" s="7"/>
      <c r="AC93" s="7">
        <v>8.7896207295317305E-5</v>
      </c>
      <c r="AD93" s="7"/>
      <c r="AE93" s="7">
        <v>5.1442919926000298E-5</v>
      </c>
      <c r="AF93" s="7"/>
      <c r="AG93" s="7">
        <v>4.1194307822433801E-5</v>
      </c>
      <c r="AH93" s="7"/>
      <c r="AI93" s="7">
        <v>2.4048391890644899E-5</v>
      </c>
      <c r="AJ93" s="7"/>
      <c r="AK93" s="7">
        <v>9.2385256541226197E-6</v>
      </c>
      <c r="AL93" s="7"/>
      <c r="AM93" s="7">
        <v>5.5594656948114797E-6</v>
      </c>
      <c r="AN93" s="7"/>
      <c r="AO93" s="7">
        <v>0</v>
      </c>
      <c r="AP93" s="7"/>
      <c r="AQ93" s="7">
        <v>0</v>
      </c>
      <c r="AR93" s="7"/>
      <c r="AS93" s="7">
        <v>0</v>
      </c>
      <c r="AT93" s="7"/>
      <c r="AU93" s="7">
        <v>0</v>
      </c>
      <c r="AV93" s="7"/>
      <c r="AW93" s="7">
        <v>0</v>
      </c>
      <c r="AX93" s="7"/>
      <c r="AY93" s="7">
        <v>0</v>
      </c>
      <c r="AZ93" s="7"/>
      <c r="BA93" s="7">
        <v>0</v>
      </c>
      <c r="BB93" s="7"/>
      <c r="BC93" s="7">
        <v>0</v>
      </c>
      <c r="BD93" s="7"/>
      <c r="BE93" s="7">
        <v>0</v>
      </c>
      <c r="BF93" s="7"/>
      <c r="BG93" s="7">
        <v>0</v>
      </c>
      <c r="BH93" s="7"/>
      <c r="BI93" s="7">
        <v>0</v>
      </c>
      <c r="BJ93" s="7"/>
      <c r="BK93" s="7">
        <v>0</v>
      </c>
      <c r="BL93" s="7"/>
      <c r="BM93" s="7">
        <v>0</v>
      </c>
      <c r="BN93" s="7"/>
      <c r="BO93" s="7">
        <v>0</v>
      </c>
      <c r="BP93" s="7"/>
      <c r="BQ93" s="7">
        <v>0</v>
      </c>
      <c r="BR93" s="7"/>
      <c r="BS93" s="7">
        <v>0</v>
      </c>
      <c r="BT93" s="7"/>
      <c r="BU93" s="7">
        <v>0</v>
      </c>
      <c r="BV93" s="7"/>
      <c r="BW93" s="7">
        <v>0</v>
      </c>
      <c r="BX93" s="7"/>
      <c r="BY93" s="7">
        <v>0</v>
      </c>
      <c r="BZ93" s="7"/>
      <c r="CA93" s="7">
        <v>0</v>
      </c>
      <c r="CB93" s="7"/>
      <c r="CC93" s="7">
        <v>0</v>
      </c>
      <c r="CD93" s="7"/>
      <c r="CE93" s="7">
        <v>0</v>
      </c>
    </row>
    <row r="94" spans="1:83">
      <c r="A94" s="4" t="s">
        <v>111</v>
      </c>
      <c r="B94" s="6">
        <v>204</v>
      </c>
      <c r="C94" s="7">
        <v>3.3887998484154701E-4</v>
      </c>
      <c r="D94" s="7"/>
      <c r="E94" s="7">
        <v>3.3887998484154701E-4</v>
      </c>
      <c r="F94" s="7"/>
      <c r="G94" s="7">
        <v>3.3887998484154701E-4</v>
      </c>
      <c r="H94" s="7"/>
      <c r="I94" s="7">
        <v>3.3887998484154701E-4</v>
      </c>
      <c r="J94" s="7"/>
      <c r="K94" s="7">
        <v>3.3887998484154701E-4</v>
      </c>
      <c r="L94" s="7"/>
      <c r="M94" s="7">
        <v>3.3887998484154701E-4</v>
      </c>
      <c r="N94" s="7"/>
      <c r="O94" s="7">
        <v>3.3887998484154701E-4</v>
      </c>
      <c r="P94" s="7"/>
      <c r="Q94" s="7">
        <v>3.3887998484154701E-4</v>
      </c>
      <c r="R94" s="7"/>
      <c r="S94" s="7">
        <v>3.3887998484154701E-4</v>
      </c>
      <c r="T94" s="7"/>
      <c r="U94" s="7">
        <v>3.3887998484154701E-4</v>
      </c>
      <c r="V94" s="7"/>
      <c r="W94" s="7">
        <v>3.3887998484154701E-4</v>
      </c>
      <c r="X94" s="7"/>
      <c r="Y94" s="7">
        <v>3.3887998484154701E-4</v>
      </c>
      <c r="Z94" s="7"/>
      <c r="AA94" s="7">
        <v>3.3887998484154701E-4</v>
      </c>
      <c r="AB94" s="7"/>
      <c r="AC94" s="7">
        <v>3.3887998484154701E-4</v>
      </c>
      <c r="AD94" s="7"/>
      <c r="AE94" s="7">
        <v>2.8956588765725899E-4</v>
      </c>
      <c r="AF94" s="7"/>
      <c r="AG94" s="7">
        <v>2.8956588765725899E-4</v>
      </c>
      <c r="AH94" s="7"/>
      <c r="AI94" s="7">
        <v>6.5750371467015201E-5</v>
      </c>
      <c r="AJ94" s="7"/>
      <c r="AK94" s="7">
        <v>6.5750371467015201E-5</v>
      </c>
      <c r="AL94" s="7"/>
      <c r="AM94" s="7">
        <v>0</v>
      </c>
      <c r="AN94" s="7"/>
      <c r="AO94" s="7">
        <v>0</v>
      </c>
      <c r="AP94" s="7"/>
      <c r="AQ94" s="7">
        <v>0</v>
      </c>
      <c r="AR94" s="7"/>
      <c r="AS94" s="7">
        <v>0</v>
      </c>
      <c r="AT94" s="7"/>
      <c r="AU94" s="7">
        <v>0</v>
      </c>
      <c r="AV94" s="7"/>
      <c r="AW94" s="7">
        <v>0</v>
      </c>
      <c r="AX94" s="7"/>
      <c r="AY94" s="7">
        <v>0</v>
      </c>
      <c r="AZ94" s="7"/>
      <c r="BA94" s="7">
        <v>0</v>
      </c>
      <c r="BB94" s="7"/>
      <c r="BC94" s="7">
        <v>0</v>
      </c>
      <c r="BD94" s="7"/>
      <c r="BE94" s="7">
        <v>0</v>
      </c>
      <c r="BF94" s="7"/>
      <c r="BG94" s="7">
        <v>0</v>
      </c>
      <c r="BH94" s="7"/>
      <c r="BI94" s="7">
        <v>0</v>
      </c>
      <c r="BJ94" s="7"/>
      <c r="BK94" s="7">
        <v>0</v>
      </c>
      <c r="BL94" s="7"/>
      <c r="BM94" s="7">
        <v>0</v>
      </c>
      <c r="BN94" s="7"/>
      <c r="BO94" s="7">
        <v>0</v>
      </c>
      <c r="BP94" s="7"/>
      <c r="BQ94" s="7">
        <v>0</v>
      </c>
      <c r="BR94" s="7"/>
      <c r="BS94" s="7">
        <v>0</v>
      </c>
      <c r="BT94" s="7"/>
      <c r="BU94" s="7">
        <v>0</v>
      </c>
      <c r="BV94" s="7"/>
      <c r="BW94" s="7">
        <v>0</v>
      </c>
      <c r="BX94" s="7"/>
      <c r="BY94" s="7">
        <v>0</v>
      </c>
      <c r="BZ94" s="7"/>
      <c r="CA94" s="7">
        <v>0</v>
      </c>
      <c r="CB94" s="7"/>
      <c r="CC94" s="7">
        <v>0</v>
      </c>
      <c r="CD94" s="7"/>
      <c r="CE94" s="7">
        <v>0</v>
      </c>
    </row>
    <row r="95" spans="1:83">
      <c r="A95" s="4" t="s">
        <v>112</v>
      </c>
      <c r="B95" s="6">
        <v>634</v>
      </c>
      <c r="C95" s="7">
        <v>1.3038808579992E-3</v>
      </c>
      <c r="D95" s="7"/>
      <c r="E95" s="7">
        <v>1.3038808579992E-3</v>
      </c>
      <c r="F95" s="7"/>
      <c r="G95" s="7">
        <v>1.3038808579992E-3</v>
      </c>
      <c r="H95" s="7"/>
      <c r="I95" s="7">
        <v>1.3038808579992E-3</v>
      </c>
      <c r="J95" s="7"/>
      <c r="K95" s="7">
        <v>1.3038808579992E-3</v>
      </c>
      <c r="L95" s="7"/>
      <c r="M95" s="7">
        <v>1.3038808579992E-3</v>
      </c>
      <c r="N95" s="7"/>
      <c r="O95" s="7">
        <v>1.3038808579992E-3</v>
      </c>
      <c r="P95" s="7"/>
      <c r="Q95" s="7">
        <v>1.3038808579992E-3</v>
      </c>
      <c r="R95" s="7"/>
      <c r="S95" s="7">
        <v>1.3038808579992E-3</v>
      </c>
      <c r="T95" s="7"/>
      <c r="U95" s="7">
        <v>1.3038808579992E-3</v>
      </c>
      <c r="V95" s="7"/>
      <c r="W95" s="7">
        <v>1.3038808579992E-3</v>
      </c>
      <c r="X95" s="7"/>
      <c r="Y95" s="7">
        <v>1.3038808579992E-3</v>
      </c>
      <c r="Z95" s="7"/>
      <c r="AA95" s="7">
        <v>9.2777476839415497E-4</v>
      </c>
      <c r="AB95" s="7"/>
      <c r="AC95" s="7">
        <v>9.2777476839415497E-4</v>
      </c>
      <c r="AD95" s="7"/>
      <c r="AE95" s="7">
        <v>6.7453316099661703E-4</v>
      </c>
      <c r="AF95" s="7"/>
      <c r="AG95" s="7">
        <v>6.6952620567288003E-4</v>
      </c>
      <c r="AH95" s="7"/>
      <c r="AI95" s="7">
        <v>6.2372376786961096E-4</v>
      </c>
      <c r="AJ95" s="7"/>
      <c r="AK95" s="7">
        <v>5.7132600065788004E-4</v>
      </c>
      <c r="AL95" s="7"/>
      <c r="AM95" s="7">
        <v>5.3737070597531902E-4</v>
      </c>
      <c r="AN95" s="7"/>
      <c r="AO95" s="7">
        <v>4.7163100557090102E-4</v>
      </c>
      <c r="AP95" s="7"/>
      <c r="AQ95" s="7">
        <v>4.2773342669674301E-4</v>
      </c>
      <c r="AR95" s="7"/>
      <c r="AS95" s="7">
        <v>3.8243297034168698E-4</v>
      </c>
      <c r="AT95" s="7"/>
      <c r="AU95" s="7">
        <v>3.0890072725141201E-4</v>
      </c>
      <c r="AV95" s="7"/>
      <c r="AW95" s="7">
        <v>1.8933179404355101E-4</v>
      </c>
      <c r="AX95" s="7"/>
      <c r="AY95" s="7">
        <v>1.2975536724092201E-4</v>
      </c>
      <c r="AZ95" s="7"/>
      <c r="BA95" s="7">
        <v>7.7970136054297603E-5</v>
      </c>
      <c r="BB95" s="7"/>
      <c r="BC95" s="7">
        <v>3.69605190910309E-5</v>
      </c>
      <c r="BD95" s="7"/>
      <c r="BE95" s="7">
        <v>2.1042081897089201E-5</v>
      </c>
      <c r="BF95" s="7"/>
      <c r="BG95" s="7">
        <v>1.13492543000012E-5</v>
      </c>
      <c r="BH95" s="7"/>
      <c r="BI95" s="7">
        <v>6.0217448480250497E-6</v>
      </c>
      <c r="BJ95" s="7"/>
      <c r="BK95" s="7">
        <v>3.2514794450231901E-6</v>
      </c>
      <c r="BL95" s="7"/>
      <c r="BM95" s="7">
        <v>8.3153125432085204E-7</v>
      </c>
      <c r="BN95" s="7"/>
      <c r="BO95" s="7">
        <v>3.1368622325207103E-8</v>
      </c>
      <c r="BP95" s="7"/>
      <c r="BQ95" s="7">
        <v>1.6412197938769299E-9</v>
      </c>
      <c r="BR95" s="7"/>
      <c r="BS95" s="7">
        <v>0</v>
      </c>
      <c r="BT95" s="7"/>
      <c r="BU95" s="7">
        <v>0</v>
      </c>
      <c r="BV95" s="7"/>
      <c r="BW95" s="7">
        <v>0</v>
      </c>
      <c r="BX95" s="7"/>
      <c r="BY95" s="7">
        <v>0</v>
      </c>
      <c r="BZ95" s="7"/>
      <c r="CA95" s="7">
        <v>0</v>
      </c>
      <c r="CB95" s="7"/>
      <c r="CC95" s="7">
        <v>0</v>
      </c>
      <c r="CD95" s="7"/>
      <c r="CE95" s="7">
        <v>0</v>
      </c>
    </row>
    <row r="96" spans="1:83">
      <c r="A96" s="4" t="s">
        <v>113</v>
      </c>
      <c r="B96" s="6">
        <v>699</v>
      </c>
      <c r="C96" s="7">
        <v>2.8471823994055301E-3</v>
      </c>
      <c r="D96" s="7"/>
      <c r="E96" s="7">
        <v>2.8471823994055301E-3</v>
      </c>
      <c r="F96" s="7"/>
      <c r="G96" s="7">
        <v>2.8471823994055301E-3</v>
      </c>
      <c r="H96" s="7"/>
      <c r="I96" s="7">
        <v>2.8471823994055301E-3</v>
      </c>
      <c r="J96" s="7"/>
      <c r="K96" s="7">
        <v>2.8471823994055301E-3</v>
      </c>
      <c r="L96" s="7"/>
      <c r="M96" s="7">
        <v>2.8471823994055301E-3</v>
      </c>
      <c r="N96" s="7"/>
      <c r="O96" s="7">
        <v>2.8471823994055301E-3</v>
      </c>
      <c r="P96" s="7"/>
      <c r="Q96" s="7">
        <v>2.8471823994055301E-3</v>
      </c>
      <c r="R96" s="7"/>
      <c r="S96" s="7">
        <v>2.8471823994055301E-3</v>
      </c>
      <c r="T96" s="7"/>
      <c r="U96" s="7">
        <v>2.8471823994055301E-3</v>
      </c>
      <c r="V96" s="7"/>
      <c r="W96" s="7">
        <v>2.8471823994055301E-3</v>
      </c>
      <c r="X96" s="7"/>
      <c r="Y96" s="7">
        <v>2.8471823994055301E-3</v>
      </c>
      <c r="Z96" s="7"/>
      <c r="AA96" s="7">
        <v>2.8471823994055301E-3</v>
      </c>
      <c r="AB96" s="7"/>
      <c r="AC96" s="7">
        <v>2.8471823994055301E-3</v>
      </c>
      <c r="AD96" s="7"/>
      <c r="AE96" s="7">
        <v>2.8471823994055301E-3</v>
      </c>
      <c r="AF96" s="7"/>
      <c r="AG96" s="7">
        <v>2.8471823994055301E-3</v>
      </c>
      <c r="AH96" s="7"/>
      <c r="AI96" s="7">
        <v>2.2250912899123001E-3</v>
      </c>
      <c r="AJ96" s="7"/>
      <c r="AK96" s="7">
        <v>2.22263887994413E-3</v>
      </c>
      <c r="AL96" s="7"/>
      <c r="AM96" s="7">
        <v>1.59576369638954E-3</v>
      </c>
      <c r="AN96" s="7"/>
      <c r="AO96" s="7">
        <v>1.2131146930697101E-3</v>
      </c>
      <c r="AP96" s="7"/>
      <c r="AQ96" s="7">
        <v>7.6281630384078005E-4</v>
      </c>
      <c r="AR96" s="7"/>
      <c r="AS96" s="7">
        <v>4.6941239328050001E-4</v>
      </c>
      <c r="AT96" s="7"/>
      <c r="AU96" s="7">
        <v>2.0843891218282699E-4</v>
      </c>
      <c r="AV96" s="7"/>
      <c r="AW96" s="7">
        <v>9.3593792351252599E-5</v>
      </c>
      <c r="AX96" s="7"/>
      <c r="AY96" s="7">
        <v>0</v>
      </c>
      <c r="AZ96" s="7"/>
      <c r="BA96" s="7">
        <v>0</v>
      </c>
      <c r="BB96" s="7"/>
      <c r="BC96" s="7">
        <v>0</v>
      </c>
      <c r="BD96" s="7"/>
      <c r="BE96" s="7">
        <v>0</v>
      </c>
      <c r="BF96" s="7"/>
      <c r="BG96" s="7">
        <v>0</v>
      </c>
      <c r="BH96" s="7"/>
      <c r="BI96" s="7">
        <v>0</v>
      </c>
      <c r="BJ96" s="7"/>
      <c r="BK96" s="7">
        <v>0</v>
      </c>
      <c r="BL96" s="7"/>
      <c r="BM96" s="7">
        <v>0</v>
      </c>
      <c r="BN96" s="7"/>
      <c r="BO96" s="7">
        <v>0</v>
      </c>
      <c r="BP96" s="7"/>
      <c r="BQ96" s="7">
        <v>0</v>
      </c>
      <c r="BR96" s="7"/>
      <c r="BS96" s="7">
        <v>0</v>
      </c>
      <c r="BT96" s="7"/>
      <c r="BU96" s="7">
        <v>0</v>
      </c>
      <c r="BV96" s="7"/>
      <c r="BW96" s="7">
        <v>0</v>
      </c>
      <c r="BX96" s="7"/>
      <c r="BY96" s="7">
        <v>0</v>
      </c>
      <c r="BZ96" s="7"/>
      <c r="CA96" s="7">
        <v>0</v>
      </c>
      <c r="CB96" s="7"/>
      <c r="CC96" s="7">
        <v>0</v>
      </c>
      <c r="CD96" s="7"/>
      <c r="CE96" s="7">
        <v>0</v>
      </c>
    </row>
    <row r="97" spans="1:83">
      <c r="A97" s="4" t="s">
        <v>114</v>
      </c>
      <c r="B97" s="6">
        <v>159</v>
      </c>
      <c r="C97" s="7">
        <v>7.8414776467317603E-4</v>
      </c>
      <c r="D97" s="7"/>
      <c r="E97" s="7">
        <v>7.8414776467317603E-4</v>
      </c>
      <c r="F97" s="7"/>
      <c r="G97" s="7">
        <v>7.8414776467317603E-4</v>
      </c>
      <c r="H97" s="7"/>
      <c r="I97" s="7">
        <v>7.8414776467317603E-4</v>
      </c>
      <c r="J97" s="7"/>
      <c r="K97" s="7">
        <v>7.8414776467317603E-4</v>
      </c>
      <c r="L97" s="7"/>
      <c r="M97" s="7">
        <v>7.8414776467317603E-4</v>
      </c>
      <c r="N97" s="7"/>
      <c r="O97" s="7">
        <v>7.8414776467317603E-4</v>
      </c>
      <c r="P97" s="7"/>
      <c r="Q97" s="7">
        <v>7.8414776467317603E-4</v>
      </c>
      <c r="R97" s="7"/>
      <c r="S97" s="7">
        <v>7.8414776467317603E-4</v>
      </c>
      <c r="T97" s="7"/>
      <c r="U97" s="7">
        <v>7.8414776467317603E-4</v>
      </c>
      <c r="V97" s="7"/>
      <c r="W97" s="7">
        <v>6.0342901959716704E-4</v>
      </c>
      <c r="X97" s="7"/>
      <c r="Y97" s="7">
        <v>6.0342901959716704E-4</v>
      </c>
      <c r="Z97" s="7"/>
      <c r="AA97" s="7">
        <v>3.6912272234470499E-4</v>
      </c>
      <c r="AB97" s="7"/>
      <c r="AC97" s="7">
        <v>2.9402716312425302E-4</v>
      </c>
      <c r="AD97" s="7"/>
      <c r="AE97" s="7">
        <v>2.2617289301549401E-4</v>
      </c>
      <c r="AF97" s="7"/>
      <c r="AG97" s="7">
        <v>2.25391003780482E-4</v>
      </c>
      <c r="AH97" s="7"/>
      <c r="AI97" s="7">
        <v>1.7064920817472901E-4</v>
      </c>
      <c r="AJ97" s="7"/>
      <c r="AK97" s="7">
        <v>5.7398498048929499E-5</v>
      </c>
      <c r="AL97" s="7"/>
      <c r="AM97" s="7">
        <v>0</v>
      </c>
      <c r="AN97" s="7"/>
      <c r="AO97" s="7">
        <v>0</v>
      </c>
      <c r="AP97" s="7"/>
      <c r="AQ97" s="7">
        <v>0</v>
      </c>
      <c r="AR97" s="7"/>
      <c r="AS97" s="7">
        <v>0</v>
      </c>
      <c r="AT97" s="7"/>
      <c r="AU97" s="7">
        <v>0</v>
      </c>
      <c r="AV97" s="7"/>
      <c r="AW97" s="7">
        <v>0</v>
      </c>
      <c r="AX97" s="7"/>
      <c r="AY97" s="7">
        <v>0</v>
      </c>
      <c r="AZ97" s="7"/>
      <c r="BA97" s="7">
        <v>0</v>
      </c>
      <c r="BB97" s="7"/>
      <c r="BC97" s="7">
        <v>0</v>
      </c>
      <c r="BD97" s="7"/>
      <c r="BE97" s="7">
        <v>0</v>
      </c>
      <c r="BF97" s="7"/>
      <c r="BG97" s="7">
        <v>0</v>
      </c>
      <c r="BH97" s="7"/>
      <c r="BI97" s="7">
        <v>0</v>
      </c>
      <c r="BJ97" s="7"/>
      <c r="BK97" s="7">
        <v>0</v>
      </c>
      <c r="BL97" s="7"/>
      <c r="BM97" s="7">
        <v>0</v>
      </c>
      <c r="BN97" s="7"/>
      <c r="BO97" s="7">
        <v>0</v>
      </c>
      <c r="BP97" s="7"/>
      <c r="BQ97" s="7">
        <v>0</v>
      </c>
      <c r="BR97" s="7"/>
      <c r="BS97" s="7">
        <v>0</v>
      </c>
      <c r="BT97" s="7"/>
      <c r="BU97" s="7">
        <v>0</v>
      </c>
      <c r="BV97" s="7"/>
      <c r="BW97" s="7">
        <v>0</v>
      </c>
      <c r="BX97" s="7"/>
      <c r="BY97" s="7">
        <v>0</v>
      </c>
      <c r="BZ97" s="7"/>
      <c r="CA97" s="7">
        <v>0</v>
      </c>
      <c r="CB97" s="7"/>
      <c r="CC97" s="7">
        <v>0</v>
      </c>
      <c r="CD97" s="7"/>
      <c r="CE97" s="7">
        <v>0</v>
      </c>
    </row>
    <row r="98" spans="1:83">
      <c r="A98" s="4" t="s">
        <v>115</v>
      </c>
      <c r="B98" s="6">
        <v>341</v>
      </c>
      <c r="C98" s="7">
        <v>2.4761966976342602E-3</v>
      </c>
      <c r="D98" s="7">
        <v>1.4124802254386101E-3</v>
      </c>
      <c r="E98" s="7">
        <v>2.4761966976342602E-3</v>
      </c>
      <c r="F98" s="7">
        <v>1.4124802254386101E-3</v>
      </c>
      <c r="G98" s="7">
        <v>2.4761966976342602E-3</v>
      </c>
      <c r="H98" s="7">
        <v>1.4124802254386101E-3</v>
      </c>
      <c r="I98" s="7">
        <v>2.4761966976342602E-3</v>
      </c>
      <c r="J98" s="7">
        <v>1.4124802254386101E-3</v>
      </c>
      <c r="K98" s="7">
        <v>2.4761966976342602E-3</v>
      </c>
      <c r="L98" s="7">
        <v>1.4124802254386101E-3</v>
      </c>
      <c r="M98" s="7">
        <v>2.4761966976342602E-3</v>
      </c>
      <c r="N98" s="7">
        <v>1.4124802254386101E-3</v>
      </c>
      <c r="O98" s="7">
        <v>2.4761966976342602E-3</v>
      </c>
      <c r="P98" s="7">
        <v>1.4124802254386101E-3</v>
      </c>
      <c r="Q98" s="7">
        <v>2.4761966976342602E-3</v>
      </c>
      <c r="R98" s="7">
        <v>1.4124802254386101E-3</v>
      </c>
      <c r="S98" s="7">
        <v>2.4761966976342602E-3</v>
      </c>
      <c r="T98" s="7">
        <v>1.4124802254386101E-3</v>
      </c>
      <c r="U98" s="7">
        <v>2.4761966976342602E-3</v>
      </c>
      <c r="V98" s="7">
        <v>1.4124802254386101E-3</v>
      </c>
      <c r="W98" s="7">
        <v>2.4761966976342602E-3</v>
      </c>
      <c r="X98" s="7">
        <v>1.4124802254386101E-3</v>
      </c>
      <c r="Y98" s="7">
        <v>2.13266297190998E-3</v>
      </c>
      <c r="Z98" s="7">
        <v>1.4124802254386101E-3</v>
      </c>
      <c r="AA98" s="7">
        <v>2.13266297190998E-3</v>
      </c>
      <c r="AB98" s="7">
        <v>1.4124802254386101E-3</v>
      </c>
      <c r="AC98" s="7">
        <v>1.8001231178917099E-3</v>
      </c>
      <c r="AD98" s="7">
        <v>1.4124802254386101E-3</v>
      </c>
      <c r="AE98" s="7">
        <v>1.78177551704965E-3</v>
      </c>
      <c r="AF98" s="7">
        <v>1.4124802254386101E-3</v>
      </c>
      <c r="AG98" s="7">
        <v>1.6447678416947999E-3</v>
      </c>
      <c r="AH98" s="7">
        <v>1.4124802254386101E-3</v>
      </c>
      <c r="AI98" s="7">
        <v>1.6207996399965801E-3</v>
      </c>
      <c r="AJ98" s="7">
        <v>1.38592789043077E-3</v>
      </c>
      <c r="AK98" s="7">
        <v>1.6009881769397001E-3</v>
      </c>
      <c r="AL98" s="7">
        <v>1.3561858268666201E-3</v>
      </c>
      <c r="AM98" s="7">
        <v>1.5781883891599099E-3</v>
      </c>
      <c r="AN98" s="7">
        <v>1.3229502510743001E-3</v>
      </c>
      <c r="AO98" s="7">
        <v>1.5521736181942801E-3</v>
      </c>
      <c r="AP98" s="7">
        <v>1.2880528964926701E-3</v>
      </c>
      <c r="AQ98" s="7">
        <v>1.51959243273435E-3</v>
      </c>
      <c r="AR98" s="7">
        <v>1.2501736651390699E-3</v>
      </c>
      <c r="AS98" s="7">
        <v>1.4719403822430401E-3</v>
      </c>
      <c r="AT98" s="7">
        <v>1.20510420470684E-3</v>
      </c>
      <c r="AU98" s="7">
        <v>1.4162850880623801E-3</v>
      </c>
      <c r="AV98" s="7">
        <v>1.14530686321608E-3</v>
      </c>
      <c r="AW98" s="7">
        <v>1.21311389252121E-3</v>
      </c>
      <c r="AX98" s="7">
        <v>1.0702961464136699E-3</v>
      </c>
      <c r="AY98" s="7">
        <v>1.1784190819114E-3</v>
      </c>
      <c r="AZ98" s="7">
        <v>9.7619324343738503E-4</v>
      </c>
      <c r="BA98" s="7">
        <v>1.02282930296444E-3</v>
      </c>
      <c r="BB98" s="7">
        <v>8.3187671754091704E-4</v>
      </c>
      <c r="BC98" s="7">
        <v>6.6521803389918205E-4</v>
      </c>
      <c r="BD98" s="7">
        <v>5.9516275189964898E-4</v>
      </c>
      <c r="BE98" s="7">
        <v>4.9392162886484196E-4</v>
      </c>
      <c r="BF98" s="7">
        <v>2.98014814044367E-4</v>
      </c>
      <c r="BG98" s="7">
        <v>3.2237462363739699E-4</v>
      </c>
      <c r="BH98" s="7">
        <v>1.02768999584701E-4</v>
      </c>
      <c r="BI98" s="7">
        <v>1.96466009031461E-4</v>
      </c>
      <c r="BJ98" s="7">
        <v>1.7631040291582599E-5</v>
      </c>
      <c r="BK98" s="7">
        <v>9.2852126391126404E-5</v>
      </c>
      <c r="BL98" s="7">
        <v>0</v>
      </c>
      <c r="BM98" s="7">
        <v>2.34773447834249E-5</v>
      </c>
      <c r="BN98" s="7">
        <v>0</v>
      </c>
      <c r="BO98" s="7">
        <v>5.4545862606116704E-6</v>
      </c>
      <c r="BP98" s="7">
        <v>0</v>
      </c>
      <c r="BQ98" s="7">
        <v>0</v>
      </c>
      <c r="BR98" s="7">
        <v>0</v>
      </c>
      <c r="BS98" s="7">
        <v>0</v>
      </c>
      <c r="BT98" s="7">
        <v>0</v>
      </c>
      <c r="BU98" s="7">
        <v>0</v>
      </c>
      <c r="BV98" s="7">
        <v>0</v>
      </c>
      <c r="BW98" s="7">
        <v>0</v>
      </c>
      <c r="BX98" s="7">
        <v>0</v>
      </c>
      <c r="BY98" s="7">
        <v>0</v>
      </c>
      <c r="BZ98" s="7">
        <v>0</v>
      </c>
      <c r="CA98" s="7">
        <v>0</v>
      </c>
      <c r="CB98" s="7">
        <v>0</v>
      </c>
      <c r="CC98" s="7">
        <v>0</v>
      </c>
      <c r="CD98" s="7"/>
      <c r="CE98" s="7">
        <v>0</v>
      </c>
    </row>
    <row r="99" spans="1:83">
      <c r="A99" s="4" t="s">
        <v>116</v>
      </c>
      <c r="B99" s="6">
        <v>48</v>
      </c>
      <c r="C99" s="7">
        <v>2.1138499310570701E-3</v>
      </c>
      <c r="D99" s="7">
        <v>1.19446347816552E-3</v>
      </c>
      <c r="E99" s="7">
        <v>2.1138499310570701E-3</v>
      </c>
      <c r="F99" s="7">
        <v>1.19446347816552E-3</v>
      </c>
      <c r="G99" s="7">
        <v>2.1138499310570701E-3</v>
      </c>
      <c r="H99" s="7">
        <v>1.19446347816552E-3</v>
      </c>
      <c r="I99" s="7">
        <v>2.1138499310570701E-3</v>
      </c>
      <c r="J99" s="7">
        <v>1.19446347816552E-3</v>
      </c>
      <c r="K99" s="7">
        <v>2.1138499310570701E-3</v>
      </c>
      <c r="L99" s="7">
        <v>1.19446347816552E-3</v>
      </c>
      <c r="M99" s="7">
        <v>2.1138499310570701E-3</v>
      </c>
      <c r="N99" s="7">
        <v>1.19446347816552E-3</v>
      </c>
      <c r="O99" s="7">
        <v>2.1138499310570701E-3</v>
      </c>
      <c r="P99" s="7">
        <v>1.19446347816552E-3</v>
      </c>
      <c r="Q99" s="7">
        <v>2.1138499310570701E-3</v>
      </c>
      <c r="R99" s="7">
        <v>1.19446347816552E-3</v>
      </c>
      <c r="S99" s="7">
        <v>2.1138499310570701E-3</v>
      </c>
      <c r="T99" s="7">
        <v>1.19446347816552E-3</v>
      </c>
      <c r="U99" s="7">
        <v>2.1138499310570701E-3</v>
      </c>
      <c r="V99" s="7">
        <v>1.19446347816552E-3</v>
      </c>
      <c r="W99" s="7">
        <v>2.1138499310570701E-3</v>
      </c>
      <c r="X99" s="7">
        <v>1.19446347816552E-3</v>
      </c>
      <c r="Y99" s="7">
        <v>1.33368472878052E-3</v>
      </c>
      <c r="Z99" s="7">
        <v>1.19446347816552E-3</v>
      </c>
      <c r="AA99" s="7">
        <v>1.33368472878052E-3</v>
      </c>
      <c r="AB99" s="7">
        <v>1.19446347816552E-3</v>
      </c>
      <c r="AC99" s="7">
        <v>1.3196309147443801E-3</v>
      </c>
      <c r="AD99" s="7">
        <v>1.19446347816552E-3</v>
      </c>
      <c r="AE99" s="7">
        <v>1.2849006803911901E-3</v>
      </c>
      <c r="AF99" s="7">
        <v>1.19446347816552E-3</v>
      </c>
      <c r="AG99" s="7">
        <v>1.1136056209134701E-3</v>
      </c>
      <c r="AH99" s="7">
        <v>1.1823287416365901E-3</v>
      </c>
      <c r="AI99" s="7">
        <v>1.1085013968625301E-3</v>
      </c>
      <c r="AJ99" s="7">
        <v>1.1266670208371001E-3</v>
      </c>
      <c r="AK99" s="7">
        <v>1.1023129511245899E-3</v>
      </c>
      <c r="AL99" s="7">
        <v>1.0195098506033801E-3</v>
      </c>
      <c r="AM99" s="7">
        <v>9.9862021299989699E-4</v>
      </c>
      <c r="AN99" s="7">
        <v>8.9113138896758002E-4</v>
      </c>
      <c r="AO99" s="7">
        <v>5.6165353440144601E-4</v>
      </c>
      <c r="AP99" s="7">
        <v>7.7049912561172405E-4</v>
      </c>
      <c r="AQ99" s="7">
        <v>5.3916565450921395E-4</v>
      </c>
      <c r="AR99" s="7">
        <v>6.7414960943640301E-4</v>
      </c>
      <c r="AS99" s="7">
        <v>5.2572080152206999E-4</v>
      </c>
      <c r="AT99" s="7">
        <v>6.2119292100622301E-4</v>
      </c>
      <c r="AU99" s="7">
        <v>5.0886825328713301E-4</v>
      </c>
      <c r="AV99" s="7">
        <v>5.9643548160576599E-4</v>
      </c>
      <c r="AW99" s="7">
        <v>4.8250213775802298E-4</v>
      </c>
      <c r="AX99" s="7">
        <v>5.7472088939866195E-4</v>
      </c>
      <c r="AY99" s="7">
        <v>4.6705610683673898E-4</v>
      </c>
      <c r="AZ99" s="7">
        <v>5.3917247442207105E-4</v>
      </c>
      <c r="BA99" s="7">
        <v>3.42563435272688E-4</v>
      </c>
      <c r="BB99" s="7">
        <v>4.8053170175588899E-4</v>
      </c>
      <c r="BC99" s="7">
        <v>2.9994287661374398E-4</v>
      </c>
      <c r="BD99" s="7">
        <v>3.7834141760213601E-4</v>
      </c>
      <c r="BE99" s="7">
        <v>2.3882442950756401E-4</v>
      </c>
      <c r="BF99" s="7">
        <v>2.0921008783995299E-4</v>
      </c>
      <c r="BG99" s="7">
        <v>1.5618874484336399E-4</v>
      </c>
      <c r="BH99" s="7">
        <v>8.3758345154093803E-5</v>
      </c>
      <c r="BI99" s="7">
        <v>1.2175428076129E-4</v>
      </c>
      <c r="BJ99" s="7">
        <v>1.7631040291582599E-5</v>
      </c>
      <c r="BK99" s="7">
        <v>6.9671555747627799E-5</v>
      </c>
      <c r="BL99" s="7">
        <v>0</v>
      </c>
      <c r="BM99" s="7">
        <v>1.8075577155369401E-5</v>
      </c>
      <c r="BN99" s="7">
        <v>0</v>
      </c>
      <c r="BO99" s="7">
        <v>4.1487328710776298E-6</v>
      </c>
      <c r="BP99" s="7">
        <v>0</v>
      </c>
      <c r="BQ99" s="7">
        <v>0</v>
      </c>
      <c r="BR99" s="7">
        <v>0</v>
      </c>
      <c r="BS99" s="7">
        <v>0</v>
      </c>
      <c r="BT99" s="7">
        <v>0</v>
      </c>
      <c r="BU99" s="7">
        <v>0</v>
      </c>
      <c r="BV99" s="7">
        <v>0</v>
      </c>
      <c r="BW99" s="7">
        <v>0</v>
      </c>
      <c r="BX99" s="7">
        <v>0</v>
      </c>
      <c r="BY99" s="7">
        <v>0</v>
      </c>
      <c r="BZ99" s="7">
        <v>0</v>
      </c>
      <c r="CA99" s="7">
        <v>0</v>
      </c>
      <c r="CB99" s="7">
        <v>0</v>
      </c>
      <c r="CC99" s="7">
        <v>0</v>
      </c>
      <c r="CD99" s="7"/>
      <c r="CE99" s="7">
        <v>0</v>
      </c>
    </row>
    <row r="100" spans="1:83">
      <c r="A100" s="4" t="s">
        <v>117</v>
      </c>
      <c r="B100" s="6">
        <v>49</v>
      </c>
      <c r="C100" s="7">
        <v>1.2074577394981399E-3</v>
      </c>
      <c r="D100" s="7">
        <v>1.3647833682515699E-3</v>
      </c>
      <c r="E100" s="7">
        <v>1.2074577394981399E-3</v>
      </c>
      <c r="F100" s="7">
        <v>1.3647833682515699E-3</v>
      </c>
      <c r="G100" s="7">
        <v>1.2074577394981399E-3</v>
      </c>
      <c r="H100" s="7">
        <v>1.3647833682515699E-3</v>
      </c>
      <c r="I100" s="7">
        <v>1.2074577394981399E-3</v>
      </c>
      <c r="J100" s="7">
        <v>1.3647833682515699E-3</v>
      </c>
      <c r="K100" s="7">
        <v>1.2074577394981399E-3</v>
      </c>
      <c r="L100" s="7">
        <v>1.3647833682515699E-3</v>
      </c>
      <c r="M100" s="7">
        <v>1.2074576764007699E-3</v>
      </c>
      <c r="N100" s="7">
        <v>1.3647833682515699E-3</v>
      </c>
      <c r="O100" s="7">
        <v>1.2074571475798499E-3</v>
      </c>
      <c r="P100" s="7">
        <v>1.3647833682515699E-3</v>
      </c>
      <c r="Q100" s="7">
        <v>1.2074559294886101E-3</v>
      </c>
      <c r="R100" s="7">
        <v>1.3647833682515699E-3</v>
      </c>
      <c r="S100" s="7">
        <v>1.20745448558154E-3</v>
      </c>
      <c r="T100" s="7">
        <v>1.3647833682515699E-3</v>
      </c>
      <c r="U100" s="7">
        <v>1.2072931357497399E-3</v>
      </c>
      <c r="V100" s="7">
        <v>1.3647833682515699E-3</v>
      </c>
      <c r="W100" s="7">
        <v>1.2072216149548599E-3</v>
      </c>
      <c r="X100" s="7">
        <v>1.3647833682515699E-3</v>
      </c>
      <c r="Y100" s="7">
        <v>1.2069577903667901E-3</v>
      </c>
      <c r="Z100" s="7">
        <v>1.3647833682515699E-3</v>
      </c>
      <c r="AA100" s="7">
        <v>1.20496159695416E-3</v>
      </c>
      <c r="AB100" s="7">
        <v>1.3647833682515699E-3</v>
      </c>
      <c r="AC100" s="7">
        <v>1.1144864854539501E-3</v>
      </c>
      <c r="AD100" s="7">
        <v>1.3647833682515699E-3</v>
      </c>
      <c r="AE100" s="7">
        <v>1.05951808246099E-3</v>
      </c>
      <c r="AF100" s="7">
        <v>1.3647833682515699E-3</v>
      </c>
      <c r="AG100" s="7">
        <v>9.63939909472032E-4</v>
      </c>
      <c r="AH100" s="7">
        <v>1.3647833682515699E-3</v>
      </c>
      <c r="AI100" s="7">
        <v>9.4169401342239999E-4</v>
      </c>
      <c r="AJ100" s="7">
        <v>1.34581741467454E-3</v>
      </c>
      <c r="AK100" s="7">
        <v>8.93879064129844E-4</v>
      </c>
      <c r="AL100" s="7">
        <v>1.32598937229844E-3</v>
      </c>
      <c r="AM100" s="7">
        <v>8.7124231657174803E-4</v>
      </c>
      <c r="AN100" s="7">
        <v>1.3062557491717499E-3</v>
      </c>
      <c r="AO100" s="7">
        <v>8.5251000241644596E-4</v>
      </c>
      <c r="AP100" s="7">
        <v>1.2855354448889E-3</v>
      </c>
      <c r="AQ100" s="7">
        <v>8.3075004603629695E-4</v>
      </c>
      <c r="AR100" s="7">
        <v>1.2606039968005699E-3</v>
      </c>
      <c r="AS100" s="7">
        <v>8.1158987764896602E-4</v>
      </c>
      <c r="AT100" s="7">
        <v>1.21896300329195E-3</v>
      </c>
      <c r="AU100" s="7">
        <v>7.9220153726156995E-4</v>
      </c>
      <c r="AV100" s="7">
        <v>1.1463949876499601E-3</v>
      </c>
      <c r="AW100" s="7">
        <v>7.6823609570510405E-4</v>
      </c>
      <c r="AX100" s="7">
        <v>1.04968508911474E-3</v>
      </c>
      <c r="AY100" s="7">
        <v>7.6350270381974803E-4</v>
      </c>
      <c r="AZ100" s="7">
        <v>9.4930435239930699E-4</v>
      </c>
      <c r="BA100" s="7">
        <v>7.0532960069217296E-4</v>
      </c>
      <c r="BB100" s="7">
        <v>8.1422294049538098E-4</v>
      </c>
      <c r="BC100" s="7">
        <v>6.3890161711861802E-4</v>
      </c>
      <c r="BD100" s="7">
        <v>5.9007475655840805E-4</v>
      </c>
      <c r="BE100" s="7">
        <v>5.1550114449670499E-4</v>
      </c>
      <c r="BF100" s="7">
        <v>2.98014814044367E-4</v>
      </c>
      <c r="BG100" s="7">
        <v>3.3994137483349E-4</v>
      </c>
      <c r="BH100" s="7">
        <v>1.02768999584701E-4</v>
      </c>
      <c r="BI100" s="7">
        <v>1.99994744059935E-4</v>
      </c>
      <c r="BJ100" s="7">
        <v>1.7631040291582599E-5</v>
      </c>
      <c r="BK100" s="7">
        <v>9.3814947801980299E-5</v>
      </c>
      <c r="BL100" s="7">
        <v>0</v>
      </c>
      <c r="BM100" s="7">
        <v>2.34773447834249E-5</v>
      </c>
      <c r="BN100" s="7">
        <v>0</v>
      </c>
      <c r="BO100" s="7">
        <v>5.4545862606116704E-6</v>
      </c>
      <c r="BP100" s="7">
        <v>0</v>
      </c>
      <c r="BQ100" s="7">
        <v>0</v>
      </c>
      <c r="BR100" s="7">
        <v>0</v>
      </c>
      <c r="BS100" s="7">
        <v>0</v>
      </c>
      <c r="BT100" s="7">
        <v>0</v>
      </c>
      <c r="BU100" s="7">
        <v>0</v>
      </c>
      <c r="BV100" s="7">
        <v>0</v>
      </c>
      <c r="BW100" s="7">
        <v>0</v>
      </c>
      <c r="BX100" s="7">
        <v>0</v>
      </c>
      <c r="BY100" s="7">
        <v>0</v>
      </c>
      <c r="BZ100" s="7">
        <v>0</v>
      </c>
      <c r="CA100" s="7">
        <v>0</v>
      </c>
      <c r="CB100" s="7">
        <v>0</v>
      </c>
      <c r="CC100" s="7">
        <v>0</v>
      </c>
      <c r="CD100" s="7"/>
      <c r="CE100" s="7">
        <v>0</v>
      </c>
    </row>
    <row r="101" spans="1:83">
      <c r="A101" s="4" t="s">
        <v>118</v>
      </c>
      <c r="B101" s="6">
        <v>700</v>
      </c>
      <c r="C101" s="7">
        <v>1.1809275468446299E-3</v>
      </c>
      <c r="D101" s="7">
        <v>9.97018904830027E-4</v>
      </c>
      <c r="E101" s="7">
        <v>1.1809275468446299E-3</v>
      </c>
      <c r="F101" s="7">
        <v>9.97018904830027E-4</v>
      </c>
      <c r="G101" s="7">
        <v>1.1809275468446299E-3</v>
      </c>
      <c r="H101" s="7">
        <v>9.97018904830027E-4</v>
      </c>
      <c r="I101" s="7">
        <v>1.1809275468446299E-3</v>
      </c>
      <c r="J101" s="7">
        <v>9.97018904830027E-4</v>
      </c>
      <c r="K101" s="7">
        <v>1.1809275468446299E-3</v>
      </c>
      <c r="L101" s="7">
        <v>9.97018904830027E-4</v>
      </c>
      <c r="M101" s="7">
        <v>1.1809275468446299E-3</v>
      </c>
      <c r="N101" s="7">
        <v>9.97018904830027E-4</v>
      </c>
      <c r="O101" s="7">
        <v>1.1809275468446299E-3</v>
      </c>
      <c r="P101" s="7">
        <v>9.97018904830027E-4</v>
      </c>
      <c r="Q101" s="7">
        <v>1.1809275468446299E-3</v>
      </c>
      <c r="R101" s="7">
        <v>9.97018904830027E-4</v>
      </c>
      <c r="S101" s="7">
        <v>1.1809275468446299E-3</v>
      </c>
      <c r="T101" s="7">
        <v>9.97018904830027E-4</v>
      </c>
      <c r="U101" s="7">
        <v>1.1809275468446299E-3</v>
      </c>
      <c r="V101" s="7">
        <v>9.97018904830027E-4</v>
      </c>
      <c r="W101" s="7">
        <v>7.2351054830695205E-4</v>
      </c>
      <c r="X101" s="7">
        <v>9.97018904830027E-4</v>
      </c>
      <c r="Y101" s="7">
        <v>7.2351054830695205E-4</v>
      </c>
      <c r="Z101" s="7">
        <v>9.97018904830027E-4</v>
      </c>
      <c r="AA101" s="7">
        <v>5.1931770375262198E-4</v>
      </c>
      <c r="AB101" s="7">
        <v>9.97018904830027E-4</v>
      </c>
      <c r="AC101" s="7">
        <v>2.8368788983478699E-4</v>
      </c>
      <c r="AD101" s="7">
        <v>9.97018904830027E-4</v>
      </c>
      <c r="AE101" s="7">
        <v>1.4627472013761201E-4</v>
      </c>
      <c r="AF101" s="7">
        <v>9.8217278207355708E-4</v>
      </c>
      <c r="AG101" s="7">
        <v>1.10637455958037E-4</v>
      </c>
      <c r="AH101" s="7">
        <v>9.2263401628823398E-4</v>
      </c>
      <c r="AI101" s="7">
        <v>5.28531101355626E-5</v>
      </c>
      <c r="AJ101" s="7">
        <v>4.8843207195374896E-4</v>
      </c>
      <c r="AK101" s="7">
        <v>1.04637662727973E-5</v>
      </c>
      <c r="AL101" s="7">
        <v>2.8285742295663702E-4</v>
      </c>
      <c r="AM101" s="7">
        <v>0</v>
      </c>
      <c r="AN101" s="7">
        <v>1.1188448903134699E-4</v>
      </c>
      <c r="AO101" s="7">
        <v>0</v>
      </c>
      <c r="AP101" s="7">
        <v>3.7280756511942102E-5</v>
      </c>
      <c r="AQ101" s="7">
        <v>0</v>
      </c>
      <c r="AR101" s="7">
        <v>7.44068719438568E-6</v>
      </c>
      <c r="AS101" s="7">
        <v>0</v>
      </c>
      <c r="AT101" s="7">
        <v>0</v>
      </c>
      <c r="AU101" s="7">
        <v>0</v>
      </c>
      <c r="AV101" s="7">
        <v>0</v>
      </c>
      <c r="AW101" s="7">
        <v>0</v>
      </c>
      <c r="AX101" s="7">
        <v>0</v>
      </c>
      <c r="AY101" s="7">
        <v>0</v>
      </c>
      <c r="AZ101" s="7">
        <v>0</v>
      </c>
      <c r="BA101" s="7">
        <v>0</v>
      </c>
      <c r="BB101" s="7">
        <v>0</v>
      </c>
      <c r="BC101" s="7">
        <v>0</v>
      </c>
      <c r="BD101" s="7">
        <v>0</v>
      </c>
      <c r="BE101" s="7">
        <v>0</v>
      </c>
      <c r="BF101" s="7">
        <v>0</v>
      </c>
      <c r="BG101" s="7">
        <v>0</v>
      </c>
      <c r="BH101" s="7">
        <v>0</v>
      </c>
      <c r="BI101" s="7">
        <v>0</v>
      </c>
      <c r="BJ101" s="7">
        <v>0</v>
      </c>
      <c r="BK101" s="7">
        <v>0</v>
      </c>
      <c r="BL101" s="7">
        <v>0</v>
      </c>
      <c r="BM101" s="7">
        <v>0</v>
      </c>
      <c r="BN101" s="7">
        <v>0</v>
      </c>
      <c r="BO101" s="7">
        <v>0</v>
      </c>
      <c r="BP101" s="7">
        <v>0</v>
      </c>
      <c r="BQ101" s="7">
        <v>0</v>
      </c>
      <c r="BR101" s="7">
        <v>0</v>
      </c>
      <c r="BS101" s="7">
        <v>0</v>
      </c>
      <c r="BT101" s="7">
        <v>0</v>
      </c>
      <c r="BU101" s="7">
        <v>0</v>
      </c>
      <c r="BV101" s="7">
        <v>0</v>
      </c>
      <c r="BW101" s="7">
        <v>0</v>
      </c>
      <c r="BX101" s="7">
        <v>0</v>
      </c>
      <c r="BY101" s="7">
        <v>0</v>
      </c>
      <c r="BZ101" s="7">
        <v>0</v>
      </c>
      <c r="CA101" s="7">
        <v>0</v>
      </c>
      <c r="CB101" s="7">
        <v>0</v>
      </c>
      <c r="CC101" s="7">
        <v>0</v>
      </c>
      <c r="CD101" s="7"/>
      <c r="CE101" s="7">
        <v>0</v>
      </c>
    </row>
    <row r="102" spans="1:83">
      <c r="A102" s="4" t="s">
        <v>120</v>
      </c>
      <c r="B102" s="6">
        <v>160</v>
      </c>
      <c r="C102" s="7">
        <v>1.36703746896228E-3</v>
      </c>
      <c r="D102" s="7"/>
      <c r="E102" s="7">
        <v>1.36703746896228E-3</v>
      </c>
      <c r="F102" s="7"/>
      <c r="G102" s="7">
        <v>1.36703746896228E-3</v>
      </c>
      <c r="H102" s="7"/>
      <c r="I102" s="7">
        <v>1.36703746896228E-3</v>
      </c>
      <c r="J102" s="7"/>
      <c r="K102" s="7">
        <v>1.36703746896228E-3</v>
      </c>
      <c r="L102" s="7"/>
      <c r="M102" s="7">
        <v>1.36703746896228E-3</v>
      </c>
      <c r="N102" s="7"/>
      <c r="O102" s="7">
        <v>1.36703746896228E-3</v>
      </c>
      <c r="P102" s="7"/>
      <c r="Q102" s="7">
        <v>1.36703746896228E-3</v>
      </c>
      <c r="R102" s="7"/>
      <c r="S102" s="7">
        <v>1.36703746896228E-3</v>
      </c>
      <c r="T102" s="7"/>
      <c r="U102" s="7">
        <v>1.36703746896228E-3</v>
      </c>
      <c r="V102" s="7"/>
      <c r="W102" s="7">
        <v>1.36703746896228E-3</v>
      </c>
      <c r="X102" s="7"/>
      <c r="Y102" s="7">
        <v>7.0818067235988498E-4</v>
      </c>
      <c r="Z102" s="7"/>
      <c r="AA102" s="7">
        <v>7.0818067235988498E-4</v>
      </c>
      <c r="AB102" s="7"/>
      <c r="AC102" s="7">
        <v>6.7734954923955601E-4</v>
      </c>
      <c r="AD102" s="7"/>
      <c r="AE102" s="7">
        <v>6.5815170143516402E-4</v>
      </c>
      <c r="AF102" s="7"/>
      <c r="AG102" s="7">
        <v>5.4538190385969602E-4</v>
      </c>
      <c r="AH102" s="7"/>
      <c r="AI102" s="7">
        <v>3.1025845146590302E-4</v>
      </c>
      <c r="AJ102" s="7"/>
      <c r="AK102" s="7">
        <v>2.9256742194437401E-4</v>
      </c>
      <c r="AL102" s="7"/>
      <c r="AM102" s="7">
        <v>4.9084729239941903E-5</v>
      </c>
      <c r="AN102" s="7"/>
      <c r="AO102" s="7">
        <v>4.1425688269565301E-5</v>
      </c>
      <c r="AP102" s="7"/>
      <c r="AQ102" s="7">
        <v>3.7318945738393202E-5</v>
      </c>
      <c r="AR102" s="7"/>
      <c r="AS102" s="7">
        <v>3.3076472369504297E-5</v>
      </c>
      <c r="AT102" s="7"/>
      <c r="AU102" s="7">
        <v>3.2444621440721598E-5</v>
      </c>
      <c r="AV102" s="7"/>
      <c r="AW102" s="7">
        <v>3.0264660786754101E-5</v>
      </c>
      <c r="AX102" s="7"/>
      <c r="AY102" s="7">
        <v>2.85308222353232E-5</v>
      </c>
      <c r="AZ102" s="7"/>
      <c r="BA102" s="7">
        <v>2.22285718154579E-5</v>
      </c>
      <c r="BB102" s="7"/>
      <c r="BC102" s="7">
        <v>9.3557154954840607E-6</v>
      </c>
      <c r="BD102" s="7"/>
      <c r="BE102" s="7">
        <v>0</v>
      </c>
      <c r="BF102" s="7"/>
      <c r="BG102" s="7">
        <v>0</v>
      </c>
      <c r="BH102" s="7"/>
      <c r="BI102" s="7">
        <v>0</v>
      </c>
      <c r="BJ102" s="7"/>
      <c r="BK102" s="7">
        <v>0</v>
      </c>
      <c r="BL102" s="7"/>
      <c r="BM102" s="7">
        <v>0</v>
      </c>
      <c r="BN102" s="7"/>
      <c r="BO102" s="7">
        <v>0</v>
      </c>
      <c r="BP102" s="7"/>
      <c r="BQ102" s="7">
        <v>0</v>
      </c>
      <c r="BR102" s="7"/>
      <c r="BS102" s="7">
        <v>0</v>
      </c>
      <c r="BT102" s="7"/>
      <c r="BU102" s="7">
        <v>0</v>
      </c>
      <c r="BV102" s="7"/>
      <c r="BW102" s="7">
        <v>0</v>
      </c>
      <c r="BX102" s="7"/>
      <c r="BY102" s="7">
        <v>0</v>
      </c>
      <c r="BZ102" s="7"/>
      <c r="CA102" s="7">
        <v>0</v>
      </c>
      <c r="CB102" s="7"/>
      <c r="CC102" s="7">
        <v>0</v>
      </c>
      <c r="CD102" s="7"/>
      <c r="CE102" s="7">
        <v>0</v>
      </c>
    </row>
    <row r="103" spans="1:83">
      <c r="A103" s="4" t="s">
        <v>121</v>
      </c>
      <c r="B103" s="6">
        <v>701</v>
      </c>
      <c r="C103" s="7">
        <v>2.0273389413254299E-4</v>
      </c>
      <c r="D103" s="7"/>
      <c r="E103" s="7">
        <v>2.0273389413254299E-4</v>
      </c>
      <c r="F103" s="7"/>
      <c r="G103" s="7">
        <v>2.0273389413254299E-4</v>
      </c>
      <c r="H103" s="7"/>
      <c r="I103" s="7">
        <v>2.0273389413254299E-4</v>
      </c>
      <c r="J103" s="7"/>
      <c r="K103" s="7">
        <v>2.0273389413254299E-4</v>
      </c>
      <c r="L103" s="7"/>
      <c r="M103" s="7">
        <v>2.0273389413254299E-4</v>
      </c>
      <c r="N103" s="7"/>
      <c r="O103" s="7">
        <v>2.0273389413254299E-4</v>
      </c>
      <c r="P103" s="7"/>
      <c r="Q103" s="7">
        <v>2.0273389413254299E-4</v>
      </c>
      <c r="R103" s="7"/>
      <c r="S103" s="7">
        <v>2.0273389413254299E-4</v>
      </c>
      <c r="T103" s="7"/>
      <c r="U103" s="7">
        <v>2.0273389413254299E-4</v>
      </c>
      <c r="V103" s="7"/>
      <c r="W103" s="7">
        <v>1.45077667359984E-4</v>
      </c>
      <c r="X103" s="7"/>
      <c r="Y103" s="7">
        <v>1.3697739076328199E-4</v>
      </c>
      <c r="Z103" s="7"/>
      <c r="AA103" s="7">
        <v>9.2788251716760805E-5</v>
      </c>
      <c r="AB103" s="7"/>
      <c r="AC103" s="7">
        <v>8.6728791153017204E-5</v>
      </c>
      <c r="AD103" s="7"/>
      <c r="AE103" s="7">
        <v>6.35721023761654E-5</v>
      </c>
      <c r="AF103" s="7"/>
      <c r="AG103" s="7">
        <v>5.44948159922766E-5</v>
      </c>
      <c r="AH103" s="7"/>
      <c r="AI103" s="7">
        <v>4.6679732196655403E-5</v>
      </c>
      <c r="AJ103" s="7"/>
      <c r="AK103" s="7">
        <v>3.76775044876077E-5</v>
      </c>
      <c r="AL103" s="7"/>
      <c r="AM103" s="7">
        <v>2.9474597048124901E-5</v>
      </c>
      <c r="AN103" s="7"/>
      <c r="AO103" s="7">
        <v>2.23783770626204E-5</v>
      </c>
      <c r="AP103" s="7"/>
      <c r="AQ103" s="7">
        <v>1.48544345868005E-5</v>
      </c>
      <c r="AR103" s="7"/>
      <c r="AS103" s="7">
        <v>8.1925626506386408E-6</v>
      </c>
      <c r="AT103" s="7"/>
      <c r="AU103" s="7">
        <v>3.3225362052508102E-6</v>
      </c>
      <c r="AV103" s="7"/>
      <c r="AW103" s="7">
        <v>5.6026593220392396E-7</v>
      </c>
      <c r="AX103" s="7"/>
      <c r="AY103" s="7">
        <v>0</v>
      </c>
      <c r="AZ103" s="7"/>
      <c r="BA103" s="7">
        <v>0</v>
      </c>
      <c r="BB103" s="7"/>
      <c r="BC103" s="7">
        <v>0</v>
      </c>
      <c r="BD103" s="7"/>
      <c r="BE103" s="7">
        <v>0</v>
      </c>
      <c r="BF103" s="7"/>
      <c r="BG103" s="7">
        <v>0</v>
      </c>
      <c r="BH103" s="7"/>
      <c r="BI103" s="7">
        <v>0</v>
      </c>
      <c r="BJ103" s="7"/>
      <c r="BK103" s="7">
        <v>0</v>
      </c>
      <c r="BL103" s="7"/>
      <c r="BM103" s="7">
        <v>0</v>
      </c>
      <c r="BN103" s="7"/>
      <c r="BO103" s="7">
        <v>0</v>
      </c>
      <c r="BP103" s="7"/>
      <c r="BQ103" s="7">
        <v>0</v>
      </c>
      <c r="BR103" s="7"/>
      <c r="BS103" s="7">
        <v>0</v>
      </c>
      <c r="BT103" s="7"/>
      <c r="BU103" s="7">
        <v>0</v>
      </c>
      <c r="BV103" s="7"/>
      <c r="BW103" s="7">
        <v>0</v>
      </c>
      <c r="BX103" s="7"/>
      <c r="BY103" s="7">
        <v>0</v>
      </c>
      <c r="BZ103" s="7"/>
      <c r="CA103" s="7">
        <v>0</v>
      </c>
      <c r="CB103" s="7"/>
      <c r="CC103" s="7">
        <v>0</v>
      </c>
      <c r="CD103" s="7"/>
      <c r="CE103" s="7">
        <v>0</v>
      </c>
    </row>
    <row r="104" spans="1:83">
      <c r="A104" s="4" t="s">
        <v>122</v>
      </c>
      <c r="B104" s="6">
        <v>86</v>
      </c>
      <c r="C104" s="7">
        <v>1.4681992327839799E-3</v>
      </c>
      <c r="D104" s="7">
        <v>5.5806185590237902E-4</v>
      </c>
      <c r="E104" s="7">
        <v>1.4681992327839799E-3</v>
      </c>
      <c r="F104" s="7">
        <v>5.5806185590237902E-4</v>
      </c>
      <c r="G104" s="7">
        <v>1.4681992327839799E-3</v>
      </c>
      <c r="H104" s="7">
        <v>5.5806185590237902E-4</v>
      </c>
      <c r="I104" s="7">
        <v>1.4681992327839799E-3</v>
      </c>
      <c r="J104" s="7">
        <v>5.5806185590237902E-4</v>
      </c>
      <c r="K104" s="7">
        <v>1.4681992327839799E-3</v>
      </c>
      <c r="L104" s="7">
        <v>5.5806185590237902E-4</v>
      </c>
      <c r="M104" s="7">
        <v>1.4681992327839799E-3</v>
      </c>
      <c r="N104" s="7">
        <v>5.5806185590237902E-4</v>
      </c>
      <c r="O104" s="7">
        <v>1.4681992327839799E-3</v>
      </c>
      <c r="P104" s="7">
        <v>5.5806185590237902E-4</v>
      </c>
      <c r="Q104" s="7">
        <v>1.4681992327839799E-3</v>
      </c>
      <c r="R104" s="7">
        <v>5.5806185590237902E-4</v>
      </c>
      <c r="S104" s="7">
        <v>1.4681992327839799E-3</v>
      </c>
      <c r="T104" s="7">
        <v>5.5806185590237902E-4</v>
      </c>
      <c r="U104" s="7">
        <v>1.4681992327839799E-3</v>
      </c>
      <c r="V104" s="7">
        <v>5.5806185590237902E-4</v>
      </c>
      <c r="W104" s="7">
        <v>1.4681992327839799E-3</v>
      </c>
      <c r="X104" s="7">
        <v>5.5806185590237902E-4</v>
      </c>
      <c r="Y104" s="7">
        <v>9.9026675494650294E-4</v>
      </c>
      <c r="Z104" s="7">
        <v>5.5806185590237902E-4</v>
      </c>
      <c r="AA104" s="7">
        <v>9.9026675494650294E-4</v>
      </c>
      <c r="AB104" s="7">
        <v>5.5806185590237902E-4</v>
      </c>
      <c r="AC104" s="7">
        <v>6.5634002314856504E-4</v>
      </c>
      <c r="AD104" s="7">
        <v>5.5806185590237902E-4</v>
      </c>
      <c r="AE104" s="7">
        <v>6.4295069552752901E-4</v>
      </c>
      <c r="AF104" s="7">
        <v>5.5806185590237902E-4</v>
      </c>
      <c r="AG104" s="7">
        <v>5.8710709396033595E-4</v>
      </c>
      <c r="AH104" s="7">
        <v>5.5806185590237902E-4</v>
      </c>
      <c r="AI104" s="7">
        <v>5.0386938699124905E-4</v>
      </c>
      <c r="AJ104" s="7">
        <v>4.8119644470458401E-4</v>
      </c>
      <c r="AK104" s="7">
        <v>4.4043114915709301E-4</v>
      </c>
      <c r="AL104" s="7">
        <v>4.0550096096532499E-4</v>
      </c>
      <c r="AM104" s="7">
        <v>3.7663808354192901E-4</v>
      </c>
      <c r="AN104" s="7">
        <v>3.1633904048549702E-4</v>
      </c>
      <c r="AO104" s="7">
        <v>3.2580104540886798E-4</v>
      </c>
      <c r="AP104" s="7">
        <v>2.0260092600510101E-4</v>
      </c>
      <c r="AQ104" s="7">
        <v>2.6654938489504101E-4</v>
      </c>
      <c r="AR104" s="7">
        <v>1.1896216331040301E-4</v>
      </c>
      <c r="AS104" s="7">
        <v>2.29453235592397E-4</v>
      </c>
      <c r="AT104" s="7">
        <v>4.9949040518349803E-5</v>
      </c>
      <c r="AU104" s="7">
        <v>1.84536589909893E-4</v>
      </c>
      <c r="AV104" s="7">
        <v>1.66433974332727E-5</v>
      </c>
      <c r="AW104" s="7">
        <v>1.37419935617956E-4</v>
      </c>
      <c r="AX104" s="7">
        <v>3.3217757829909198E-6</v>
      </c>
      <c r="AY104" s="7">
        <v>1.13609847262372E-4</v>
      </c>
      <c r="AZ104" s="7">
        <v>0</v>
      </c>
      <c r="BA104" s="7">
        <v>5.4070068216722299E-5</v>
      </c>
      <c r="BB104" s="7">
        <v>0</v>
      </c>
      <c r="BC104" s="7">
        <v>5.8581401248653603E-6</v>
      </c>
      <c r="BD104" s="7">
        <v>0</v>
      </c>
      <c r="BE104" s="7">
        <v>0</v>
      </c>
      <c r="BF104" s="7">
        <v>0</v>
      </c>
      <c r="BG104" s="7">
        <v>0</v>
      </c>
      <c r="BH104" s="7">
        <v>0</v>
      </c>
      <c r="BI104" s="7">
        <v>0</v>
      </c>
      <c r="BJ104" s="7">
        <v>0</v>
      </c>
      <c r="BK104" s="7">
        <v>0</v>
      </c>
      <c r="BL104" s="7">
        <v>0</v>
      </c>
      <c r="BM104" s="7">
        <v>0</v>
      </c>
      <c r="BN104" s="7">
        <v>0</v>
      </c>
      <c r="BO104" s="7">
        <v>0</v>
      </c>
      <c r="BP104" s="7">
        <v>0</v>
      </c>
      <c r="BQ104" s="7">
        <v>0</v>
      </c>
      <c r="BR104" s="7">
        <v>0</v>
      </c>
      <c r="BS104" s="7">
        <v>0</v>
      </c>
      <c r="BT104" s="7">
        <v>0</v>
      </c>
      <c r="BU104" s="7">
        <v>0</v>
      </c>
      <c r="BV104" s="7">
        <v>0</v>
      </c>
      <c r="BW104" s="7">
        <v>0</v>
      </c>
      <c r="BX104" s="7">
        <v>0</v>
      </c>
      <c r="BY104" s="7">
        <v>0</v>
      </c>
      <c r="BZ104" s="7">
        <v>0</v>
      </c>
      <c r="CA104" s="7">
        <v>0</v>
      </c>
      <c r="CB104" s="7">
        <v>0</v>
      </c>
      <c r="CC104" s="7">
        <v>0</v>
      </c>
      <c r="CD104" s="7"/>
      <c r="CE104" s="7">
        <v>0</v>
      </c>
    </row>
    <row r="105" spans="1:83">
      <c r="A105" s="4" t="s">
        <v>123</v>
      </c>
      <c r="B105" s="6">
        <v>131</v>
      </c>
      <c r="C105" s="7">
        <v>2.1010604751149799E-4</v>
      </c>
      <c r="D105" s="7">
        <v>1.05981795909751E-4</v>
      </c>
      <c r="E105" s="7">
        <v>2.1010604751149799E-4</v>
      </c>
      <c r="F105" s="7">
        <v>1.05981795909751E-4</v>
      </c>
      <c r="G105" s="7">
        <v>2.1010604751149799E-4</v>
      </c>
      <c r="H105" s="7">
        <v>1.05981795909751E-4</v>
      </c>
      <c r="I105" s="7">
        <v>2.1010604751149799E-4</v>
      </c>
      <c r="J105" s="7">
        <v>1.05981795909751E-4</v>
      </c>
      <c r="K105" s="7">
        <v>2.1010604751149799E-4</v>
      </c>
      <c r="L105" s="7">
        <v>1.05981795909751E-4</v>
      </c>
      <c r="M105" s="7">
        <v>2.1010604751149799E-4</v>
      </c>
      <c r="N105" s="7">
        <v>1.05981795909751E-4</v>
      </c>
      <c r="O105" s="7">
        <v>2.1010604751149799E-4</v>
      </c>
      <c r="P105" s="7">
        <v>1.05981795909751E-4</v>
      </c>
      <c r="Q105" s="7">
        <v>2.1010604751149799E-4</v>
      </c>
      <c r="R105" s="7">
        <v>1.05981795909751E-4</v>
      </c>
      <c r="S105" s="7">
        <v>2.1010604751149799E-4</v>
      </c>
      <c r="T105" s="7">
        <v>1.05981795909751E-4</v>
      </c>
      <c r="U105" s="7">
        <v>2.1010604751149799E-4</v>
      </c>
      <c r="V105" s="7">
        <v>1.05981795909751E-4</v>
      </c>
      <c r="W105" s="7">
        <v>1.4055751636780399E-4</v>
      </c>
      <c r="X105" s="7">
        <v>1.05981795909751E-4</v>
      </c>
      <c r="Y105" s="7">
        <v>1.3013895803199601E-4</v>
      </c>
      <c r="Z105" s="7">
        <v>1.05981795909751E-4</v>
      </c>
      <c r="AA105" s="7">
        <v>8.1109962636838595E-5</v>
      </c>
      <c r="AB105" s="7">
        <v>1.05981795909751E-4</v>
      </c>
      <c r="AC105" s="7">
        <v>7.2694046996834205E-5</v>
      </c>
      <c r="AD105" s="7">
        <v>1.05981795909751E-4</v>
      </c>
      <c r="AE105" s="7">
        <v>4.9502497299441401E-5</v>
      </c>
      <c r="AF105" s="7">
        <v>1.04403672622016E-4</v>
      </c>
      <c r="AG105" s="7">
        <v>3.8166520211071201E-5</v>
      </c>
      <c r="AH105" s="7">
        <v>9.8074780267409301E-5</v>
      </c>
      <c r="AI105" s="7">
        <v>3.0261954568834198E-5</v>
      </c>
      <c r="AJ105" s="7">
        <v>5.1919685689792498E-5</v>
      </c>
      <c r="AK105" s="7">
        <v>2.3366334878267799E-5</v>
      </c>
      <c r="AL105" s="7">
        <v>3.0067371366838999E-5</v>
      </c>
      <c r="AM105" s="7">
        <v>1.8996877270262099E-5</v>
      </c>
      <c r="AN105" s="7">
        <v>1.18931737648128E-5</v>
      </c>
      <c r="AO105" s="7">
        <v>1.60106857419104E-5</v>
      </c>
      <c r="AP105" s="7">
        <v>3.9628952960196297E-6</v>
      </c>
      <c r="AQ105" s="7">
        <v>1.31224451947291E-5</v>
      </c>
      <c r="AR105" s="7">
        <v>7.9093524487820097E-7</v>
      </c>
      <c r="AS105" s="7">
        <v>1.11631592340858E-5</v>
      </c>
      <c r="AT105" s="7">
        <v>0</v>
      </c>
      <c r="AU105" s="7">
        <v>8.9266474239784492E-6</v>
      </c>
      <c r="AV105" s="7">
        <v>0</v>
      </c>
      <c r="AW105" s="7">
        <v>7.0658552813554204E-6</v>
      </c>
      <c r="AX105" s="7">
        <v>0</v>
      </c>
      <c r="AY105" s="7">
        <v>5.1473868556190298E-6</v>
      </c>
      <c r="AZ105" s="7">
        <v>0</v>
      </c>
      <c r="BA105" s="7">
        <v>3.0311405748737002E-6</v>
      </c>
      <c r="BB105" s="7">
        <v>0</v>
      </c>
      <c r="BC105" s="7">
        <v>1.7664974017627999E-6</v>
      </c>
      <c r="BD105" s="7">
        <v>0</v>
      </c>
      <c r="BE105" s="7">
        <v>6.6472983506424203E-7</v>
      </c>
      <c r="BF105" s="7">
        <v>0</v>
      </c>
      <c r="BG105" s="7">
        <v>1.8351627074677099E-11</v>
      </c>
      <c r="BH105" s="7">
        <v>0</v>
      </c>
      <c r="BI105" s="7">
        <v>0</v>
      </c>
      <c r="BJ105" s="7">
        <v>0</v>
      </c>
      <c r="BK105" s="7">
        <v>0</v>
      </c>
      <c r="BL105" s="7">
        <v>0</v>
      </c>
      <c r="BM105" s="7">
        <v>0</v>
      </c>
      <c r="BN105" s="7">
        <v>0</v>
      </c>
      <c r="BO105" s="7">
        <v>0</v>
      </c>
      <c r="BP105" s="7">
        <v>0</v>
      </c>
      <c r="BQ105" s="7">
        <v>0</v>
      </c>
      <c r="BR105" s="7">
        <v>0</v>
      </c>
      <c r="BS105" s="7">
        <v>0</v>
      </c>
      <c r="BT105" s="7">
        <v>0</v>
      </c>
      <c r="BU105" s="7">
        <v>0</v>
      </c>
      <c r="BV105" s="7">
        <v>0</v>
      </c>
      <c r="BW105" s="7">
        <v>0</v>
      </c>
      <c r="BX105" s="7">
        <v>0</v>
      </c>
      <c r="BY105" s="7">
        <v>0</v>
      </c>
      <c r="BZ105" s="7">
        <v>0</v>
      </c>
      <c r="CA105" s="7">
        <v>0</v>
      </c>
      <c r="CB105" s="7">
        <v>0</v>
      </c>
      <c r="CC105" s="7">
        <v>0</v>
      </c>
      <c r="CD105" s="7"/>
      <c r="CE105" s="7">
        <v>0</v>
      </c>
    </row>
    <row r="106" spans="1:83">
      <c r="A106" s="4" t="s">
        <v>125</v>
      </c>
      <c r="B106" s="6">
        <v>133</v>
      </c>
      <c r="C106" s="7">
        <v>1.3715557933140099E-4</v>
      </c>
      <c r="D106" s="7">
        <v>1.3021884763737699E-4</v>
      </c>
      <c r="E106" s="7">
        <v>1.3715557933140099E-4</v>
      </c>
      <c r="F106" s="7">
        <v>1.3021884763737699E-4</v>
      </c>
      <c r="G106" s="7">
        <v>1.3715557933140099E-4</v>
      </c>
      <c r="H106" s="7">
        <v>1.3021884763737699E-4</v>
      </c>
      <c r="I106" s="7">
        <v>1.3715557933140099E-4</v>
      </c>
      <c r="J106" s="7">
        <v>1.3021884763737699E-4</v>
      </c>
      <c r="K106" s="7">
        <v>1.3715557933140099E-4</v>
      </c>
      <c r="L106" s="7">
        <v>1.3021884763737699E-4</v>
      </c>
      <c r="M106" s="7">
        <v>1.3715557933140099E-4</v>
      </c>
      <c r="N106" s="7">
        <v>1.3021884763737699E-4</v>
      </c>
      <c r="O106" s="7">
        <v>1.3715557933140099E-4</v>
      </c>
      <c r="P106" s="7">
        <v>1.3021884763737699E-4</v>
      </c>
      <c r="Q106" s="7">
        <v>1.3715557933140099E-4</v>
      </c>
      <c r="R106" s="7">
        <v>1.3021884763737699E-4</v>
      </c>
      <c r="S106" s="7">
        <v>1.3715557933140099E-4</v>
      </c>
      <c r="T106" s="7">
        <v>1.3021884763737699E-4</v>
      </c>
      <c r="U106" s="7">
        <v>1.3569249370641299E-4</v>
      </c>
      <c r="V106" s="7">
        <v>1.3021884763737699E-4</v>
      </c>
      <c r="W106" s="7">
        <v>1.3569249370641299E-4</v>
      </c>
      <c r="X106" s="7">
        <v>1.3021884763737699E-4</v>
      </c>
      <c r="Y106" s="7">
        <v>9.0875620056336205E-5</v>
      </c>
      <c r="Z106" s="7">
        <v>1.2689318217137799E-4</v>
      </c>
      <c r="AA106" s="7">
        <v>8.9245639013919894E-5</v>
      </c>
      <c r="AB106" s="7">
        <v>1.13555961369056E-4</v>
      </c>
      <c r="AC106" s="7">
        <v>7.8123437817295802E-5</v>
      </c>
      <c r="AD106" s="7">
        <v>8.5180112444989295E-5</v>
      </c>
      <c r="AE106" s="7">
        <v>7.3230152154463496E-5</v>
      </c>
      <c r="AF106" s="7">
        <v>5.1786599797605099E-5</v>
      </c>
      <c r="AG106" s="7">
        <v>6.87641102045503E-5</v>
      </c>
      <c r="AH106" s="7">
        <v>2.5063135167171002E-5</v>
      </c>
      <c r="AI106" s="7">
        <v>6.2227867055391703E-5</v>
      </c>
      <c r="AJ106" s="7">
        <v>8.3512258730601697E-6</v>
      </c>
      <c r="AK106" s="7">
        <v>5.48896363066196E-5</v>
      </c>
      <c r="AL106" s="7">
        <v>1.6667810748716101E-6</v>
      </c>
      <c r="AM106" s="7">
        <v>4.7554760109469703E-5</v>
      </c>
      <c r="AN106" s="7">
        <v>0</v>
      </c>
      <c r="AO106" s="7">
        <v>4.0593870521078198E-5</v>
      </c>
      <c r="AP106" s="7">
        <v>0</v>
      </c>
      <c r="AQ106" s="7">
        <v>3.2287901151928203E-5</v>
      </c>
      <c r="AR106" s="7">
        <v>0</v>
      </c>
      <c r="AS106" s="7">
        <v>2.53015434462061E-5</v>
      </c>
      <c r="AT106" s="7">
        <v>0</v>
      </c>
      <c r="AU106" s="7">
        <v>2.0404529369177901E-5</v>
      </c>
      <c r="AV106" s="7">
        <v>0</v>
      </c>
      <c r="AW106" s="7">
        <v>1.38547841305783E-5</v>
      </c>
      <c r="AX106" s="7">
        <v>0</v>
      </c>
      <c r="AY106" s="7">
        <v>8.5091490008262708E-6</v>
      </c>
      <c r="AZ106" s="7">
        <v>0</v>
      </c>
      <c r="BA106" s="7">
        <v>4.7912440279703903E-6</v>
      </c>
      <c r="BB106" s="7">
        <v>0</v>
      </c>
      <c r="BC106" s="7">
        <v>2.9611628886695098E-6</v>
      </c>
      <c r="BD106" s="7">
        <v>0</v>
      </c>
      <c r="BE106" s="7">
        <v>7.7702164557324796E-7</v>
      </c>
      <c r="BF106" s="7">
        <v>0</v>
      </c>
      <c r="BG106" s="7">
        <v>1.8351627074677099E-11</v>
      </c>
      <c r="BH106" s="7">
        <v>0</v>
      </c>
      <c r="BI106" s="7">
        <v>0</v>
      </c>
      <c r="BJ106" s="7">
        <v>0</v>
      </c>
      <c r="BK106" s="7">
        <v>0</v>
      </c>
      <c r="BL106" s="7">
        <v>0</v>
      </c>
      <c r="BM106" s="7">
        <v>0</v>
      </c>
      <c r="BN106" s="7">
        <v>0</v>
      </c>
      <c r="BO106" s="7">
        <v>0</v>
      </c>
      <c r="BP106" s="7">
        <v>0</v>
      </c>
      <c r="BQ106" s="7">
        <v>0</v>
      </c>
      <c r="BR106" s="7">
        <v>0</v>
      </c>
      <c r="BS106" s="7">
        <v>0</v>
      </c>
      <c r="BT106" s="7">
        <v>0</v>
      </c>
      <c r="BU106" s="7">
        <v>0</v>
      </c>
      <c r="BV106" s="7">
        <v>0</v>
      </c>
      <c r="BW106" s="7">
        <v>0</v>
      </c>
      <c r="BX106" s="7">
        <v>0</v>
      </c>
      <c r="BY106" s="7">
        <v>0</v>
      </c>
      <c r="BZ106" s="7">
        <v>0</v>
      </c>
      <c r="CA106" s="7">
        <v>0</v>
      </c>
      <c r="CB106" s="7">
        <v>0</v>
      </c>
      <c r="CC106" s="7">
        <v>0</v>
      </c>
      <c r="CD106" s="7"/>
      <c r="CE106" s="7">
        <v>0</v>
      </c>
    </row>
    <row r="107" spans="1:83">
      <c r="A107" s="4" t="s">
        <v>127</v>
      </c>
      <c r="B107" s="6">
        <v>132</v>
      </c>
      <c r="C107" s="7">
        <v>1.69464980487665E-3</v>
      </c>
      <c r="D107" s="7">
        <v>1.00932629645326E-3</v>
      </c>
      <c r="E107" s="7">
        <v>1.69464980487665E-3</v>
      </c>
      <c r="F107" s="7">
        <v>1.00932629645326E-3</v>
      </c>
      <c r="G107" s="7">
        <v>1.69464980487665E-3</v>
      </c>
      <c r="H107" s="7">
        <v>1.00932629645326E-3</v>
      </c>
      <c r="I107" s="7">
        <v>1.69464980487665E-3</v>
      </c>
      <c r="J107" s="7">
        <v>1.00932629645326E-3</v>
      </c>
      <c r="K107" s="7">
        <v>1.69464980487665E-3</v>
      </c>
      <c r="L107" s="7">
        <v>1.00932629645326E-3</v>
      </c>
      <c r="M107" s="7">
        <v>1.69464980487665E-3</v>
      </c>
      <c r="N107" s="7">
        <v>1.00932629645326E-3</v>
      </c>
      <c r="O107" s="7">
        <v>1.69464980487665E-3</v>
      </c>
      <c r="P107" s="7">
        <v>1.00932629645326E-3</v>
      </c>
      <c r="Q107" s="7">
        <v>1.69464980487665E-3</v>
      </c>
      <c r="R107" s="7">
        <v>1.00932629645326E-3</v>
      </c>
      <c r="S107" s="7">
        <v>1.69464980487665E-3</v>
      </c>
      <c r="T107" s="7">
        <v>1.00932629645326E-3</v>
      </c>
      <c r="U107" s="7">
        <v>1.69464980487665E-3</v>
      </c>
      <c r="V107" s="7">
        <v>1.00932629645326E-3</v>
      </c>
      <c r="W107" s="7">
        <v>1.69464980487665E-3</v>
      </c>
      <c r="X107" s="7">
        <v>1.00932629645326E-3</v>
      </c>
      <c r="Y107" s="7">
        <v>1.69464980487665E-3</v>
      </c>
      <c r="Z107" s="7">
        <v>1.00932629645326E-3</v>
      </c>
      <c r="AA107" s="7">
        <v>1.69464980487665E-3</v>
      </c>
      <c r="AB107" s="7">
        <v>1.00932629645326E-3</v>
      </c>
      <c r="AC107" s="7">
        <v>1.2796613417404899E-3</v>
      </c>
      <c r="AD107" s="7">
        <v>1.00932629645326E-3</v>
      </c>
      <c r="AE107" s="7">
        <v>1.25352397663242E-3</v>
      </c>
      <c r="AF107" s="7">
        <v>1.00932629645326E-3</v>
      </c>
      <c r="AG107" s="7">
        <v>1.03980385116465E-3</v>
      </c>
      <c r="AH107" s="7">
        <v>1.00932629645326E-3</v>
      </c>
      <c r="AI107" s="7">
        <v>9.5341123489263695E-4</v>
      </c>
      <c r="AJ107" s="7">
        <v>8.7030536178608203E-4</v>
      </c>
      <c r="AK107" s="7">
        <v>8.5440895804187703E-4</v>
      </c>
      <c r="AL107" s="7">
        <v>7.3340039067469305E-4</v>
      </c>
      <c r="AM107" s="7">
        <v>7.2409382149524095E-4</v>
      </c>
      <c r="AN107" s="7">
        <v>5.7213964505880297E-4</v>
      </c>
      <c r="AO107" s="7">
        <v>5.7818435618557705E-4</v>
      </c>
      <c r="AP107" s="7">
        <v>3.6642970692221801E-4</v>
      </c>
      <c r="AQ107" s="7">
        <v>4.2397978491356698E-4</v>
      </c>
      <c r="AR107" s="7">
        <v>2.1515829910649501E-4</v>
      </c>
      <c r="AS107" s="7">
        <v>3.1459272708382499E-4</v>
      </c>
      <c r="AT107" s="7">
        <v>9.0339233087890301E-5</v>
      </c>
      <c r="AU107" s="7">
        <v>1.7015401291341499E-4</v>
      </c>
      <c r="AV107" s="7">
        <v>3.0101714557451199E-5</v>
      </c>
      <c r="AW107" s="7">
        <v>6.9353646725823703E-5</v>
      </c>
      <c r="AX107" s="7">
        <v>6.0078566797713596E-6</v>
      </c>
      <c r="AY107" s="7">
        <v>2.8364669766313101E-5</v>
      </c>
      <c r="AZ107" s="7">
        <v>0</v>
      </c>
      <c r="BA107" s="7">
        <v>1.5593536783261301E-5</v>
      </c>
      <c r="BB107" s="7">
        <v>0</v>
      </c>
      <c r="BC107" s="7">
        <v>8.8464732939262808E-6</v>
      </c>
      <c r="BD107" s="7">
        <v>0</v>
      </c>
      <c r="BE107" s="7">
        <v>1.09329122939523E-6</v>
      </c>
      <c r="BF107" s="7">
        <v>0</v>
      </c>
      <c r="BG107" s="7">
        <v>1.8351627074677099E-11</v>
      </c>
      <c r="BH107" s="7">
        <v>0</v>
      </c>
      <c r="BI107" s="7">
        <v>0</v>
      </c>
      <c r="BJ107" s="7">
        <v>0</v>
      </c>
      <c r="BK107" s="7">
        <v>0</v>
      </c>
      <c r="BL107" s="7">
        <v>0</v>
      </c>
      <c r="BM107" s="7">
        <v>0</v>
      </c>
      <c r="BN107" s="7">
        <v>0</v>
      </c>
      <c r="BO107" s="7">
        <v>0</v>
      </c>
      <c r="BP107" s="7">
        <v>0</v>
      </c>
      <c r="BQ107" s="7">
        <v>0</v>
      </c>
      <c r="BR107" s="7">
        <v>0</v>
      </c>
      <c r="BS107" s="7">
        <v>0</v>
      </c>
      <c r="BT107" s="7">
        <v>0</v>
      </c>
      <c r="BU107" s="7">
        <v>0</v>
      </c>
      <c r="BV107" s="7">
        <v>0</v>
      </c>
      <c r="BW107" s="7">
        <v>0</v>
      </c>
      <c r="BX107" s="7">
        <v>0</v>
      </c>
      <c r="BY107" s="7">
        <v>0</v>
      </c>
      <c r="BZ107" s="7">
        <v>0</v>
      </c>
      <c r="CA107" s="7">
        <v>0</v>
      </c>
      <c r="CB107" s="7">
        <v>0</v>
      </c>
      <c r="CC107" s="7">
        <v>0</v>
      </c>
      <c r="CD107" s="7"/>
      <c r="CE107" s="7">
        <v>0</v>
      </c>
    </row>
    <row r="108" spans="1:83">
      <c r="A108" s="4" t="s">
        <v>129</v>
      </c>
      <c r="B108" s="6">
        <v>383</v>
      </c>
      <c r="C108" s="7">
        <v>1.2389034337881299E-3</v>
      </c>
      <c r="D108" s="7"/>
      <c r="E108" s="7">
        <v>1.2389034337881299E-3</v>
      </c>
      <c r="F108" s="7"/>
      <c r="G108" s="7">
        <v>1.2389034337881299E-3</v>
      </c>
      <c r="H108" s="7"/>
      <c r="I108" s="7">
        <v>1.2389034337881299E-3</v>
      </c>
      <c r="J108" s="7"/>
      <c r="K108" s="7">
        <v>1.2389034337881299E-3</v>
      </c>
      <c r="L108" s="7"/>
      <c r="M108" s="7">
        <v>1.2389034337881299E-3</v>
      </c>
      <c r="N108" s="7"/>
      <c r="O108" s="7">
        <v>1.2389034337881299E-3</v>
      </c>
      <c r="P108" s="7"/>
      <c r="Q108" s="7">
        <v>1.2389034337881299E-3</v>
      </c>
      <c r="R108" s="7"/>
      <c r="S108" s="7">
        <v>1.23705586346243E-3</v>
      </c>
      <c r="T108" s="7"/>
      <c r="U108" s="7">
        <v>1.23705586346243E-3</v>
      </c>
      <c r="V108" s="7"/>
      <c r="W108" s="7">
        <v>5.0045439326249202E-4</v>
      </c>
      <c r="X108" s="7"/>
      <c r="Y108" s="7">
        <v>4.06978172833478E-4</v>
      </c>
      <c r="Z108" s="7"/>
      <c r="AA108" s="7">
        <v>1.7827848794664601E-4</v>
      </c>
      <c r="AB108" s="7"/>
      <c r="AC108" s="7">
        <v>1.03687194931649E-4</v>
      </c>
      <c r="AD108" s="7"/>
      <c r="AE108" s="7">
        <v>4.2289050272935399E-5</v>
      </c>
      <c r="AF108" s="7"/>
      <c r="AG108" s="7">
        <v>1.0038037084668699E-5</v>
      </c>
      <c r="AH108" s="7"/>
      <c r="AI108" s="7">
        <v>0</v>
      </c>
      <c r="AJ108" s="7"/>
      <c r="AK108" s="7">
        <v>0</v>
      </c>
      <c r="AL108" s="7"/>
      <c r="AM108" s="7">
        <v>0</v>
      </c>
      <c r="AN108" s="7"/>
      <c r="AO108" s="7">
        <v>0</v>
      </c>
      <c r="AP108" s="7"/>
      <c r="AQ108" s="7">
        <v>0</v>
      </c>
      <c r="AR108" s="7"/>
      <c r="AS108" s="7">
        <v>0</v>
      </c>
      <c r="AT108" s="7"/>
      <c r="AU108" s="7">
        <v>0</v>
      </c>
      <c r="AV108" s="7"/>
      <c r="AW108" s="7">
        <v>0</v>
      </c>
      <c r="AX108" s="7"/>
      <c r="AY108" s="7">
        <v>0</v>
      </c>
      <c r="AZ108" s="7"/>
      <c r="BA108" s="7">
        <v>0</v>
      </c>
      <c r="BB108" s="7"/>
      <c r="BC108" s="7">
        <v>0</v>
      </c>
      <c r="BD108" s="7"/>
      <c r="BE108" s="7">
        <v>0</v>
      </c>
      <c r="BF108" s="7"/>
      <c r="BG108" s="7">
        <v>0</v>
      </c>
      <c r="BH108" s="7"/>
      <c r="BI108" s="7">
        <v>0</v>
      </c>
      <c r="BJ108" s="7"/>
      <c r="BK108" s="7">
        <v>0</v>
      </c>
      <c r="BL108" s="7"/>
      <c r="BM108" s="7">
        <v>0</v>
      </c>
      <c r="BN108" s="7"/>
      <c r="BO108" s="7">
        <v>0</v>
      </c>
      <c r="BP108" s="7"/>
      <c r="BQ108" s="7">
        <v>0</v>
      </c>
      <c r="BR108" s="7"/>
      <c r="BS108" s="7">
        <v>0</v>
      </c>
      <c r="BT108" s="7"/>
      <c r="BU108" s="7">
        <v>0</v>
      </c>
      <c r="BV108" s="7"/>
      <c r="BW108" s="7">
        <v>0</v>
      </c>
      <c r="BX108" s="7"/>
      <c r="BY108" s="7">
        <v>0</v>
      </c>
      <c r="BZ108" s="7"/>
      <c r="CA108" s="7">
        <v>0</v>
      </c>
      <c r="CB108" s="7"/>
      <c r="CC108" s="7">
        <v>0</v>
      </c>
      <c r="CD108" s="7"/>
      <c r="CE108" s="7">
        <v>0</v>
      </c>
    </row>
    <row r="109" spans="1:83">
      <c r="A109" s="4" t="s">
        <v>130</v>
      </c>
      <c r="B109" s="6">
        <v>134</v>
      </c>
      <c r="C109" s="7">
        <v>7.2026350225391496E-4</v>
      </c>
      <c r="D109" s="7">
        <v>1.51554642519486E-3</v>
      </c>
      <c r="E109" s="7">
        <v>7.2026350225391496E-4</v>
      </c>
      <c r="F109" s="7">
        <v>1.51554642519486E-3</v>
      </c>
      <c r="G109" s="7">
        <v>7.2026350225391496E-4</v>
      </c>
      <c r="H109" s="7">
        <v>1.51554642519486E-3</v>
      </c>
      <c r="I109" s="7">
        <v>7.2026350225391496E-4</v>
      </c>
      <c r="J109" s="7">
        <v>1.51554642519486E-3</v>
      </c>
      <c r="K109" s="7">
        <v>7.2026350225391496E-4</v>
      </c>
      <c r="L109" s="7">
        <v>1.51554642519486E-3</v>
      </c>
      <c r="M109" s="7">
        <v>7.2026350225391496E-4</v>
      </c>
      <c r="N109" s="7">
        <v>1.51554642519486E-3</v>
      </c>
      <c r="O109" s="7">
        <v>7.2026350225391496E-4</v>
      </c>
      <c r="P109" s="7">
        <v>1.51554642519486E-3</v>
      </c>
      <c r="Q109" s="7">
        <v>7.2026350225391496E-4</v>
      </c>
      <c r="R109" s="7">
        <v>1.51554642519486E-3</v>
      </c>
      <c r="S109" s="7">
        <v>7.2026350225391496E-4</v>
      </c>
      <c r="T109" s="7">
        <v>1.51554642519486E-3</v>
      </c>
      <c r="U109" s="7">
        <v>7.2026350225391496E-4</v>
      </c>
      <c r="V109" s="7">
        <v>1.51554642519486E-3</v>
      </c>
      <c r="W109" s="7">
        <v>7.2026350225391496E-4</v>
      </c>
      <c r="X109" s="7">
        <v>1.51554642519486E-3</v>
      </c>
      <c r="Y109" s="7">
        <v>7.2026350225391496E-4</v>
      </c>
      <c r="Z109" s="7">
        <v>1.51554642519486E-3</v>
      </c>
      <c r="AA109" s="7">
        <v>7.2026350225391496E-4</v>
      </c>
      <c r="AB109" s="7">
        <v>1.47802209914858E-3</v>
      </c>
      <c r="AC109" s="7">
        <v>6.6174696440806301E-4</v>
      </c>
      <c r="AD109" s="7">
        <v>1.32753485770701E-3</v>
      </c>
      <c r="AE109" s="7">
        <v>6.6103091889630503E-4</v>
      </c>
      <c r="AF109" s="7">
        <v>1.0135691803130501E-3</v>
      </c>
      <c r="AG109" s="7">
        <v>6.35637001550274E-4</v>
      </c>
      <c r="AH109" s="7">
        <v>6.6167107030256798E-4</v>
      </c>
      <c r="AI109" s="7">
        <v>6.3315648888891303E-4</v>
      </c>
      <c r="AJ109" s="7">
        <v>2.0185480934731099E-4</v>
      </c>
      <c r="AK109" s="7">
        <v>6.1323083872112996E-4</v>
      </c>
      <c r="AL109" s="7">
        <v>6.3133428257475903E-5</v>
      </c>
      <c r="AM109" s="7">
        <v>5.7077361121196505E-4</v>
      </c>
      <c r="AN109" s="7">
        <v>1.26004978204731E-5</v>
      </c>
      <c r="AO109" s="7">
        <v>5.1081733483627904E-4</v>
      </c>
      <c r="AP109" s="7">
        <v>0</v>
      </c>
      <c r="AQ109" s="7">
        <v>4.0993961717153399E-4</v>
      </c>
      <c r="AR109" s="7">
        <v>0</v>
      </c>
      <c r="AS109" s="7">
        <v>3.1969351158479402E-4</v>
      </c>
      <c r="AT109" s="7">
        <v>0</v>
      </c>
      <c r="AU109" s="7">
        <v>1.71049403371428E-4</v>
      </c>
      <c r="AV109" s="7">
        <v>0</v>
      </c>
      <c r="AW109" s="7">
        <v>7.1348455987184503E-5</v>
      </c>
      <c r="AX109" s="7">
        <v>0</v>
      </c>
      <c r="AY109" s="7">
        <v>3.0299582279044299E-5</v>
      </c>
      <c r="AZ109" s="7">
        <v>0</v>
      </c>
      <c r="BA109" s="7">
        <v>1.6805652918107502E-5</v>
      </c>
      <c r="BB109" s="7">
        <v>0</v>
      </c>
      <c r="BC109" s="7">
        <v>8.9622025143291603E-6</v>
      </c>
      <c r="BD109" s="7">
        <v>0</v>
      </c>
      <c r="BE109" s="7">
        <v>1.09329122939523E-6</v>
      </c>
      <c r="BF109" s="7">
        <v>0</v>
      </c>
      <c r="BG109" s="7">
        <v>1.8351627074677099E-11</v>
      </c>
      <c r="BH109" s="7">
        <v>0</v>
      </c>
      <c r="BI109" s="7">
        <v>0</v>
      </c>
      <c r="BJ109" s="7">
        <v>0</v>
      </c>
      <c r="BK109" s="7">
        <v>0</v>
      </c>
      <c r="BL109" s="7">
        <v>0</v>
      </c>
      <c r="BM109" s="7">
        <v>0</v>
      </c>
      <c r="BN109" s="7">
        <v>0</v>
      </c>
      <c r="BO109" s="7">
        <v>0</v>
      </c>
      <c r="BP109" s="7">
        <v>0</v>
      </c>
      <c r="BQ109" s="7">
        <v>0</v>
      </c>
      <c r="BR109" s="7">
        <v>0</v>
      </c>
      <c r="BS109" s="7">
        <v>0</v>
      </c>
      <c r="BT109" s="7">
        <v>0</v>
      </c>
      <c r="BU109" s="7">
        <v>0</v>
      </c>
      <c r="BV109" s="7">
        <v>0</v>
      </c>
      <c r="BW109" s="7">
        <v>0</v>
      </c>
      <c r="BX109" s="7">
        <v>0</v>
      </c>
      <c r="BY109" s="7">
        <v>0</v>
      </c>
      <c r="BZ109" s="7">
        <v>0</v>
      </c>
      <c r="CA109" s="7">
        <v>0</v>
      </c>
      <c r="CB109" s="7">
        <v>0</v>
      </c>
      <c r="CC109" s="7">
        <v>0</v>
      </c>
      <c r="CD109" s="7"/>
      <c r="CE109" s="7">
        <v>0</v>
      </c>
    </row>
    <row r="110" spans="1:83">
      <c r="A110" s="4" t="s">
        <v>132</v>
      </c>
      <c r="B110" s="6">
        <v>381</v>
      </c>
      <c r="C110" s="7">
        <v>8.4185164683142698E-4</v>
      </c>
      <c r="D110" s="7">
        <v>1.2562745188014501E-3</v>
      </c>
      <c r="E110" s="7">
        <v>8.4185164683142698E-4</v>
      </c>
      <c r="F110" s="7">
        <v>1.2562745188014501E-3</v>
      </c>
      <c r="G110" s="7">
        <v>8.4185164683142698E-4</v>
      </c>
      <c r="H110" s="7">
        <v>1.2562745188014501E-3</v>
      </c>
      <c r="I110" s="7">
        <v>8.4185164683142698E-4</v>
      </c>
      <c r="J110" s="7">
        <v>1.2562745188014501E-3</v>
      </c>
      <c r="K110" s="7">
        <v>8.4185164683142698E-4</v>
      </c>
      <c r="L110" s="7">
        <v>1.2562745188014501E-3</v>
      </c>
      <c r="M110" s="7">
        <v>8.4185164683142698E-4</v>
      </c>
      <c r="N110" s="7">
        <v>1.2562745188014501E-3</v>
      </c>
      <c r="O110" s="7">
        <v>8.4185164683142698E-4</v>
      </c>
      <c r="P110" s="7">
        <v>1.2562745188014501E-3</v>
      </c>
      <c r="Q110" s="7">
        <v>8.4185164683142698E-4</v>
      </c>
      <c r="R110" s="7">
        <v>1.2562745188014501E-3</v>
      </c>
      <c r="S110" s="7">
        <v>8.4185164683142698E-4</v>
      </c>
      <c r="T110" s="7">
        <v>1.2562745188014501E-3</v>
      </c>
      <c r="U110" s="7">
        <v>8.4185164683142698E-4</v>
      </c>
      <c r="V110" s="7">
        <v>1.2562745188014501E-3</v>
      </c>
      <c r="W110" s="7">
        <v>8.4185164683142698E-4</v>
      </c>
      <c r="X110" s="7">
        <v>1.2562745188014501E-3</v>
      </c>
      <c r="Y110" s="7">
        <v>8.4185164683142698E-4</v>
      </c>
      <c r="Z110" s="7">
        <v>1.2562745188014501E-3</v>
      </c>
      <c r="AA110" s="7">
        <v>8.4185164683142698E-4</v>
      </c>
      <c r="AB110" s="7">
        <v>1.2562745188014501E-3</v>
      </c>
      <c r="AC110" s="7">
        <v>6.3081859777984895E-4</v>
      </c>
      <c r="AD110" s="7">
        <v>1.2562745188014501E-3</v>
      </c>
      <c r="AE110" s="7">
        <v>6.3081859777984895E-4</v>
      </c>
      <c r="AF110" s="7">
        <v>1.2375679470086999E-3</v>
      </c>
      <c r="AG110" s="7">
        <v>5.3764364730681099E-4</v>
      </c>
      <c r="AH110" s="7">
        <v>1.16254726889053E-3</v>
      </c>
      <c r="AI110" s="7">
        <v>5.1435760753679898E-4</v>
      </c>
      <c r="AJ110" s="7">
        <v>6.1543944973187995E-4</v>
      </c>
      <c r="AK110" s="7">
        <v>4.53347594437497E-4</v>
      </c>
      <c r="AL110" s="7">
        <v>3.5640906224824998E-4</v>
      </c>
      <c r="AM110" s="7">
        <v>3.8850691199022102E-4</v>
      </c>
      <c r="AN110" s="7">
        <v>1.4097790115938101E-4</v>
      </c>
      <c r="AO110" s="7">
        <v>3.4139904136329402E-4</v>
      </c>
      <c r="AP110" s="7">
        <v>4.6974901098352302E-5</v>
      </c>
      <c r="AQ110" s="7">
        <v>2.80986843316167E-4</v>
      </c>
      <c r="AR110" s="7">
        <v>9.3754949674361605E-6</v>
      </c>
      <c r="AS110" s="7">
        <v>2.3958881043989E-4</v>
      </c>
      <c r="AT110" s="7">
        <v>0</v>
      </c>
      <c r="AU110" s="7">
        <v>1.6956800234330999E-4</v>
      </c>
      <c r="AV110" s="7">
        <v>0</v>
      </c>
      <c r="AW110" s="7">
        <v>7.2872822793033795E-5</v>
      </c>
      <c r="AX110" s="7">
        <v>0</v>
      </c>
      <c r="AY110" s="7">
        <v>3.16642663345037E-5</v>
      </c>
      <c r="AZ110" s="7">
        <v>0</v>
      </c>
      <c r="BA110" s="7">
        <v>1.7163558859381899E-5</v>
      </c>
      <c r="BB110" s="7">
        <v>0</v>
      </c>
      <c r="BC110" s="7">
        <v>8.9622025143291603E-6</v>
      </c>
      <c r="BD110" s="7">
        <v>0</v>
      </c>
      <c r="BE110" s="7">
        <v>1.09329122939523E-6</v>
      </c>
      <c r="BF110" s="7">
        <v>0</v>
      </c>
      <c r="BG110" s="7">
        <v>1.8351627074677099E-11</v>
      </c>
      <c r="BH110" s="7">
        <v>0</v>
      </c>
      <c r="BI110" s="7">
        <v>0</v>
      </c>
      <c r="BJ110" s="7">
        <v>0</v>
      </c>
      <c r="BK110" s="7">
        <v>0</v>
      </c>
      <c r="BL110" s="7">
        <v>0</v>
      </c>
      <c r="BM110" s="7">
        <v>0</v>
      </c>
      <c r="BN110" s="7">
        <v>0</v>
      </c>
      <c r="BO110" s="7">
        <v>0</v>
      </c>
      <c r="BP110" s="7">
        <v>0</v>
      </c>
      <c r="BQ110" s="7">
        <v>0</v>
      </c>
      <c r="BR110" s="7">
        <v>0</v>
      </c>
      <c r="BS110" s="7">
        <v>0</v>
      </c>
      <c r="BT110" s="7">
        <v>0</v>
      </c>
      <c r="BU110" s="7">
        <v>0</v>
      </c>
      <c r="BV110" s="7">
        <v>0</v>
      </c>
      <c r="BW110" s="7">
        <v>0</v>
      </c>
      <c r="BX110" s="7">
        <v>0</v>
      </c>
      <c r="BY110" s="7">
        <v>0</v>
      </c>
      <c r="BZ110" s="7">
        <v>0</v>
      </c>
      <c r="CA110" s="7">
        <v>0</v>
      </c>
      <c r="CB110" s="7">
        <v>0</v>
      </c>
      <c r="CC110" s="7">
        <v>0</v>
      </c>
      <c r="CD110" s="7"/>
      <c r="CE110" s="7">
        <v>0</v>
      </c>
    </row>
    <row r="111" spans="1:83">
      <c r="A111" s="4" t="s">
        <v>134</v>
      </c>
      <c r="B111" s="6">
        <v>717</v>
      </c>
      <c r="C111" s="7">
        <v>2.3371147592020098E-3</v>
      </c>
      <c r="D111" s="7">
        <v>1.0010989566882199E-3</v>
      </c>
      <c r="E111" s="7">
        <v>2.3371147592020098E-3</v>
      </c>
      <c r="F111" s="7">
        <v>1.0010989566882199E-3</v>
      </c>
      <c r="G111" s="7">
        <v>2.3371147592020098E-3</v>
      </c>
      <c r="H111" s="7">
        <v>1.0010989566882199E-3</v>
      </c>
      <c r="I111" s="7">
        <v>2.3371147592020098E-3</v>
      </c>
      <c r="J111" s="7">
        <v>1.0010989566882199E-3</v>
      </c>
      <c r="K111" s="7">
        <v>2.3371147592020098E-3</v>
      </c>
      <c r="L111" s="7">
        <v>1.0010989566882199E-3</v>
      </c>
      <c r="M111" s="7">
        <v>2.3371147592020098E-3</v>
      </c>
      <c r="N111" s="7">
        <v>1.0010989566882199E-3</v>
      </c>
      <c r="O111" s="7">
        <v>2.3371147592020098E-3</v>
      </c>
      <c r="P111" s="7">
        <v>1.0010989566882199E-3</v>
      </c>
      <c r="Q111" s="7">
        <v>2.3371147592020098E-3</v>
      </c>
      <c r="R111" s="7">
        <v>1.0010989566882199E-3</v>
      </c>
      <c r="S111" s="7">
        <v>2.3371147592020098E-3</v>
      </c>
      <c r="T111" s="7">
        <v>1.0010989566882199E-3</v>
      </c>
      <c r="U111" s="7">
        <v>2.3371147592020098E-3</v>
      </c>
      <c r="V111" s="7">
        <v>1.0010989566882199E-3</v>
      </c>
      <c r="W111" s="7">
        <v>2.3371147592020098E-3</v>
      </c>
      <c r="X111" s="7">
        <v>1.0010989566882199E-3</v>
      </c>
      <c r="Y111" s="7">
        <v>1.30966531047667E-3</v>
      </c>
      <c r="Z111" s="7">
        <v>1.0010989566882199E-3</v>
      </c>
      <c r="AA111" s="7">
        <v>1.30966531047667E-3</v>
      </c>
      <c r="AB111" s="7">
        <v>1.0010989566882199E-3</v>
      </c>
      <c r="AC111" s="7">
        <v>7.2448726964958099E-4</v>
      </c>
      <c r="AD111" s="7">
        <v>9.7691118526800299E-4</v>
      </c>
      <c r="AE111" s="7">
        <v>4.9209841607442703E-4</v>
      </c>
      <c r="AF111" s="7">
        <v>8.7990875028336895E-4</v>
      </c>
      <c r="AG111" s="7">
        <v>1.96947715553708E-4</v>
      </c>
      <c r="AH111" s="7">
        <v>6.7752989798289102E-4</v>
      </c>
      <c r="AI111" s="7">
        <v>0</v>
      </c>
      <c r="AJ111" s="7">
        <v>3.6785855374088001E-4</v>
      </c>
      <c r="AK111" s="7">
        <v>0</v>
      </c>
      <c r="AL111" s="7">
        <v>1.30113409166621E-4</v>
      </c>
      <c r="AM111" s="7">
        <v>0</v>
      </c>
      <c r="AN111" s="7">
        <v>4.0695119474786898E-5</v>
      </c>
      <c r="AO111" s="7">
        <v>0</v>
      </c>
      <c r="AP111" s="7">
        <v>8.1221435046124997E-6</v>
      </c>
      <c r="AQ111" s="7">
        <v>0</v>
      </c>
      <c r="AR111" s="7">
        <v>0</v>
      </c>
      <c r="AS111" s="7">
        <v>0</v>
      </c>
      <c r="AT111" s="7">
        <v>0</v>
      </c>
      <c r="AU111" s="7">
        <v>0</v>
      </c>
      <c r="AV111" s="7">
        <v>0</v>
      </c>
      <c r="AW111" s="7">
        <v>0</v>
      </c>
      <c r="AX111" s="7">
        <v>0</v>
      </c>
      <c r="AY111" s="7">
        <v>0</v>
      </c>
      <c r="AZ111" s="7">
        <v>0</v>
      </c>
      <c r="BA111" s="7">
        <v>0</v>
      </c>
      <c r="BB111" s="7">
        <v>0</v>
      </c>
      <c r="BC111" s="7">
        <v>0</v>
      </c>
      <c r="BD111" s="7">
        <v>0</v>
      </c>
      <c r="BE111" s="7">
        <v>0</v>
      </c>
      <c r="BF111" s="7">
        <v>0</v>
      </c>
      <c r="BG111" s="7">
        <v>0</v>
      </c>
      <c r="BH111" s="7">
        <v>0</v>
      </c>
      <c r="BI111" s="7">
        <v>0</v>
      </c>
      <c r="BJ111" s="7">
        <v>0</v>
      </c>
      <c r="BK111" s="7">
        <v>0</v>
      </c>
      <c r="BL111" s="7">
        <v>0</v>
      </c>
      <c r="BM111" s="7">
        <v>0</v>
      </c>
      <c r="BN111" s="7">
        <v>0</v>
      </c>
      <c r="BO111" s="7">
        <v>0</v>
      </c>
      <c r="BP111" s="7">
        <v>0</v>
      </c>
      <c r="BQ111" s="7">
        <v>0</v>
      </c>
      <c r="BR111" s="7">
        <v>0</v>
      </c>
      <c r="BS111" s="7">
        <v>0</v>
      </c>
      <c r="BT111" s="7">
        <v>0</v>
      </c>
      <c r="BU111" s="7">
        <v>0</v>
      </c>
      <c r="BV111" s="7">
        <v>0</v>
      </c>
      <c r="BW111" s="7">
        <v>0</v>
      </c>
      <c r="BX111" s="7">
        <v>0</v>
      </c>
      <c r="BY111" s="7">
        <v>0</v>
      </c>
      <c r="BZ111" s="7">
        <v>0</v>
      </c>
      <c r="CA111" s="7">
        <v>0</v>
      </c>
      <c r="CB111" s="7">
        <v>0</v>
      </c>
      <c r="CC111" s="7">
        <v>0</v>
      </c>
      <c r="CD111" s="7"/>
      <c r="CE111" s="7">
        <v>0</v>
      </c>
    </row>
    <row r="112" spans="1:83">
      <c r="A112" s="4" t="s">
        <v>412</v>
      </c>
      <c r="B112" s="6">
        <v>135</v>
      </c>
      <c r="C112" s="7">
        <v>1.5619951640086999E-3</v>
      </c>
      <c r="D112" s="7">
        <v>1.0010989566882199E-3</v>
      </c>
      <c r="E112" s="7">
        <v>1.5619951640086999E-3</v>
      </c>
      <c r="F112" s="7">
        <v>1.0010989566882199E-3</v>
      </c>
      <c r="G112" s="7">
        <v>1.5619951640086999E-3</v>
      </c>
      <c r="H112" s="7">
        <v>1.0010989566882199E-3</v>
      </c>
      <c r="I112" s="7">
        <v>1.5619951640086999E-3</v>
      </c>
      <c r="J112" s="7">
        <v>1.0010989566882199E-3</v>
      </c>
      <c r="K112" s="7">
        <v>1.5619951640086999E-3</v>
      </c>
      <c r="L112" s="7">
        <v>1.0010989566882199E-3</v>
      </c>
      <c r="M112" s="7">
        <v>1.5619951640086999E-3</v>
      </c>
      <c r="N112" s="7">
        <v>1.0010989566882199E-3</v>
      </c>
      <c r="O112" s="7">
        <v>1.5619951640086999E-3</v>
      </c>
      <c r="P112" s="7">
        <v>1.0010989566882199E-3</v>
      </c>
      <c r="Q112" s="7">
        <v>1.5619951640086999E-3</v>
      </c>
      <c r="R112" s="7">
        <v>1.0010989566882199E-3</v>
      </c>
      <c r="S112" s="7">
        <v>1.5619951640086999E-3</v>
      </c>
      <c r="T112" s="7">
        <v>1.0010989566882199E-3</v>
      </c>
      <c r="U112" s="7">
        <v>1.5599554216500101E-3</v>
      </c>
      <c r="V112" s="7">
        <v>1.0010989566882199E-3</v>
      </c>
      <c r="W112" s="7">
        <v>1.5599554216500101E-3</v>
      </c>
      <c r="X112" s="7">
        <v>1.0010989566882199E-3</v>
      </c>
      <c r="Y112" s="7">
        <v>1.43138624675386E-3</v>
      </c>
      <c r="Z112" s="7">
        <v>1.0010989566882199E-3</v>
      </c>
      <c r="AA112" s="7">
        <v>9.8201659588200698E-4</v>
      </c>
      <c r="AB112" s="7">
        <v>1.0010989566882199E-3</v>
      </c>
      <c r="AC112" s="7">
        <v>6.8513856922624195E-4</v>
      </c>
      <c r="AD112" s="7">
        <v>9.7691118526800299E-4</v>
      </c>
      <c r="AE112" s="7">
        <v>6.25121491275449E-4</v>
      </c>
      <c r="AF112" s="7">
        <v>8.7990875028336895E-4</v>
      </c>
      <c r="AG112" s="7">
        <v>5.4863091615354196E-4</v>
      </c>
      <c r="AH112" s="7">
        <v>6.7752989798289102E-4</v>
      </c>
      <c r="AI112" s="7">
        <v>4.3145707446306202E-4</v>
      </c>
      <c r="AJ112" s="7">
        <v>3.6785855374088001E-4</v>
      </c>
      <c r="AK112" s="7">
        <v>3.7323302513937799E-4</v>
      </c>
      <c r="AL112" s="7">
        <v>1.30113409166621E-4</v>
      </c>
      <c r="AM112" s="7">
        <v>3.3654755741211199E-4</v>
      </c>
      <c r="AN112" s="7">
        <v>4.0695119474786898E-5</v>
      </c>
      <c r="AO112" s="7">
        <v>2.77138803476152E-4</v>
      </c>
      <c r="AP112" s="7">
        <v>8.1221435046124997E-6</v>
      </c>
      <c r="AQ112" s="7">
        <v>2.4430261446727497E-4</v>
      </c>
      <c r="AR112" s="7">
        <v>0</v>
      </c>
      <c r="AS112" s="7">
        <v>2.13379694855737E-4</v>
      </c>
      <c r="AT112" s="7">
        <v>0</v>
      </c>
      <c r="AU112" s="7">
        <v>1.78957139965197E-4</v>
      </c>
      <c r="AV112" s="7">
        <v>0</v>
      </c>
      <c r="AW112" s="7">
        <v>1.10657749026244E-4</v>
      </c>
      <c r="AX112" s="7">
        <v>0</v>
      </c>
      <c r="AY112" s="7">
        <v>6.0538461782269401E-5</v>
      </c>
      <c r="AZ112" s="7">
        <v>0</v>
      </c>
      <c r="BA112" s="7">
        <v>3.4029239350268997E-5</v>
      </c>
      <c r="BB112" s="7">
        <v>0</v>
      </c>
      <c r="BC112" s="7">
        <v>1.7925115633967102E-5</v>
      </c>
      <c r="BD112" s="7">
        <v>0</v>
      </c>
      <c r="BE112" s="7">
        <v>2.1865824587904499E-6</v>
      </c>
      <c r="BF112" s="7">
        <v>0</v>
      </c>
      <c r="BG112" s="7">
        <v>3.6703254149353997E-11</v>
      </c>
      <c r="BH112" s="7">
        <v>0</v>
      </c>
      <c r="BI112" s="7">
        <v>0</v>
      </c>
      <c r="BJ112" s="7">
        <v>0</v>
      </c>
      <c r="BK112" s="7">
        <v>0</v>
      </c>
      <c r="BL112" s="7">
        <v>0</v>
      </c>
      <c r="BM112" s="7">
        <v>0</v>
      </c>
      <c r="BN112" s="7">
        <v>0</v>
      </c>
      <c r="BO112" s="7">
        <v>0</v>
      </c>
      <c r="BP112" s="7">
        <v>0</v>
      </c>
      <c r="BQ112" s="7">
        <v>0</v>
      </c>
      <c r="BR112" s="7">
        <v>0</v>
      </c>
      <c r="BS112" s="7">
        <v>0</v>
      </c>
      <c r="BT112" s="7">
        <v>0</v>
      </c>
      <c r="BU112" s="7">
        <v>0</v>
      </c>
      <c r="BV112" s="7">
        <v>0</v>
      </c>
      <c r="BW112" s="7">
        <v>0</v>
      </c>
      <c r="BX112" s="7">
        <v>0</v>
      </c>
      <c r="BY112" s="7">
        <v>0</v>
      </c>
      <c r="BZ112" s="7">
        <v>0</v>
      </c>
      <c r="CA112" s="7">
        <v>0</v>
      </c>
      <c r="CB112" s="7">
        <v>0</v>
      </c>
      <c r="CC112" s="7">
        <v>0</v>
      </c>
      <c r="CD112" s="7"/>
      <c r="CE112" s="7">
        <v>0</v>
      </c>
    </row>
    <row r="113" spans="1:83">
      <c r="A113" s="4" t="s">
        <v>136</v>
      </c>
      <c r="B113" s="6">
        <v>645</v>
      </c>
      <c r="C113" s="7">
        <v>6.83933517211985E-4</v>
      </c>
      <c r="D113" s="7"/>
      <c r="E113" s="7">
        <v>6.83933517211985E-4</v>
      </c>
      <c r="F113" s="7"/>
      <c r="G113" s="7">
        <v>6.83933517211985E-4</v>
      </c>
      <c r="H113" s="7"/>
      <c r="I113" s="7">
        <v>6.83933517211985E-4</v>
      </c>
      <c r="J113" s="7"/>
      <c r="K113" s="7">
        <v>6.83933517211985E-4</v>
      </c>
      <c r="L113" s="7"/>
      <c r="M113" s="7">
        <v>6.83933517211985E-4</v>
      </c>
      <c r="N113" s="7"/>
      <c r="O113" s="7">
        <v>6.83933517211985E-4</v>
      </c>
      <c r="P113" s="7"/>
      <c r="Q113" s="7">
        <v>6.83933517211985E-4</v>
      </c>
      <c r="R113" s="7"/>
      <c r="S113" s="7">
        <v>6.83933517211985E-4</v>
      </c>
      <c r="T113" s="7"/>
      <c r="U113" s="7">
        <v>6.83933517211985E-4</v>
      </c>
      <c r="V113" s="7"/>
      <c r="W113" s="7">
        <v>6.83933517211985E-4</v>
      </c>
      <c r="X113" s="7"/>
      <c r="Y113" s="7">
        <v>6.83933517211985E-4</v>
      </c>
      <c r="Z113" s="7"/>
      <c r="AA113" s="7">
        <v>6.83933517211985E-4</v>
      </c>
      <c r="AB113" s="7"/>
      <c r="AC113" s="7">
        <v>6.83933517211985E-4</v>
      </c>
      <c r="AD113" s="7"/>
      <c r="AE113" s="7">
        <v>6.83933517211985E-4</v>
      </c>
      <c r="AF113" s="7"/>
      <c r="AG113" s="7">
        <v>4.2254143487606899E-4</v>
      </c>
      <c r="AH113" s="7"/>
      <c r="AI113" s="7">
        <v>4.2254143487606899E-4</v>
      </c>
      <c r="AJ113" s="7"/>
      <c r="AK113" s="7">
        <v>2.0703274148141601E-4</v>
      </c>
      <c r="AL113" s="7"/>
      <c r="AM113" s="7">
        <v>1.8995706013206901E-4</v>
      </c>
      <c r="AN113" s="7"/>
      <c r="AO113" s="7">
        <v>1.1428394120213099E-4</v>
      </c>
      <c r="AP113" s="7"/>
      <c r="AQ113" s="7">
        <v>7.8184608110143806E-5</v>
      </c>
      <c r="AR113" s="7"/>
      <c r="AS113" s="7">
        <v>4.0052295863190903E-5</v>
      </c>
      <c r="AT113" s="7"/>
      <c r="AU113" s="7">
        <v>2.0228972124695599E-5</v>
      </c>
      <c r="AV113" s="7"/>
      <c r="AW113" s="7">
        <v>0</v>
      </c>
      <c r="AX113" s="7"/>
      <c r="AY113" s="7">
        <v>0</v>
      </c>
      <c r="AZ113" s="7"/>
      <c r="BA113" s="7">
        <v>0</v>
      </c>
      <c r="BB113" s="7"/>
      <c r="BC113" s="7">
        <v>0</v>
      </c>
      <c r="BD113" s="7"/>
      <c r="BE113" s="7">
        <v>0</v>
      </c>
      <c r="BF113" s="7"/>
      <c r="BG113" s="7">
        <v>0</v>
      </c>
      <c r="BH113" s="7"/>
      <c r="BI113" s="7">
        <v>0</v>
      </c>
      <c r="BJ113" s="7"/>
      <c r="BK113" s="7">
        <v>0</v>
      </c>
      <c r="BL113" s="7"/>
      <c r="BM113" s="7">
        <v>0</v>
      </c>
      <c r="BN113" s="7"/>
      <c r="BO113" s="7">
        <v>0</v>
      </c>
      <c r="BP113" s="7"/>
      <c r="BQ113" s="7">
        <v>0</v>
      </c>
      <c r="BR113" s="7"/>
      <c r="BS113" s="7">
        <v>0</v>
      </c>
      <c r="BT113" s="7"/>
      <c r="BU113" s="7">
        <v>0</v>
      </c>
      <c r="BV113" s="7"/>
      <c r="BW113" s="7">
        <v>0</v>
      </c>
      <c r="BX113" s="7"/>
      <c r="BY113" s="7">
        <v>0</v>
      </c>
      <c r="BZ113" s="7"/>
      <c r="CA113" s="7">
        <v>0</v>
      </c>
      <c r="CB113" s="7"/>
      <c r="CC113" s="7">
        <v>0</v>
      </c>
      <c r="CD113" s="7"/>
      <c r="CE113" s="7">
        <v>0</v>
      </c>
    </row>
    <row r="114" spans="1:83">
      <c r="A114" s="4" t="s">
        <v>413</v>
      </c>
      <c r="B114" s="6">
        <v>382</v>
      </c>
      <c r="C114" s="7">
        <v>1.7957018850209801E-4</v>
      </c>
      <c r="D114" s="7"/>
      <c r="E114" s="7">
        <v>1.7957018850209801E-4</v>
      </c>
      <c r="F114" s="7"/>
      <c r="G114" s="7">
        <v>1.7957018850209801E-4</v>
      </c>
      <c r="H114" s="7"/>
      <c r="I114" s="7">
        <v>1.7957018850209801E-4</v>
      </c>
      <c r="J114" s="7"/>
      <c r="K114" s="7">
        <v>1.7957018850209801E-4</v>
      </c>
      <c r="L114" s="7"/>
      <c r="M114" s="7">
        <v>1.7957018850209801E-4</v>
      </c>
      <c r="N114" s="7"/>
      <c r="O114" s="7">
        <v>1.7957018850209801E-4</v>
      </c>
      <c r="P114" s="7"/>
      <c r="Q114" s="7">
        <v>1.7957018850209801E-4</v>
      </c>
      <c r="R114" s="7"/>
      <c r="S114" s="7">
        <v>1.7957018850209801E-4</v>
      </c>
      <c r="T114" s="7"/>
      <c r="U114" s="7">
        <v>1.7957018850209801E-4</v>
      </c>
      <c r="V114" s="7"/>
      <c r="W114" s="7">
        <v>1.7957018850209801E-4</v>
      </c>
      <c r="X114" s="7"/>
      <c r="Y114" s="7">
        <v>1.7957018850209801E-4</v>
      </c>
      <c r="Z114" s="7"/>
      <c r="AA114" s="7">
        <v>1.7957018850209801E-4</v>
      </c>
      <c r="AB114" s="7"/>
      <c r="AC114" s="7">
        <v>1.7957018850209801E-4</v>
      </c>
      <c r="AD114" s="7"/>
      <c r="AE114" s="7">
        <v>1.7957018850209801E-4</v>
      </c>
      <c r="AF114" s="7"/>
      <c r="AG114" s="7">
        <v>1.7957018850209801E-4</v>
      </c>
      <c r="AH114" s="7"/>
      <c r="AI114" s="7">
        <v>1.7957018850209801E-4</v>
      </c>
      <c r="AJ114" s="7"/>
      <c r="AK114" s="7">
        <v>1.7957018850209801E-4</v>
      </c>
      <c r="AL114" s="7"/>
      <c r="AM114" s="7">
        <v>1.30173120750195E-4</v>
      </c>
      <c r="AN114" s="7"/>
      <c r="AO114" s="7">
        <v>1.29948120160839E-4</v>
      </c>
      <c r="AP114" s="7"/>
      <c r="AQ114" s="7">
        <v>1.03546228603324E-4</v>
      </c>
      <c r="AR114" s="7"/>
      <c r="AS114" s="7">
        <v>9.5025519464428401E-5</v>
      </c>
      <c r="AT114" s="7"/>
      <c r="AU114" s="7">
        <v>7.8666466893023506E-5</v>
      </c>
      <c r="AV114" s="7"/>
      <c r="AW114" s="7">
        <v>5.2244841548558903E-5</v>
      </c>
      <c r="AX114" s="7"/>
      <c r="AY114" s="7">
        <v>3.0220010485060701E-5</v>
      </c>
      <c r="AZ114" s="7"/>
      <c r="BA114" s="7">
        <v>2.14263228127274E-5</v>
      </c>
      <c r="BB114" s="7"/>
      <c r="BC114" s="7">
        <v>1.22534450132356E-5</v>
      </c>
      <c r="BD114" s="7"/>
      <c r="BE114" s="7">
        <v>1.9724064389056902E-6</v>
      </c>
      <c r="BF114" s="7"/>
      <c r="BG114" s="7">
        <v>3.6703254149353997E-11</v>
      </c>
      <c r="BH114" s="7"/>
      <c r="BI114" s="7">
        <v>0</v>
      </c>
      <c r="BJ114" s="7"/>
      <c r="BK114" s="7">
        <v>0</v>
      </c>
      <c r="BL114" s="7"/>
      <c r="BM114" s="7">
        <v>0</v>
      </c>
      <c r="BN114" s="7"/>
      <c r="BO114" s="7">
        <v>0</v>
      </c>
      <c r="BP114" s="7"/>
      <c r="BQ114" s="7">
        <v>0</v>
      </c>
      <c r="BR114" s="7"/>
      <c r="BS114" s="7">
        <v>0</v>
      </c>
      <c r="BT114" s="7"/>
      <c r="BU114" s="7">
        <v>0</v>
      </c>
      <c r="BV114" s="7"/>
      <c r="BW114" s="7">
        <v>0</v>
      </c>
      <c r="BX114" s="7"/>
      <c r="BY114" s="7">
        <v>0</v>
      </c>
      <c r="BZ114" s="7"/>
      <c r="CA114" s="7">
        <v>0</v>
      </c>
      <c r="CB114" s="7"/>
      <c r="CC114" s="7">
        <v>0</v>
      </c>
      <c r="CD114" s="7"/>
      <c r="CE114" s="7">
        <v>0</v>
      </c>
    </row>
    <row r="115" spans="1:83">
      <c r="A115" s="4" t="s">
        <v>137</v>
      </c>
      <c r="B115" s="6">
        <v>136</v>
      </c>
      <c r="C115" s="7">
        <v>1.9857048900870302E-3</v>
      </c>
      <c r="D115" s="7">
        <v>1.4827398998106501E-3</v>
      </c>
      <c r="E115" s="7">
        <v>1.9857048900870302E-3</v>
      </c>
      <c r="F115" s="7">
        <v>1.4827398998106501E-3</v>
      </c>
      <c r="G115" s="7">
        <v>1.9857048900870302E-3</v>
      </c>
      <c r="H115" s="7">
        <v>1.4827398998106501E-3</v>
      </c>
      <c r="I115" s="7">
        <v>1.9857048900870302E-3</v>
      </c>
      <c r="J115" s="7">
        <v>1.4827398998106501E-3</v>
      </c>
      <c r="K115" s="7">
        <v>1.9857048900870302E-3</v>
      </c>
      <c r="L115" s="7">
        <v>1.4827398998106501E-3</v>
      </c>
      <c r="M115" s="7">
        <v>1.9857048900870302E-3</v>
      </c>
      <c r="N115" s="7">
        <v>1.4827398998106501E-3</v>
      </c>
      <c r="O115" s="7">
        <v>1.9857048900870302E-3</v>
      </c>
      <c r="P115" s="7">
        <v>1.4827398998106501E-3</v>
      </c>
      <c r="Q115" s="7">
        <v>1.9816845999145699E-3</v>
      </c>
      <c r="R115" s="7">
        <v>1.4827398998106501E-3</v>
      </c>
      <c r="S115" s="7">
        <v>1.9816845999145699E-3</v>
      </c>
      <c r="T115" s="7">
        <v>1.4827398998106501E-3</v>
      </c>
      <c r="U115" s="7">
        <v>1.9713314093233801E-3</v>
      </c>
      <c r="V115" s="7">
        <v>1.4827398998106501E-3</v>
      </c>
      <c r="W115" s="7">
        <v>1.82725202534298E-3</v>
      </c>
      <c r="X115" s="7">
        <v>1.4827398998106501E-3</v>
      </c>
      <c r="Y115" s="7">
        <v>1.04752179203823E-3</v>
      </c>
      <c r="Z115" s="7">
        <v>1.4827398998106501E-3</v>
      </c>
      <c r="AA115" s="7">
        <v>8.5040525160973005E-4</v>
      </c>
      <c r="AB115" s="7">
        <v>1.4827398998106501E-3</v>
      </c>
      <c r="AC115" s="7">
        <v>4.7480657805169498E-4</v>
      </c>
      <c r="AD115" s="7">
        <v>1.4827398998106501E-3</v>
      </c>
      <c r="AE115" s="7">
        <v>3.46501286091539E-4</v>
      </c>
      <c r="AF115" s="7">
        <v>1.45857964573739E-3</v>
      </c>
      <c r="AG115" s="7">
        <v>2.7063352613992302E-4</v>
      </c>
      <c r="AH115" s="7">
        <v>1.3616875660892899E-3</v>
      </c>
      <c r="AI115" s="7">
        <v>1.5754629857410901E-4</v>
      </c>
      <c r="AJ115" s="7">
        <v>7.0242342107669595E-4</v>
      </c>
      <c r="AK115" s="7">
        <v>8.0628737720691502E-5</v>
      </c>
      <c r="AL115" s="7">
        <v>4.4014430421709602E-4</v>
      </c>
      <c r="AM115" s="7">
        <v>3.7966176372304601E-5</v>
      </c>
      <c r="AN115" s="7">
        <v>2.54595914303602E-4</v>
      </c>
      <c r="AO115" s="7">
        <v>5.0218426977166002E-6</v>
      </c>
      <c r="AP115" s="7">
        <v>1.1179745727353E-4</v>
      </c>
      <c r="AQ115" s="7">
        <v>0</v>
      </c>
      <c r="AR115" s="7">
        <v>4.2950988802329099E-5</v>
      </c>
      <c r="AS115" s="7">
        <v>0</v>
      </c>
      <c r="AT115" s="7">
        <v>8.5723816324664006E-6</v>
      </c>
      <c r="AU115" s="7">
        <v>0</v>
      </c>
      <c r="AV115" s="7">
        <v>0</v>
      </c>
      <c r="AW115" s="7">
        <v>0</v>
      </c>
      <c r="AX115" s="7">
        <v>0</v>
      </c>
      <c r="AY115" s="7">
        <v>0</v>
      </c>
      <c r="AZ115" s="7">
        <v>0</v>
      </c>
      <c r="BA115" s="7">
        <v>0</v>
      </c>
      <c r="BB115" s="7">
        <v>0</v>
      </c>
      <c r="BC115" s="7">
        <v>0</v>
      </c>
      <c r="BD115" s="7">
        <v>0</v>
      </c>
      <c r="BE115" s="7">
        <v>0</v>
      </c>
      <c r="BF115" s="7">
        <v>0</v>
      </c>
      <c r="BG115" s="7">
        <v>0</v>
      </c>
      <c r="BH115" s="7">
        <v>0</v>
      </c>
      <c r="BI115" s="7">
        <v>0</v>
      </c>
      <c r="BJ115" s="7">
        <v>0</v>
      </c>
      <c r="BK115" s="7">
        <v>0</v>
      </c>
      <c r="BL115" s="7">
        <v>0</v>
      </c>
      <c r="BM115" s="7">
        <v>0</v>
      </c>
      <c r="BN115" s="7">
        <v>0</v>
      </c>
      <c r="BO115" s="7">
        <v>0</v>
      </c>
      <c r="BP115" s="7">
        <v>0</v>
      </c>
      <c r="BQ115" s="7">
        <v>0</v>
      </c>
      <c r="BR115" s="7">
        <v>0</v>
      </c>
      <c r="BS115" s="7">
        <v>0</v>
      </c>
      <c r="BT115" s="7">
        <v>0</v>
      </c>
      <c r="BU115" s="7">
        <v>0</v>
      </c>
      <c r="BV115" s="7">
        <v>0</v>
      </c>
      <c r="BW115" s="7">
        <v>0</v>
      </c>
      <c r="BX115" s="7">
        <v>0</v>
      </c>
      <c r="BY115" s="7">
        <v>0</v>
      </c>
      <c r="BZ115" s="7">
        <v>0</v>
      </c>
      <c r="CA115" s="7">
        <v>0</v>
      </c>
      <c r="CB115" s="7">
        <v>0</v>
      </c>
      <c r="CC115" s="7">
        <v>0</v>
      </c>
      <c r="CD115" s="7"/>
      <c r="CE115" s="7">
        <v>0</v>
      </c>
    </row>
    <row r="116" spans="1:83">
      <c r="A116" s="4" t="s">
        <v>139</v>
      </c>
      <c r="B116" s="6">
        <v>137</v>
      </c>
      <c r="C116" s="7">
        <v>4.0261765607698899E-4</v>
      </c>
      <c r="D116" s="7">
        <v>1.4844635184606901E-3</v>
      </c>
      <c r="E116" s="7">
        <v>4.0261765607698899E-4</v>
      </c>
      <c r="F116" s="7">
        <v>1.4844635184606901E-3</v>
      </c>
      <c r="G116" s="7">
        <v>4.0261765607698899E-4</v>
      </c>
      <c r="H116" s="7">
        <v>1.4844635184606901E-3</v>
      </c>
      <c r="I116" s="7">
        <v>4.0261765607698899E-4</v>
      </c>
      <c r="J116" s="7">
        <v>1.4844635184606901E-3</v>
      </c>
      <c r="K116" s="7">
        <v>4.0261765607698899E-4</v>
      </c>
      <c r="L116" s="7">
        <v>1.4844635184606901E-3</v>
      </c>
      <c r="M116" s="7">
        <v>4.0261765607698899E-4</v>
      </c>
      <c r="N116" s="7">
        <v>1.4844635184606901E-3</v>
      </c>
      <c r="O116" s="7">
        <v>4.0261765607698899E-4</v>
      </c>
      <c r="P116" s="7">
        <v>1.4844635184606901E-3</v>
      </c>
      <c r="Q116" s="7">
        <v>4.0261765607698899E-4</v>
      </c>
      <c r="R116" s="7">
        <v>1.4844635184606901E-3</v>
      </c>
      <c r="S116" s="7">
        <v>4.0261765607698899E-4</v>
      </c>
      <c r="T116" s="7">
        <v>1.4844635184606901E-3</v>
      </c>
      <c r="U116" s="7">
        <v>4.0261765607698899E-4</v>
      </c>
      <c r="V116" s="7">
        <v>1.4844635184606901E-3</v>
      </c>
      <c r="W116" s="7">
        <v>4.0261765607698899E-4</v>
      </c>
      <c r="X116" s="7">
        <v>1.4844635184606901E-3</v>
      </c>
      <c r="Y116" s="7">
        <v>4.0261765607698899E-4</v>
      </c>
      <c r="Z116" s="7">
        <v>1.4844635184606901E-3</v>
      </c>
      <c r="AA116" s="7">
        <v>3.1161001565001598E-4</v>
      </c>
      <c r="AB116" s="7">
        <v>1.4844635184606901E-3</v>
      </c>
      <c r="AC116" s="7">
        <v>3.1161001565001598E-4</v>
      </c>
      <c r="AD116" s="7">
        <v>1.4844635184606901E-3</v>
      </c>
      <c r="AE116" s="7">
        <v>2.88943057206628E-4</v>
      </c>
      <c r="AF116" s="7">
        <v>1.4623590954495E-3</v>
      </c>
      <c r="AG116" s="7">
        <v>2.1313294092817101E-4</v>
      </c>
      <c r="AH116" s="7">
        <v>1.37371170339472E-3</v>
      </c>
      <c r="AI116" s="7">
        <v>1.2711068832438899E-4</v>
      </c>
      <c r="AJ116" s="7">
        <v>7.2722752652830695E-4</v>
      </c>
      <c r="AK116" s="7">
        <v>1.0190189372437899E-4</v>
      </c>
      <c r="AL116" s="7">
        <v>4.2114700460619598E-4</v>
      </c>
      <c r="AM116" s="7">
        <v>2.3732801715676599E-5</v>
      </c>
      <c r="AN116" s="7">
        <v>1.66585048130983E-4</v>
      </c>
      <c r="AO116" s="7">
        <v>1.89425964565527E-5</v>
      </c>
      <c r="AP116" s="7">
        <v>5.55073958121579E-5</v>
      </c>
      <c r="AQ116" s="7">
        <v>1.18245629084053E-5</v>
      </c>
      <c r="AR116" s="7">
        <v>1.10784546199309E-5</v>
      </c>
      <c r="AS116" s="7">
        <v>5.7527282893201103E-6</v>
      </c>
      <c r="AT116" s="7">
        <v>0</v>
      </c>
      <c r="AU116" s="7">
        <v>7.7847517360996598E-7</v>
      </c>
      <c r="AV116" s="7">
        <v>0</v>
      </c>
      <c r="AW116" s="7">
        <v>0</v>
      </c>
      <c r="AX116" s="7">
        <v>0</v>
      </c>
      <c r="AY116" s="7">
        <v>0</v>
      </c>
      <c r="AZ116" s="7">
        <v>0</v>
      </c>
      <c r="BA116" s="7">
        <v>0</v>
      </c>
      <c r="BB116" s="7">
        <v>0</v>
      </c>
      <c r="BC116" s="7">
        <v>0</v>
      </c>
      <c r="BD116" s="7">
        <v>0</v>
      </c>
      <c r="BE116" s="7">
        <v>0</v>
      </c>
      <c r="BF116" s="7">
        <v>0</v>
      </c>
      <c r="BG116" s="7">
        <v>0</v>
      </c>
      <c r="BH116" s="7">
        <v>0</v>
      </c>
      <c r="BI116" s="7">
        <v>0</v>
      </c>
      <c r="BJ116" s="7">
        <v>0</v>
      </c>
      <c r="BK116" s="7">
        <v>0</v>
      </c>
      <c r="BL116" s="7">
        <v>0</v>
      </c>
      <c r="BM116" s="7">
        <v>0</v>
      </c>
      <c r="BN116" s="7">
        <v>0</v>
      </c>
      <c r="BO116" s="7">
        <v>0</v>
      </c>
      <c r="BP116" s="7">
        <v>0</v>
      </c>
      <c r="BQ116" s="7">
        <v>0</v>
      </c>
      <c r="BR116" s="7">
        <v>0</v>
      </c>
      <c r="BS116" s="7">
        <v>0</v>
      </c>
      <c r="BT116" s="7">
        <v>0</v>
      </c>
      <c r="BU116" s="7">
        <v>0</v>
      </c>
      <c r="BV116" s="7">
        <v>0</v>
      </c>
      <c r="BW116" s="7">
        <v>0</v>
      </c>
      <c r="BX116" s="7">
        <v>0</v>
      </c>
      <c r="BY116" s="7">
        <v>0</v>
      </c>
      <c r="BZ116" s="7">
        <v>0</v>
      </c>
      <c r="CA116" s="7">
        <v>0</v>
      </c>
      <c r="CB116" s="7">
        <v>0</v>
      </c>
      <c r="CC116" s="7">
        <v>0</v>
      </c>
      <c r="CD116" s="7"/>
      <c r="CE116" s="7">
        <v>0</v>
      </c>
    </row>
    <row r="117" spans="1:83">
      <c r="A117" s="4" t="s">
        <v>141</v>
      </c>
      <c r="B117" s="6">
        <v>151</v>
      </c>
      <c r="C117" s="7">
        <v>3.3563180461564702E-3</v>
      </c>
      <c r="D117" s="7">
        <v>1.4185620279427099E-3</v>
      </c>
      <c r="E117" s="7">
        <v>3.3563180461564702E-3</v>
      </c>
      <c r="F117" s="7">
        <v>1.4185620279427099E-3</v>
      </c>
      <c r="G117" s="7">
        <v>3.3563180461564702E-3</v>
      </c>
      <c r="H117" s="7">
        <v>1.4185620279427099E-3</v>
      </c>
      <c r="I117" s="7">
        <v>3.3563180461564702E-3</v>
      </c>
      <c r="J117" s="7">
        <v>1.4185620279427099E-3</v>
      </c>
      <c r="K117" s="7">
        <v>3.3563180461564702E-3</v>
      </c>
      <c r="L117" s="7">
        <v>1.4185620279427099E-3</v>
      </c>
      <c r="M117" s="7">
        <v>3.3563180461564702E-3</v>
      </c>
      <c r="N117" s="7">
        <v>1.4185620279427099E-3</v>
      </c>
      <c r="O117" s="7">
        <v>3.3561320804459099E-3</v>
      </c>
      <c r="P117" s="7">
        <v>1.4185620279427099E-3</v>
      </c>
      <c r="Q117" s="7">
        <v>3.3560356205682399E-3</v>
      </c>
      <c r="R117" s="7">
        <v>1.4185620279427099E-3</v>
      </c>
      <c r="S117" s="7">
        <v>3.3555635972374802E-3</v>
      </c>
      <c r="T117" s="7">
        <v>1.4185620279427099E-3</v>
      </c>
      <c r="U117" s="7">
        <v>3.3501376061500698E-3</v>
      </c>
      <c r="V117" s="7">
        <v>1.4185620279427099E-3</v>
      </c>
      <c r="W117" s="7">
        <v>3.15858524725914E-3</v>
      </c>
      <c r="X117" s="7">
        <v>1.4185620279427099E-3</v>
      </c>
      <c r="Y117" s="7">
        <v>2.0733195856244601E-3</v>
      </c>
      <c r="Z117" s="7">
        <v>1.4185620279427099E-3</v>
      </c>
      <c r="AA117" s="7">
        <v>1.58567305972869E-3</v>
      </c>
      <c r="AB117" s="7">
        <v>1.4185620279427099E-3</v>
      </c>
      <c r="AC117" s="7">
        <v>1.0826757466000799E-3</v>
      </c>
      <c r="AD117" s="7">
        <v>1.4185620279427099E-3</v>
      </c>
      <c r="AE117" s="7">
        <v>8.1795142400923704E-4</v>
      </c>
      <c r="AF117" s="7">
        <v>1.39743891191907E-3</v>
      </c>
      <c r="AG117" s="7">
        <v>6.8743554530057902E-4</v>
      </c>
      <c r="AH117" s="7">
        <v>1.31272694515046E-3</v>
      </c>
      <c r="AI117" s="7">
        <v>5.1254697707037796E-4</v>
      </c>
      <c r="AJ117" s="7">
        <v>6.9494288136995601E-4</v>
      </c>
      <c r="AK117" s="7">
        <v>4.3438652014043201E-4</v>
      </c>
      <c r="AL117" s="7">
        <v>4.0245054289752798E-4</v>
      </c>
      <c r="AM117" s="7">
        <v>3.3199731644122999E-4</v>
      </c>
      <c r="AN117" s="7">
        <v>1.5918964714376599E-4</v>
      </c>
      <c r="AO117" s="7">
        <v>2.2646173138524001E-4</v>
      </c>
      <c r="AP117" s="7">
        <v>5.3043192365332702E-5</v>
      </c>
      <c r="AQ117" s="7">
        <v>1.56372027070826E-4</v>
      </c>
      <c r="AR117" s="7">
        <v>1.05866360854436E-5</v>
      </c>
      <c r="AS117" s="7">
        <v>1.15524910201088E-4</v>
      </c>
      <c r="AT117" s="7">
        <v>0</v>
      </c>
      <c r="AU117" s="7">
        <v>1.0248988289469601E-4</v>
      </c>
      <c r="AV117" s="7">
        <v>0</v>
      </c>
      <c r="AW117" s="7">
        <v>8.6626453752641696E-5</v>
      </c>
      <c r="AX117" s="7">
        <v>0</v>
      </c>
      <c r="AY117" s="7">
        <v>7.3847357485143497E-5</v>
      </c>
      <c r="AZ117" s="7">
        <v>0</v>
      </c>
      <c r="BA117" s="7">
        <v>7.0549691365635604E-5</v>
      </c>
      <c r="BB117" s="7">
        <v>0</v>
      </c>
      <c r="BC117" s="7">
        <v>7.8804234880363195E-6</v>
      </c>
      <c r="BD117" s="7">
        <v>0</v>
      </c>
      <c r="BE117" s="7">
        <v>0</v>
      </c>
      <c r="BF117" s="7">
        <v>0</v>
      </c>
      <c r="BG117" s="7">
        <v>0</v>
      </c>
      <c r="BH117" s="7">
        <v>0</v>
      </c>
      <c r="BI117" s="7">
        <v>0</v>
      </c>
      <c r="BJ117" s="7">
        <v>0</v>
      </c>
      <c r="BK117" s="7">
        <v>0</v>
      </c>
      <c r="BL117" s="7">
        <v>0</v>
      </c>
      <c r="BM117" s="7">
        <v>0</v>
      </c>
      <c r="BN117" s="7">
        <v>0</v>
      </c>
      <c r="BO117" s="7">
        <v>0</v>
      </c>
      <c r="BP117" s="7">
        <v>0</v>
      </c>
      <c r="BQ117" s="7">
        <v>0</v>
      </c>
      <c r="BR117" s="7">
        <v>0</v>
      </c>
      <c r="BS117" s="7">
        <v>0</v>
      </c>
      <c r="BT117" s="7">
        <v>0</v>
      </c>
      <c r="BU117" s="7">
        <v>0</v>
      </c>
      <c r="BV117" s="7">
        <v>0</v>
      </c>
      <c r="BW117" s="7">
        <v>0</v>
      </c>
      <c r="BX117" s="7">
        <v>0</v>
      </c>
      <c r="BY117" s="7">
        <v>0</v>
      </c>
      <c r="BZ117" s="7">
        <v>0</v>
      </c>
      <c r="CA117" s="7">
        <v>0</v>
      </c>
      <c r="CB117" s="7">
        <v>0</v>
      </c>
      <c r="CC117" s="7">
        <v>0</v>
      </c>
      <c r="CD117" s="7"/>
      <c r="CE117" s="7">
        <v>0</v>
      </c>
    </row>
    <row r="118" spans="1:83">
      <c r="A118" s="4" t="s">
        <v>143</v>
      </c>
      <c r="B118" s="6">
        <v>138</v>
      </c>
      <c r="C118" s="7">
        <v>8.7566420893678601E-4</v>
      </c>
      <c r="D118" s="7">
        <v>1.92476644720889E-3</v>
      </c>
      <c r="E118" s="7">
        <v>8.7566420893678601E-4</v>
      </c>
      <c r="F118" s="7">
        <v>1.92476644720889E-3</v>
      </c>
      <c r="G118" s="7">
        <v>8.7566420893678601E-4</v>
      </c>
      <c r="H118" s="7">
        <v>1.92476644720889E-3</v>
      </c>
      <c r="I118" s="7">
        <v>8.7566420893678601E-4</v>
      </c>
      <c r="J118" s="7">
        <v>1.92476644720889E-3</v>
      </c>
      <c r="K118" s="7">
        <v>8.7566420893678601E-4</v>
      </c>
      <c r="L118" s="7">
        <v>1.92476644720889E-3</v>
      </c>
      <c r="M118" s="7">
        <v>8.7566420893678601E-4</v>
      </c>
      <c r="N118" s="7">
        <v>1.92476644720889E-3</v>
      </c>
      <c r="O118" s="7">
        <v>8.7566420893678601E-4</v>
      </c>
      <c r="P118" s="7">
        <v>1.92476644720889E-3</v>
      </c>
      <c r="Q118" s="7">
        <v>8.7566420893678601E-4</v>
      </c>
      <c r="R118" s="7">
        <v>1.92476644720889E-3</v>
      </c>
      <c r="S118" s="7">
        <v>8.7566420893678601E-4</v>
      </c>
      <c r="T118" s="7">
        <v>1.92476644720889E-3</v>
      </c>
      <c r="U118" s="7">
        <v>8.73938563705237E-4</v>
      </c>
      <c r="V118" s="7">
        <v>1.92476644720889E-3</v>
      </c>
      <c r="W118" s="7">
        <v>8.73938563705237E-4</v>
      </c>
      <c r="X118" s="7">
        <v>1.92476644720889E-3</v>
      </c>
      <c r="Y118" s="7">
        <v>8.3952118943801505E-4</v>
      </c>
      <c r="Z118" s="7">
        <v>1.87560974355381E-3</v>
      </c>
      <c r="AA118" s="7">
        <v>8.2860266989611602E-4</v>
      </c>
      <c r="AB118" s="7">
        <v>1.6784721128261799E-3</v>
      </c>
      <c r="AC118" s="7">
        <v>7.8965367028106695E-4</v>
      </c>
      <c r="AD118" s="7">
        <v>1.2590483280894599E-3</v>
      </c>
      <c r="AE118" s="7">
        <v>7.6299204880541402E-4</v>
      </c>
      <c r="AF118" s="7">
        <v>7.65458391883636E-4</v>
      </c>
      <c r="AG118" s="7">
        <v>7.20493673380738E-4</v>
      </c>
      <c r="AH118" s="7">
        <v>3.7045852045918399E-4</v>
      </c>
      <c r="AI118" s="7">
        <v>6.2749984409063105E-4</v>
      </c>
      <c r="AJ118" s="7">
        <v>1.2343957610728E-4</v>
      </c>
      <c r="AK118" s="7">
        <v>4.9739754691291405E-4</v>
      </c>
      <c r="AL118" s="7">
        <v>2.4636712319089699E-5</v>
      </c>
      <c r="AM118" s="7">
        <v>3.7870309210875799E-4</v>
      </c>
      <c r="AN118" s="7">
        <v>0</v>
      </c>
      <c r="AO118" s="7">
        <v>2.6118017695532102E-4</v>
      </c>
      <c r="AP118" s="7">
        <v>0</v>
      </c>
      <c r="AQ118" s="7">
        <v>1.8720430681843601E-4</v>
      </c>
      <c r="AR118" s="7">
        <v>0</v>
      </c>
      <c r="AS118" s="7">
        <v>1.4527913156309099E-4</v>
      </c>
      <c r="AT118" s="7">
        <v>0</v>
      </c>
      <c r="AU118" s="7">
        <v>1.2766636063396599E-4</v>
      </c>
      <c r="AV118" s="7">
        <v>0</v>
      </c>
      <c r="AW118" s="7">
        <v>1.05420071123523E-4</v>
      </c>
      <c r="AX118" s="7">
        <v>0</v>
      </c>
      <c r="AY118" s="7">
        <v>9.1917580087659203E-5</v>
      </c>
      <c r="AZ118" s="7">
        <v>0</v>
      </c>
      <c r="BA118" s="7">
        <v>7.8041448969390603E-5</v>
      </c>
      <c r="BB118" s="7">
        <v>0</v>
      </c>
      <c r="BC118" s="7">
        <v>7.8804234880363195E-6</v>
      </c>
      <c r="BD118" s="7">
        <v>0</v>
      </c>
      <c r="BE118" s="7">
        <v>0</v>
      </c>
      <c r="BF118" s="7">
        <v>0</v>
      </c>
      <c r="BG118" s="7">
        <v>0</v>
      </c>
      <c r="BH118" s="7">
        <v>0</v>
      </c>
      <c r="BI118" s="7">
        <v>0</v>
      </c>
      <c r="BJ118" s="7">
        <v>0</v>
      </c>
      <c r="BK118" s="7">
        <v>0</v>
      </c>
      <c r="BL118" s="7">
        <v>0</v>
      </c>
      <c r="BM118" s="7">
        <v>0</v>
      </c>
      <c r="BN118" s="7">
        <v>0</v>
      </c>
      <c r="BO118" s="7">
        <v>0</v>
      </c>
      <c r="BP118" s="7">
        <v>0</v>
      </c>
      <c r="BQ118" s="7">
        <v>0</v>
      </c>
      <c r="BR118" s="7">
        <v>0</v>
      </c>
      <c r="BS118" s="7">
        <v>0</v>
      </c>
      <c r="BT118" s="7">
        <v>0</v>
      </c>
      <c r="BU118" s="7">
        <v>0</v>
      </c>
      <c r="BV118" s="7">
        <v>0</v>
      </c>
      <c r="BW118" s="7">
        <v>0</v>
      </c>
      <c r="BX118" s="7">
        <v>0</v>
      </c>
      <c r="BY118" s="7">
        <v>0</v>
      </c>
      <c r="BZ118" s="7">
        <v>0</v>
      </c>
      <c r="CA118" s="7">
        <v>0</v>
      </c>
      <c r="CB118" s="7">
        <v>0</v>
      </c>
      <c r="CC118" s="7">
        <v>0</v>
      </c>
      <c r="CD118" s="7"/>
      <c r="CE118" s="7">
        <v>0</v>
      </c>
    </row>
    <row r="119" spans="1:83">
      <c r="A119" s="4" t="s">
        <v>145</v>
      </c>
      <c r="B119" s="6">
        <v>139</v>
      </c>
      <c r="C119" s="7">
        <v>1.55407712749162E-3</v>
      </c>
      <c r="D119" s="7">
        <v>1.5948071144615699E-3</v>
      </c>
      <c r="E119" s="7">
        <v>1.55407712749162E-3</v>
      </c>
      <c r="F119" s="7">
        <v>1.5948071144615699E-3</v>
      </c>
      <c r="G119" s="7">
        <v>1.55407712749162E-3</v>
      </c>
      <c r="H119" s="7">
        <v>1.5948071144615699E-3</v>
      </c>
      <c r="I119" s="7">
        <v>1.55407712749162E-3</v>
      </c>
      <c r="J119" s="7">
        <v>1.5948071144615699E-3</v>
      </c>
      <c r="K119" s="7">
        <v>1.55407712749162E-3</v>
      </c>
      <c r="L119" s="7">
        <v>1.5948071144615699E-3</v>
      </c>
      <c r="M119" s="7">
        <v>1.55407712749162E-3</v>
      </c>
      <c r="N119" s="7">
        <v>1.5948071144615699E-3</v>
      </c>
      <c r="O119" s="7">
        <v>1.55407712749162E-3</v>
      </c>
      <c r="P119" s="7">
        <v>1.5948071144615699E-3</v>
      </c>
      <c r="Q119" s="7">
        <v>1.55407712749162E-3</v>
      </c>
      <c r="R119" s="7">
        <v>1.5948071144615699E-3</v>
      </c>
      <c r="S119" s="7">
        <v>1.55407712749162E-3</v>
      </c>
      <c r="T119" s="7">
        <v>1.5948071144615699E-3</v>
      </c>
      <c r="U119" s="7">
        <v>1.55407712749162E-3</v>
      </c>
      <c r="V119" s="7">
        <v>1.5948071144615699E-3</v>
      </c>
      <c r="W119" s="7">
        <v>1.4316040801142999E-3</v>
      </c>
      <c r="X119" s="7">
        <v>1.5948071144615699E-3</v>
      </c>
      <c r="Y119" s="7">
        <v>1.4316040801142999E-3</v>
      </c>
      <c r="Z119" s="7">
        <v>1.5948071144615699E-3</v>
      </c>
      <c r="AA119" s="7">
        <v>1.1558150745263199E-3</v>
      </c>
      <c r="AB119" s="7">
        <v>1.5553203253081201E-3</v>
      </c>
      <c r="AC119" s="7">
        <v>1.09161033449879E-3</v>
      </c>
      <c r="AD119" s="7">
        <v>1.3969628383338299E-3</v>
      </c>
      <c r="AE119" s="7">
        <v>9.0138251738015103E-4</v>
      </c>
      <c r="AF119" s="7">
        <v>1.0665772508779701E-3</v>
      </c>
      <c r="AG119" s="7">
        <v>7.6661010113064101E-4</v>
      </c>
      <c r="AH119" s="7">
        <v>6.9627542436799398E-4</v>
      </c>
      <c r="AI119" s="7">
        <v>6.4693755904892097E-4</v>
      </c>
      <c r="AJ119" s="7">
        <v>2.12411497717004E-4</v>
      </c>
      <c r="AK119" s="7">
        <v>5.3413351153388698E-4</v>
      </c>
      <c r="AL119" s="7">
        <v>6.6435207045782696E-5</v>
      </c>
      <c r="AM119" s="7">
        <v>4.36266564279805E-4</v>
      </c>
      <c r="AN119" s="7">
        <v>1.32594839958288E-5</v>
      </c>
      <c r="AO119" s="7">
        <v>3.3033237601303198E-4</v>
      </c>
      <c r="AP119" s="7">
        <v>0</v>
      </c>
      <c r="AQ119" s="7">
        <v>2.5035421923670198E-4</v>
      </c>
      <c r="AR119" s="7">
        <v>0</v>
      </c>
      <c r="AS119" s="7">
        <v>1.9454484532745501E-4</v>
      </c>
      <c r="AT119" s="7">
        <v>0</v>
      </c>
      <c r="AU119" s="7">
        <v>1.69428336199558E-4</v>
      </c>
      <c r="AV119" s="7">
        <v>0</v>
      </c>
      <c r="AW119" s="7">
        <v>1.4018454398972001E-4</v>
      </c>
      <c r="AX119" s="7">
        <v>0</v>
      </c>
      <c r="AY119" s="7">
        <v>1.1804578052526399E-4</v>
      </c>
      <c r="AZ119" s="7">
        <v>0</v>
      </c>
      <c r="BA119" s="7">
        <v>7.8041448969390603E-5</v>
      </c>
      <c r="BB119" s="7">
        <v>0</v>
      </c>
      <c r="BC119" s="7">
        <v>7.8804234880363195E-6</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c r="CE119" s="7">
        <v>0</v>
      </c>
    </row>
    <row r="120" spans="1:83">
      <c r="A120" s="4" t="s">
        <v>146</v>
      </c>
      <c r="B120" s="6">
        <v>140</v>
      </c>
      <c r="C120" s="7">
        <v>4.97678495406504E-4</v>
      </c>
      <c r="D120" s="7">
        <v>2.19911028645539E-3</v>
      </c>
      <c r="E120" s="7">
        <v>4.97678495406504E-4</v>
      </c>
      <c r="F120" s="7">
        <v>2.19911028645539E-3</v>
      </c>
      <c r="G120" s="7">
        <v>4.97678495406504E-4</v>
      </c>
      <c r="H120" s="7">
        <v>2.19911028645539E-3</v>
      </c>
      <c r="I120" s="7">
        <v>4.97678495406504E-4</v>
      </c>
      <c r="J120" s="7">
        <v>2.19911028645539E-3</v>
      </c>
      <c r="K120" s="7">
        <v>4.97678495406504E-4</v>
      </c>
      <c r="L120" s="7">
        <v>2.19911028645539E-3</v>
      </c>
      <c r="M120" s="7">
        <v>4.97678495406504E-4</v>
      </c>
      <c r="N120" s="7">
        <v>2.19911028645539E-3</v>
      </c>
      <c r="O120" s="7">
        <v>4.97678495406504E-4</v>
      </c>
      <c r="P120" s="7">
        <v>2.19911028645539E-3</v>
      </c>
      <c r="Q120" s="7">
        <v>4.97678495406504E-4</v>
      </c>
      <c r="R120" s="7">
        <v>2.19911028645539E-3</v>
      </c>
      <c r="S120" s="7">
        <v>4.97678495406504E-4</v>
      </c>
      <c r="T120" s="7">
        <v>2.19911028645539E-3</v>
      </c>
      <c r="U120" s="7">
        <v>4.9643028774928497E-4</v>
      </c>
      <c r="V120" s="7">
        <v>2.19911028645539E-3</v>
      </c>
      <c r="W120" s="7">
        <v>4.9643028774928497E-4</v>
      </c>
      <c r="X120" s="7">
        <v>2.1429471021829302E-3</v>
      </c>
      <c r="Y120" s="7">
        <v>4.6246162747456602E-4</v>
      </c>
      <c r="Z120" s="7">
        <v>1.9177107405406E-3</v>
      </c>
      <c r="AA120" s="7">
        <v>4.6072687190819702E-4</v>
      </c>
      <c r="AB120" s="7">
        <v>1.4385049850910599E-3</v>
      </c>
      <c r="AC120" s="7">
        <v>4.3489572033750799E-4</v>
      </c>
      <c r="AD120" s="7">
        <v>8.7456191159495495E-4</v>
      </c>
      <c r="AE120" s="7">
        <v>4.2757233696069099E-4</v>
      </c>
      <c r="AF120" s="7">
        <v>4.2326129709305401E-4</v>
      </c>
      <c r="AG120" s="7">
        <v>4.2278136044724199E-4</v>
      </c>
      <c r="AH120" s="7">
        <v>1.4103385996102599E-4</v>
      </c>
      <c r="AI120" s="7">
        <v>3.9142627157468202E-4</v>
      </c>
      <c r="AJ120" s="7">
        <v>2.8148270957223501E-5</v>
      </c>
      <c r="AK120" s="7">
        <v>3.7122030875101701E-4</v>
      </c>
      <c r="AL120" s="7">
        <v>0</v>
      </c>
      <c r="AM120" s="7">
        <v>3.3270050270343699E-4</v>
      </c>
      <c r="AN120" s="7">
        <v>0</v>
      </c>
      <c r="AO120" s="7">
        <v>3.0523602104101698E-4</v>
      </c>
      <c r="AP120" s="7">
        <v>0</v>
      </c>
      <c r="AQ120" s="7">
        <v>2.7410756810909199E-4</v>
      </c>
      <c r="AR120" s="7">
        <v>0</v>
      </c>
      <c r="AS120" s="7">
        <v>2.3747864249540099E-4</v>
      </c>
      <c r="AT120" s="7">
        <v>0</v>
      </c>
      <c r="AU120" s="7">
        <v>2.1205856387431299E-4</v>
      </c>
      <c r="AV120" s="7">
        <v>0</v>
      </c>
      <c r="AW120" s="7">
        <v>1.62010186829141E-4</v>
      </c>
      <c r="AX120" s="7">
        <v>0</v>
      </c>
      <c r="AY120" s="7">
        <v>1.2210189228902999E-4</v>
      </c>
      <c r="AZ120" s="7">
        <v>0</v>
      </c>
      <c r="BA120" s="7">
        <v>7.8041448969390603E-5</v>
      </c>
      <c r="BB120" s="7">
        <v>0</v>
      </c>
      <c r="BC120" s="7">
        <v>7.8804234880363195E-6</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c r="CE120" s="7">
        <v>0</v>
      </c>
    </row>
    <row r="121" spans="1:83">
      <c r="A121" s="4" t="s">
        <v>147</v>
      </c>
      <c r="B121" s="6">
        <v>142</v>
      </c>
      <c r="C121" s="7">
        <v>6.5433419953404403E-4</v>
      </c>
      <c r="D121" s="7">
        <v>1.1987183910357601E-3</v>
      </c>
      <c r="E121" s="7">
        <v>6.5433419953404403E-4</v>
      </c>
      <c r="F121" s="7">
        <v>1.1987183910357601E-3</v>
      </c>
      <c r="G121" s="7">
        <v>6.5433419953404403E-4</v>
      </c>
      <c r="H121" s="7">
        <v>1.1987183910357601E-3</v>
      </c>
      <c r="I121" s="7">
        <v>6.5433419953404403E-4</v>
      </c>
      <c r="J121" s="7">
        <v>1.1987183910357601E-3</v>
      </c>
      <c r="K121" s="7">
        <v>6.5433419953404403E-4</v>
      </c>
      <c r="L121" s="7">
        <v>1.1987183910357601E-3</v>
      </c>
      <c r="M121" s="7">
        <v>6.5433419953404403E-4</v>
      </c>
      <c r="N121" s="7">
        <v>1.1987183910357601E-3</v>
      </c>
      <c r="O121" s="7">
        <v>6.5433419953404403E-4</v>
      </c>
      <c r="P121" s="7">
        <v>1.1987183910357601E-3</v>
      </c>
      <c r="Q121" s="7">
        <v>6.5433419953404403E-4</v>
      </c>
      <c r="R121" s="7">
        <v>1.1987183910357601E-3</v>
      </c>
      <c r="S121" s="7">
        <v>6.5433419953404403E-4</v>
      </c>
      <c r="T121" s="7">
        <v>1.1987183910357601E-3</v>
      </c>
      <c r="U121" s="7">
        <v>6.5433419953404403E-4</v>
      </c>
      <c r="V121" s="7">
        <v>1.1987183910357601E-3</v>
      </c>
      <c r="W121" s="7">
        <v>6.5433419953404403E-4</v>
      </c>
      <c r="X121" s="7">
        <v>1.1987183910357601E-3</v>
      </c>
      <c r="Y121" s="7">
        <v>6.5433419953404403E-4</v>
      </c>
      <c r="Z121" s="7">
        <v>1.1987183910357601E-3</v>
      </c>
      <c r="AA121" s="7">
        <v>6.5433419953404403E-4</v>
      </c>
      <c r="AB121" s="7">
        <v>1.1987183910357601E-3</v>
      </c>
      <c r="AC121" s="7">
        <v>6.5433419953404403E-4</v>
      </c>
      <c r="AD121" s="7">
        <v>1.1987183910357601E-3</v>
      </c>
      <c r="AE121" s="7">
        <v>6.5433419953404403E-4</v>
      </c>
      <c r="AF121" s="7">
        <v>1.1987183910357601E-3</v>
      </c>
      <c r="AG121" s="7">
        <v>6.5433419953404403E-4</v>
      </c>
      <c r="AH121" s="7">
        <v>1.1987183910357601E-3</v>
      </c>
      <c r="AI121" s="7">
        <v>6.5433419953404403E-4</v>
      </c>
      <c r="AJ121" s="7">
        <v>1.0336112777957799E-3</v>
      </c>
      <c r="AK121" s="7">
        <v>5.6236924989486897E-4</v>
      </c>
      <c r="AL121" s="7">
        <v>8.7101717193317904E-4</v>
      </c>
      <c r="AM121" s="7">
        <v>5.55211530349567E-4</v>
      </c>
      <c r="AN121" s="7">
        <v>6.7949712316279305E-4</v>
      </c>
      <c r="AO121" s="7">
        <v>3.7539035948777301E-4</v>
      </c>
      <c r="AP121" s="7">
        <v>4.3518734254019799E-4</v>
      </c>
      <c r="AQ121" s="7">
        <v>3.6017978108339297E-4</v>
      </c>
      <c r="AR121" s="7">
        <v>2.5553105178094301E-4</v>
      </c>
      <c r="AS121" s="7">
        <v>3.1542932616496401E-4</v>
      </c>
      <c r="AT121" s="7">
        <v>1.0729067548821E-4</v>
      </c>
      <c r="AU121" s="7">
        <v>2.8776226225676801E-4</v>
      </c>
      <c r="AV121" s="7">
        <v>3.5750063154497699E-5</v>
      </c>
      <c r="AW121" s="7">
        <v>2.0027887484574199E-4</v>
      </c>
      <c r="AX121" s="7">
        <v>7.1351834565672597E-6</v>
      </c>
      <c r="AY121" s="7">
        <v>1.2210189228902999E-4</v>
      </c>
      <c r="AZ121" s="7">
        <v>0</v>
      </c>
      <c r="BA121" s="7">
        <v>7.8041448969390603E-5</v>
      </c>
      <c r="BB121" s="7">
        <v>0</v>
      </c>
      <c r="BC121" s="7">
        <v>7.8804234880363195E-6</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c r="CE121" s="7">
        <v>0</v>
      </c>
    </row>
    <row r="122" spans="1:83">
      <c r="A122" s="4" t="s">
        <v>148</v>
      </c>
      <c r="B122" s="6">
        <v>141</v>
      </c>
      <c r="C122" s="7">
        <v>2.9409859576643598E-4</v>
      </c>
      <c r="D122" s="7">
        <v>1.14445769498914E-3</v>
      </c>
      <c r="E122" s="7">
        <v>2.9409859576643598E-4</v>
      </c>
      <c r="F122" s="7">
        <v>1.14445769498914E-3</v>
      </c>
      <c r="G122" s="7">
        <v>2.9409859576643598E-4</v>
      </c>
      <c r="H122" s="7">
        <v>1.14445769498914E-3</v>
      </c>
      <c r="I122" s="7">
        <v>2.9409859576643598E-4</v>
      </c>
      <c r="J122" s="7">
        <v>1.14445769498914E-3</v>
      </c>
      <c r="K122" s="7">
        <v>2.9409859576643598E-4</v>
      </c>
      <c r="L122" s="7">
        <v>1.14445769498914E-3</v>
      </c>
      <c r="M122" s="7">
        <v>2.9409859576643598E-4</v>
      </c>
      <c r="N122" s="7">
        <v>1.14445769498914E-3</v>
      </c>
      <c r="O122" s="7">
        <v>2.9409859576643598E-4</v>
      </c>
      <c r="P122" s="7">
        <v>1.14445769498914E-3</v>
      </c>
      <c r="Q122" s="7">
        <v>2.9409859576643598E-4</v>
      </c>
      <c r="R122" s="7">
        <v>1.14445769498914E-3</v>
      </c>
      <c r="S122" s="7">
        <v>2.9409859576643598E-4</v>
      </c>
      <c r="T122" s="7">
        <v>1.14445769498914E-3</v>
      </c>
      <c r="U122" s="7">
        <v>2.9409859576643598E-4</v>
      </c>
      <c r="V122" s="7">
        <v>1.14445769498914E-3</v>
      </c>
      <c r="W122" s="7">
        <v>2.9409859576643598E-4</v>
      </c>
      <c r="X122" s="7">
        <v>1.14445769498914E-3</v>
      </c>
      <c r="Y122" s="7">
        <v>2.9409859576643598E-4</v>
      </c>
      <c r="Z122" s="7">
        <v>1.14445769498914E-3</v>
      </c>
      <c r="AA122" s="7">
        <v>2.9409859576643598E-4</v>
      </c>
      <c r="AB122" s="7">
        <v>1.14445769498914E-3</v>
      </c>
      <c r="AC122" s="7">
        <v>2.9409859576643598E-4</v>
      </c>
      <c r="AD122" s="7">
        <v>1.14445769498914E-3</v>
      </c>
      <c r="AE122" s="7">
        <v>2.9409859576643598E-4</v>
      </c>
      <c r="AF122" s="7">
        <v>1.14445769498914E-3</v>
      </c>
      <c r="AG122" s="7">
        <v>2.9409859576643598E-4</v>
      </c>
      <c r="AH122" s="7">
        <v>1.14445769498914E-3</v>
      </c>
      <c r="AI122" s="7">
        <v>2.9409859576643598E-4</v>
      </c>
      <c r="AJ122" s="7">
        <v>9.9880365085782698E-4</v>
      </c>
      <c r="AK122" s="7">
        <v>2.9409859576643598E-4</v>
      </c>
      <c r="AL122" s="7">
        <v>8.6869486841437702E-4</v>
      </c>
      <c r="AM122" s="7">
        <v>2.9409859576643598E-4</v>
      </c>
      <c r="AN122" s="7">
        <v>7.3901811654043695E-4</v>
      </c>
      <c r="AO122" s="7">
        <v>2.59670838191698E-4</v>
      </c>
      <c r="AP122" s="7">
        <v>5.8247231983739702E-4</v>
      </c>
      <c r="AQ122" s="7">
        <v>2.5492967915560002E-4</v>
      </c>
      <c r="AR122" s="7">
        <v>3.7835625235476002E-4</v>
      </c>
      <c r="AS122" s="7">
        <v>2.5492967915560002E-4</v>
      </c>
      <c r="AT122" s="7">
        <v>2.2258762635327399E-4</v>
      </c>
      <c r="AU122" s="7">
        <v>2.4171831289155799E-4</v>
      </c>
      <c r="AV122" s="7">
        <v>9.4188046435284302E-5</v>
      </c>
      <c r="AW122" s="7">
        <v>1.8347871769036899E-4</v>
      </c>
      <c r="AX122" s="7">
        <v>3.1384168224661499E-5</v>
      </c>
      <c r="AY122" s="7">
        <v>1.18804226169522E-4</v>
      </c>
      <c r="AZ122" s="7">
        <v>6.2638154497086901E-6</v>
      </c>
      <c r="BA122" s="7">
        <v>7.8041448969390603E-5</v>
      </c>
      <c r="BB122" s="7">
        <v>0</v>
      </c>
      <c r="BC122" s="7">
        <v>7.8804234880363195E-6</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c r="CE122" s="7">
        <v>0</v>
      </c>
    </row>
    <row r="123" spans="1:83">
      <c r="A123" s="4" t="s">
        <v>149</v>
      </c>
      <c r="B123" s="6">
        <v>623</v>
      </c>
      <c r="C123" s="7">
        <v>5.4067817085283404E-3</v>
      </c>
      <c r="D123" s="7"/>
      <c r="E123" s="7">
        <v>5.4067817085283404E-3</v>
      </c>
      <c r="F123" s="7"/>
      <c r="G123" s="7">
        <v>5.4067817085283404E-3</v>
      </c>
      <c r="H123" s="7"/>
      <c r="I123" s="7">
        <v>5.4067817083819202E-3</v>
      </c>
      <c r="J123" s="7"/>
      <c r="K123" s="7">
        <v>5.4067810545945904E-3</v>
      </c>
      <c r="L123" s="7"/>
      <c r="M123" s="7">
        <v>5.4067808527090899E-3</v>
      </c>
      <c r="N123" s="7"/>
      <c r="O123" s="7">
        <v>5.4067793454072102E-3</v>
      </c>
      <c r="P123" s="7"/>
      <c r="Q123" s="7">
        <v>5.4067753742588097E-3</v>
      </c>
      <c r="R123" s="7"/>
      <c r="S123" s="7">
        <v>5.40675696939913E-3</v>
      </c>
      <c r="T123" s="7"/>
      <c r="U123" s="7">
        <v>5.4054738476323099E-3</v>
      </c>
      <c r="V123" s="7"/>
      <c r="W123" s="7">
        <v>5.3523290349238202E-3</v>
      </c>
      <c r="X123" s="7"/>
      <c r="Y123" s="7">
        <v>5.3267844129021701E-3</v>
      </c>
      <c r="Z123" s="7"/>
      <c r="AA123" s="7">
        <v>5.31171798184139E-3</v>
      </c>
      <c r="AB123" s="7"/>
      <c r="AC123" s="7">
        <v>4.8921346618201302E-3</v>
      </c>
      <c r="AD123" s="7"/>
      <c r="AE123" s="7">
        <v>4.4058948353018499E-3</v>
      </c>
      <c r="AF123" s="7"/>
      <c r="AG123" s="7">
        <v>3.6297328021887001E-3</v>
      </c>
      <c r="AH123" s="7"/>
      <c r="AI123" s="7">
        <v>2.4175589555944801E-3</v>
      </c>
      <c r="AJ123" s="7"/>
      <c r="AK123" s="7">
        <v>1.63852515794896E-3</v>
      </c>
      <c r="AL123" s="7"/>
      <c r="AM123" s="7">
        <v>1.08705753636722E-3</v>
      </c>
      <c r="AN123" s="7"/>
      <c r="AO123" s="7">
        <v>8.22055637396902E-4</v>
      </c>
      <c r="AP123" s="7"/>
      <c r="AQ123" s="7">
        <v>6.6289444409281702E-4</v>
      </c>
      <c r="AR123" s="7"/>
      <c r="AS123" s="7">
        <v>5.8646041170484504E-4</v>
      </c>
      <c r="AT123" s="7"/>
      <c r="AU123" s="7">
        <v>5.2828855377640095E-4</v>
      </c>
      <c r="AV123" s="7"/>
      <c r="AW123" s="7">
        <v>3.8661832689631398E-4</v>
      </c>
      <c r="AX123" s="7"/>
      <c r="AY123" s="7">
        <v>3.2621089423330699E-4</v>
      </c>
      <c r="AZ123" s="7"/>
      <c r="BA123" s="7">
        <v>2.9561224154476602E-4</v>
      </c>
      <c r="BB123" s="7"/>
      <c r="BC123" s="7">
        <v>2.43558705187321E-4</v>
      </c>
      <c r="BD123" s="7"/>
      <c r="BE123" s="7">
        <v>8.07485000394592E-5</v>
      </c>
      <c r="BF123" s="7"/>
      <c r="BG123" s="7">
        <v>6.8462213435475897E-6</v>
      </c>
      <c r="BH123" s="7"/>
      <c r="BI123" s="7">
        <v>0</v>
      </c>
      <c r="BJ123" s="7"/>
      <c r="BK123" s="7">
        <v>0</v>
      </c>
      <c r="BL123" s="7"/>
      <c r="BM123" s="7">
        <v>0</v>
      </c>
      <c r="BN123" s="7"/>
      <c r="BO123" s="7">
        <v>0</v>
      </c>
      <c r="BP123" s="7"/>
      <c r="BQ123" s="7">
        <v>0</v>
      </c>
      <c r="BR123" s="7"/>
      <c r="BS123" s="7">
        <v>0</v>
      </c>
      <c r="BT123" s="7"/>
      <c r="BU123" s="7">
        <v>0</v>
      </c>
      <c r="BV123" s="7"/>
      <c r="BW123" s="7">
        <v>0</v>
      </c>
      <c r="BX123" s="7"/>
      <c r="BY123" s="7">
        <v>0</v>
      </c>
      <c r="BZ123" s="7"/>
      <c r="CA123" s="7">
        <v>0</v>
      </c>
      <c r="CB123" s="7"/>
      <c r="CC123" s="7">
        <v>0</v>
      </c>
      <c r="CD123" s="7"/>
      <c r="CE123" s="7">
        <v>0</v>
      </c>
    </row>
    <row r="124" spans="1:83">
      <c r="A124" s="4" t="s">
        <v>150</v>
      </c>
      <c r="B124" s="6">
        <v>636</v>
      </c>
      <c r="C124" s="7">
        <v>2.5359237426330898E-3</v>
      </c>
      <c r="D124" s="7">
        <v>1.8957131981973401E-3</v>
      </c>
      <c r="E124" s="7">
        <v>2.5359237426330898E-3</v>
      </c>
      <c r="F124" s="7">
        <v>1.8957131981973401E-3</v>
      </c>
      <c r="G124" s="7">
        <v>2.5359237426330898E-3</v>
      </c>
      <c r="H124" s="7">
        <v>1.8957131981973401E-3</v>
      </c>
      <c r="I124" s="7">
        <v>2.5359237426330898E-3</v>
      </c>
      <c r="J124" s="7">
        <v>1.8957131981973401E-3</v>
      </c>
      <c r="K124" s="7">
        <v>2.5359229984416799E-3</v>
      </c>
      <c r="L124" s="7">
        <v>1.8957131981973401E-3</v>
      </c>
      <c r="M124" s="7">
        <v>2.5359217356851699E-3</v>
      </c>
      <c r="N124" s="7">
        <v>1.8957131981973401E-3</v>
      </c>
      <c r="O124" s="7">
        <v>2.5359194047548102E-3</v>
      </c>
      <c r="P124" s="7">
        <v>1.8957131981973401E-3</v>
      </c>
      <c r="Q124" s="7">
        <v>2.5359183280490899E-3</v>
      </c>
      <c r="R124" s="7">
        <v>1.8957131981973401E-3</v>
      </c>
      <c r="S124" s="7">
        <v>2.5359149488318302E-3</v>
      </c>
      <c r="T124" s="7">
        <v>1.8957131981973401E-3</v>
      </c>
      <c r="U124" s="7">
        <v>2.5358595048204299E-3</v>
      </c>
      <c r="V124" s="7">
        <v>1.8957131981973401E-3</v>
      </c>
      <c r="W124" s="7">
        <v>2.52837401759963E-3</v>
      </c>
      <c r="X124" s="7">
        <v>1.8957131981973401E-3</v>
      </c>
      <c r="Y124" s="7">
        <v>2.3178703143779799E-3</v>
      </c>
      <c r="Z124" s="7">
        <v>1.8957131981973401E-3</v>
      </c>
      <c r="AA124" s="7">
        <v>2.1358741245108399E-3</v>
      </c>
      <c r="AB124" s="7">
        <v>1.8957131981973401E-3</v>
      </c>
      <c r="AC124" s="7">
        <v>2.0882754271470301E-3</v>
      </c>
      <c r="AD124" s="7">
        <v>1.8957131981973401E-3</v>
      </c>
      <c r="AE124" s="7">
        <v>1.87482043412321E-3</v>
      </c>
      <c r="AF124" s="7">
        <v>1.8957131981973401E-3</v>
      </c>
      <c r="AG124" s="7">
        <v>1.83325899496761E-3</v>
      </c>
      <c r="AH124" s="7">
        <v>1.8957131981973401E-3</v>
      </c>
      <c r="AI124" s="7">
        <v>1.7332272867873E-3</v>
      </c>
      <c r="AJ124" s="7">
        <v>1.57456254175479E-3</v>
      </c>
      <c r="AK124" s="7">
        <v>1.54294054264992E-3</v>
      </c>
      <c r="AL124" s="7">
        <v>1.2085647749233901E-3</v>
      </c>
      <c r="AM124" s="7">
        <v>1.33794651971723E-3</v>
      </c>
      <c r="AN124" s="7">
        <v>7.5605631815713796E-4</v>
      </c>
      <c r="AO124" s="7">
        <v>9.7904732757963403E-4</v>
      </c>
      <c r="AP124" s="7">
        <v>4.4271194520770701E-4</v>
      </c>
      <c r="AQ124" s="7">
        <v>7.09352546547669E-4</v>
      </c>
      <c r="AR124" s="7">
        <v>1.8376535947495001E-4</v>
      </c>
      <c r="AS124" s="7">
        <v>5.2436078942815997E-4</v>
      </c>
      <c r="AT124" s="7">
        <v>6.1232005269257306E-5</v>
      </c>
      <c r="AU124" s="7">
        <v>3.5479758009884202E-4</v>
      </c>
      <c r="AV124" s="7">
        <v>1.22210019356264E-5</v>
      </c>
      <c r="AW124" s="7">
        <v>1.8081106773513899E-4</v>
      </c>
      <c r="AX124" s="7">
        <v>0</v>
      </c>
      <c r="AY124" s="7">
        <v>1.20382158004068E-4</v>
      </c>
      <c r="AZ124" s="7">
        <v>0</v>
      </c>
      <c r="BA124" s="7">
        <v>1.04299199656804E-4</v>
      </c>
      <c r="BB124" s="7">
        <v>0</v>
      </c>
      <c r="BC124" s="7">
        <v>7.5367427222097094E-5</v>
      </c>
      <c r="BD124" s="7">
        <v>0</v>
      </c>
      <c r="BE124" s="7">
        <v>2.3073938080205401E-5</v>
      </c>
      <c r="BF124" s="7">
        <v>0</v>
      </c>
      <c r="BG124" s="7">
        <v>2.0083390329192002E-6</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c r="CE124" s="7">
        <v>0</v>
      </c>
    </row>
    <row r="125" spans="1:83">
      <c r="A125" s="4" t="s">
        <v>152</v>
      </c>
      <c r="B125" s="6">
        <v>635</v>
      </c>
      <c r="C125" s="7">
        <v>2.4485630330393E-3</v>
      </c>
      <c r="D125" s="7">
        <v>1.8660365430144101E-3</v>
      </c>
      <c r="E125" s="7">
        <v>2.4485630330393E-3</v>
      </c>
      <c r="F125" s="7">
        <v>1.8660365430144101E-3</v>
      </c>
      <c r="G125" s="7">
        <v>2.4485630330393E-3</v>
      </c>
      <c r="H125" s="7">
        <v>1.8660365430144101E-3</v>
      </c>
      <c r="I125" s="7">
        <v>2.4485630330393E-3</v>
      </c>
      <c r="J125" s="7">
        <v>1.8660365430144101E-3</v>
      </c>
      <c r="K125" s="7">
        <v>2.4485630330393E-3</v>
      </c>
      <c r="L125" s="7">
        <v>1.8660365430144101E-3</v>
      </c>
      <c r="M125" s="7">
        <v>2.4485630330393E-3</v>
      </c>
      <c r="N125" s="7">
        <v>1.8660365430144101E-3</v>
      </c>
      <c r="O125" s="7">
        <v>2.4485630330393E-3</v>
      </c>
      <c r="P125" s="7">
        <v>1.8660365430144101E-3</v>
      </c>
      <c r="Q125" s="7">
        <v>2.4485630330393E-3</v>
      </c>
      <c r="R125" s="7">
        <v>1.8660365430144101E-3</v>
      </c>
      <c r="S125" s="7">
        <v>2.4485630330393E-3</v>
      </c>
      <c r="T125" s="7">
        <v>1.8660365430144101E-3</v>
      </c>
      <c r="U125" s="7">
        <v>2.4485630330393E-3</v>
      </c>
      <c r="V125" s="7">
        <v>1.8660365430144101E-3</v>
      </c>
      <c r="W125" s="7">
        <v>2.0907336644532901E-3</v>
      </c>
      <c r="X125" s="7">
        <v>1.8660365430144101E-3</v>
      </c>
      <c r="Y125" s="7">
        <v>2.0863041602177902E-3</v>
      </c>
      <c r="Z125" s="7">
        <v>1.8660365430144101E-3</v>
      </c>
      <c r="AA125" s="7">
        <v>1.50868586642455E-3</v>
      </c>
      <c r="AB125" s="7">
        <v>1.8660365430144101E-3</v>
      </c>
      <c r="AC125" s="7">
        <v>1.4228963909344E-3</v>
      </c>
      <c r="AD125" s="7">
        <v>1.8660365430144101E-3</v>
      </c>
      <c r="AE125" s="7">
        <v>1.2077368948470899E-3</v>
      </c>
      <c r="AF125" s="7">
        <v>1.8660365430144101E-3</v>
      </c>
      <c r="AG125" s="7">
        <v>1.0996116267059501E-3</v>
      </c>
      <c r="AH125" s="7">
        <v>1.8660365430144101E-3</v>
      </c>
      <c r="AI125" s="7">
        <v>9.9403214913522907E-4</v>
      </c>
      <c r="AJ125" s="7">
        <v>1.57456254175479E-3</v>
      </c>
      <c r="AK125" s="7">
        <v>9.2138476895667397E-4</v>
      </c>
      <c r="AL125" s="7">
        <v>1.2085647749233901E-3</v>
      </c>
      <c r="AM125" s="7">
        <v>8.3594606408166495E-4</v>
      </c>
      <c r="AN125" s="7">
        <v>7.5605631815713796E-4</v>
      </c>
      <c r="AO125" s="7">
        <v>6.3453719859621598E-4</v>
      </c>
      <c r="AP125" s="7">
        <v>4.4271194520770701E-4</v>
      </c>
      <c r="AQ125" s="7">
        <v>4.7888197067245399E-4</v>
      </c>
      <c r="AR125" s="7">
        <v>1.8376535947495001E-4</v>
      </c>
      <c r="AS125" s="7">
        <v>3.5217343219000899E-4</v>
      </c>
      <c r="AT125" s="7">
        <v>6.1232005269257306E-5</v>
      </c>
      <c r="AU125" s="7">
        <v>2.3825297369444001E-4</v>
      </c>
      <c r="AV125" s="7">
        <v>1.22210019356264E-5</v>
      </c>
      <c r="AW125" s="7">
        <v>1.27073534534441E-4</v>
      </c>
      <c r="AX125" s="7">
        <v>0</v>
      </c>
      <c r="AY125" s="7">
        <v>7.4511316012356005E-5</v>
      </c>
      <c r="AZ125" s="7">
        <v>0</v>
      </c>
      <c r="BA125" s="7">
        <v>6.2686189780708295E-5</v>
      </c>
      <c r="BB125" s="7">
        <v>0</v>
      </c>
      <c r="BC125" s="7">
        <v>4.7235178355474701E-5</v>
      </c>
      <c r="BD125" s="7">
        <v>0</v>
      </c>
      <c r="BE125" s="7">
        <v>1.36155840639635E-5</v>
      </c>
      <c r="BF125" s="7">
        <v>0</v>
      </c>
      <c r="BG125" s="7">
        <v>1.12605599084071E-6</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c r="CE125" s="7">
        <v>0</v>
      </c>
    </row>
    <row r="126" spans="1:83">
      <c r="A126" s="4" t="s">
        <v>154</v>
      </c>
      <c r="B126" s="6">
        <v>702</v>
      </c>
      <c r="C126" s="7">
        <v>7.66255845404664E-4</v>
      </c>
      <c r="D126" s="7">
        <v>5.0548229953358405E-4</v>
      </c>
      <c r="E126" s="7">
        <v>7.66255845404664E-4</v>
      </c>
      <c r="F126" s="7">
        <v>5.0548229953358405E-4</v>
      </c>
      <c r="G126" s="7">
        <v>7.66255845404664E-4</v>
      </c>
      <c r="H126" s="7">
        <v>5.0548229953358405E-4</v>
      </c>
      <c r="I126" s="7">
        <v>7.66255845404664E-4</v>
      </c>
      <c r="J126" s="7">
        <v>5.0548229953358405E-4</v>
      </c>
      <c r="K126" s="7">
        <v>7.66255845404664E-4</v>
      </c>
      <c r="L126" s="7">
        <v>5.0548229953358405E-4</v>
      </c>
      <c r="M126" s="7">
        <v>7.66255845404664E-4</v>
      </c>
      <c r="N126" s="7">
        <v>5.0548229953358405E-4</v>
      </c>
      <c r="O126" s="7">
        <v>7.66255845404664E-4</v>
      </c>
      <c r="P126" s="7">
        <v>5.0548229953358405E-4</v>
      </c>
      <c r="Q126" s="7">
        <v>7.66255845404664E-4</v>
      </c>
      <c r="R126" s="7">
        <v>5.0548229953358405E-4</v>
      </c>
      <c r="S126" s="7">
        <v>7.66255845404664E-4</v>
      </c>
      <c r="T126" s="7">
        <v>5.0548229953358405E-4</v>
      </c>
      <c r="U126" s="7">
        <v>7.66255845404664E-4</v>
      </c>
      <c r="V126" s="7">
        <v>5.0548229953358405E-4</v>
      </c>
      <c r="W126" s="7">
        <v>7.66255845404664E-4</v>
      </c>
      <c r="X126" s="7">
        <v>5.0548229953358405E-4</v>
      </c>
      <c r="Y126" s="7">
        <v>7.66255845404664E-4</v>
      </c>
      <c r="Z126" s="7">
        <v>5.0548229953358405E-4</v>
      </c>
      <c r="AA126" s="7">
        <v>7.66255845404664E-4</v>
      </c>
      <c r="AB126" s="7">
        <v>5.0548229953358405E-4</v>
      </c>
      <c r="AC126" s="7">
        <v>7.66255845404664E-4</v>
      </c>
      <c r="AD126" s="7">
        <v>5.0548229953358405E-4</v>
      </c>
      <c r="AE126" s="7">
        <v>6.8536949158756397E-4</v>
      </c>
      <c r="AF126" s="7">
        <v>4.9795540888615401E-4</v>
      </c>
      <c r="AG126" s="7">
        <v>6.8536949158756397E-4</v>
      </c>
      <c r="AH126" s="7">
        <v>4.6776962996583198E-4</v>
      </c>
      <c r="AI126" s="7">
        <v>2.6680051191282803E-4</v>
      </c>
      <c r="AJ126" s="7">
        <v>2.4763198140081001E-4</v>
      </c>
      <c r="AK126" s="7">
        <v>2.6572683160382398E-4</v>
      </c>
      <c r="AL126" s="7">
        <v>1.43406930303516E-4</v>
      </c>
      <c r="AM126" s="7">
        <v>1.0329194579361299E-4</v>
      </c>
      <c r="AN126" s="7">
        <v>5.6724730618118598E-5</v>
      </c>
      <c r="AO126" s="7">
        <v>9.5083474152612204E-5</v>
      </c>
      <c r="AP126" s="7">
        <v>1.89011085333406E-5</v>
      </c>
      <c r="AQ126" s="7">
        <v>8.25690594563569E-5</v>
      </c>
      <c r="AR126" s="7">
        <v>3.7723815013875E-6</v>
      </c>
      <c r="AS126" s="7">
        <v>7.3465234283927899E-5</v>
      </c>
      <c r="AT126" s="7">
        <v>0</v>
      </c>
      <c r="AU126" s="7">
        <v>6.0804530469361602E-5</v>
      </c>
      <c r="AV126" s="7">
        <v>0</v>
      </c>
      <c r="AW126" s="7">
        <v>2.8979608078953901E-5</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c r="CE126" s="7">
        <v>0</v>
      </c>
    </row>
    <row r="127" spans="1:83">
      <c r="A127" s="4" t="s">
        <v>156</v>
      </c>
      <c r="B127" s="6">
        <v>37</v>
      </c>
      <c r="C127" s="7">
        <v>2.2164258204852298E-3</v>
      </c>
      <c r="D127" s="7">
        <v>1.13872922026072E-3</v>
      </c>
      <c r="E127" s="7">
        <v>2.2164258204852298E-3</v>
      </c>
      <c r="F127" s="7">
        <v>1.13872922026072E-3</v>
      </c>
      <c r="G127" s="7">
        <v>2.2164258204852298E-3</v>
      </c>
      <c r="H127" s="7">
        <v>1.13872922026072E-3</v>
      </c>
      <c r="I127" s="7">
        <v>2.2164258204852298E-3</v>
      </c>
      <c r="J127" s="7">
        <v>1.13872922026072E-3</v>
      </c>
      <c r="K127" s="7">
        <v>2.2164258204852298E-3</v>
      </c>
      <c r="L127" s="7">
        <v>1.13872922026072E-3</v>
      </c>
      <c r="M127" s="7">
        <v>2.2164258204852298E-3</v>
      </c>
      <c r="N127" s="7">
        <v>1.13872922026072E-3</v>
      </c>
      <c r="O127" s="7">
        <v>2.2164258204852298E-3</v>
      </c>
      <c r="P127" s="7">
        <v>1.13872922026072E-3</v>
      </c>
      <c r="Q127" s="7">
        <v>2.2164258204852298E-3</v>
      </c>
      <c r="R127" s="7">
        <v>1.13872922026072E-3</v>
      </c>
      <c r="S127" s="7">
        <v>2.2164258204852298E-3</v>
      </c>
      <c r="T127" s="7">
        <v>1.13872922026072E-3</v>
      </c>
      <c r="U127" s="7">
        <v>2.2164258204852298E-3</v>
      </c>
      <c r="V127" s="7">
        <v>1.13872922026072E-3</v>
      </c>
      <c r="W127" s="7">
        <v>2.2164258204852298E-3</v>
      </c>
      <c r="X127" s="7">
        <v>1.13872922026072E-3</v>
      </c>
      <c r="Y127" s="7">
        <v>1.6667098858503E-3</v>
      </c>
      <c r="Z127" s="7">
        <v>1.13872922026072E-3</v>
      </c>
      <c r="AA127" s="7">
        <v>1.5464272460173399E-3</v>
      </c>
      <c r="AB127" s="7">
        <v>1.13872922026072E-3</v>
      </c>
      <c r="AC127" s="7">
        <v>1.0209134607431999E-3</v>
      </c>
      <c r="AD127" s="7">
        <v>1.13872922026072E-3</v>
      </c>
      <c r="AE127" s="7">
        <v>9.0475691010020803E-4</v>
      </c>
      <c r="AF127" s="7">
        <v>1.13872922026072E-3</v>
      </c>
      <c r="AG127" s="7">
        <v>7.2159626243258903E-4</v>
      </c>
      <c r="AH127" s="7">
        <v>1.13872922026072E-3</v>
      </c>
      <c r="AI127" s="7">
        <v>5.6725203833359798E-4</v>
      </c>
      <c r="AJ127" s="7">
        <v>9.9992594890288902E-4</v>
      </c>
      <c r="AK127" s="7">
        <v>4.41619757492174E-4</v>
      </c>
      <c r="AL127" s="7">
        <v>8.7646003883199298E-4</v>
      </c>
      <c r="AM127" s="7">
        <v>2.7200191526752899E-4</v>
      </c>
      <c r="AN127" s="7">
        <v>7.6575119022338799E-4</v>
      </c>
      <c r="AO127" s="7">
        <v>1.8642949275102499E-4</v>
      </c>
      <c r="AP127" s="7">
        <v>6.5537341271281998E-4</v>
      </c>
      <c r="AQ127" s="7">
        <v>1.22019172496169E-4</v>
      </c>
      <c r="AR127" s="7">
        <v>5.1559763642088996E-4</v>
      </c>
      <c r="AS127" s="7">
        <v>5.4814106598126302E-5</v>
      </c>
      <c r="AT127" s="7">
        <v>3.19921538200253E-4</v>
      </c>
      <c r="AU127" s="7">
        <v>1.9203377832548701E-5</v>
      </c>
      <c r="AV127" s="7">
        <v>1.4641636946624201E-4</v>
      </c>
      <c r="AW127" s="7">
        <v>0</v>
      </c>
      <c r="AX127" s="7">
        <v>4.6743087152495103E-5</v>
      </c>
      <c r="AY127" s="7">
        <v>0</v>
      </c>
      <c r="AZ127" s="7">
        <v>7.2775343154009797E-6</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c r="CE127" s="7">
        <v>0</v>
      </c>
    </row>
    <row r="128" spans="1:83">
      <c r="A128" s="4" t="s">
        <v>157</v>
      </c>
      <c r="B128" s="6">
        <v>639</v>
      </c>
      <c r="C128" s="7">
        <v>5.0521606174178E-3</v>
      </c>
      <c r="D128" s="7">
        <v>7.3313385088832504E-3</v>
      </c>
      <c r="E128" s="7">
        <v>5.0521606174178E-3</v>
      </c>
      <c r="F128" s="7">
        <v>7.3313385088832504E-3</v>
      </c>
      <c r="G128" s="7">
        <v>5.0521606174178E-3</v>
      </c>
      <c r="H128" s="7">
        <v>7.3313385088832504E-3</v>
      </c>
      <c r="I128" s="7">
        <v>5.0521606174178E-3</v>
      </c>
      <c r="J128" s="7">
        <v>7.3313385088832504E-3</v>
      </c>
      <c r="K128" s="7">
        <v>5.0521606174178E-3</v>
      </c>
      <c r="L128" s="7">
        <v>7.3313385088832504E-3</v>
      </c>
      <c r="M128" s="7">
        <v>5.0521606174178E-3</v>
      </c>
      <c r="N128" s="7">
        <v>7.3313385088832504E-3</v>
      </c>
      <c r="O128" s="7">
        <v>5.0521606174178E-3</v>
      </c>
      <c r="P128" s="7">
        <v>7.3313385088832504E-3</v>
      </c>
      <c r="Q128" s="7">
        <v>5.0521606174178E-3</v>
      </c>
      <c r="R128" s="7">
        <v>7.3313385088832504E-3</v>
      </c>
      <c r="S128" s="7">
        <v>5.0521606174178E-3</v>
      </c>
      <c r="T128" s="7">
        <v>7.3313385088832504E-3</v>
      </c>
      <c r="U128" s="7">
        <v>5.0521606174178E-3</v>
      </c>
      <c r="V128" s="7">
        <v>7.3313385088832504E-3</v>
      </c>
      <c r="W128" s="7">
        <v>4.8852289768368E-3</v>
      </c>
      <c r="X128" s="7">
        <v>7.3313385088832504E-3</v>
      </c>
      <c r="Y128" s="7">
        <v>4.8260387181049899E-3</v>
      </c>
      <c r="Z128" s="7">
        <v>7.3313385088832504E-3</v>
      </c>
      <c r="AA128" s="7">
        <v>4.7755900393307398E-3</v>
      </c>
      <c r="AB128" s="7">
        <v>7.2368170866292996E-3</v>
      </c>
      <c r="AC128" s="7">
        <v>4.7232770330605297E-3</v>
      </c>
      <c r="AD128" s="7">
        <v>6.9089856940556301E-3</v>
      </c>
      <c r="AE128" s="7">
        <v>4.5736249518767199E-3</v>
      </c>
      <c r="AF128" s="7">
        <v>6.2867677471832098E-3</v>
      </c>
      <c r="AG128" s="7">
        <v>4.3770607628365104E-3</v>
      </c>
      <c r="AH128" s="7">
        <v>5.57878009411356E-3</v>
      </c>
      <c r="AI128" s="7">
        <v>4.2626269286636003E-3</v>
      </c>
      <c r="AJ128" s="7">
        <v>4.7762698797878898E-3</v>
      </c>
      <c r="AK128" s="7">
        <v>4.1072525659015197E-3</v>
      </c>
      <c r="AL128" s="7">
        <v>3.94712555289955E-3</v>
      </c>
      <c r="AM128" s="7">
        <v>3.9636397601185702E-3</v>
      </c>
      <c r="AN128" s="7">
        <v>3.0911859256824198E-3</v>
      </c>
      <c r="AO128" s="7">
        <v>3.3999872006021999E-3</v>
      </c>
      <c r="AP128" s="7">
        <v>2.2680770050740201E-3</v>
      </c>
      <c r="AQ128" s="7">
        <v>2.7954500641142899E-3</v>
      </c>
      <c r="AR128" s="7">
        <v>1.5407713963152901E-3</v>
      </c>
      <c r="AS128" s="7">
        <v>2.4652408464045901E-3</v>
      </c>
      <c r="AT128" s="7">
        <v>9.1872968572568898E-4</v>
      </c>
      <c r="AU128" s="7">
        <v>1.8496742554183401E-3</v>
      </c>
      <c r="AV128" s="7">
        <v>4.4733014523497402E-4</v>
      </c>
      <c r="AW128" s="7">
        <v>1.33686004944738E-3</v>
      </c>
      <c r="AX128" s="7">
        <v>1.7453560012310201E-4</v>
      </c>
      <c r="AY128" s="7">
        <v>9.9571383166201103E-4</v>
      </c>
      <c r="AZ128" s="7">
        <v>5.7334630429164402E-5</v>
      </c>
      <c r="BA128" s="7">
        <v>7.7475721529242402E-4</v>
      </c>
      <c r="BB128" s="7">
        <v>8.8740018571152206E-6</v>
      </c>
      <c r="BC128" s="7">
        <v>3.0590390334844097E-4</v>
      </c>
      <c r="BD128" s="7">
        <v>0</v>
      </c>
      <c r="BE128" s="7">
        <v>3.4314257572948102E-5</v>
      </c>
      <c r="BF128" s="7">
        <v>0</v>
      </c>
      <c r="BG128" s="7">
        <v>1.7664691534193701E-5</v>
      </c>
      <c r="BH128" s="7">
        <v>0</v>
      </c>
      <c r="BI128" s="7">
        <v>1.1469302119572799E-5</v>
      </c>
      <c r="BJ128" s="7">
        <v>0</v>
      </c>
      <c r="BK128" s="7">
        <v>7.4847461805911899E-6</v>
      </c>
      <c r="BL128" s="7">
        <v>0</v>
      </c>
      <c r="BM128" s="7">
        <v>2.6229279773716201E-6</v>
      </c>
      <c r="BN128" s="7">
        <v>0</v>
      </c>
      <c r="BO128" s="7">
        <v>1.87015243256415E-7</v>
      </c>
      <c r="BP128" s="7">
        <v>0</v>
      </c>
      <c r="BQ128" s="7">
        <v>6.4071618468992902E-8</v>
      </c>
      <c r="BR128" s="7">
        <v>0</v>
      </c>
      <c r="BS128" s="7">
        <v>0</v>
      </c>
      <c r="BT128" s="7">
        <v>0</v>
      </c>
      <c r="BU128" s="7">
        <v>0</v>
      </c>
      <c r="BV128" s="7">
        <v>0</v>
      </c>
      <c r="BW128" s="7">
        <v>0</v>
      </c>
      <c r="BX128" s="7">
        <v>0</v>
      </c>
      <c r="BY128" s="7">
        <v>0</v>
      </c>
      <c r="BZ128" s="7">
        <v>0</v>
      </c>
      <c r="CA128" s="7">
        <v>0</v>
      </c>
      <c r="CB128" s="7">
        <v>0</v>
      </c>
      <c r="CC128" s="7">
        <v>0</v>
      </c>
      <c r="CD128" s="7"/>
      <c r="CE128" s="7">
        <v>0</v>
      </c>
    </row>
    <row r="129" spans="1:83">
      <c r="A129" s="4" t="s">
        <v>159</v>
      </c>
      <c r="B129" s="6">
        <v>638</v>
      </c>
      <c r="C129" s="7">
        <v>9.5868734695256103E-3</v>
      </c>
      <c r="D129" s="7">
        <v>6.8666670253723101E-3</v>
      </c>
      <c r="E129" s="7">
        <v>9.5868734695256103E-3</v>
      </c>
      <c r="F129" s="7">
        <v>6.8666670253723101E-3</v>
      </c>
      <c r="G129" s="7">
        <v>9.5868734695256103E-3</v>
      </c>
      <c r="H129" s="7">
        <v>6.8666670253723101E-3</v>
      </c>
      <c r="I129" s="7">
        <v>9.5868734695256103E-3</v>
      </c>
      <c r="J129" s="7">
        <v>6.8666670253723101E-3</v>
      </c>
      <c r="K129" s="7">
        <v>9.5868734695256103E-3</v>
      </c>
      <c r="L129" s="7">
        <v>6.8666670253723101E-3</v>
      </c>
      <c r="M129" s="7">
        <v>9.5868734695256103E-3</v>
      </c>
      <c r="N129" s="7">
        <v>6.8666670253723101E-3</v>
      </c>
      <c r="O129" s="7">
        <v>9.5868734695256103E-3</v>
      </c>
      <c r="P129" s="7">
        <v>6.8666670253723101E-3</v>
      </c>
      <c r="Q129" s="7">
        <v>9.5868734695256103E-3</v>
      </c>
      <c r="R129" s="7">
        <v>6.8666670253723101E-3</v>
      </c>
      <c r="S129" s="7">
        <v>9.5868734695256103E-3</v>
      </c>
      <c r="T129" s="7">
        <v>6.8666670253723101E-3</v>
      </c>
      <c r="U129" s="7">
        <v>9.5868734695256103E-3</v>
      </c>
      <c r="V129" s="7">
        <v>6.8666670253723101E-3</v>
      </c>
      <c r="W129" s="7">
        <v>9.5868734695256103E-3</v>
      </c>
      <c r="X129" s="7">
        <v>6.8666670253723101E-3</v>
      </c>
      <c r="Y129" s="7">
        <v>9.5864490964885102E-3</v>
      </c>
      <c r="Z129" s="7">
        <v>6.8666670253723101E-3</v>
      </c>
      <c r="AA129" s="7">
        <v>9.4826907936648996E-3</v>
      </c>
      <c r="AB129" s="7">
        <v>6.8666670253723101E-3</v>
      </c>
      <c r="AC129" s="7">
        <v>9.3634403283779297E-3</v>
      </c>
      <c r="AD129" s="7">
        <v>6.8666670253723101E-3</v>
      </c>
      <c r="AE129" s="7">
        <v>8.5609699781666899E-3</v>
      </c>
      <c r="AF129" s="7">
        <v>6.7209297242320602E-3</v>
      </c>
      <c r="AG129" s="7">
        <v>8.0186667457749199E-3</v>
      </c>
      <c r="AH129" s="7">
        <v>6.2870650880842696E-3</v>
      </c>
      <c r="AI129" s="7">
        <v>7.6170711215357602E-3</v>
      </c>
      <c r="AJ129" s="7">
        <v>5.4347403406183603E-3</v>
      </c>
      <c r="AK129" s="7">
        <v>5.9483570088876203E-3</v>
      </c>
      <c r="AL129" s="7">
        <v>4.3709068283021499E-3</v>
      </c>
      <c r="AM129" s="7">
        <v>4.9377024255296397E-3</v>
      </c>
      <c r="AN129" s="7">
        <v>3.1249687177615998E-3</v>
      </c>
      <c r="AO129" s="7">
        <v>2.79909655315405E-3</v>
      </c>
      <c r="AP129" s="7">
        <v>2.0094634177820802E-3</v>
      </c>
      <c r="AQ129" s="7">
        <v>2.0675881990368998E-3</v>
      </c>
      <c r="AR129" s="7">
        <v>1.19252619838835E-3</v>
      </c>
      <c r="AS129" s="7">
        <v>1.8168868256718E-3</v>
      </c>
      <c r="AT129" s="7">
        <v>6.5149845002079204E-4</v>
      </c>
      <c r="AU129" s="7">
        <v>1.59972449530637E-3</v>
      </c>
      <c r="AV129" s="7">
        <v>3.1259088132098599E-4</v>
      </c>
      <c r="AW129" s="7">
        <v>1.2526266372216699E-3</v>
      </c>
      <c r="AX129" s="7">
        <v>1.30495840923124E-4</v>
      </c>
      <c r="AY129" s="7">
        <v>9.93563007431648E-4</v>
      </c>
      <c r="AZ129" s="7">
        <v>4.9735146699827901E-5</v>
      </c>
      <c r="BA129" s="7">
        <v>7.8585568412958199E-4</v>
      </c>
      <c r="BB129" s="7">
        <v>8.8740018571152206E-6</v>
      </c>
      <c r="BC129" s="7">
        <v>3.1717946387243098E-4</v>
      </c>
      <c r="BD129" s="7">
        <v>0</v>
      </c>
      <c r="BE129" s="7">
        <v>5.02277494411228E-5</v>
      </c>
      <c r="BF129" s="7">
        <v>0</v>
      </c>
      <c r="BG129" s="7">
        <v>3.2091797330872897E-5</v>
      </c>
      <c r="BH129" s="7">
        <v>0</v>
      </c>
      <c r="BI129" s="7">
        <v>2.15446545032974E-5</v>
      </c>
      <c r="BJ129" s="7">
        <v>0</v>
      </c>
      <c r="BK129" s="7">
        <v>1.43729023469925E-5</v>
      </c>
      <c r="BL129" s="7">
        <v>0</v>
      </c>
      <c r="BM129" s="7">
        <v>5.1257456924489597E-6</v>
      </c>
      <c r="BN129" s="7">
        <v>0</v>
      </c>
      <c r="BO129" s="7">
        <v>3.1598821324166701E-7</v>
      </c>
      <c r="BP129" s="7">
        <v>0</v>
      </c>
      <c r="BQ129" s="7">
        <v>1.04613066416087E-7</v>
      </c>
      <c r="BR129" s="7">
        <v>0</v>
      </c>
      <c r="BS129" s="7">
        <v>0</v>
      </c>
      <c r="BT129" s="7">
        <v>0</v>
      </c>
      <c r="BU129" s="7">
        <v>0</v>
      </c>
      <c r="BV129" s="7">
        <v>0</v>
      </c>
      <c r="BW129" s="7">
        <v>0</v>
      </c>
      <c r="BX129" s="7">
        <v>0</v>
      </c>
      <c r="BY129" s="7">
        <v>0</v>
      </c>
      <c r="BZ129" s="7">
        <v>0</v>
      </c>
      <c r="CA129" s="7">
        <v>0</v>
      </c>
      <c r="CB129" s="7">
        <v>0</v>
      </c>
      <c r="CC129" s="7">
        <v>0</v>
      </c>
      <c r="CD129" s="7"/>
      <c r="CE129" s="7">
        <v>0</v>
      </c>
    </row>
    <row r="130" spans="1:83">
      <c r="A130" s="4" t="s">
        <v>161</v>
      </c>
      <c r="B130" s="6">
        <v>637</v>
      </c>
      <c r="C130" s="7">
        <v>6.3727670139169697E-3</v>
      </c>
      <c r="D130" s="7"/>
      <c r="E130" s="7">
        <v>6.3727670139169697E-3</v>
      </c>
      <c r="F130" s="7"/>
      <c r="G130" s="7">
        <v>6.3727670139169697E-3</v>
      </c>
      <c r="H130" s="7"/>
      <c r="I130" s="7">
        <v>6.3727670139169697E-3</v>
      </c>
      <c r="J130" s="7"/>
      <c r="K130" s="7">
        <v>6.3727670139169697E-3</v>
      </c>
      <c r="L130" s="7"/>
      <c r="M130" s="7">
        <v>6.3724093076216702E-3</v>
      </c>
      <c r="N130" s="7"/>
      <c r="O130" s="7">
        <v>6.3719912956233899E-3</v>
      </c>
      <c r="P130" s="7"/>
      <c r="Q130" s="7">
        <v>6.3715737308857002E-3</v>
      </c>
      <c r="R130" s="7"/>
      <c r="S130" s="7">
        <v>6.3711727473428296E-3</v>
      </c>
      <c r="T130" s="7"/>
      <c r="U130" s="7">
        <v>6.3695429168930603E-3</v>
      </c>
      <c r="V130" s="7"/>
      <c r="W130" s="7">
        <v>5.0608066379315402E-3</v>
      </c>
      <c r="X130" s="7"/>
      <c r="Y130" s="7">
        <v>3.63698273200003E-3</v>
      </c>
      <c r="Z130" s="7"/>
      <c r="AA130" s="7">
        <v>3.19832298313194E-3</v>
      </c>
      <c r="AB130" s="7"/>
      <c r="AC130" s="7">
        <v>2.7907281800932798E-3</v>
      </c>
      <c r="AD130" s="7"/>
      <c r="AE130" s="7">
        <v>2.7270271333856202E-3</v>
      </c>
      <c r="AF130" s="7"/>
      <c r="AG130" s="7">
        <v>2.2099550657516199E-3</v>
      </c>
      <c r="AH130" s="7"/>
      <c r="AI130" s="7">
        <v>2.04007175851724E-3</v>
      </c>
      <c r="AJ130" s="7"/>
      <c r="AK130" s="7">
        <v>1.7228004146770299E-3</v>
      </c>
      <c r="AL130" s="7"/>
      <c r="AM130" s="7">
        <v>1.41514073260234E-3</v>
      </c>
      <c r="AN130" s="7"/>
      <c r="AO130" s="7">
        <v>6.9663259440765199E-4</v>
      </c>
      <c r="AP130" s="7"/>
      <c r="AQ130" s="7">
        <v>4.3885878584890199E-4</v>
      </c>
      <c r="AR130" s="7"/>
      <c r="AS130" s="7">
        <v>3.9030969129776098E-4</v>
      </c>
      <c r="AT130" s="7"/>
      <c r="AU130" s="7">
        <v>3.2063547955686199E-4</v>
      </c>
      <c r="AV130" s="7"/>
      <c r="AW130" s="7">
        <v>2.2753848863801799E-4</v>
      </c>
      <c r="AX130" s="7"/>
      <c r="AY130" s="7">
        <v>1.9972322545712301E-4</v>
      </c>
      <c r="AZ130" s="7"/>
      <c r="BA130" s="7">
        <v>1.51882535122946E-4</v>
      </c>
      <c r="BB130" s="7"/>
      <c r="BC130" s="7">
        <v>1.41123549849456E-6</v>
      </c>
      <c r="BD130" s="7"/>
      <c r="BE130" s="7">
        <v>7.1203370558435596E-7</v>
      </c>
      <c r="BF130" s="7"/>
      <c r="BG130" s="7">
        <v>1.8190252368461099E-8</v>
      </c>
      <c r="BH130" s="7"/>
      <c r="BI130" s="7">
        <v>0</v>
      </c>
      <c r="BJ130" s="7"/>
      <c r="BK130" s="7">
        <v>0</v>
      </c>
      <c r="BL130" s="7"/>
      <c r="BM130" s="7">
        <v>0</v>
      </c>
      <c r="BN130" s="7"/>
      <c r="BO130" s="7">
        <v>0</v>
      </c>
      <c r="BP130" s="7"/>
      <c r="BQ130" s="7">
        <v>0</v>
      </c>
      <c r="BR130" s="7"/>
      <c r="BS130" s="7">
        <v>0</v>
      </c>
      <c r="BT130" s="7"/>
      <c r="BU130" s="7">
        <v>0</v>
      </c>
      <c r="BV130" s="7"/>
      <c r="BW130" s="7">
        <v>0</v>
      </c>
      <c r="BX130" s="7"/>
      <c r="BY130" s="7">
        <v>0</v>
      </c>
      <c r="BZ130" s="7"/>
      <c r="CA130" s="7">
        <v>0</v>
      </c>
      <c r="CB130" s="7"/>
      <c r="CC130" s="7">
        <v>0</v>
      </c>
      <c r="CD130" s="7"/>
      <c r="CE130" s="7">
        <v>0</v>
      </c>
    </row>
    <row r="131" spans="1:83">
      <c r="A131" s="4" t="s">
        <v>162</v>
      </c>
      <c r="B131" s="6">
        <v>167</v>
      </c>
      <c r="C131" s="7">
        <v>9.3299830225825595E-4</v>
      </c>
      <c r="D131" s="7"/>
      <c r="E131" s="7">
        <v>9.3299830225825595E-4</v>
      </c>
      <c r="F131" s="7"/>
      <c r="G131" s="7">
        <v>9.3299830225825595E-4</v>
      </c>
      <c r="H131" s="7"/>
      <c r="I131" s="7">
        <v>9.3299830225825595E-4</v>
      </c>
      <c r="J131" s="7"/>
      <c r="K131" s="7">
        <v>9.3299830225825595E-4</v>
      </c>
      <c r="L131" s="7"/>
      <c r="M131" s="7">
        <v>9.3299830225825595E-4</v>
      </c>
      <c r="N131" s="7"/>
      <c r="O131" s="7">
        <v>9.3299830225825595E-4</v>
      </c>
      <c r="P131" s="7"/>
      <c r="Q131" s="7">
        <v>9.3299830225825595E-4</v>
      </c>
      <c r="R131" s="7"/>
      <c r="S131" s="7">
        <v>9.3299830225825595E-4</v>
      </c>
      <c r="T131" s="7"/>
      <c r="U131" s="7">
        <v>9.3299830225825595E-4</v>
      </c>
      <c r="V131" s="7"/>
      <c r="W131" s="7">
        <v>9.3299830225825595E-4</v>
      </c>
      <c r="X131" s="7"/>
      <c r="Y131" s="7">
        <v>9.3299830225825595E-4</v>
      </c>
      <c r="Z131" s="7"/>
      <c r="AA131" s="7">
        <v>9.3299830225825595E-4</v>
      </c>
      <c r="AB131" s="7"/>
      <c r="AC131" s="7">
        <v>6.2119607891223804E-4</v>
      </c>
      <c r="AD131" s="7"/>
      <c r="AE131" s="7">
        <v>6.2119607891223804E-4</v>
      </c>
      <c r="AF131" s="7"/>
      <c r="AG131" s="7">
        <v>5.5911628737109103E-4</v>
      </c>
      <c r="AH131" s="7"/>
      <c r="AI131" s="7">
        <v>5.3856062052520597E-4</v>
      </c>
      <c r="AJ131" s="7"/>
      <c r="AK131" s="7">
        <v>4.6227891668413598E-4</v>
      </c>
      <c r="AL131" s="7"/>
      <c r="AM131" s="7">
        <v>4.00288942864015E-4</v>
      </c>
      <c r="AN131" s="7"/>
      <c r="AO131" s="7">
        <v>2.4943609660870998E-4</v>
      </c>
      <c r="AP131" s="7"/>
      <c r="AQ131" s="7">
        <v>1.5903294075767001E-4</v>
      </c>
      <c r="AR131" s="7"/>
      <c r="AS131" s="7">
        <v>6.4125053188767098E-5</v>
      </c>
      <c r="AT131" s="7"/>
      <c r="AU131" s="7">
        <v>4.1801395767177597E-5</v>
      </c>
      <c r="AV131" s="7"/>
      <c r="AW131" s="7">
        <v>1.1536073593840101E-5</v>
      </c>
      <c r="AX131" s="7"/>
      <c r="AY131" s="7">
        <v>1.22981744348459E-6</v>
      </c>
      <c r="AZ131" s="7"/>
      <c r="BA131" s="7">
        <v>0</v>
      </c>
      <c r="BB131" s="7"/>
      <c r="BC131" s="7">
        <v>0</v>
      </c>
      <c r="BD131" s="7"/>
      <c r="BE131" s="7">
        <v>0</v>
      </c>
      <c r="BF131" s="7"/>
      <c r="BG131" s="7">
        <v>0</v>
      </c>
      <c r="BH131" s="7"/>
      <c r="BI131" s="7">
        <v>0</v>
      </c>
      <c r="BJ131" s="7"/>
      <c r="BK131" s="7">
        <v>0</v>
      </c>
      <c r="BL131" s="7"/>
      <c r="BM131" s="7">
        <v>0</v>
      </c>
      <c r="BN131" s="7"/>
      <c r="BO131" s="7">
        <v>0</v>
      </c>
      <c r="BP131" s="7"/>
      <c r="BQ131" s="7">
        <v>0</v>
      </c>
      <c r="BR131" s="7"/>
      <c r="BS131" s="7">
        <v>0</v>
      </c>
      <c r="BT131" s="7"/>
      <c r="BU131" s="7">
        <v>0</v>
      </c>
      <c r="BV131" s="7"/>
      <c r="BW131" s="7">
        <v>0</v>
      </c>
      <c r="BX131" s="7"/>
      <c r="BY131" s="7">
        <v>0</v>
      </c>
      <c r="BZ131" s="7"/>
      <c r="CA131" s="7">
        <v>0</v>
      </c>
      <c r="CB131" s="7"/>
      <c r="CC131" s="7">
        <v>0</v>
      </c>
      <c r="CD131" s="7"/>
      <c r="CE131" s="7">
        <v>0</v>
      </c>
    </row>
    <row r="132" spans="1:83">
      <c r="A132" s="4" t="s">
        <v>163</v>
      </c>
      <c r="B132" s="6">
        <v>84</v>
      </c>
      <c r="C132" s="7">
        <v>8.3848643373952503E-4</v>
      </c>
      <c r="D132" s="7">
        <v>3.7421119504149299E-4</v>
      </c>
      <c r="E132" s="7">
        <v>8.3848643373952503E-4</v>
      </c>
      <c r="F132" s="7">
        <v>3.7421119504149299E-4</v>
      </c>
      <c r="G132" s="7">
        <v>8.3848643373952503E-4</v>
      </c>
      <c r="H132" s="7">
        <v>3.7421119504149299E-4</v>
      </c>
      <c r="I132" s="7">
        <v>8.3848643373952503E-4</v>
      </c>
      <c r="J132" s="7">
        <v>3.7421119504149299E-4</v>
      </c>
      <c r="K132" s="7">
        <v>8.3848643373952503E-4</v>
      </c>
      <c r="L132" s="7">
        <v>3.7421119504149299E-4</v>
      </c>
      <c r="M132" s="7">
        <v>8.3848643373952503E-4</v>
      </c>
      <c r="N132" s="7">
        <v>3.7421119504149299E-4</v>
      </c>
      <c r="O132" s="7">
        <v>8.3848643373952503E-4</v>
      </c>
      <c r="P132" s="7">
        <v>3.7421119504149299E-4</v>
      </c>
      <c r="Q132" s="7">
        <v>8.3848643373952503E-4</v>
      </c>
      <c r="R132" s="7">
        <v>3.7421119504149299E-4</v>
      </c>
      <c r="S132" s="7">
        <v>8.3848643373952503E-4</v>
      </c>
      <c r="T132" s="7">
        <v>3.7421119504149299E-4</v>
      </c>
      <c r="U132" s="7">
        <v>8.3848643373952503E-4</v>
      </c>
      <c r="V132" s="7">
        <v>3.7421119504149299E-4</v>
      </c>
      <c r="W132" s="7">
        <v>8.3848643373952503E-4</v>
      </c>
      <c r="X132" s="7">
        <v>3.7421119504149299E-4</v>
      </c>
      <c r="Y132" s="7">
        <v>8.3848643373952503E-4</v>
      </c>
      <c r="Z132" s="7">
        <v>3.7421119504149299E-4</v>
      </c>
      <c r="AA132" s="7">
        <v>6.00245118372324E-4</v>
      </c>
      <c r="AB132" s="7">
        <v>3.7421119504149299E-4</v>
      </c>
      <c r="AC132" s="7">
        <v>6.00245118372324E-4</v>
      </c>
      <c r="AD132" s="7">
        <v>3.7421119504149299E-4</v>
      </c>
      <c r="AE132" s="7">
        <v>4.6658148096622701E-4</v>
      </c>
      <c r="AF132" s="7">
        <v>3.7421119504149299E-4</v>
      </c>
      <c r="AG132" s="7">
        <v>4.5844439850906702E-4</v>
      </c>
      <c r="AH132" s="7">
        <v>3.7421119504149299E-4</v>
      </c>
      <c r="AI132" s="7">
        <v>3.8935784340953899E-4</v>
      </c>
      <c r="AJ132" s="7">
        <v>3.30752528404528E-4</v>
      </c>
      <c r="AK132" s="7">
        <v>3.2205018330677302E-4</v>
      </c>
      <c r="AL132" s="7">
        <v>2.9254570359319901E-4</v>
      </c>
      <c r="AM132" s="7">
        <v>2.6962378587559098E-4</v>
      </c>
      <c r="AN132" s="7">
        <v>2.5870717054437197E-4</v>
      </c>
      <c r="AO132" s="7">
        <v>2.34899267986192E-4</v>
      </c>
      <c r="AP132" s="7">
        <v>2.28502024325592E-4</v>
      </c>
      <c r="AQ132" s="7">
        <v>1.8034115028042701E-4</v>
      </c>
      <c r="AR132" s="7">
        <v>2.0131899763802701E-4</v>
      </c>
      <c r="AS132" s="7">
        <v>1.45578759915063E-4</v>
      </c>
      <c r="AT132" s="7">
        <v>1.7384318679108401E-4</v>
      </c>
      <c r="AU132" s="7">
        <v>1.0520278816448301E-4</v>
      </c>
      <c r="AV132" s="7">
        <v>1.3802275580698399E-4</v>
      </c>
      <c r="AW132" s="7">
        <v>4.9742152294997799E-5</v>
      </c>
      <c r="AX132" s="7">
        <v>8.6675954088141302E-5</v>
      </c>
      <c r="AY132" s="7">
        <v>1.8407651350136301E-5</v>
      </c>
      <c r="AZ132" s="7">
        <v>3.9972963615732702E-5</v>
      </c>
      <c r="BA132" s="7">
        <v>2.82321770805517E-6</v>
      </c>
      <c r="BB132" s="7">
        <v>1.27612761390517E-5</v>
      </c>
      <c r="BC132" s="7">
        <v>2.5962029358465898E-7</v>
      </c>
      <c r="BD132" s="7">
        <v>1.9868312229179899E-6</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c r="CE132" s="7">
        <v>0</v>
      </c>
    </row>
    <row r="133" spans="1:83">
      <c r="A133" s="4" t="s">
        <v>164</v>
      </c>
      <c r="B133" s="6">
        <v>703</v>
      </c>
      <c r="C133" s="7">
        <v>1.42187624577289E-3</v>
      </c>
      <c r="D133" s="7">
        <v>2.2825086176023902E-3</v>
      </c>
      <c r="E133" s="7">
        <v>1.42187624577289E-3</v>
      </c>
      <c r="F133" s="7">
        <v>2.2825086176023902E-3</v>
      </c>
      <c r="G133" s="7">
        <v>1.42187624577289E-3</v>
      </c>
      <c r="H133" s="7">
        <v>2.2825086176023902E-3</v>
      </c>
      <c r="I133" s="7">
        <v>1.42187624577289E-3</v>
      </c>
      <c r="J133" s="7">
        <v>2.2825086176023902E-3</v>
      </c>
      <c r="K133" s="7">
        <v>1.42187624577289E-3</v>
      </c>
      <c r="L133" s="7">
        <v>2.2825086176023902E-3</v>
      </c>
      <c r="M133" s="7">
        <v>1.42187624577289E-3</v>
      </c>
      <c r="N133" s="7">
        <v>2.2825086176023902E-3</v>
      </c>
      <c r="O133" s="7">
        <v>1.42187624577289E-3</v>
      </c>
      <c r="P133" s="7">
        <v>2.2825086176023902E-3</v>
      </c>
      <c r="Q133" s="7">
        <v>1.42187624577289E-3</v>
      </c>
      <c r="R133" s="7">
        <v>2.2825086176023902E-3</v>
      </c>
      <c r="S133" s="7">
        <v>1.42187624577289E-3</v>
      </c>
      <c r="T133" s="7">
        <v>2.2825086176023902E-3</v>
      </c>
      <c r="U133" s="7">
        <v>1.42187624577289E-3</v>
      </c>
      <c r="V133" s="7">
        <v>2.2825086176023902E-3</v>
      </c>
      <c r="W133" s="7">
        <v>1.42187624577289E-3</v>
      </c>
      <c r="X133" s="7">
        <v>2.2825086176023902E-3</v>
      </c>
      <c r="Y133" s="7">
        <v>1.42187624577289E-3</v>
      </c>
      <c r="Z133" s="7">
        <v>2.2825086176023902E-3</v>
      </c>
      <c r="AA133" s="7">
        <v>1.42187624577289E-3</v>
      </c>
      <c r="AB133" s="7">
        <v>2.2825086176023902E-3</v>
      </c>
      <c r="AC133" s="7">
        <v>1.42187624577289E-3</v>
      </c>
      <c r="AD133" s="7">
        <v>2.2825086176023902E-3</v>
      </c>
      <c r="AE133" s="7">
        <v>1.42187624577289E-3</v>
      </c>
      <c r="AF133" s="7">
        <v>2.2825086176023902E-3</v>
      </c>
      <c r="AG133" s="7">
        <v>1.2114717943908001E-3</v>
      </c>
      <c r="AH133" s="7">
        <v>2.25084809866978E-3</v>
      </c>
      <c r="AI133" s="7">
        <v>1.1412018594763899E-3</v>
      </c>
      <c r="AJ133" s="7">
        <v>1.67849994961744E-3</v>
      </c>
      <c r="AK133" s="7">
        <v>1.0671810468781901E-3</v>
      </c>
      <c r="AL133" s="7">
        <v>1.00355639017006E-3</v>
      </c>
      <c r="AM133" s="7">
        <v>5.3021420723571697E-4</v>
      </c>
      <c r="AN133" s="7">
        <v>5.8517793727129301E-4</v>
      </c>
      <c r="AO133" s="7">
        <v>5.0854621547237195E-4</v>
      </c>
      <c r="AP133" s="7">
        <v>2.3860243117703901E-4</v>
      </c>
      <c r="AQ133" s="7">
        <v>2.80869270545207E-4</v>
      </c>
      <c r="AR133" s="7">
        <v>7.9504131599300999E-5</v>
      </c>
      <c r="AS133" s="7">
        <v>2.33227151017017E-4</v>
      </c>
      <c r="AT133" s="7">
        <v>1.5867847899040099E-5</v>
      </c>
      <c r="AU133" s="7">
        <v>1.2618836181603E-4</v>
      </c>
      <c r="AV133" s="7">
        <v>0</v>
      </c>
      <c r="AW133" s="7">
        <v>2.8979608078953901E-5</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c r="CE133" s="7">
        <v>0</v>
      </c>
    </row>
    <row r="134" spans="1:83">
      <c r="A134" s="4" t="s">
        <v>166</v>
      </c>
      <c r="B134" s="6">
        <v>108</v>
      </c>
      <c r="C134" s="7">
        <v>7.5794896300419802E-4</v>
      </c>
      <c r="D134" s="7">
        <v>9.7247662110128597E-4</v>
      </c>
      <c r="E134" s="7">
        <v>7.5794896300419802E-4</v>
      </c>
      <c r="F134" s="7">
        <v>9.7247662110128597E-4</v>
      </c>
      <c r="G134" s="7">
        <v>7.5794896300419802E-4</v>
      </c>
      <c r="H134" s="7">
        <v>9.7247662110128597E-4</v>
      </c>
      <c r="I134" s="7">
        <v>7.5794896300419802E-4</v>
      </c>
      <c r="J134" s="7">
        <v>9.7247662110128597E-4</v>
      </c>
      <c r="K134" s="7">
        <v>7.5794896300419802E-4</v>
      </c>
      <c r="L134" s="7">
        <v>9.7247662110128597E-4</v>
      </c>
      <c r="M134" s="7">
        <v>7.5794896300419802E-4</v>
      </c>
      <c r="N134" s="7">
        <v>9.7247662110128597E-4</v>
      </c>
      <c r="O134" s="7">
        <v>7.5794896300419802E-4</v>
      </c>
      <c r="P134" s="7">
        <v>9.7247662110128597E-4</v>
      </c>
      <c r="Q134" s="7">
        <v>7.5794896300419802E-4</v>
      </c>
      <c r="R134" s="7">
        <v>9.7247662110128597E-4</v>
      </c>
      <c r="S134" s="7">
        <v>7.5794896300419802E-4</v>
      </c>
      <c r="T134" s="7">
        <v>9.7247662110128597E-4</v>
      </c>
      <c r="U134" s="7">
        <v>7.5794896300419802E-4</v>
      </c>
      <c r="V134" s="7">
        <v>9.7247662110128597E-4</v>
      </c>
      <c r="W134" s="7">
        <v>7.5794896300419802E-4</v>
      </c>
      <c r="X134" s="7">
        <v>9.7247662110128597E-4</v>
      </c>
      <c r="Y134" s="7">
        <v>7.5794896300419802E-4</v>
      </c>
      <c r="Z134" s="7">
        <v>9.7247662110128597E-4</v>
      </c>
      <c r="AA134" s="7">
        <v>7.5794896300419802E-4</v>
      </c>
      <c r="AB134" s="7">
        <v>9.7247662110128597E-4</v>
      </c>
      <c r="AC134" s="7">
        <v>7.5794896300419802E-4</v>
      </c>
      <c r="AD134" s="7">
        <v>9.4898040020772697E-4</v>
      </c>
      <c r="AE134" s="7">
        <v>7.3470094925359697E-4</v>
      </c>
      <c r="AF134" s="7">
        <v>8.5475135363624003E-4</v>
      </c>
      <c r="AG134" s="7">
        <v>6.8184312401574701E-4</v>
      </c>
      <c r="AH134" s="7">
        <v>6.5815869798245899E-4</v>
      </c>
      <c r="AI134" s="7">
        <v>6.6676661022171697E-4</v>
      </c>
      <c r="AJ134" s="7">
        <v>3.5734114094824597E-4</v>
      </c>
      <c r="AK134" s="7">
        <v>6.3436250519085201E-4</v>
      </c>
      <c r="AL134" s="7">
        <v>1.2639334769150201E-4</v>
      </c>
      <c r="AM134" s="7">
        <v>5.7337954337349903E-4</v>
      </c>
      <c r="AN134" s="7">
        <v>3.9531608756348402E-5</v>
      </c>
      <c r="AO134" s="7">
        <v>4.4910100130571702E-4</v>
      </c>
      <c r="AP134" s="7">
        <v>7.8899239867386297E-6</v>
      </c>
      <c r="AQ134" s="7">
        <v>3.54722928250956E-4</v>
      </c>
      <c r="AR134" s="7">
        <v>0</v>
      </c>
      <c r="AS134" s="7">
        <v>2.9507737884835599E-4</v>
      </c>
      <c r="AT134" s="7">
        <v>0</v>
      </c>
      <c r="AU134" s="7">
        <v>2.4305368506196101E-4</v>
      </c>
      <c r="AV134" s="7">
        <v>0</v>
      </c>
      <c r="AW134" s="7">
        <v>1.8170933850973899E-4</v>
      </c>
      <c r="AX134" s="7">
        <v>0</v>
      </c>
      <c r="AY134" s="7">
        <v>1.5028521154747201E-4</v>
      </c>
      <c r="AZ134" s="7">
        <v>0</v>
      </c>
      <c r="BA134" s="7">
        <v>1.0909079832341E-4</v>
      </c>
      <c r="BB134" s="7">
        <v>0</v>
      </c>
      <c r="BC134" s="7">
        <v>8.0236715928677706E-5</v>
      </c>
      <c r="BD134" s="7">
        <v>0</v>
      </c>
      <c r="BE134" s="7">
        <v>4.85870490780961E-5</v>
      </c>
      <c r="BF134" s="7">
        <v>0</v>
      </c>
      <c r="BG134" s="7">
        <v>1.87873983043141E-5</v>
      </c>
      <c r="BH134" s="7">
        <v>0</v>
      </c>
      <c r="BI134" s="7">
        <v>5.7633041292854598E-6</v>
      </c>
      <c r="BJ134" s="7">
        <v>0</v>
      </c>
      <c r="BK134" s="7">
        <v>1.9525534232885099E-6</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c r="CE134" s="7">
        <v>0</v>
      </c>
    </row>
    <row r="135" spans="1:83">
      <c r="A135" s="4" t="s">
        <v>167</v>
      </c>
      <c r="B135" s="6">
        <v>228</v>
      </c>
      <c r="C135" s="7">
        <v>3.1303030410137202E-4</v>
      </c>
      <c r="D135" s="7">
        <v>4.1549629065965803E-4</v>
      </c>
      <c r="E135" s="7">
        <v>3.1303030410137202E-4</v>
      </c>
      <c r="F135" s="7">
        <v>4.1549629065965803E-4</v>
      </c>
      <c r="G135" s="7">
        <v>3.1303030410137202E-4</v>
      </c>
      <c r="H135" s="7">
        <v>4.1549629065965803E-4</v>
      </c>
      <c r="I135" s="7">
        <v>3.1303030410137202E-4</v>
      </c>
      <c r="J135" s="7">
        <v>4.1549629065965803E-4</v>
      </c>
      <c r="K135" s="7">
        <v>3.1303030410137202E-4</v>
      </c>
      <c r="L135" s="7">
        <v>4.1549629065965803E-4</v>
      </c>
      <c r="M135" s="7">
        <v>3.1303030410137202E-4</v>
      </c>
      <c r="N135" s="7">
        <v>4.1549629065965803E-4</v>
      </c>
      <c r="O135" s="7">
        <v>3.1303030410137202E-4</v>
      </c>
      <c r="P135" s="7">
        <v>4.1549629065965803E-4</v>
      </c>
      <c r="Q135" s="7">
        <v>3.1303030410137202E-4</v>
      </c>
      <c r="R135" s="7">
        <v>4.1549629065965803E-4</v>
      </c>
      <c r="S135" s="7">
        <v>3.1303030410137202E-4</v>
      </c>
      <c r="T135" s="7">
        <v>4.1549629065965803E-4</v>
      </c>
      <c r="U135" s="7">
        <v>3.1303030410137202E-4</v>
      </c>
      <c r="V135" s="7">
        <v>4.1549629065965803E-4</v>
      </c>
      <c r="W135" s="7">
        <v>3.1303030410137202E-4</v>
      </c>
      <c r="X135" s="7">
        <v>4.1549629065965803E-4</v>
      </c>
      <c r="Y135" s="7">
        <v>3.1303030410137202E-4</v>
      </c>
      <c r="Z135" s="7">
        <v>4.1549629065965803E-4</v>
      </c>
      <c r="AA135" s="7">
        <v>3.1303030410137202E-4</v>
      </c>
      <c r="AB135" s="7">
        <v>4.1549629065965803E-4</v>
      </c>
      <c r="AC135" s="7">
        <v>3.1303030410137202E-4</v>
      </c>
      <c r="AD135" s="7">
        <v>4.1549629065965803E-4</v>
      </c>
      <c r="AE135" s="7">
        <v>3.1303030410137202E-4</v>
      </c>
      <c r="AF135" s="7">
        <v>4.0930933782847798E-4</v>
      </c>
      <c r="AG135" s="7">
        <v>2.1668580120721799E-4</v>
      </c>
      <c r="AH135" s="7">
        <v>3.8449723425209198E-4</v>
      </c>
      <c r="AI135" s="7">
        <v>2.1668580120721799E-4</v>
      </c>
      <c r="AJ135" s="7">
        <v>2.0354851162083601E-4</v>
      </c>
      <c r="AK135" s="7">
        <v>1.7382732873018201E-4</v>
      </c>
      <c r="AL135" s="7">
        <v>1.17877614411001E-4</v>
      </c>
      <c r="AM135" s="7">
        <v>1.7056457737933E-4</v>
      </c>
      <c r="AN135" s="7">
        <v>4.6626588472544102E-5</v>
      </c>
      <c r="AO135" s="7">
        <v>1.5591075743904401E-4</v>
      </c>
      <c r="AP135" s="7">
        <v>1.55363313259771E-5</v>
      </c>
      <c r="AQ135" s="7">
        <v>1.53396823992764E-4</v>
      </c>
      <c r="AR135" s="7">
        <v>3.10082177406103E-6</v>
      </c>
      <c r="AS135" s="7">
        <v>1.4828476486392799E-4</v>
      </c>
      <c r="AT135" s="7">
        <v>0</v>
      </c>
      <c r="AU135" s="7">
        <v>1.4600832051228001E-4</v>
      </c>
      <c r="AV135" s="7">
        <v>0</v>
      </c>
      <c r="AW135" s="7">
        <v>1.43043260188366E-4</v>
      </c>
      <c r="AX135" s="7">
        <v>0</v>
      </c>
      <c r="AY135" s="7">
        <v>1.3791361807819001E-4</v>
      </c>
      <c r="AZ135" s="7">
        <v>0</v>
      </c>
      <c r="BA135" s="7">
        <v>1.27061715611594E-4</v>
      </c>
      <c r="BB135" s="7">
        <v>0</v>
      </c>
      <c r="BC135" s="7">
        <v>1.0679909503570501E-4</v>
      </c>
      <c r="BD135" s="7">
        <v>0</v>
      </c>
      <c r="BE135" s="7">
        <v>7.3084215306893401E-5</v>
      </c>
      <c r="BF135" s="7">
        <v>0</v>
      </c>
      <c r="BG135" s="7">
        <v>3.0489623083619401E-5</v>
      </c>
      <c r="BH135" s="7">
        <v>0</v>
      </c>
      <c r="BI135" s="7">
        <v>7.3030798538965404E-6</v>
      </c>
      <c r="BJ135" s="7">
        <v>0</v>
      </c>
      <c r="BK135" s="7">
        <v>1.09687877123459E-6</v>
      </c>
      <c r="BL135" s="7">
        <v>0</v>
      </c>
      <c r="BM135" s="7">
        <v>2.0026384748004801E-7</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c r="CE135" s="7">
        <v>0</v>
      </c>
    </row>
    <row r="136" spans="1:83">
      <c r="A136" s="4" t="s">
        <v>414</v>
      </c>
      <c r="B136" s="6">
        <v>229</v>
      </c>
      <c r="C136" s="7">
        <v>1.72054266325633E-4</v>
      </c>
      <c r="D136" s="7"/>
      <c r="E136" s="7">
        <v>1.72054266325633E-4</v>
      </c>
      <c r="F136" s="7"/>
      <c r="G136" s="7">
        <v>1.72054266325633E-4</v>
      </c>
      <c r="H136" s="7"/>
      <c r="I136" s="7">
        <v>1.72054266325633E-4</v>
      </c>
      <c r="J136" s="7"/>
      <c r="K136" s="7">
        <v>1.72054266325633E-4</v>
      </c>
      <c r="L136" s="7"/>
      <c r="M136" s="7">
        <v>1.72054266325633E-4</v>
      </c>
      <c r="N136" s="7"/>
      <c r="O136" s="7">
        <v>1.72054266325633E-4</v>
      </c>
      <c r="P136" s="7"/>
      <c r="Q136" s="7">
        <v>1.72054266325633E-4</v>
      </c>
      <c r="R136" s="7"/>
      <c r="S136" s="7">
        <v>1.72054266325633E-4</v>
      </c>
      <c r="T136" s="7"/>
      <c r="U136" s="7">
        <v>1.72054266325633E-4</v>
      </c>
      <c r="V136" s="7"/>
      <c r="W136" s="7">
        <v>1.72054266325633E-4</v>
      </c>
      <c r="X136" s="7"/>
      <c r="Y136" s="7">
        <v>1.72054266325633E-4</v>
      </c>
      <c r="Z136" s="7"/>
      <c r="AA136" s="7">
        <v>1.72054266325633E-4</v>
      </c>
      <c r="AB136" s="7"/>
      <c r="AC136" s="7">
        <v>1.72054266325633E-4</v>
      </c>
      <c r="AD136" s="7"/>
      <c r="AE136" s="7">
        <v>1.72054266325633E-4</v>
      </c>
      <c r="AF136" s="7"/>
      <c r="AG136" s="7">
        <v>1.72054266325633E-4</v>
      </c>
      <c r="AH136" s="7"/>
      <c r="AI136" s="7">
        <v>1.7197421743695701E-4</v>
      </c>
      <c r="AJ136" s="7"/>
      <c r="AK136" s="7">
        <v>1.66782536026015E-4</v>
      </c>
      <c r="AL136" s="7"/>
      <c r="AM136" s="7">
        <v>1.66638699933283E-4</v>
      </c>
      <c r="AN136" s="7"/>
      <c r="AO136" s="7">
        <v>1.6130373866062801E-4</v>
      </c>
      <c r="AP136" s="7"/>
      <c r="AQ136" s="7">
        <v>1.5959146694847999E-4</v>
      </c>
      <c r="AR136" s="7"/>
      <c r="AS136" s="7">
        <v>1.5727898282832901E-4</v>
      </c>
      <c r="AT136" s="7"/>
      <c r="AU136" s="7">
        <v>1.53633101987844E-4</v>
      </c>
      <c r="AV136" s="7"/>
      <c r="AW136" s="7">
        <v>1.3385770742298399E-4</v>
      </c>
      <c r="AX136" s="7"/>
      <c r="AY136" s="7">
        <v>1.2556490701838099E-4</v>
      </c>
      <c r="AZ136" s="7"/>
      <c r="BA136" s="7">
        <v>1.0420768920757101E-4</v>
      </c>
      <c r="BB136" s="7"/>
      <c r="BC136" s="7">
        <v>7.5100785728282699E-5</v>
      </c>
      <c r="BD136" s="7"/>
      <c r="BE136" s="7">
        <v>3.5504629519472301E-5</v>
      </c>
      <c r="BF136" s="7"/>
      <c r="BG136" s="7">
        <v>9.60429608028731E-6</v>
      </c>
      <c r="BH136" s="7"/>
      <c r="BI136" s="7">
        <v>1.4669919479621E-6</v>
      </c>
      <c r="BJ136" s="7"/>
      <c r="BK136" s="7">
        <v>2.8243287688984498E-7</v>
      </c>
      <c r="BL136" s="7"/>
      <c r="BM136" s="7">
        <v>5.3565540604010701E-8</v>
      </c>
      <c r="BN136" s="7"/>
      <c r="BO136" s="7">
        <v>0</v>
      </c>
      <c r="BP136" s="7"/>
      <c r="BQ136" s="7">
        <v>0</v>
      </c>
      <c r="BR136" s="7"/>
      <c r="BS136" s="7">
        <v>0</v>
      </c>
      <c r="BT136" s="7"/>
      <c r="BU136" s="7">
        <v>0</v>
      </c>
      <c r="BV136" s="7"/>
      <c r="BW136" s="7">
        <v>0</v>
      </c>
      <c r="BX136" s="7"/>
      <c r="BY136" s="7">
        <v>0</v>
      </c>
      <c r="BZ136" s="7"/>
      <c r="CA136" s="7">
        <v>0</v>
      </c>
      <c r="CB136" s="7"/>
      <c r="CC136" s="7">
        <v>0</v>
      </c>
      <c r="CD136" s="7"/>
      <c r="CE136" s="7">
        <v>0</v>
      </c>
    </row>
    <row r="137" spans="1:83">
      <c r="A137" s="4" t="s">
        <v>169</v>
      </c>
      <c r="B137" s="6">
        <v>723</v>
      </c>
      <c r="C137" s="7">
        <v>7.5473269916052996E-4</v>
      </c>
      <c r="D137" s="7"/>
      <c r="E137" s="7">
        <v>7.5473269916052996E-4</v>
      </c>
      <c r="F137" s="7"/>
      <c r="G137" s="7">
        <v>7.5473269916052996E-4</v>
      </c>
      <c r="H137" s="7"/>
      <c r="I137" s="7">
        <v>7.5473269916052996E-4</v>
      </c>
      <c r="J137" s="7"/>
      <c r="K137" s="7">
        <v>7.5473269916052996E-4</v>
      </c>
      <c r="L137" s="7"/>
      <c r="M137" s="7">
        <v>7.5473269916052996E-4</v>
      </c>
      <c r="N137" s="7"/>
      <c r="O137" s="7">
        <v>7.5473269916052996E-4</v>
      </c>
      <c r="P137" s="7"/>
      <c r="Q137" s="7">
        <v>7.5473269916052996E-4</v>
      </c>
      <c r="R137" s="7"/>
      <c r="S137" s="7">
        <v>7.5473269916052996E-4</v>
      </c>
      <c r="T137" s="7"/>
      <c r="U137" s="7">
        <v>7.5473269916052996E-4</v>
      </c>
      <c r="V137" s="7"/>
      <c r="W137" s="7">
        <v>7.5473269916052996E-4</v>
      </c>
      <c r="X137" s="7"/>
      <c r="Y137" s="7">
        <v>7.5473269916052996E-4</v>
      </c>
      <c r="Z137" s="7"/>
      <c r="AA137" s="7">
        <v>7.5473269916052996E-4</v>
      </c>
      <c r="AB137" s="7"/>
      <c r="AC137" s="7">
        <v>7.5473269916052996E-4</v>
      </c>
      <c r="AD137" s="7"/>
      <c r="AE137" s="7">
        <v>6.1839999721165705E-4</v>
      </c>
      <c r="AF137" s="7"/>
      <c r="AG137" s="7">
        <v>5.4841256244482202E-4</v>
      </c>
      <c r="AH137" s="7"/>
      <c r="AI137" s="7">
        <v>3.7992480555749399E-4</v>
      </c>
      <c r="AJ137" s="7"/>
      <c r="AK137" s="7">
        <v>3.1509888300715902E-4</v>
      </c>
      <c r="AL137" s="7"/>
      <c r="AM137" s="7">
        <v>2.4488933800017497E-4</v>
      </c>
      <c r="AN137" s="7"/>
      <c r="AO137" s="7">
        <v>1.9377421133446999E-4</v>
      </c>
      <c r="AP137" s="7"/>
      <c r="AQ137" s="7">
        <v>1.4566896539060399E-4</v>
      </c>
      <c r="AR137" s="7"/>
      <c r="AS137" s="7">
        <v>1.1238690989211E-4</v>
      </c>
      <c r="AT137" s="7"/>
      <c r="AU137" s="7">
        <v>7.5228989623078003E-5</v>
      </c>
      <c r="AV137" s="7"/>
      <c r="AW137" s="7">
        <v>6.9297059190012806E-5</v>
      </c>
      <c r="AX137" s="7"/>
      <c r="AY137" s="7">
        <v>5.9116250049579398E-5</v>
      </c>
      <c r="AZ137" s="7"/>
      <c r="BA137" s="7">
        <v>2.1643518216227101E-5</v>
      </c>
      <c r="BB137" s="7"/>
      <c r="BC137" s="7">
        <v>0</v>
      </c>
      <c r="BD137" s="7"/>
      <c r="BE137" s="7">
        <v>0</v>
      </c>
      <c r="BF137" s="7"/>
      <c r="BG137" s="7">
        <v>0</v>
      </c>
      <c r="BH137" s="7"/>
      <c r="BI137" s="7">
        <v>0</v>
      </c>
      <c r="BJ137" s="7"/>
      <c r="BK137" s="7">
        <v>0</v>
      </c>
      <c r="BL137" s="7"/>
      <c r="BM137" s="7">
        <v>0</v>
      </c>
      <c r="BN137" s="7"/>
      <c r="BO137" s="7">
        <v>0</v>
      </c>
      <c r="BP137" s="7"/>
      <c r="BQ137" s="7">
        <v>0</v>
      </c>
      <c r="BR137" s="7"/>
      <c r="BS137" s="7">
        <v>0</v>
      </c>
      <c r="BT137" s="7"/>
      <c r="BU137" s="7">
        <v>0</v>
      </c>
      <c r="BV137" s="7"/>
      <c r="BW137" s="7">
        <v>0</v>
      </c>
      <c r="BX137" s="7"/>
      <c r="BY137" s="7">
        <v>0</v>
      </c>
      <c r="BZ137" s="7"/>
      <c r="CA137" s="7">
        <v>0</v>
      </c>
      <c r="CB137" s="7"/>
      <c r="CC137" s="7">
        <v>0</v>
      </c>
      <c r="CD137" s="7"/>
      <c r="CE137" s="7">
        <v>0</v>
      </c>
    </row>
    <row r="138" spans="1:83">
      <c r="A138" s="4" t="s">
        <v>170</v>
      </c>
      <c r="B138" s="6">
        <v>704</v>
      </c>
      <c r="C138" s="7">
        <v>3.79954352418789E-3</v>
      </c>
      <c r="D138" s="7">
        <v>2.21341568493383E-3</v>
      </c>
      <c r="E138" s="7">
        <v>3.79954352418789E-3</v>
      </c>
      <c r="F138" s="7">
        <v>2.21341568493383E-3</v>
      </c>
      <c r="G138" s="7">
        <v>3.79954352418789E-3</v>
      </c>
      <c r="H138" s="7">
        <v>2.21341568493383E-3</v>
      </c>
      <c r="I138" s="7">
        <v>3.79954352418789E-3</v>
      </c>
      <c r="J138" s="7">
        <v>2.21341568493383E-3</v>
      </c>
      <c r="K138" s="7">
        <v>3.79954352418789E-3</v>
      </c>
      <c r="L138" s="7">
        <v>2.21341568493383E-3</v>
      </c>
      <c r="M138" s="7">
        <v>3.79954352418789E-3</v>
      </c>
      <c r="N138" s="7">
        <v>2.21341568493383E-3</v>
      </c>
      <c r="O138" s="7">
        <v>3.79954352418789E-3</v>
      </c>
      <c r="P138" s="7">
        <v>2.21341568493383E-3</v>
      </c>
      <c r="Q138" s="7">
        <v>3.79954352418789E-3</v>
      </c>
      <c r="R138" s="7">
        <v>2.21341568493383E-3</v>
      </c>
      <c r="S138" s="7">
        <v>3.79954352418789E-3</v>
      </c>
      <c r="T138" s="7">
        <v>2.21341568493383E-3</v>
      </c>
      <c r="U138" s="7">
        <v>3.7936985939324699E-3</v>
      </c>
      <c r="V138" s="7">
        <v>2.21341568493383E-3</v>
      </c>
      <c r="W138" s="7">
        <v>3.7936985939324699E-3</v>
      </c>
      <c r="X138" s="7">
        <v>2.21341568493383E-3</v>
      </c>
      <c r="Y138" s="7">
        <v>3.4504882347326099E-3</v>
      </c>
      <c r="Z138" s="7">
        <v>2.21341568493383E-3</v>
      </c>
      <c r="AA138" s="7">
        <v>2.4776965687728601E-3</v>
      </c>
      <c r="AB138" s="7">
        <v>2.21341568493383E-3</v>
      </c>
      <c r="AC138" s="7">
        <v>1.7650102157241701E-3</v>
      </c>
      <c r="AD138" s="7">
        <v>2.21341568493383E-3</v>
      </c>
      <c r="AE138" s="7">
        <v>1.59241284707477E-3</v>
      </c>
      <c r="AF138" s="7">
        <v>2.21341568493383E-3</v>
      </c>
      <c r="AG138" s="7">
        <v>1.47421863149706E-3</v>
      </c>
      <c r="AH138" s="7">
        <v>2.21341568493383E-3</v>
      </c>
      <c r="AI138" s="7">
        <v>1.0699150550164899E-3</v>
      </c>
      <c r="AJ138" s="7">
        <v>1.8384434049114899E-3</v>
      </c>
      <c r="AK138" s="7">
        <v>8.5670860121696496E-4</v>
      </c>
      <c r="AL138" s="7">
        <v>1.41110808935539E-3</v>
      </c>
      <c r="AM138" s="7">
        <v>4.4022579106142202E-4</v>
      </c>
      <c r="AN138" s="7">
        <v>8.82763761361001E-4</v>
      </c>
      <c r="AO138" s="7">
        <v>2.7951894918281099E-4</v>
      </c>
      <c r="AP138" s="7">
        <v>5.1690601951929495E-4</v>
      </c>
      <c r="AQ138" s="7">
        <v>4.8422958121078398E-5</v>
      </c>
      <c r="AR138" s="7">
        <v>2.1456258752443401E-4</v>
      </c>
      <c r="AS138" s="7">
        <v>0</v>
      </c>
      <c r="AT138" s="7">
        <v>7.1493874185098104E-5</v>
      </c>
      <c r="AU138" s="7">
        <v>0</v>
      </c>
      <c r="AV138" s="7">
        <v>1.4269119081778901E-5</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c r="CE138" s="7">
        <v>0</v>
      </c>
    </row>
    <row r="139" spans="1:83">
      <c r="A139" s="4" t="s">
        <v>172</v>
      </c>
      <c r="B139" s="6">
        <v>30</v>
      </c>
      <c r="C139" s="7">
        <v>1.5374814519061399E-3</v>
      </c>
      <c r="D139" s="7">
        <v>1.62318761114688E-3</v>
      </c>
      <c r="E139" s="7">
        <v>1.5374814519061399E-3</v>
      </c>
      <c r="F139" s="7">
        <v>1.62318761114688E-3</v>
      </c>
      <c r="G139" s="7">
        <v>1.5374814519061399E-3</v>
      </c>
      <c r="H139" s="7">
        <v>1.62318761114688E-3</v>
      </c>
      <c r="I139" s="7">
        <v>1.5374814519061399E-3</v>
      </c>
      <c r="J139" s="7">
        <v>1.62318761114688E-3</v>
      </c>
      <c r="K139" s="7">
        <v>1.5374814519061399E-3</v>
      </c>
      <c r="L139" s="7">
        <v>1.62318761114688E-3</v>
      </c>
      <c r="M139" s="7">
        <v>1.5374814519061399E-3</v>
      </c>
      <c r="N139" s="7">
        <v>1.62318761114688E-3</v>
      </c>
      <c r="O139" s="7">
        <v>1.5374814519061399E-3</v>
      </c>
      <c r="P139" s="7">
        <v>1.62318761114688E-3</v>
      </c>
      <c r="Q139" s="7">
        <v>1.5374814519061399E-3</v>
      </c>
      <c r="R139" s="7">
        <v>1.62318761114688E-3</v>
      </c>
      <c r="S139" s="7">
        <v>1.5374814519061399E-3</v>
      </c>
      <c r="T139" s="7">
        <v>1.62318761114688E-3</v>
      </c>
      <c r="U139" s="7">
        <v>1.5374814519061399E-3</v>
      </c>
      <c r="V139" s="7">
        <v>1.62318761114688E-3</v>
      </c>
      <c r="W139" s="7">
        <v>1.5374814519061399E-3</v>
      </c>
      <c r="X139" s="7">
        <v>1.62318761114688E-3</v>
      </c>
      <c r="Y139" s="7">
        <v>1.5374814519061399E-3</v>
      </c>
      <c r="Z139" s="7">
        <v>1.62318761114688E-3</v>
      </c>
      <c r="AA139" s="7">
        <v>1.30164131063141E-3</v>
      </c>
      <c r="AB139" s="7">
        <v>1.62318761114688E-3</v>
      </c>
      <c r="AC139" s="7">
        <v>1.2437173556756899E-3</v>
      </c>
      <c r="AD139" s="7">
        <v>1.62318761114688E-3</v>
      </c>
      <c r="AE139" s="7">
        <v>1.1233482299915999E-3</v>
      </c>
      <c r="AF139" s="7">
        <v>1.62318761114688E-3</v>
      </c>
      <c r="AG139" s="7">
        <v>1.0501815048742399E-3</v>
      </c>
      <c r="AH139" s="7">
        <v>1.62318761114688E-3</v>
      </c>
      <c r="AI139" s="7">
        <v>9.8299795445552199E-4</v>
      </c>
      <c r="AJ139" s="7">
        <v>1.43153609597159E-3</v>
      </c>
      <c r="AK139" s="7">
        <v>8.9567561874520402E-4</v>
      </c>
      <c r="AL139" s="7">
        <v>1.26206199978034E-3</v>
      </c>
      <c r="AM139" s="7">
        <v>8.0907560821816304E-4</v>
      </c>
      <c r="AN139" s="7">
        <v>1.1110342772372201E-3</v>
      </c>
      <c r="AO139" s="7">
        <v>7.2064769434288401E-4</v>
      </c>
      <c r="AP139" s="7">
        <v>9.75349580002502E-4</v>
      </c>
      <c r="AQ139" s="7">
        <v>6.5093152292149798E-4</v>
      </c>
      <c r="AR139" s="7">
        <v>8.3904413360758403E-4</v>
      </c>
      <c r="AS139" s="7">
        <v>5.9360955437249804E-4</v>
      </c>
      <c r="AT139" s="7">
        <v>6.6359273657300502E-4</v>
      </c>
      <c r="AU139" s="7">
        <v>5.4007872316338599E-4</v>
      </c>
      <c r="AV139" s="7">
        <v>4.1464108947014997E-4</v>
      </c>
      <c r="AW139" s="7">
        <v>4.7858361115263797E-4</v>
      </c>
      <c r="AX139" s="7">
        <v>1.9060896796495899E-4</v>
      </c>
      <c r="AY139" s="7">
        <v>4.3581116237644598E-4</v>
      </c>
      <c r="AZ139" s="7">
        <v>6.0851471963892803E-5</v>
      </c>
      <c r="BA139" s="7">
        <v>3.8470568052144198E-4</v>
      </c>
      <c r="BB139" s="7">
        <v>9.4740998580984097E-6</v>
      </c>
      <c r="BC139" s="7">
        <v>3.1096748525722399E-4</v>
      </c>
      <c r="BD139" s="7">
        <v>0</v>
      </c>
      <c r="BE139" s="7">
        <v>1.93222698019601E-4</v>
      </c>
      <c r="BF139" s="7">
        <v>0</v>
      </c>
      <c r="BG139" s="7">
        <v>9.3683400802997607E-5</v>
      </c>
      <c r="BH139" s="7">
        <v>0</v>
      </c>
      <c r="BI139" s="7">
        <v>4.5933050296582399E-5</v>
      </c>
      <c r="BJ139" s="7">
        <v>0</v>
      </c>
      <c r="BK139" s="7">
        <v>2.5799578432726299E-5</v>
      </c>
      <c r="BL139" s="7">
        <v>0</v>
      </c>
      <c r="BM139" s="7">
        <v>8.3487194471539501E-6</v>
      </c>
      <c r="BN139" s="7">
        <v>0</v>
      </c>
      <c r="BO139" s="7">
        <v>1.5976881965924099E-6</v>
      </c>
      <c r="BP139" s="7">
        <v>0</v>
      </c>
      <c r="BQ139" s="7">
        <v>2.0100566252622601E-7</v>
      </c>
      <c r="BR139" s="7">
        <v>0</v>
      </c>
      <c r="BS139" s="7">
        <v>0</v>
      </c>
      <c r="BT139" s="7">
        <v>0</v>
      </c>
      <c r="BU139" s="7">
        <v>0</v>
      </c>
      <c r="BV139" s="7">
        <v>0</v>
      </c>
      <c r="BW139" s="7">
        <v>0</v>
      </c>
      <c r="BX139" s="7">
        <v>0</v>
      </c>
      <c r="BY139" s="7">
        <v>0</v>
      </c>
      <c r="BZ139" s="7">
        <v>0</v>
      </c>
      <c r="CA139" s="7">
        <v>0</v>
      </c>
      <c r="CB139" s="7">
        <v>0</v>
      </c>
      <c r="CC139" s="7">
        <v>0</v>
      </c>
      <c r="CD139" s="7"/>
      <c r="CE139" s="7">
        <v>0</v>
      </c>
    </row>
    <row r="140" spans="1:83">
      <c r="A140" s="4" t="s">
        <v>173</v>
      </c>
      <c r="B140" s="6">
        <v>208</v>
      </c>
      <c r="C140" s="7">
        <v>6.8466966613155503E-4</v>
      </c>
      <c r="D140" s="7"/>
      <c r="E140" s="7">
        <v>6.8466966613155503E-4</v>
      </c>
      <c r="F140" s="7"/>
      <c r="G140" s="7">
        <v>6.8466966613155503E-4</v>
      </c>
      <c r="H140" s="7"/>
      <c r="I140" s="7">
        <v>6.8466966613155503E-4</v>
      </c>
      <c r="J140" s="7"/>
      <c r="K140" s="7">
        <v>6.8466966613155503E-4</v>
      </c>
      <c r="L140" s="7"/>
      <c r="M140" s="7">
        <v>6.8466966613155503E-4</v>
      </c>
      <c r="N140" s="7"/>
      <c r="O140" s="7">
        <v>6.8466966613155503E-4</v>
      </c>
      <c r="P140" s="7"/>
      <c r="Q140" s="7">
        <v>6.8285438951657404E-4</v>
      </c>
      <c r="R140" s="7"/>
      <c r="S140" s="7">
        <v>6.8285438951657404E-4</v>
      </c>
      <c r="T140" s="7"/>
      <c r="U140" s="7">
        <v>6.7759149794184104E-4</v>
      </c>
      <c r="V140" s="7"/>
      <c r="W140" s="7">
        <v>6.0515199609143097E-4</v>
      </c>
      <c r="X140" s="7"/>
      <c r="Y140" s="7">
        <v>3.6687266748404597E-4</v>
      </c>
      <c r="Z140" s="7"/>
      <c r="AA140" s="7">
        <v>2.7474756642596401E-4</v>
      </c>
      <c r="AB140" s="7"/>
      <c r="AC140" s="7">
        <v>2.2430104086116601E-4</v>
      </c>
      <c r="AD140" s="7"/>
      <c r="AE140" s="7">
        <v>2.08171653448649E-4</v>
      </c>
      <c r="AF140" s="7"/>
      <c r="AG140" s="7">
        <v>1.916246520031E-4</v>
      </c>
      <c r="AH140" s="7"/>
      <c r="AI140" s="7">
        <v>1.7791793742455501E-4</v>
      </c>
      <c r="AJ140" s="7"/>
      <c r="AK140" s="7">
        <v>1.6385807215182199E-4</v>
      </c>
      <c r="AL140" s="7"/>
      <c r="AM140" s="7">
        <v>1.41248918210153E-4</v>
      </c>
      <c r="AN140" s="7"/>
      <c r="AO140" s="7">
        <v>1.21798235982431E-4</v>
      </c>
      <c r="AP140" s="7"/>
      <c r="AQ140" s="7">
        <v>1.0524746609006799E-4</v>
      </c>
      <c r="AR140" s="7"/>
      <c r="AS140" s="7">
        <v>9.2868305578387104E-5</v>
      </c>
      <c r="AT140" s="7"/>
      <c r="AU140" s="7">
        <v>8.3943624393669803E-5</v>
      </c>
      <c r="AV140" s="7"/>
      <c r="AW140" s="7">
        <v>7.4775512962486196E-5</v>
      </c>
      <c r="AX140" s="7"/>
      <c r="AY140" s="7">
        <v>6.7324213372299695E-5</v>
      </c>
      <c r="AZ140" s="7"/>
      <c r="BA140" s="7">
        <v>5.7286121517618898E-5</v>
      </c>
      <c r="BB140" s="7"/>
      <c r="BC140" s="7">
        <v>4.46492301574985E-5</v>
      </c>
      <c r="BD140" s="7"/>
      <c r="BE140" s="7">
        <v>2.7098880567816299E-5</v>
      </c>
      <c r="BF140" s="7"/>
      <c r="BG140" s="7">
        <v>1.3709896410996E-5</v>
      </c>
      <c r="BH140" s="7"/>
      <c r="BI140" s="7">
        <v>7.8002444645433994E-6</v>
      </c>
      <c r="BJ140" s="7"/>
      <c r="BK140" s="7">
        <v>4.3505778819851104E-6</v>
      </c>
      <c r="BL140" s="7"/>
      <c r="BM140" s="7">
        <v>1.18440971098431E-6</v>
      </c>
      <c r="BN140" s="7"/>
      <c r="BO140" s="7">
        <v>4.5935411355672499E-7</v>
      </c>
      <c r="BP140" s="7"/>
      <c r="BQ140" s="7">
        <v>0</v>
      </c>
      <c r="BR140" s="7"/>
      <c r="BS140" s="7">
        <v>0</v>
      </c>
      <c r="BT140" s="7"/>
      <c r="BU140" s="7">
        <v>0</v>
      </c>
      <c r="BV140" s="7"/>
      <c r="BW140" s="7">
        <v>0</v>
      </c>
      <c r="BX140" s="7"/>
      <c r="BY140" s="7">
        <v>0</v>
      </c>
      <c r="BZ140" s="7"/>
      <c r="CA140" s="7">
        <v>0</v>
      </c>
      <c r="CB140" s="7"/>
      <c r="CC140" s="7">
        <v>0</v>
      </c>
      <c r="CD140" s="7"/>
      <c r="CE140" s="7">
        <v>0</v>
      </c>
    </row>
    <row r="141" spans="1:83">
      <c r="A141" s="4" t="s">
        <v>174</v>
      </c>
      <c r="B141" s="6">
        <v>50</v>
      </c>
      <c r="C141" s="7">
        <v>2.0659762461229399E-3</v>
      </c>
      <c r="D141" s="7">
        <v>1.4240367424995801E-3</v>
      </c>
      <c r="E141" s="7">
        <v>2.0659762461229399E-3</v>
      </c>
      <c r="F141" s="7">
        <v>1.4240367424995801E-3</v>
      </c>
      <c r="G141" s="7">
        <v>2.0659762461229399E-3</v>
      </c>
      <c r="H141" s="7">
        <v>1.4240367424995801E-3</v>
      </c>
      <c r="I141" s="7">
        <v>2.0659762461229399E-3</v>
      </c>
      <c r="J141" s="7">
        <v>1.4240367424995801E-3</v>
      </c>
      <c r="K141" s="7">
        <v>2.0659762461229399E-3</v>
      </c>
      <c r="L141" s="7">
        <v>1.4240367424995801E-3</v>
      </c>
      <c r="M141" s="7">
        <v>2.0659762461229399E-3</v>
      </c>
      <c r="N141" s="7">
        <v>1.4240367424995801E-3</v>
      </c>
      <c r="O141" s="7">
        <v>2.0659762461229399E-3</v>
      </c>
      <c r="P141" s="7">
        <v>1.4240367424995801E-3</v>
      </c>
      <c r="Q141" s="7">
        <v>2.0659762461229399E-3</v>
      </c>
      <c r="R141" s="7">
        <v>1.4240367424995801E-3</v>
      </c>
      <c r="S141" s="7">
        <v>2.0659762461229399E-3</v>
      </c>
      <c r="T141" s="7">
        <v>1.4240367424995801E-3</v>
      </c>
      <c r="U141" s="7">
        <v>2.0659762461229399E-3</v>
      </c>
      <c r="V141" s="7">
        <v>1.4240367424995801E-3</v>
      </c>
      <c r="W141" s="7">
        <v>2.0659762461229399E-3</v>
      </c>
      <c r="X141" s="7">
        <v>1.4240367424995801E-3</v>
      </c>
      <c r="Y141" s="7">
        <v>2.0659762461229399E-3</v>
      </c>
      <c r="Z141" s="7">
        <v>1.4240367424995801E-3</v>
      </c>
      <c r="AA141" s="7">
        <v>1.8739032795363E-3</v>
      </c>
      <c r="AB141" s="7">
        <v>1.4240367424995801E-3</v>
      </c>
      <c r="AC141" s="7">
        <v>1.7459098718766301E-3</v>
      </c>
      <c r="AD141" s="7">
        <v>1.4240367424995801E-3</v>
      </c>
      <c r="AE141" s="7">
        <v>1.66604899441964E-3</v>
      </c>
      <c r="AF141" s="7">
        <v>1.4240367424995801E-3</v>
      </c>
      <c r="AG141" s="7">
        <v>1.42643710376358E-3</v>
      </c>
      <c r="AH141" s="7">
        <v>1.4240367424995801E-3</v>
      </c>
      <c r="AI141" s="7">
        <v>1.42085198082514E-3</v>
      </c>
      <c r="AJ141" s="7">
        <v>1.26940903973596E-3</v>
      </c>
      <c r="AK141" s="7">
        <v>1.3393826933034601E-3</v>
      </c>
      <c r="AL141" s="7">
        <v>1.1312258990695801E-3</v>
      </c>
      <c r="AM141" s="7">
        <v>1.14810668116376E-3</v>
      </c>
      <c r="AN141" s="7">
        <v>9.9560195518568297E-4</v>
      </c>
      <c r="AO141" s="7">
        <v>9.4551225007958803E-4</v>
      </c>
      <c r="AP141" s="7">
        <v>8.3992524613798504E-4</v>
      </c>
      <c r="AQ141" s="7">
        <v>8.4421537977786903E-4</v>
      </c>
      <c r="AR141" s="7">
        <v>6.4696568939871595E-4</v>
      </c>
      <c r="AS141" s="7">
        <v>7.4349864851898904E-4</v>
      </c>
      <c r="AT141" s="7">
        <v>4.9404966998301296E-4</v>
      </c>
      <c r="AU141" s="7">
        <v>7.2424179536349396E-4</v>
      </c>
      <c r="AV141" s="7">
        <v>3.6242410782706002E-4</v>
      </c>
      <c r="AW141" s="7">
        <v>6.7750003694532705E-4</v>
      </c>
      <c r="AX141" s="7">
        <v>2.8214874787018198E-4</v>
      </c>
      <c r="AY141" s="7">
        <v>6.62035835759888E-4</v>
      </c>
      <c r="AZ141" s="7">
        <v>2.2476468821819499E-4</v>
      </c>
      <c r="BA141" s="7">
        <v>4.8865111478534995E-4</v>
      </c>
      <c r="BB141" s="7">
        <v>1.65171976721324E-4</v>
      </c>
      <c r="BC141" s="7">
        <v>5.8488024474982702E-5</v>
      </c>
      <c r="BD141" s="7">
        <v>8.6091908243424303E-5</v>
      </c>
      <c r="BE141" s="7">
        <v>0</v>
      </c>
      <c r="BF141" s="7">
        <v>3.3075283437682502E-5</v>
      </c>
      <c r="BG141" s="7">
        <v>0</v>
      </c>
      <c r="BH141" s="7">
        <v>6.6013370154505096E-6</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c r="CE141" s="7">
        <v>0</v>
      </c>
    </row>
    <row r="142" spans="1:83">
      <c r="A142" s="4" t="s">
        <v>175</v>
      </c>
      <c r="B142" s="6">
        <v>677</v>
      </c>
      <c r="C142" s="7">
        <v>2.85110912852937E-3</v>
      </c>
      <c r="D142" s="7"/>
      <c r="E142" s="7">
        <v>2.85110912852937E-3</v>
      </c>
      <c r="F142" s="7"/>
      <c r="G142" s="7">
        <v>2.85110912852937E-3</v>
      </c>
      <c r="H142" s="7"/>
      <c r="I142" s="7">
        <v>2.85110912852937E-3</v>
      </c>
      <c r="J142" s="7"/>
      <c r="K142" s="7">
        <v>2.85110912852937E-3</v>
      </c>
      <c r="L142" s="7"/>
      <c r="M142" s="7">
        <v>2.85110912852937E-3</v>
      </c>
      <c r="N142" s="7"/>
      <c r="O142" s="7">
        <v>2.85110912852937E-3</v>
      </c>
      <c r="P142" s="7"/>
      <c r="Q142" s="7">
        <v>2.85110912852937E-3</v>
      </c>
      <c r="R142" s="7"/>
      <c r="S142" s="7">
        <v>2.85110912852937E-3</v>
      </c>
      <c r="T142" s="7"/>
      <c r="U142" s="7">
        <v>2.85110912852937E-3</v>
      </c>
      <c r="V142" s="7"/>
      <c r="W142" s="7">
        <v>2.7915734431402301E-3</v>
      </c>
      <c r="X142" s="7"/>
      <c r="Y142" s="7">
        <v>2.61112703659535E-3</v>
      </c>
      <c r="Z142" s="7"/>
      <c r="AA142" s="7">
        <v>2.5618013069597001E-3</v>
      </c>
      <c r="AB142" s="7"/>
      <c r="AC142" s="7">
        <v>2.2482560257661099E-3</v>
      </c>
      <c r="AD142" s="7"/>
      <c r="AE142" s="7">
        <v>2.1776904654558101E-3</v>
      </c>
      <c r="AF142" s="7"/>
      <c r="AG142" s="7">
        <v>2.1400570001768402E-3</v>
      </c>
      <c r="AH142" s="7"/>
      <c r="AI142" s="7">
        <v>1.9744812784489802E-3</v>
      </c>
      <c r="AJ142" s="7"/>
      <c r="AK142" s="7">
        <v>1.80658453593161E-3</v>
      </c>
      <c r="AL142" s="7"/>
      <c r="AM142" s="7">
        <v>1.6260567915599199E-3</v>
      </c>
      <c r="AN142" s="7"/>
      <c r="AO142" s="7">
        <v>1.4672697825097399E-3</v>
      </c>
      <c r="AP142" s="7"/>
      <c r="AQ142" s="7">
        <v>1.3934203293742701E-3</v>
      </c>
      <c r="AR142" s="7"/>
      <c r="AS142" s="7">
        <v>1.3272805359201801E-3</v>
      </c>
      <c r="AT142" s="7"/>
      <c r="AU142" s="7">
        <v>1.24606094052135E-3</v>
      </c>
      <c r="AV142" s="7"/>
      <c r="AW142" s="7">
        <v>1.05191734106916E-3</v>
      </c>
      <c r="AX142" s="7"/>
      <c r="AY142" s="7">
        <v>9.6874578613437203E-4</v>
      </c>
      <c r="AZ142" s="7"/>
      <c r="BA142" s="7">
        <v>9.0937260708583698E-4</v>
      </c>
      <c r="BB142" s="7"/>
      <c r="BC142" s="7">
        <v>7.0061515993858595E-4</v>
      </c>
      <c r="BD142" s="7"/>
      <c r="BE142" s="7">
        <v>2.0290592499554901E-4</v>
      </c>
      <c r="BF142" s="7"/>
      <c r="BG142" s="7">
        <v>2.5712706130282499E-5</v>
      </c>
      <c r="BH142" s="7"/>
      <c r="BI142" s="7">
        <v>3.20424095319283E-6</v>
      </c>
      <c r="BJ142" s="7"/>
      <c r="BK142" s="7">
        <v>8.2170081032002298E-8</v>
      </c>
      <c r="BL142" s="7"/>
      <c r="BM142" s="7">
        <v>0</v>
      </c>
      <c r="BN142" s="7"/>
      <c r="BO142" s="7">
        <v>0</v>
      </c>
      <c r="BP142" s="7"/>
      <c r="BQ142" s="7">
        <v>0</v>
      </c>
      <c r="BR142" s="7"/>
      <c r="BS142" s="7">
        <v>0</v>
      </c>
      <c r="BT142" s="7"/>
      <c r="BU142" s="7">
        <v>0</v>
      </c>
      <c r="BV142" s="7"/>
      <c r="BW142" s="7">
        <v>0</v>
      </c>
      <c r="BX142" s="7"/>
      <c r="BY142" s="7">
        <v>0</v>
      </c>
      <c r="BZ142" s="7"/>
      <c r="CA142" s="7">
        <v>0</v>
      </c>
      <c r="CB142" s="7"/>
      <c r="CC142" s="7">
        <v>0</v>
      </c>
      <c r="CD142" s="7"/>
      <c r="CE142" s="7">
        <v>0</v>
      </c>
    </row>
    <row r="143" spans="1:83">
      <c r="A143" s="4" t="s">
        <v>176</v>
      </c>
      <c r="B143" s="6">
        <v>640</v>
      </c>
      <c r="C143" s="7">
        <v>7.9507980053962601E-3</v>
      </c>
      <c r="D143" s="7">
        <v>4.6147500647718501E-3</v>
      </c>
      <c r="E143" s="7">
        <v>7.9507980053962601E-3</v>
      </c>
      <c r="F143" s="7">
        <v>4.6147500647718501E-3</v>
      </c>
      <c r="G143" s="7">
        <v>7.9507980053962601E-3</v>
      </c>
      <c r="H143" s="7">
        <v>4.6147500647718501E-3</v>
      </c>
      <c r="I143" s="7">
        <v>7.9507980053962601E-3</v>
      </c>
      <c r="J143" s="7">
        <v>4.6147500647718501E-3</v>
      </c>
      <c r="K143" s="7">
        <v>7.9507980053962601E-3</v>
      </c>
      <c r="L143" s="7">
        <v>4.6147500647718501E-3</v>
      </c>
      <c r="M143" s="7">
        <v>7.9507980053962601E-3</v>
      </c>
      <c r="N143" s="7">
        <v>4.6147500647718501E-3</v>
      </c>
      <c r="O143" s="7">
        <v>7.9507980053962601E-3</v>
      </c>
      <c r="P143" s="7">
        <v>4.6147500647718501E-3</v>
      </c>
      <c r="Q143" s="7">
        <v>7.9507953201531003E-3</v>
      </c>
      <c r="R143" s="7">
        <v>4.6147500647718501E-3</v>
      </c>
      <c r="S143" s="7">
        <v>7.9507763980403209E-3</v>
      </c>
      <c r="T143" s="7">
        <v>4.6147500647718501E-3</v>
      </c>
      <c r="U143" s="7">
        <v>7.9494261216261908E-3</v>
      </c>
      <c r="V143" s="7">
        <v>4.6147500647718501E-3</v>
      </c>
      <c r="W143" s="7">
        <v>6.7432200677854997E-3</v>
      </c>
      <c r="X143" s="7">
        <v>4.6147500647718501E-3</v>
      </c>
      <c r="Y143" s="7">
        <v>5.38293979727147E-3</v>
      </c>
      <c r="Z143" s="7">
        <v>4.6147500647718501E-3</v>
      </c>
      <c r="AA143" s="7">
        <v>4.3259290169254299E-3</v>
      </c>
      <c r="AB143" s="7">
        <v>4.6147500647718501E-3</v>
      </c>
      <c r="AC143" s="7">
        <v>3.8573443158219098E-3</v>
      </c>
      <c r="AD143" s="7">
        <v>4.6147500647718501E-3</v>
      </c>
      <c r="AE143" s="7">
        <v>3.34368694335321E-3</v>
      </c>
      <c r="AF143" s="7">
        <v>4.6147500647718501E-3</v>
      </c>
      <c r="AG143" s="7">
        <v>2.9441584195533501E-3</v>
      </c>
      <c r="AH143" s="7">
        <v>4.6147500647718501E-3</v>
      </c>
      <c r="AI143" s="7">
        <v>2.2100576887264002E-3</v>
      </c>
      <c r="AJ143" s="7">
        <v>3.97913116777634E-3</v>
      </c>
      <c r="AK143" s="7">
        <v>1.7369555026599201E-3</v>
      </c>
      <c r="AL143" s="7">
        <v>3.3531866872608001E-3</v>
      </c>
      <c r="AM143" s="7">
        <v>1.17493450144893E-3</v>
      </c>
      <c r="AN143" s="7">
        <v>2.6158849456028302E-3</v>
      </c>
      <c r="AO143" s="7">
        <v>9.5362637728227905E-4</v>
      </c>
      <c r="AP143" s="7">
        <v>1.6753566410538301E-3</v>
      </c>
      <c r="AQ143" s="7">
        <v>8.4685599373202601E-4</v>
      </c>
      <c r="AR143" s="7">
        <v>9.8372724284179289E-4</v>
      </c>
      <c r="AS143" s="7">
        <v>8.0780360107960596E-4</v>
      </c>
      <c r="AT143" s="7">
        <v>4.13040840418622E-4</v>
      </c>
      <c r="AU143" s="7">
        <v>7.7237684925200104E-4</v>
      </c>
      <c r="AV143" s="7">
        <v>1.3762832662911299E-4</v>
      </c>
      <c r="AW143" s="7">
        <v>6.7296314387121296E-4</v>
      </c>
      <c r="AX143" s="7">
        <v>2.7468576910662199E-5</v>
      </c>
      <c r="AY143" s="7">
        <v>6.2268595174675995E-4</v>
      </c>
      <c r="AZ143" s="7">
        <v>0</v>
      </c>
      <c r="BA143" s="7">
        <v>5.6944134916370702E-4</v>
      </c>
      <c r="BB143" s="7">
        <v>0</v>
      </c>
      <c r="BC143" s="7">
        <v>4.7118864989282401E-4</v>
      </c>
      <c r="BD143" s="7">
        <v>0</v>
      </c>
      <c r="BE143" s="7">
        <v>1.38994485108628E-4</v>
      </c>
      <c r="BF143" s="7">
        <v>0</v>
      </c>
      <c r="BG143" s="7">
        <v>1.2054751374172801E-5</v>
      </c>
      <c r="BH143" s="7">
        <v>0</v>
      </c>
      <c r="BI143" s="7">
        <v>1.6132488016181999E-7</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c r="CE143" s="7">
        <v>0</v>
      </c>
    </row>
    <row r="144" spans="1:83">
      <c r="A144" s="4" t="s">
        <v>178</v>
      </c>
      <c r="B144" s="6">
        <v>97</v>
      </c>
      <c r="C144" s="7">
        <v>2.21878751623668E-2</v>
      </c>
      <c r="D144" s="7">
        <v>1.7018268975291101E-2</v>
      </c>
      <c r="E144" s="7">
        <v>2.21878751623668E-2</v>
      </c>
      <c r="F144" s="7">
        <v>1.7018268975291101E-2</v>
      </c>
      <c r="G144" s="7">
        <v>2.21878751623668E-2</v>
      </c>
      <c r="H144" s="7">
        <v>1.7018268975291101E-2</v>
      </c>
      <c r="I144" s="7">
        <v>2.21878751623668E-2</v>
      </c>
      <c r="J144" s="7">
        <v>1.7018268975291101E-2</v>
      </c>
      <c r="K144" s="7">
        <v>2.21878751623668E-2</v>
      </c>
      <c r="L144" s="7">
        <v>1.7018268975291101E-2</v>
      </c>
      <c r="M144" s="7">
        <v>2.21878751623668E-2</v>
      </c>
      <c r="N144" s="7">
        <v>1.7018268975291101E-2</v>
      </c>
      <c r="O144" s="7">
        <v>2.21878751623668E-2</v>
      </c>
      <c r="P144" s="7">
        <v>1.7018268975291101E-2</v>
      </c>
      <c r="Q144" s="7">
        <v>2.21878751623668E-2</v>
      </c>
      <c r="R144" s="7">
        <v>1.7018268975291101E-2</v>
      </c>
      <c r="S144" s="7">
        <v>2.21878751623668E-2</v>
      </c>
      <c r="T144" s="7">
        <v>1.7018268975291101E-2</v>
      </c>
      <c r="U144" s="7">
        <v>2.21878751623668E-2</v>
      </c>
      <c r="V144" s="7">
        <v>1.7018268975291101E-2</v>
      </c>
      <c r="W144" s="7">
        <v>1.9683191018025001E-2</v>
      </c>
      <c r="X144" s="7">
        <v>1.7018268975291101E-2</v>
      </c>
      <c r="Y144" s="7">
        <v>1.7179391302603601E-2</v>
      </c>
      <c r="Z144" s="7">
        <v>1.7018268975291101E-2</v>
      </c>
      <c r="AA144" s="7">
        <v>1.39723876313865E-2</v>
      </c>
      <c r="AB144" s="7">
        <v>1.7018268975291101E-2</v>
      </c>
      <c r="AC144" s="7">
        <v>9.7583115566829293E-3</v>
      </c>
      <c r="AD144" s="7">
        <v>1.7018268975291101E-2</v>
      </c>
      <c r="AE144" s="7">
        <v>9.2604349274329808E-3</v>
      </c>
      <c r="AF144" s="7">
        <v>1.7018268975291101E-2</v>
      </c>
      <c r="AG144" s="7">
        <v>8.5916834958664808E-3</v>
      </c>
      <c r="AH144" s="7">
        <v>1.7018268975291101E-2</v>
      </c>
      <c r="AI144" s="7">
        <v>6.8828955794466599E-3</v>
      </c>
      <c r="AJ144" s="7">
        <v>1.4135223028189399E-2</v>
      </c>
      <c r="AK144" s="7">
        <v>5.6846298165148601E-3</v>
      </c>
      <c r="AL144" s="7">
        <v>1.0849573887688301E-2</v>
      </c>
      <c r="AM144" s="7">
        <v>5.0643974018054604E-3</v>
      </c>
      <c r="AN144" s="7">
        <v>6.7872976751448396E-3</v>
      </c>
      <c r="AO144" s="7">
        <v>4.54758830958345E-3</v>
      </c>
      <c r="AP144" s="7">
        <v>3.9743305945664298E-3</v>
      </c>
      <c r="AQ144" s="7">
        <v>3.31318596532337E-3</v>
      </c>
      <c r="AR144" s="7">
        <v>1.6497054084236699E-3</v>
      </c>
      <c r="AS144" s="7">
        <v>3.2139653373054401E-3</v>
      </c>
      <c r="AT144" s="7">
        <v>5.49694297934799E-4</v>
      </c>
      <c r="AU144" s="7">
        <v>3.1942912387976502E-3</v>
      </c>
      <c r="AV144" s="7">
        <v>1.09710845652133E-4</v>
      </c>
      <c r="AW144" s="7">
        <v>3.1542356814591699E-3</v>
      </c>
      <c r="AX144" s="7">
        <v>0</v>
      </c>
      <c r="AY144" s="7">
        <v>1.65580098077317E-3</v>
      </c>
      <c r="AZ144" s="7">
        <v>0</v>
      </c>
      <c r="BA144" s="7">
        <v>1.5415963768688E-3</v>
      </c>
      <c r="BB144" s="7">
        <v>0</v>
      </c>
      <c r="BC144" s="7">
        <v>1.0302040581430701E-3</v>
      </c>
      <c r="BD144" s="7">
        <v>0</v>
      </c>
      <c r="BE144" s="7">
        <v>6.8778662237940801E-4</v>
      </c>
      <c r="BF144" s="7">
        <v>0</v>
      </c>
      <c r="BG144" s="7">
        <v>5.5541947267005102E-4</v>
      </c>
      <c r="BH144" s="7">
        <v>0</v>
      </c>
      <c r="BI144" s="7">
        <v>4.5473588398467198E-4</v>
      </c>
      <c r="BJ144" s="7">
        <v>0</v>
      </c>
      <c r="BK144" s="7">
        <v>3.8589288972954903E-4</v>
      </c>
      <c r="BL144" s="7">
        <v>0</v>
      </c>
      <c r="BM144" s="7">
        <v>2.2667745432048599E-4</v>
      </c>
      <c r="BN144" s="7">
        <v>0</v>
      </c>
      <c r="BO144" s="7">
        <v>7.7108784570740604E-5</v>
      </c>
      <c r="BP144" s="7">
        <v>0</v>
      </c>
      <c r="BQ144" s="7">
        <v>2.4427274962167999E-6</v>
      </c>
      <c r="BR144" s="7">
        <v>0</v>
      </c>
      <c r="BS144" s="7">
        <v>5.0612964160118901E-7</v>
      </c>
      <c r="BT144" s="7">
        <v>0</v>
      </c>
      <c r="BU144" s="7">
        <v>4.8907054187243197E-8</v>
      </c>
      <c r="BV144" s="7">
        <v>0</v>
      </c>
      <c r="BW144" s="7">
        <v>0</v>
      </c>
      <c r="BX144" s="7">
        <v>0</v>
      </c>
      <c r="BY144" s="7">
        <v>0</v>
      </c>
      <c r="BZ144" s="7">
        <v>0</v>
      </c>
      <c r="CA144" s="7">
        <v>0</v>
      </c>
      <c r="CB144" s="7">
        <v>0</v>
      </c>
      <c r="CC144" s="7">
        <v>0</v>
      </c>
      <c r="CD144" s="7"/>
      <c r="CE144" s="7">
        <v>0</v>
      </c>
    </row>
    <row r="145" spans="1:83">
      <c r="A145" s="4" t="s">
        <v>179</v>
      </c>
      <c r="B145" s="6">
        <v>678</v>
      </c>
      <c r="C145" s="7">
        <v>3.4700236382309498E-4</v>
      </c>
      <c r="D145" s="7"/>
      <c r="E145" s="7">
        <v>3.4700236382309498E-4</v>
      </c>
      <c r="F145" s="7"/>
      <c r="G145" s="7">
        <v>3.4700236382309498E-4</v>
      </c>
      <c r="H145" s="7"/>
      <c r="I145" s="7">
        <v>3.4700236382309498E-4</v>
      </c>
      <c r="J145" s="7"/>
      <c r="K145" s="7">
        <v>3.4700236382309498E-4</v>
      </c>
      <c r="L145" s="7"/>
      <c r="M145" s="7">
        <v>3.4700236382309498E-4</v>
      </c>
      <c r="N145" s="7"/>
      <c r="O145" s="7">
        <v>3.4700236382309498E-4</v>
      </c>
      <c r="P145" s="7"/>
      <c r="Q145" s="7">
        <v>3.4700236382309498E-4</v>
      </c>
      <c r="R145" s="7"/>
      <c r="S145" s="7">
        <v>3.4700236382309498E-4</v>
      </c>
      <c r="T145" s="7"/>
      <c r="U145" s="7">
        <v>3.4700236382309498E-4</v>
      </c>
      <c r="V145" s="7"/>
      <c r="W145" s="7">
        <v>3.4700236382309498E-4</v>
      </c>
      <c r="X145" s="7"/>
      <c r="Y145" s="7">
        <v>3.4700236382309498E-4</v>
      </c>
      <c r="Z145" s="7"/>
      <c r="AA145" s="7">
        <v>3.4700236382309498E-4</v>
      </c>
      <c r="AB145" s="7"/>
      <c r="AC145" s="7">
        <v>2.7440198806720397E-4</v>
      </c>
      <c r="AD145" s="7"/>
      <c r="AE145" s="7">
        <v>2.7440198806720397E-4</v>
      </c>
      <c r="AF145" s="7"/>
      <c r="AG145" s="7">
        <v>1.60730579776485E-4</v>
      </c>
      <c r="AH145" s="7"/>
      <c r="AI145" s="7">
        <v>1.5172060570466499E-4</v>
      </c>
      <c r="AJ145" s="7"/>
      <c r="AK145" s="7">
        <v>6.7953597882663901E-5</v>
      </c>
      <c r="AL145" s="7"/>
      <c r="AM145" s="7">
        <v>2.59120209307477E-5</v>
      </c>
      <c r="AN145" s="7"/>
      <c r="AO145" s="7">
        <v>0</v>
      </c>
      <c r="AP145" s="7"/>
      <c r="AQ145" s="7">
        <v>0</v>
      </c>
      <c r="AR145" s="7"/>
      <c r="AS145" s="7">
        <v>0</v>
      </c>
      <c r="AT145" s="7"/>
      <c r="AU145" s="7">
        <v>0</v>
      </c>
      <c r="AV145" s="7"/>
      <c r="AW145" s="7">
        <v>0</v>
      </c>
      <c r="AX145" s="7"/>
      <c r="AY145" s="7">
        <v>0</v>
      </c>
      <c r="AZ145" s="7"/>
      <c r="BA145" s="7">
        <v>0</v>
      </c>
      <c r="BB145" s="7"/>
      <c r="BC145" s="7">
        <v>0</v>
      </c>
      <c r="BD145" s="7"/>
      <c r="BE145" s="7">
        <v>0</v>
      </c>
      <c r="BF145" s="7"/>
      <c r="BG145" s="7">
        <v>0</v>
      </c>
      <c r="BH145" s="7"/>
      <c r="BI145" s="7">
        <v>0</v>
      </c>
      <c r="BJ145" s="7"/>
      <c r="BK145" s="7">
        <v>0</v>
      </c>
      <c r="BL145" s="7"/>
      <c r="BM145" s="7">
        <v>0</v>
      </c>
      <c r="BN145" s="7"/>
      <c r="BO145" s="7">
        <v>0</v>
      </c>
      <c r="BP145" s="7"/>
      <c r="BQ145" s="7">
        <v>0</v>
      </c>
      <c r="BR145" s="7"/>
      <c r="BS145" s="7">
        <v>0</v>
      </c>
      <c r="BT145" s="7"/>
      <c r="BU145" s="7">
        <v>0</v>
      </c>
      <c r="BV145" s="7"/>
      <c r="BW145" s="7">
        <v>0</v>
      </c>
      <c r="BX145" s="7"/>
      <c r="BY145" s="7">
        <v>0</v>
      </c>
      <c r="BZ145" s="7"/>
      <c r="CA145" s="7">
        <v>0</v>
      </c>
      <c r="CB145" s="7"/>
      <c r="CC145" s="7">
        <v>0</v>
      </c>
      <c r="CD145" s="7"/>
      <c r="CE145" s="7">
        <v>0</v>
      </c>
    </row>
    <row r="146" spans="1:83">
      <c r="A146" s="4" t="s">
        <v>180</v>
      </c>
      <c r="B146" s="6">
        <v>65</v>
      </c>
      <c r="C146" s="7">
        <v>2.3397771309032999E-4</v>
      </c>
      <c r="D146" s="7">
        <v>1.5282423065606499E-4</v>
      </c>
      <c r="E146" s="7">
        <v>2.3397771309032999E-4</v>
      </c>
      <c r="F146" s="7">
        <v>1.5282423065606499E-4</v>
      </c>
      <c r="G146" s="7">
        <v>2.3397771309032999E-4</v>
      </c>
      <c r="H146" s="7">
        <v>1.5282423065606499E-4</v>
      </c>
      <c r="I146" s="7">
        <v>2.3397771309032999E-4</v>
      </c>
      <c r="J146" s="7">
        <v>1.5282423065606499E-4</v>
      </c>
      <c r="K146" s="7">
        <v>2.3397771309032999E-4</v>
      </c>
      <c r="L146" s="7">
        <v>1.5282423065606499E-4</v>
      </c>
      <c r="M146" s="7">
        <v>2.3397771309032999E-4</v>
      </c>
      <c r="N146" s="7">
        <v>1.5282423065606499E-4</v>
      </c>
      <c r="O146" s="7">
        <v>2.3397771309032999E-4</v>
      </c>
      <c r="P146" s="7">
        <v>1.5282423065606499E-4</v>
      </c>
      <c r="Q146" s="7">
        <v>2.3397771309032999E-4</v>
      </c>
      <c r="R146" s="7">
        <v>1.5282423065606499E-4</v>
      </c>
      <c r="S146" s="7">
        <v>2.3397771309032999E-4</v>
      </c>
      <c r="T146" s="7">
        <v>1.5282423065606499E-4</v>
      </c>
      <c r="U146" s="7">
        <v>2.3397771309032999E-4</v>
      </c>
      <c r="V146" s="7">
        <v>1.5282423065606499E-4</v>
      </c>
      <c r="W146" s="7">
        <v>2.3397771309032999E-4</v>
      </c>
      <c r="X146" s="7">
        <v>1.5282423065606499E-4</v>
      </c>
      <c r="Y146" s="7">
        <v>2.3397771309032999E-4</v>
      </c>
      <c r="Z146" s="7">
        <v>1.5282423065606499E-4</v>
      </c>
      <c r="AA146" s="7">
        <v>2.3397771309032999E-4</v>
      </c>
      <c r="AB146" s="7">
        <v>1.5282423065606499E-4</v>
      </c>
      <c r="AC146" s="7">
        <v>2.3397771309032999E-4</v>
      </c>
      <c r="AD146" s="7">
        <v>1.5282423065606499E-4</v>
      </c>
      <c r="AE146" s="7">
        <v>2.3397771309032999E-4</v>
      </c>
      <c r="AF146" s="7">
        <v>1.5282423065606499E-4</v>
      </c>
      <c r="AG146" s="7">
        <v>1.6524766870230901E-4</v>
      </c>
      <c r="AH146" s="7">
        <v>1.5282423065606499E-4</v>
      </c>
      <c r="AI146" s="7">
        <v>1.6524766870230901E-4</v>
      </c>
      <c r="AJ146" s="7">
        <v>1.33374435933368E-4</v>
      </c>
      <c r="AK146" s="7">
        <v>1.5716141449707101E-4</v>
      </c>
      <c r="AL146" s="7">
        <v>1.1600046512988499E-4</v>
      </c>
      <c r="AM146" s="7">
        <v>1.17823313992149E-4</v>
      </c>
      <c r="AN146" s="7">
        <v>9.8684185178250696E-5</v>
      </c>
      <c r="AO146" s="7">
        <v>8.8380531062469002E-5</v>
      </c>
      <c r="AP146" s="7">
        <v>7.7779969104240597E-5</v>
      </c>
      <c r="AQ146" s="7">
        <v>8.0969769523222897E-5</v>
      </c>
      <c r="AR146" s="7">
        <v>5.05234954800357E-5</v>
      </c>
      <c r="AS146" s="7">
        <v>6.7876095264165099E-5</v>
      </c>
      <c r="AT146" s="7">
        <v>2.97230582658121E-5</v>
      </c>
      <c r="AU146" s="7">
        <v>5.3875677817824101E-5</v>
      </c>
      <c r="AV146" s="7">
        <v>1.25773244362477E-5</v>
      </c>
      <c r="AW146" s="7">
        <v>4.3185057959835798E-5</v>
      </c>
      <c r="AX146" s="7">
        <v>4.1908594652868204E-6</v>
      </c>
      <c r="AY146" s="7">
        <v>2.9537858368903098E-5</v>
      </c>
      <c r="AZ146" s="7">
        <v>8.3643351890467098E-7</v>
      </c>
      <c r="BA146" s="7">
        <v>1.9711423822018199E-5</v>
      </c>
      <c r="BB146" s="7">
        <v>0</v>
      </c>
      <c r="BC146" s="7">
        <v>1.3225694252250601E-5</v>
      </c>
      <c r="BD146" s="7">
        <v>0</v>
      </c>
      <c r="BE146" s="7">
        <v>4.0332783750267696E-6</v>
      </c>
      <c r="BF146" s="7">
        <v>0</v>
      </c>
      <c r="BG146" s="7">
        <v>9.8143095938752303E-8</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c r="CE146" s="7">
        <v>0</v>
      </c>
    </row>
    <row r="147" spans="1:83">
      <c r="A147" s="4" t="s">
        <v>182</v>
      </c>
      <c r="B147" s="6">
        <v>892</v>
      </c>
      <c r="C147" s="7">
        <v>1.7940757704015399E-4</v>
      </c>
      <c r="D147" s="7"/>
      <c r="E147" s="7">
        <v>1.7940757704015399E-4</v>
      </c>
      <c r="F147" s="7"/>
      <c r="G147" s="7">
        <v>1.7940757704015399E-4</v>
      </c>
      <c r="H147" s="7"/>
      <c r="I147" s="7">
        <v>1.7940757704015399E-4</v>
      </c>
      <c r="J147" s="7"/>
      <c r="K147" s="7">
        <v>1.7940757704015399E-4</v>
      </c>
      <c r="L147" s="7"/>
      <c r="M147" s="7">
        <v>1.7940757704015399E-4</v>
      </c>
      <c r="N147" s="7"/>
      <c r="O147" s="7">
        <v>1.7940757704015399E-4</v>
      </c>
      <c r="P147" s="7"/>
      <c r="Q147" s="7">
        <v>1.7940757704015399E-4</v>
      </c>
      <c r="R147" s="7"/>
      <c r="S147" s="7">
        <v>1.7940757704015399E-4</v>
      </c>
      <c r="T147" s="7"/>
      <c r="U147" s="7">
        <v>1.7940757704015399E-4</v>
      </c>
      <c r="V147" s="7"/>
      <c r="W147" s="7">
        <v>1.7940757704015399E-4</v>
      </c>
      <c r="X147" s="7"/>
      <c r="Y147" s="7">
        <v>1.7940757704015399E-4</v>
      </c>
      <c r="Z147" s="7"/>
      <c r="AA147" s="7">
        <v>1.7940757704015399E-4</v>
      </c>
      <c r="AB147" s="7"/>
      <c r="AC147" s="7">
        <v>1.7940757704015399E-4</v>
      </c>
      <c r="AD147" s="7"/>
      <c r="AE147" s="7">
        <v>1.08571035822232E-4</v>
      </c>
      <c r="AF147" s="7"/>
      <c r="AG147" s="7">
        <v>9.5279418197762898E-5</v>
      </c>
      <c r="AH147" s="7"/>
      <c r="AI147" s="7">
        <v>4.46034965755772E-5</v>
      </c>
      <c r="AJ147" s="7"/>
      <c r="AK147" s="7">
        <v>2.0379855467565902E-5</v>
      </c>
      <c r="AL147" s="7"/>
      <c r="AM147" s="7">
        <v>1.4028050572127E-5</v>
      </c>
      <c r="AN147" s="7"/>
      <c r="AO147" s="7">
        <v>5.6634538187968903E-6</v>
      </c>
      <c r="AP147" s="7"/>
      <c r="AQ147" s="7">
        <v>0</v>
      </c>
      <c r="AR147" s="7"/>
      <c r="AS147" s="7">
        <v>0</v>
      </c>
      <c r="AT147" s="7"/>
      <c r="AU147" s="7">
        <v>0</v>
      </c>
      <c r="AV147" s="7"/>
      <c r="AW147" s="7">
        <v>0</v>
      </c>
      <c r="AX147" s="7"/>
      <c r="AY147" s="7">
        <v>0</v>
      </c>
      <c r="AZ147" s="7"/>
      <c r="BA147" s="7">
        <v>0</v>
      </c>
      <c r="BB147" s="7"/>
      <c r="BC147" s="7">
        <v>0</v>
      </c>
      <c r="BD147" s="7"/>
      <c r="BE147" s="7">
        <v>0</v>
      </c>
      <c r="BF147" s="7"/>
      <c r="BG147" s="7">
        <v>0</v>
      </c>
      <c r="BH147" s="7"/>
      <c r="BI147" s="7">
        <v>0</v>
      </c>
      <c r="BJ147" s="7"/>
      <c r="BK147" s="7">
        <v>0</v>
      </c>
      <c r="BL147" s="7"/>
      <c r="BM147" s="7">
        <v>0</v>
      </c>
      <c r="BN147" s="7"/>
      <c r="BO147" s="7">
        <v>0</v>
      </c>
      <c r="BP147" s="7"/>
      <c r="BQ147" s="7">
        <v>0</v>
      </c>
      <c r="BR147" s="7"/>
      <c r="BS147" s="7">
        <v>0</v>
      </c>
      <c r="BT147" s="7"/>
      <c r="BU147" s="7">
        <v>0</v>
      </c>
      <c r="BV147" s="7"/>
      <c r="BW147" s="7">
        <v>0</v>
      </c>
      <c r="BX147" s="7"/>
      <c r="BY147" s="7">
        <v>0</v>
      </c>
      <c r="BZ147" s="7"/>
      <c r="CA147" s="7">
        <v>0</v>
      </c>
      <c r="CB147" s="7"/>
      <c r="CC147" s="7">
        <v>0</v>
      </c>
      <c r="CD147" s="7"/>
      <c r="CE147" s="7">
        <v>0</v>
      </c>
    </row>
    <row r="148" spans="1:83">
      <c r="A148" s="4" t="s">
        <v>183</v>
      </c>
      <c r="B148" s="6">
        <v>91</v>
      </c>
      <c r="C148" s="7">
        <v>1.22274190766659E-3</v>
      </c>
      <c r="D148" s="7">
        <v>6.1652941459991602E-4</v>
      </c>
      <c r="E148" s="7">
        <v>1.22274190766659E-3</v>
      </c>
      <c r="F148" s="7">
        <v>6.1652941459991602E-4</v>
      </c>
      <c r="G148" s="7">
        <v>1.22274190766659E-3</v>
      </c>
      <c r="H148" s="7">
        <v>6.1652941459991602E-4</v>
      </c>
      <c r="I148" s="7">
        <v>1.22274190766659E-3</v>
      </c>
      <c r="J148" s="7">
        <v>6.1652941459991602E-4</v>
      </c>
      <c r="K148" s="7">
        <v>1.22274190766659E-3</v>
      </c>
      <c r="L148" s="7">
        <v>6.1652941459991602E-4</v>
      </c>
      <c r="M148" s="7">
        <v>1.22274190766659E-3</v>
      </c>
      <c r="N148" s="7">
        <v>6.1652941459991602E-4</v>
      </c>
      <c r="O148" s="7">
        <v>1.22274190766659E-3</v>
      </c>
      <c r="P148" s="7">
        <v>6.1652941459991602E-4</v>
      </c>
      <c r="Q148" s="7">
        <v>1.22274190766659E-3</v>
      </c>
      <c r="R148" s="7">
        <v>6.1652941459991602E-4</v>
      </c>
      <c r="S148" s="7">
        <v>1.22274190766659E-3</v>
      </c>
      <c r="T148" s="7">
        <v>6.1652941459991602E-4</v>
      </c>
      <c r="U148" s="7">
        <v>1.22274190766659E-3</v>
      </c>
      <c r="V148" s="7">
        <v>6.1652941459991602E-4</v>
      </c>
      <c r="W148" s="7">
        <v>1.22274190766659E-3</v>
      </c>
      <c r="X148" s="7">
        <v>6.1652941459991602E-4</v>
      </c>
      <c r="Y148" s="7">
        <v>1.22274190766659E-3</v>
      </c>
      <c r="Z148" s="7">
        <v>6.1652941459991602E-4</v>
      </c>
      <c r="AA148" s="7">
        <v>1.22274190766659E-3</v>
      </c>
      <c r="AB148" s="7">
        <v>6.1652941459991602E-4</v>
      </c>
      <c r="AC148" s="7">
        <v>1.22274190766659E-3</v>
      </c>
      <c r="AD148" s="7">
        <v>6.1652941459991602E-4</v>
      </c>
      <c r="AE148" s="7">
        <v>9.3793445835084596E-4</v>
      </c>
      <c r="AF148" s="7">
        <v>6.1652941459991602E-4</v>
      </c>
      <c r="AG148" s="7">
        <v>9.1161816454555697E-4</v>
      </c>
      <c r="AH148" s="7">
        <v>6.0797757779504705E-4</v>
      </c>
      <c r="AI148" s="7">
        <v>6.9076228911601903E-4</v>
      </c>
      <c r="AJ148" s="7">
        <v>4.5338036551678001E-4</v>
      </c>
      <c r="AK148" s="7">
        <v>4.6340225733623399E-4</v>
      </c>
      <c r="AL148" s="7">
        <v>2.7107106145315599E-4</v>
      </c>
      <c r="AM148" s="7">
        <v>4.3055607654030498E-4</v>
      </c>
      <c r="AN148" s="7">
        <v>1.58062672061894E-4</v>
      </c>
      <c r="AO148" s="7">
        <v>2.61802091576935E-4</v>
      </c>
      <c r="AP148" s="7">
        <v>6.4449008464264804E-5</v>
      </c>
      <c r="AQ148" s="7">
        <v>2.0960378203319199E-4</v>
      </c>
      <c r="AR148" s="7">
        <v>2.1474896232642301E-5</v>
      </c>
      <c r="AS148" s="7">
        <v>5.2790297956512803E-5</v>
      </c>
      <c r="AT148" s="7">
        <v>4.2860714306535099E-6</v>
      </c>
      <c r="AU148" s="7">
        <v>3.0807573852139003E-5</v>
      </c>
      <c r="AV148" s="7">
        <v>0</v>
      </c>
      <c r="AW148" s="7">
        <v>2.9122902309498901E-5</v>
      </c>
      <c r="AX148" s="7">
        <v>0</v>
      </c>
      <c r="AY148" s="7">
        <v>2.7258756463040098E-5</v>
      </c>
      <c r="AZ148" s="7">
        <v>0</v>
      </c>
      <c r="BA148" s="7">
        <v>1.51348843932577E-5</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c r="CE148" s="7">
        <v>0</v>
      </c>
    </row>
    <row r="149" spans="1:83">
      <c r="A149" s="4" t="s">
        <v>185</v>
      </c>
      <c r="B149" s="6">
        <v>168</v>
      </c>
      <c r="C149" s="7">
        <v>6.0621606372596701E-5</v>
      </c>
      <c r="D149" s="7"/>
      <c r="E149" s="7">
        <v>6.0621606372596701E-5</v>
      </c>
      <c r="F149" s="7"/>
      <c r="G149" s="7">
        <v>6.0621606372596701E-5</v>
      </c>
      <c r="H149" s="7"/>
      <c r="I149" s="7">
        <v>6.0621606372596701E-5</v>
      </c>
      <c r="J149" s="7"/>
      <c r="K149" s="7">
        <v>6.0621606372596701E-5</v>
      </c>
      <c r="L149" s="7"/>
      <c r="M149" s="7">
        <v>6.0621606372596701E-5</v>
      </c>
      <c r="N149" s="7"/>
      <c r="O149" s="7">
        <v>6.0621606372596701E-5</v>
      </c>
      <c r="P149" s="7"/>
      <c r="Q149" s="7">
        <v>6.0621606372596701E-5</v>
      </c>
      <c r="R149" s="7"/>
      <c r="S149" s="7">
        <v>6.0621606372596701E-5</v>
      </c>
      <c r="T149" s="7"/>
      <c r="U149" s="7">
        <v>6.0621606372596701E-5</v>
      </c>
      <c r="V149" s="7"/>
      <c r="W149" s="7">
        <v>6.0621606372596701E-5</v>
      </c>
      <c r="X149" s="7"/>
      <c r="Y149" s="7">
        <v>6.0621606372596701E-5</v>
      </c>
      <c r="Z149" s="7"/>
      <c r="AA149" s="7">
        <v>3.9503355899761198E-5</v>
      </c>
      <c r="AB149" s="7"/>
      <c r="AC149" s="7">
        <v>3.9503355899761198E-5</v>
      </c>
      <c r="AD149" s="7"/>
      <c r="AE149" s="7">
        <v>2.8775819092567899E-5</v>
      </c>
      <c r="AF149" s="7"/>
      <c r="AG149" s="7">
        <v>2.8721491785105099E-5</v>
      </c>
      <c r="AH149" s="7"/>
      <c r="AI149" s="7">
        <v>2.6576560341453201E-5</v>
      </c>
      <c r="AJ149" s="7"/>
      <c r="AK149" s="7">
        <v>2.5624685620302601E-5</v>
      </c>
      <c r="AL149" s="7"/>
      <c r="AM149" s="7">
        <v>2.4265417320710699E-5</v>
      </c>
      <c r="AN149" s="7"/>
      <c r="AO149" s="7">
        <v>2.1847902012981702E-5</v>
      </c>
      <c r="AP149" s="7"/>
      <c r="AQ149" s="7">
        <v>1.81532094803858E-5</v>
      </c>
      <c r="AR149" s="7"/>
      <c r="AS149" s="7">
        <v>1.5240493723231799E-5</v>
      </c>
      <c r="AT149" s="7"/>
      <c r="AU149" s="7">
        <v>1.29213799888309E-5</v>
      </c>
      <c r="AV149" s="7"/>
      <c r="AW149" s="7">
        <v>1.0328154510977501E-5</v>
      </c>
      <c r="AX149" s="7"/>
      <c r="AY149" s="7">
        <v>3.5959635756749299E-6</v>
      </c>
      <c r="AZ149" s="7"/>
      <c r="BA149" s="7">
        <v>2.4271200678694401E-7</v>
      </c>
      <c r="BB149" s="7"/>
      <c r="BC149" s="7">
        <v>0</v>
      </c>
      <c r="BD149" s="7"/>
      <c r="BE149" s="7">
        <v>0</v>
      </c>
      <c r="BF149" s="7"/>
      <c r="BG149" s="7">
        <v>0</v>
      </c>
      <c r="BH149" s="7"/>
      <c r="BI149" s="7">
        <v>0</v>
      </c>
      <c r="BJ149" s="7"/>
      <c r="BK149" s="7">
        <v>0</v>
      </c>
      <c r="BL149" s="7"/>
      <c r="BM149" s="7">
        <v>0</v>
      </c>
      <c r="BN149" s="7"/>
      <c r="BO149" s="7">
        <v>0</v>
      </c>
      <c r="BP149" s="7"/>
      <c r="BQ149" s="7">
        <v>0</v>
      </c>
      <c r="BR149" s="7"/>
      <c r="BS149" s="7">
        <v>0</v>
      </c>
      <c r="BT149" s="7"/>
      <c r="BU149" s="7">
        <v>0</v>
      </c>
      <c r="BV149" s="7"/>
      <c r="BW149" s="7">
        <v>0</v>
      </c>
      <c r="BX149" s="7"/>
      <c r="BY149" s="7">
        <v>0</v>
      </c>
      <c r="BZ149" s="7"/>
      <c r="CA149" s="7">
        <v>0</v>
      </c>
      <c r="CB149" s="7"/>
      <c r="CC149" s="7">
        <v>0</v>
      </c>
      <c r="CD149" s="7"/>
      <c r="CE149" s="7">
        <v>0</v>
      </c>
    </row>
    <row r="150" spans="1:83">
      <c r="A150" s="4" t="s">
        <v>186</v>
      </c>
      <c r="B150" s="6">
        <v>679</v>
      </c>
      <c r="C150" s="7">
        <v>1.4299730731712401E-3</v>
      </c>
      <c r="D150" s="7"/>
      <c r="E150" s="7">
        <v>1.4299730731712401E-3</v>
      </c>
      <c r="F150" s="7"/>
      <c r="G150" s="7">
        <v>1.4299730731712401E-3</v>
      </c>
      <c r="H150" s="7"/>
      <c r="I150" s="7">
        <v>1.4299730731712401E-3</v>
      </c>
      <c r="J150" s="7"/>
      <c r="K150" s="7">
        <v>1.4299730731712401E-3</v>
      </c>
      <c r="L150" s="7"/>
      <c r="M150" s="7">
        <v>1.4299730731712401E-3</v>
      </c>
      <c r="N150" s="7"/>
      <c r="O150" s="7">
        <v>1.4299730731712401E-3</v>
      </c>
      <c r="P150" s="7"/>
      <c r="Q150" s="7">
        <v>1.4299730731712401E-3</v>
      </c>
      <c r="R150" s="7"/>
      <c r="S150" s="7">
        <v>1.4299730731712401E-3</v>
      </c>
      <c r="T150" s="7"/>
      <c r="U150" s="7">
        <v>1.4275087655826501E-3</v>
      </c>
      <c r="V150" s="7"/>
      <c r="W150" s="7">
        <v>1.4275087655826501E-3</v>
      </c>
      <c r="X150" s="7"/>
      <c r="Y150" s="7">
        <v>8.1589109224777703E-4</v>
      </c>
      <c r="Z150" s="7"/>
      <c r="AA150" s="7">
        <v>7.40782829330802E-4</v>
      </c>
      <c r="AB150" s="7"/>
      <c r="AC150" s="7">
        <v>5.0845470571524404E-4</v>
      </c>
      <c r="AD150" s="7"/>
      <c r="AE150" s="7">
        <v>3.9356471793222197E-4</v>
      </c>
      <c r="AF150" s="7"/>
      <c r="AG150" s="7">
        <v>2.68147115808815E-4</v>
      </c>
      <c r="AH150" s="7"/>
      <c r="AI150" s="7">
        <v>1.7985346755656299E-4</v>
      </c>
      <c r="AJ150" s="7"/>
      <c r="AK150" s="7">
        <v>6.7747420751387101E-5</v>
      </c>
      <c r="AL150" s="7"/>
      <c r="AM150" s="7">
        <v>2.9803950836898901E-5</v>
      </c>
      <c r="AN150" s="7"/>
      <c r="AO150" s="7">
        <v>6.9663757490914998E-6</v>
      </c>
      <c r="AP150" s="7"/>
      <c r="AQ150" s="7">
        <v>0</v>
      </c>
      <c r="AR150" s="7"/>
      <c r="AS150" s="7">
        <v>0</v>
      </c>
      <c r="AT150" s="7"/>
      <c r="AU150" s="7">
        <v>0</v>
      </c>
      <c r="AV150" s="7"/>
      <c r="AW150" s="7">
        <v>0</v>
      </c>
      <c r="AX150" s="7"/>
      <c r="AY150" s="7">
        <v>0</v>
      </c>
      <c r="AZ150" s="7"/>
      <c r="BA150" s="7">
        <v>0</v>
      </c>
      <c r="BB150" s="7"/>
      <c r="BC150" s="7">
        <v>0</v>
      </c>
      <c r="BD150" s="7"/>
      <c r="BE150" s="7">
        <v>0</v>
      </c>
      <c r="BF150" s="7"/>
      <c r="BG150" s="7">
        <v>0</v>
      </c>
      <c r="BH150" s="7"/>
      <c r="BI150" s="7">
        <v>0</v>
      </c>
      <c r="BJ150" s="7"/>
      <c r="BK150" s="7">
        <v>0</v>
      </c>
      <c r="BL150" s="7"/>
      <c r="BM150" s="7">
        <v>0</v>
      </c>
      <c r="BN150" s="7"/>
      <c r="BO150" s="7">
        <v>0</v>
      </c>
      <c r="BP150" s="7"/>
      <c r="BQ150" s="7">
        <v>0</v>
      </c>
      <c r="BR150" s="7"/>
      <c r="BS150" s="7">
        <v>0</v>
      </c>
      <c r="BT150" s="7"/>
      <c r="BU150" s="7">
        <v>0</v>
      </c>
      <c r="BV150" s="7"/>
      <c r="BW150" s="7">
        <v>0</v>
      </c>
      <c r="BX150" s="7"/>
      <c r="BY150" s="7">
        <v>0</v>
      </c>
      <c r="BZ150" s="7"/>
      <c r="CA150" s="7">
        <v>0</v>
      </c>
      <c r="CB150" s="7"/>
      <c r="CC150" s="7">
        <v>0</v>
      </c>
      <c r="CD150" s="7"/>
      <c r="CE150" s="7">
        <v>0</v>
      </c>
    </row>
    <row r="151" spans="1:83">
      <c r="A151" s="4" t="s">
        <v>187</v>
      </c>
      <c r="B151" s="6">
        <v>542</v>
      </c>
      <c r="C151" s="7">
        <v>2.13490099266205E-4</v>
      </c>
      <c r="D151" s="7"/>
      <c r="E151" s="7">
        <v>2.13490099266205E-4</v>
      </c>
      <c r="F151" s="7"/>
      <c r="G151" s="7">
        <v>2.13490099266205E-4</v>
      </c>
      <c r="H151" s="7"/>
      <c r="I151" s="7">
        <v>2.13490099266205E-4</v>
      </c>
      <c r="J151" s="7"/>
      <c r="K151" s="7">
        <v>2.13490099266205E-4</v>
      </c>
      <c r="L151" s="7"/>
      <c r="M151" s="7">
        <v>2.13490099266205E-4</v>
      </c>
      <c r="N151" s="7"/>
      <c r="O151" s="7">
        <v>2.13490099266205E-4</v>
      </c>
      <c r="P151" s="7"/>
      <c r="Q151" s="7">
        <v>2.13490099266205E-4</v>
      </c>
      <c r="R151" s="7"/>
      <c r="S151" s="7">
        <v>2.13490099266205E-4</v>
      </c>
      <c r="T151" s="7"/>
      <c r="U151" s="7">
        <v>2.13490099266205E-4</v>
      </c>
      <c r="V151" s="7"/>
      <c r="W151" s="7">
        <v>2.13490099266205E-4</v>
      </c>
      <c r="X151" s="7"/>
      <c r="Y151" s="7">
        <v>2.13490099266205E-4</v>
      </c>
      <c r="Z151" s="7"/>
      <c r="AA151" s="7">
        <v>2.13490099266205E-4</v>
      </c>
      <c r="AB151" s="7"/>
      <c r="AC151" s="7">
        <v>2.13490099266205E-4</v>
      </c>
      <c r="AD151" s="7"/>
      <c r="AE151" s="7">
        <v>1.6367373841855799E-4</v>
      </c>
      <c r="AF151" s="7"/>
      <c r="AG151" s="7">
        <v>1.5621643261881901E-4</v>
      </c>
      <c r="AH151" s="7"/>
      <c r="AI151" s="7">
        <v>1.19319776483495E-4</v>
      </c>
      <c r="AJ151" s="7"/>
      <c r="AK151" s="7">
        <v>1.10437697540357E-4</v>
      </c>
      <c r="AL151" s="7"/>
      <c r="AM151" s="7">
        <v>9.6065952842378996E-5</v>
      </c>
      <c r="AN151" s="7"/>
      <c r="AO151" s="7">
        <v>8.3280914919472204E-5</v>
      </c>
      <c r="AP151" s="7"/>
      <c r="AQ151" s="7">
        <v>7.11890578213561E-5</v>
      </c>
      <c r="AR151" s="7"/>
      <c r="AS151" s="7">
        <v>5.5903007914088699E-5</v>
      </c>
      <c r="AT151" s="7"/>
      <c r="AU151" s="7">
        <v>4.15980236935227E-5</v>
      </c>
      <c r="AV151" s="7"/>
      <c r="AW151" s="7">
        <v>2.9375988687597401E-5</v>
      </c>
      <c r="AX151" s="7"/>
      <c r="AY151" s="7">
        <v>1.85851053170678E-5</v>
      </c>
      <c r="AZ151" s="7"/>
      <c r="BA151" s="7">
        <v>8.4104428081196301E-6</v>
      </c>
      <c r="BB151" s="7"/>
      <c r="BC151" s="7">
        <v>1.47881263229052E-6</v>
      </c>
      <c r="BD151" s="7"/>
      <c r="BE151" s="7">
        <v>0</v>
      </c>
      <c r="BF151" s="7"/>
      <c r="BG151" s="7">
        <v>0</v>
      </c>
      <c r="BH151" s="7"/>
      <c r="BI151" s="7">
        <v>0</v>
      </c>
      <c r="BJ151" s="7"/>
      <c r="BK151" s="7">
        <v>0</v>
      </c>
      <c r="BL151" s="7"/>
      <c r="BM151" s="7">
        <v>0</v>
      </c>
      <c r="BN151" s="7"/>
      <c r="BO151" s="7">
        <v>0</v>
      </c>
      <c r="BP151" s="7"/>
      <c r="BQ151" s="7">
        <v>0</v>
      </c>
      <c r="BR151" s="7"/>
      <c r="BS151" s="7">
        <v>0</v>
      </c>
      <c r="BT151" s="7"/>
      <c r="BU151" s="7">
        <v>0</v>
      </c>
      <c r="BV151" s="7"/>
      <c r="BW151" s="7">
        <v>0</v>
      </c>
      <c r="BX151" s="7"/>
      <c r="BY151" s="7">
        <v>0</v>
      </c>
      <c r="BZ151" s="7"/>
      <c r="CA151" s="7">
        <v>0</v>
      </c>
      <c r="CB151" s="7"/>
      <c r="CC151" s="7">
        <v>0</v>
      </c>
      <c r="CD151" s="7"/>
      <c r="CE151" s="7">
        <v>0</v>
      </c>
    </row>
    <row r="152" spans="1:83">
      <c r="A152" s="4" t="s">
        <v>188</v>
      </c>
      <c r="B152" s="6">
        <v>544</v>
      </c>
      <c r="C152" s="7">
        <v>3.3165842886288398E-4</v>
      </c>
      <c r="D152" s="7"/>
      <c r="E152" s="7">
        <v>3.3165842886288398E-4</v>
      </c>
      <c r="F152" s="7"/>
      <c r="G152" s="7">
        <v>3.3165842886288398E-4</v>
      </c>
      <c r="H152" s="7"/>
      <c r="I152" s="7">
        <v>3.3165842886288398E-4</v>
      </c>
      <c r="J152" s="7"/>
      <c r="K152" s="7">
        <v>3.3165842886288398E-4</v>
      </c>
      <c r="L152" s="7"/>
      <c r="M152" s="7">
        <v>3.3165842886288398E-4</v>
      </c>
      <c r="N152" s="7"/>
      <c r="O152" s="7">
        <v>3.3165842886288398E-4</v>
      </c>
      <c r="P152" s="7"/>
      <c r="Q152" s="7">
        <v>3.3165842886288398E-4</v>
      </c>
      <c r="R152" s="7"/>
      <c r="S152" s="7">
        <v>3.3165842886288398E-4</v>
      </c>
      <c r="T152" s="7"/>
      <c r="U152" s="7">
        <v>3.3165842886288398E-4</v>
      </c>
      <c r="V152" s="7"/>
      <c r="W152" s="7">
        <v>3.3165842886288398E-4</v>
      </c>
      <c r="X152" s="7"/>
      <c r="Y152" s="7">
        <v>3.3165842886288398E-4</v>
      </c>
      <c r="Z152" s="7"/>
      <c r="AA152" s="7">
        <v>3.3165842886288398E-4</v>
      </c>
      <c r="AB152" s="7"/>
      <c r="AC152" s="7">
        <v>3.3165842886288398E-4</v>
      </c>
      <c r="AD152" s="7"/>
      <c r="AE152" s="7">
        <v>2.1328487239629401E-4</v>
      </c>
      <c r="AF152" s="7"/>
      <c r="AG152" s="7">
        <v>2.1328487239629401E-4</v>
      </c>
      <c r="AH152" s="7"/>
      <c r="AI152" s="7">
        <v>1.2902836483183E-4</v>
      </c>
      <c r="AJ152" s="7"/>
      <c r="AK152" s="7">
        <v>1.2265804881831399E-4</v>
      </c>
      <c r="AL152" s="7"/>
      <c r="AM152" s="7">
        <v>9.0833415837888594E-5</v>
      </c>
      <c r="AN152" s="7"/>
      <c r="AO152" s="7">
        <v>7.4126723867300304E-5</v>
      </c>
      <c r="AP152" s="7"/>
      <c r="AQ152" s="7">
        <v>6.1368706083142095E-5</v>
      </c>
      <c r="AR152" s="7"/>
      <c r="AS152" s="7">
        <v>4.9033434803936497E-5</v>
      </c>
      <c r="AT152" s="7"/>
      <c r="AU152" s="7">
        <v>3.8282299052231502E-5</v>
      </c>
      <c r="AV152" s="7"/>
      <c r="AW152" s="7">
        <v>2.9050081932659901E-5</v>
      </c>
      <c r="AX152" s="7"/>
      <c r="AY152" s="7">
        <v>1.82526039767041E-5</v>
      </c>
      <c r="AZ152" s="7"/>
      <c r="BA152" s="7">
        <v>7.6383019009277602E-6</v>
      </c>
      <c r="BB152" s="7"/>
      <c r="BC152" s="7">
        <v>1.31389117124909E-6</v>
      </c>
      <c r="BD152" s="7"/>
      <c r="BE152" s="7">
        <v>0</v>
      </c>
      <c r="BF152" s="7"/>
      <c r="BG152" s="7">
        <v>0</v>
      </c>
      <c r="BH152" s="7"/>
      <c r="BI152" s="7">
        <v>0</v>
      </c>
      <c r="BJ152" s="7"/>
      <c r="BK152" s="7">
        <v>0</v>
      </c>
      <c r="BL152" s="7"/>
      <c r="BM152" s="7">
        <v>0</v>
      </c>
      <c r="BN152" s="7"/>
      <c r="BO152" s="7">
        <v>0</v>
      </c>
      <c r="BP152" s="7"/>
      <c r="BQ152" s="7">
        <v>0</v>
      </c>
      <c r="BR152" s="7"/>
      <c r="BS152" s="7">
        <v>0</v>
      </c>
      <c r="BT152" s="7"/>
      <c r="BU152" s="7">
        <v>0</v>
      </c>
      <c r="BV152" s="7"/>
      <c r="BW152" s="7">
        <v>0</v>
      </c>
      <c r="BX152" s="7"/>
      <c r="BY152" s="7">
        <v>0</v>
      </c>
      <c r="BZ152" s="7"/>
      <c r="CA152" s="7">
        <v>0</v>
      </c>
      <c r="CB152" s="7"/>
      <c r="CC152" s="7">
        <v>0</v>
      </c>
      <c r="CD152" s="7"/>
      <c r="CE152" s="7">
        <v>0</v>
      </c>
    </row>
    <row r="153" spans="1:83">
      <c r="A153" s="4" t="s">
        <v>189</v>
      </c>
      <c r="B153" s="6">
        <v>543</v>
      </c>
      <c r="C153" s="7">
        <v>2.0117556759676901E-4</v>
      </c>
      <c r="D153" s="7"/>
      <c r="E153" s="7">
        <v>2.0117556759676901E-4</v>
      </c>
      <c r="F153" s="7"/>
      <c r="G153" s="7">
        <v>2.0117556759676901E-4</v>
      </c>
      <c r="H153" s="7"/>
      <c r="I153" s="7">
        <v>2.0117556759676901E-4</v>
      </c>
      <c r="J153" s="7"/>
      <c r="K153" s="7">
        <v>2.0117556759676901E-4</v>
      </c>
      <c r="L153" s="7"/>
      <c r="M153" s="7">
        <v>2.0117556759676901E-4</v>
      </c>
      <c r="N153" s="7"/>
      <c r="O153" s="7">
        <v>2.0117556759676901E-4</v>
      </c>
      <c r="P153" s="7"/>
      <c r="Q153" s="7">
        <v>2.0117556759676901E-4</v>
      </c>
      <c r="R153" s="7"/>
      <c r="S153" s="7">
        <v>2.0117556759676901E-4</v>
      </c>
      <c r="T153" s="7"/>
      <c r="U153" s="7">
        <v>2.0117556759676901E-4</v>
      </c>
      <c r="V153" s="7"/>
      <c r="W153" s="7">
        <v>2.0117556759676901E-4</v>
      </c>
      <c r="X153" s="7"/>
      <c r="Y153" s="7">
        <v>2.0117556759676901E-4</v>
      </c>
      <c r="Z153" s="7"/>
      <c r="AA153" s="7">
        <v>2.0117556759676901E-4</v>
      </c>
      <c r="AB153" s="7"/>
      <c r="AC153" s="7">
        <v>2.0117556759676901E-4</v>
      </c>
      <c r="AD153" s="7"/>
      <c r="AE153" s="7">
        <v>1.6576173805338899E-4</v>
      </c>
      <c r="AF153" s="7"/>
      <c r="AG153" s="7">
        <v>1.6576173805338899E-4</v>
      </c>
      <c r="AH153" s="7"/>
      <c r="AI153" s="7">
        <v>1.4080405128434601E-4</v>
      </c>
      <c r="AJ153" s="7"/>
      <c r="AK153" s="7">
        <v>1.3705772338565501E-4</v>
      </c>
      <c r="AL153" s="7"/>
      <c r="AM153" s="7">
        <v>1.21606167063365E-4</v>
      </c>
      <c r="AN153" s="7"/>
      <c r="AO153" s="7">
        <v>1.0588776437008999E-4</v>
      </c>
      <c r="AP153" s="7"/>
      <c r="AQ153" s="7">
        <v>9.1091255112559901E-5</v>
      </c>
      <c r="AR153" s="7"/>
      <c r="AS153" s="7">
        <v>7.1710273566084204E-5</v>
      </c>
      <c r="AT153" s="7"/>
      <c r="AU153" s="7">
        <v>5.1085408597841898E-5</v>
      </c>
      <c r="AV153" s="7"/>
      <c r="AW153" s="7">
        <v>3.5119154433764402E-5</v>
      </c>
      <c r="AX153" s="7"/>
      <c r="AY153" s="7">
        <v>2.1370709121970101E-5</v>
      </c>
      <c r="AZ153" s="7"/>
      <c r="BA153" s="7">
        <v>9.0043345104396596E-6</v>
      </c>
      <c r="BB153" s="7"/>
      <c r="BC153" s="7">
        <v>1.5163800936122601E-6</v>
      </c>
      <c r="BD153" s="7"/>
      <c r="BE153" s="7">
        <v>0</v>
      </c>
      <c r="BF153" s="7"/>
      <c r="BG153" s="7">
        <v>0</v>
      </c>
      <c r="BH153" s="7"/>
      <c r="BI153" s="7">
        <v>0</v>
      </c>
      <c r="BJ153" s="7"/>
      <c r="BK153" s="7">
        <v>0</v>
      </c>
      <c r="BL153" s="7"/>
      <c r="BM153" s="7">
        <v>0</v>
      </c>
      <c r="BN153" s="7"/>
      <c r="BO153" s="7">
        <v>0</v>
      </c>
      <c r="BP153" s="7"/>
      <c r="BQ153" s="7">
        <v>0</v>
      </c>
      <c r="BR153" s="7"/>
      <c r="BS153" s="7">
        <v>0</v>
      </c>
      <c r="BT153" s="7"/>
      <c r="BU153" s="7">
        <v>0</v>
      </c>
      <c r="BV153" s="7"/>
      <c r="BW153" s="7">
        <v>0</v>
      </c>
      <c r="BX153" s="7"/>
      <c r="BY153" s="7">
        <v>0</v>
      </c>
      <c r="BZ153" s="7"/>
      <c r="CA153" s="7">
        <v>0</v>
      </c>
      <c r="CB153" s="7"/>
      <c r="CC153" s="7">
        <v>0</v>
      </c>
      <c r="CD153" s="7"/>
      <c r="CE153" s="7">
        <v>0</v>
      </c>
    </row>
    <row r="154" spans="1:83">
      <c r="A154" s="4" t="s">
        <v>190</v>
      </c>
      <c r="B154" s="6">
        <v>92</v>
      </c>
      <c r="C154" s="7">
        <v>1.27579945716211E-3</v>
      </c>
      <c r="D154" s="7">
        <v>3.6599447698945002E-4</v>
      </c>
      <c r="E154" s="7">
        <v>1.27579945716211E-3</v>
      </c>
      <c r="F154" s="7">
        <v>3.6599447698945002E-4</v>
      </c>
      <c r="G154" s="7">
        <v>1.27579945716211E-3</v>
      </c>
      <c r="H154" s="7">
        <v>3.6599447698945002E-4</v>
      </c>
      <c r="I154" s="7">
        <v>1.27579945716211E-3</v>
      </c>
      <c r="J154" s="7">
        <v>3.6599447698945002E-4</v>
      </c>
      <c r="K154" s="7">
        <v>1.27579945716211E-3</v>
      </c>
      <c r="L154" s="7">
        <v>3.6599447698945002E-4</v>
      </c>
      <c r="M154" s="7">
        <v>1.27579945716211E-3</v>
      </c>
      <c r="N154" s="7">
        <v>3.6599447698945002E-4</v>
      </c>
      <c r="O154" s="7">
        <v>1.27579945716211E-3</v>
      </c>
      <c r="P154" s="7">
        <v>3.6599447698945002E-4</v>
      </c>
      <c r="Q154" s="7">
        <v>1.27579945716211E-3</v>
      </c>
      <c r="R154" s="7">
        <v>3.6599447698945002E-4</v>
      </c>
      <c r="S154" s="7">
        <v>1.27579945716211E-3</v>
      </c>
      <c r="T154" s="7">
        <v>3.6599447698945002E-4</v>
      </c>
      <c r="U154" s="7">
        <v>1.27579945716211E-3</v>
      </c>
      <c r="V154" s="7">
        <v>3.6599447698945002E-4</v>
      </c>
      <c r="W154" s="7">
        <v>5.6166336528648705E-4</v>
      </c>
      <c r="X154" s="7">
        <v>3.6599447698945002E-4</v>
      </c>
      <c r="Y154" s="7">
        <v>5.6166336528648705E-4</v>
      </c>
      <c r="Z154" s="7">
        <v>3.6599447698945002E-4</v>
      </c>
      <c r="AA154" s="7">
        <v>2.4302159281523801E-4</v>
      </c>
      <c r="AB154" s="7">
        <v>3.6599447698945002E-4</v>
      </c>
      <c r="AC154" s="7">
        <v>2.4302159281523801E-4</v>
      </c>
      <c r="AD154" s="7">
        <v>3.6599447698945002E-4</v>
      </c>
      <c r="AE154" s="7">
        <v>2.4302159281523801E-4</v>
      </c>
      <c r="AF154" s="7">
        <v>3.6599447698945002E-4</v>
      </c>
      <c r="AG154" s="7">
        <v>2.3198536496811799E-4</v>
      </c>
      <c r="AH154" s="7">
        <v>3.6599447698945002E-4</v>
      </c>
      <c r="AI154" s="7">
        <v>2.2099764093270601E-4</v>
      </c>
      <c r="AJ154" s="7">
        <v>3.2349005120776498E-4</v>
      </c>
      <c r="AK154" s="7">
        <v>1.34413738240545E-4</v>
      </c>
      <c r="AL154" s="7">
        <v>2.8612215027566098E-4</v>
      </c>
      <c r="AM154" s="7">
        <v>1.2677511821525001E-4</v>
      </c>
      <c r="AN154" s="7">
        <v>2.5302662462219099E-4</v>
      </c>
      <c r="AO154" s="7">
        <v>1.04329118038174E-4</v>
      </c>
      <c r="AP154" s="7">
        <v>2.2348470594278999E-4</v>
      </c>
      <c r="AQ154" s="7">
        <v>7.7367514056589606E-5</v>
      </c>
      <c r="AR154" s="7">
        <v>1.96898548801106E-4</v>
      </c>
      <c r="AS154" s="7">
        <v>6.12162136877668E-5</v>
      </c>
      <c r="AT154" s="7">
        <v>1.70026036289412E-4</v>
      </c>
      <c r="AU154" s="7">
        <v>3.8741147167466799E-5</v>
      </c>
      <c r="AV154" s="7">
        <v>1.34992130095932E-4</v>
      </c>
      <c r="AW154" s="7">
        <v>3.6338703634075799E-5</v>
      </c>
      <c r="AX154" s="7">
        <v>8.4772772446505896E-5</v>
      </c>
      <c r="AY154" s="7">
        <v>3.2894792485506397E-5</v>
      </c>
      <c r="AZ154" s="7">
        <v>3.9095259859109997E-5</v>
      </c>
      <c r="BA154" s="7">
        <v>1.5891066143554701E-5</v>
      </c>
      <c r="BB154" s="7">
        <v>1.24810712457015E-5</v>
      </c>
      <c r="BC154" s="7">
        <v>0</v>
      </c>
      <c r="BD154" s="7">
        <v>1.9432055051800498E-6</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c r="CE154" s="7">
        <v>0</v>
      </c>
    </row>
    <row r="155" spans="1:83">
      <c r="A155" s="4" t="s">
        <v>191</v>
      </c>
      <c r="B155" s="6">
        <v>680</v>
      </c>
      <c r="C155" s="7">
        <v>6.1042508121042602E-4</v>
      </c>
      <c r="D155" s="7"/>
      <c r="E155" s="7">
        <v>6.1042508121042602E-4</v>
      </c>
      <c r="F155" s="7"/>
      <c r="G155" s="7">
        <v>6.1042508121042602E-4</v>
      </c>
      <c r="H155" s="7"/>
      <c r="I155" s="7">
        <v>6.1042508121042602E-4</v>
      </c>
      <c r="J155" s="7"/>
      <c r="K155" s="7">
        <v>6.1042508121042602E-4</v>
      </c>
      <c r="L155" s="7"/>
      <c r="M155" s="7">
        <v>6.1042508121042602E-4</v>
      </c>
      <c r="N155" s="7"/>
      <c r="O155" s="7">
        <v>6.1042508121042602E-4</v>
      </c>
      <c r="P155" s="7"/>
      <c r="Q155" s="7">
        <v>6.1042508121042602E-4</v>
      </c>
      <c r="R155" s="7"/>
      <c r="S155" s="7">
        <v>6.1042508121042602E-4</v>
      </c>
      <c r="T155" s="7"/>
      <c r="U155" s="7">
        <v>6.1042508121042602E-4</v>
      </c>
      <c r="V155" s="7"/>
      <c r="W155" s="7">
        <v>6.1042508121042602E-4</v>
      </c>
      <c r="X155" s="7"/>
      <c r="Y155" s="7">
        <v>6.1042508121042602E-4</v>
      </c>
      <c r="Z155" s="7"/>
      <c r="AA155" s="7">
        <v>4.6515542732000699E-4</v>
      </c>
      <c r="AB155" s="7"/>
      <c r="AC155" s="7">
        <v>4.6515542732000699E-4</v>
      </c>
      <c r="AD155" s="7"/>
      <c r="AE155" s="7">
        <v>2.8650575862488198E-4</v>
      </c>
      <c r="AF155" s="7"/>
      <c r="AG155" s="7">
        <v>2.8309608070717802E-4</v>
      </c>
      <c r="AH155" s="7"/>
      <c r="AI155" s="7">
        <v>2.2116922613129301E-4</v>
      </c>
      <c r="AJ155" s="7"/>
      <c r="AK155" s="7">
        <v>1.92736293858237E-4</v>
      </c>
      <c r="AL155" s="7"/>
      <c r="AM155" s="7">
        <v>1.7658068746199401E-4</v>
      </c>
      <c r="AN155" s="7"/>
      <c r="AO155" s="7">
        <v>1.5610807792137399E-4</v>
      </c>
      <c r="AP155" s="7"/>
      <c r="AQ155" s="7">
        <v>1.3261279999454801E-4</v>
      </c>
      <c r="AR155" s="7"/>
      <c r="AS155" s="7">
        <v>1.18805189165785E-4</v>
      </c>
      <c r="AT155" s="7"/>
      <c r="AU155" s="7">
        <v>1.05777026208143E-4</v>
      </c>
      <c r="AV155" s="7"/>
      <c r="AW155" s="7">
        <v>9.3294714200826699E-5</v>
      </c>
      <c r="AX155" s="7"/>
      <c r="AY155" s="7">
        <v>7.2240139586628104E-5</v>
      </c>
      <c r="AZ155" s="7"/>
      <c r="BA155" s="7">
        <v>4.5872055587519502E-5</v>
      </c>
      <c r="BB155" s="7"/>
      <c r="BC155" s="7">
        <v>1.6824129610654901E-5</v>
      </c>
      <c r="BD155" s="7"/>
      <c r="BE155" s="7">
        <v>9.87642608356688E-6</v>
      </c>
      <c r="BF155" s="7"/>
      <c r="BG155" s="7">
        <v>1.7298613174829601E-6</v>
      </c>
      <c r="BH155" s="7"/>
      <c r="BI155" s="7">
        <v>1.2443448205310101E-8</v>
      </c>
      <c r="BJ155" s="7"/>
      <c r="BK155" s="7">
        <v>8.1120728533716899E-10</v>
      </c>
      <c r="BL155" s="7"/>
      <c r="BM155" s="7">
        <v>0</v>
      </c>
      <c r="BN155" s="7"/>
      <c r="BO155" s="7">
        <v>0</v>
      </c>
      <c r="BP155" s="7"/>
      <c r="BQ155" s="7">
        <v>0</v>
      </c>
      <c r="BR155" s="7"/>
      <c r="BS155" s="7">
        <v>0</v>
      </c>
      <c r="BT155" s="7"/>
      <c r="BU155" s="7">
        <v>0</v>
      </c>
      <c r="BV155" s="7"/>
      <c r="BW155" s="7">
        <v>0</v>
      </c>
      <c r="BX155" s="7"/>
      <c r="BY155" s="7">
        <v>0</v>
      </c>
      <c r="BZ155" s="7"/>
      <c r="CA155" s="7">
        <v>0</v>
      </c>
      <c r="CB155" s="7"/>
      <c r="CC155" s="7">
        <v>0</v>
      </c>
      <c r="CD155" s="7"/>
      <c r="CE155" s="7">
        <v>0</v>
      </c>
    </row>
    <row r="156" spans="1:83">
      <c r="A156" s="4" t="s">
        <v>192</v>
      </c>
      <c r="B156" s="6">
        <v>641</v>
      </c>
      <c r="C156" s="7">
        <v>2.5246782584557902E-4</v>
      </c>
      <c r="D156" s="7"/>
      <c r="E156" s="7">
        <v>2.5246782584557902E-4</v>
      </c>
      <c r="F156" s="7"/>
      <c r="G156" s="7">
        <v>2.5246782584557902E-4</v>
      </c>
      <c r="H156" s="7"/>
      <c r="I156" s="7">
        <v>2.5246782584557902E-4</v>
      </c>
      <c r="J156" s="7"/>
      <c r="K156" s="7">
        <v>2.5246782584557902E-4</v>
      </c>
      <c r="L156" s="7"/>
      <c r="M156" s="7">
        <v>2.5246782584557902E-4</v>
      </c>
      <c r="N156" s="7"/>
      <c r="O156" s="7">
        <v>2.5246782584557902E-4</v>
      </c>
      <c r="P156" s="7"/>
      <c r="Q156" s="7">
        <v>2.5246782584557902E-4</v>
      </c>
      <c r="R156" s="7"/>
      <c r="S156" s="7">
        <v>2.5246782584557902E-4</v>
      </c>
      <c r="T156" s="7"/>
      <c r="U156" s="7">
        <v>2.5246782584557902E-4</v>
      </c>
      <c r="V156" s="7"/>
      <c r="W156" s="7">
        <v>2.5246782584557902E-4</v>
      </c>
      <c r="X156" s="7"/>
      <c r="Y156" s="7">
        <v>2.5246782584557902E-4</v>
      </c>
      <c r="Z156" s="7"/>
      <c r="AA156" s="7">
        <v>2.5246782584557902E-4</v>
      </c>
      <c r="AB156" s="7"/>
      <c r="AC156" s="7">
        <v>2.5246782584557902E-4</v>
      </c>
      <c r="AD156" s="7"/>
      <c r="AE156" s="7">
        <v>1.6903517398535601E-4</v>
      </c>
      <c r="AF156" s="7"/>
      <c r="AG156" s="7">
        <v>1.6903517398535601E-4</v>
      </c>
      <c r="AH156" s="7"/>
      <c r="AI156" s="7">
        <v>1.32321762339535E-4</v>
      </c>
      <c r="AJ156" s="7"/>
      <c r="AK156" s="7">
        <v>9.1631944683321699E-5</v>
      </c>
      <c r="AL156" s="7"/>
      <c r="AM156" s="7">
        <v>6.5534994400136601E-5</v>
      </c>
      <c r="AN156" s="7"/>
      <c r="AO156" s="7">
        <v>5.3056463035918203E-5</v>
      </c>
      <c r="AP156" s="7"/>
      <c r="AQ156" s="7">
        <v>3.87349864831186E-5</v>
      </c>
      <c r="AR156" s="7"/>
      <c r="AS156" s="7">
        <v>2.3398998884420801E-5</v>
      </c>
      <c r="AT156" s="7"/>
      <c r="AU156" s="7">
        <v>1.5542347307376399E-5</v>
      </c>
      <c r="AV156" s="7"/>
      <c r="AW156" s="7">
        <v>5.0221913168407202E-6</v>
      </c>
      <c r="AX156" s="7"/>
      <c r="AY156" s="7">
        <v>2.7191397748614401E-6</v>
      </c>
      <c r="AZ156" s="7"/>
      <c r="BA156" s="7">
        <v>1.50284616264905E-6</v>
      </c>
      <c r="BB156" s="7"/>
      <c r="BC156" s="7">
        <v>1.21466736575811E-6</v>
      </c>
      <c r="BD156" s="7"/>
      <c r="BE156" s="7">
        <v>7.4167826627413E-7</v>
      </c>
      <c r="BF156" s="7"/>
      <c r="BG156" s="7">
        <v>2.9015096689516999E-7</v>
      </c>
      <c r="BH156" s="7"/>
      <c r="BI156" s="7">
        <v>1.1365826885128799E-7</v>
      </c>
      <c r="BJ156" s="7"/>
      <c r="BK156" s="7">
        <v>4.5117112301856201E-8</v>
      </c>
      <c r="BL156" s="7"/>
      <c r="BM156" s="7">
        <v>0</v>
      </c>
      <c r="BN156" s="7"/>
      <c r="BO156" s="7">
        <v>0</v>
      </c>
      <c r="BP156" s="7"/>
      <c r="BQ156" s="7">
        <v>0</v>
      </c>
      <c r="BR156" s="7"/>
      <c r="BS156" s="7">
        <v>0</v>
      </c>
      <c r="BT156" s="7"/>
      <c r="BU156" s="7">
        <v>0</v>
      </c>
      <c r="BV156" s="7"/>
      <c r="BW156" s="7">
        <v>0</v>
      </c>
      <c r="BX156" s="7"/>
      <c r="BY156" s="7">
        <v>0</v>
      </c>
      <c r="BZ156" s="7"/>
      <c r="CA156" s="7">
        <v>0</v>
      </c>
      <c r="CB156" s="7"/>
      <c r="CC156" s="7">
        <v>0</v>
      </c>
      <c r="CD156" s="7"/>
      <c r="CE156" s="7">
        <v>0</v>
      </c>
    </row>
    <row r="157" spans="1:83">
      <c r="A157" s="4" t="s">
        <v>193</v>
      </c>
      <c r="B157" s="6">
        <v>104</v>
      </c>
      <c r="C157" s="7">
        <v>3.53537747023138E-3</v>
      </c>
      <c r="D157" s="7">
        <v>2.5428420307689599E-3</v>
      </c>
      <c r="E157" s="7">
        <v>3.53537747023138E-3</v>
      </c>
      <c r="F157" s="7">
        <v>2.5428420307689599E-3</v>
      </c>
      <c r="G157" s="7">
        <v>3.53537747023138E-3</v>
      </c>
      <c r="H157" s="7">
        <v>2.5428420307689599E-3</v>
      </c>
      <c r="I157" s="7">
        <v>3.5346798560985299E-3</v>
      </c>
      <c r="J157" s="7">
        <v>2.5428420307689599E-3</v>
      </c>
      <c r="K157" s="7">
        <v>3.5346798560985299E-3</v>
      </c>
      <c r="L157" s="7">
        <v>2.5428420307689599E-3</v>
      </c>
      <c r="M157" s="7">
        <v>3.5328214353285898E-3</v>
      </c>
      <c r="N157" s="7">
        <v>2.5428420307689599E-3</v>
      </c>
      <c r="O157" s="7">
        <v>3.5313629919668001E-3</v>
      </c>
      <c r="P157" s="7">
        <v>2.5428420307689599E-3</v>
      </c>
      <c r="Q157" s="7">
        <v>3.5291139705258298E-3</v>
      </c>
      <c r="R157" s="7">
        <v>2.5428420307689599E-3</v>
      </c>
      <c r="S157" s="7">
        <v>3.5262345896237999E-3</v>
      </c>
      <c r="T157" s="7">
        <v>2.5428420307689599E-3</v>
      </c>
      <c r="U157" s="7">
        <v>3.52270040330474E-3</v>
      </c>
      <c r="V157" s="7">
        <v>2.5428420307689599E-3</v>
      </c>
      <c r="W157" s="7">
        <v>3.4102151982219201E-3</v>
      </c>
      <c r="X157" s="7">
        <v>2.5428420307689599E-3</v>
      </c>
      <c r="Y157" s="7">
        <v>2.4726087353934998E-3</v>
      </c>
      <c r="Z157" s="7">
        <v>2.5428420307689599E-3</v>
      </c>
      <c r="AA157" s="7">
        <v>2.0581304921131502E-3</v>
      </c>
      <c r="AB157" s="7">
        <v>2.5428420307689599E-3</v>
      </c>
      <c r="AC157" s="7">
        <v>1.50949640617338E-3</v>
      </c>
      <c r="AD157" s="7">
        <v>2.5428420307689599E-3</v>
      </c>
      <c r="AE157" s="7">
        <v>1.4036346497507601E-3</v>
      </c>
      <c r="AF157" s="7">
        <v>2.5428420307689599E-3</v>
      </c>
      <c r="AG157" s="7">
        <v>1.36974316262918E-3</v>
      </c>
      <c r="AH157" s="7">
        <v>2.5428420307689599E-3</v>
      </c>
      <c r="AI157" s="7">
        <v>1.17167086109305E-3</v>
      </c>
      <c r="AJ157" s="7">
        <v>2.2426059245408401E-3</v>
      </c>
      <c r="AK157" s="7">
        <v>1.02055634404463E-3</v>
      </c>
      <c r="AL157" s="7">
        <v>1.9771123660872201E-3</v>
      </c>
      <c r="AM157" s="7">
        <v>9.2461536348853999E-4</v>
      </c>
      <c r="AN157" s="7">
        <v>1.7405164001881601E-3</v>
      </c>
      <c r="AO157" s="7">
        <v>7.4622862950862799E-4</v>
      </c>
      <c r="AP157" s="7">
        <v>1.52795640484885E-3</v>
      </c>
      <c r="AQ157" s="7">
        <v>5.1078551884290303E-4</v>
      </c>
      <c r="AR157" s="7">
        <v>1.3144239605791799E-3</v>
      </c>
      <c r="AS157" s="7">
        <v>2.13720457794381E-4</v>
      </c>
      <c r="AT157" s="7">
        <v>1.03956652347659E-3</v>
      </c>
      <c r="AU157" s="7">
        <v>6.1190804707418297E-5</v>
      </c>
      <c r="AV157" s="7">
        <v>6.4956557254848904E-4</v>
      </c>
      <c r="AW157" s="7">
        <v>1.7963635408868398E-5</v>
      </c>
      <c r="AX157" s="7">
        <v>2.98602879823775E-4</v>
      </c>
      <c r="AY157" s="7">
        <v>0</v>
      </c>
      <c r="AZ157" s="7">
        <v>9.5328278432731995E-5</v>
      </c>
      <c r="BA157" s="7">
        <v>0</v>
      </c>
      <c r="BB157" s="7">
        <v>1.4841869884557601E-5</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c r="CE157" s="7">
        <v>0</v>
      </c>
    </row>
    <row r="158" spans="1:83">
      <c r="A158" s="4" t="s">
        <v>194</v>
      </c>
      <c r="B158" s="6">
        <v>207</v>
      </c>
      <c r="C158" s="7">
        <v>4.7103573356543601E-4</v>
      </c>
      <c r="D158" s="7"/>
      <c r="E158" s="7">
        <v>4.7103573356543601E-4</v>
      </c>
      <c r="F158" s="7"/>
      <c r="G158" s="7">
        <v>4.7103573356543601E-4</v>
      </c>
      <c r="H158" s="7"/>
      <c r="I158" s="7">
        <v>4.7103573356543601E-4</v>
      </c>
      <c r="J158" s="7"/>
      <c r="K158" s="7">
        <v>4.7103573356543601E-4</v>
      </c>
      <c r="L158" s="7"/>
      <c r="M158" s="7">
        <v>4.7103573356543601E-4</v>
      </c>
      <c r="N158" s="7"/>
      <c r="O158" s="7">
        <v>4.7103573356543601E-4</v>
      </c>
      <c r="P158" s="7"/>
      <c r="Q158" s="7">
        <v>4.7103573356543601E-4</v>
      </c>
      <c r="R158" s="7"/>
      <c r="S158" s="7">
        <v>4.7103573356543601E-4</v>
      </c>
      <c r="T158" s="7"/>
      <c r="U158" s="7">
        <v>4.7103573356543601E-4</v>
      </c>
      <c r="V158" s="7"/>
      <c r="W158" s="7">
        <v>4.7103573356543601E-4</v>
      </c>
      <c r="X158" s="7"/>
      <c r="Y158" s="7">
        <v>4.7103573356543601E-4</v>
      </c>
      <c r="Z158" s="7"/>
      <c r="AA158" s="7">
        <v>4.7103573356543601E-4</v>
      </c>
      <c r="AB158" s="7"/>
      <c r="AC158" s="7">
        <v>2.8936363025511199E-4</v>
      </c>
      <c r="AD158" s="7"/>
      <c r="AE158" s="7">
        <v>2.8936363025511199E-4</v>
      </c>
      <c r="AF158" s="7"/>
      <c r="AG158" s="7">
        <v>2.8040824609950802E-4</v>
      </c>
      <c r="AH158" s="7"/>
      <c r="AI158" s="7">
        <v>2.21652924987162E-4</v>
      </c>
      <c r="AJ158" s="7"/>
      <c r="AK158" s="7">
        <v>1.3859980051743201E-4</v>
      </c>
      <c r="AL158" s="7"/>
      <c r="AM158" s="7">
        <v>1.2628122689105299E-4</v>
      </c>
      <c r="AN158" s="7"/>
      <c r="AO158" s="7">
        <v>1.08714808034255E-4</v>
      </c>
      <c r="AP158" s="7"/>
      <c r="AQ158" s="7">
        <v>6.5165365043291998E-5</v>
      </c>
      <c r="AR158" s="7"/>
      <c r="AS158" s="7">
        <v>2.9830247616332699E-5</v>
      </c>
      <c r="AT158" s="7"/>
      <c r="AU158" s="7">
        <v>1.2046145102077E-5</v>
      </c>
      <c r="AV158" s="7"/>
      <c r="AW158" s="7">
        <v>8.2267451996639092E-6</v>
      </c>
      <c r="AX158" s="7"/>
      <c r="AY158" s="7">
        <v>5.4582625511946203E-6</v>
      </c>
      <c r="AZ158" s="7"/>
      <c r="BA158" s="7">
        <v>1.8544968237336301E-6</v>
      </c>
      <c r="BB158" s="7"/>
      <c r="BC158" s="7">
        <v>1.8042173653915399E-7</v>
      </c>
      <c r="BD158" s="7"/>
      <c r="BE158" s="7">
        <v>0</v>
      </c>
      <c r="BF158" s="7"/>
      <c r="BG158" s="7">
        <v>0</v>
      </c>
      <c r="BH158" s="7"/>
      <c r="BI158" s="7">
        <v>0</v>
      </c>
      <c r="BJ158" s="7"/>
      <c r="BK158" s="7">
        <v>0</v>
      </c>
      <c r="BL158" s="7"/>
      <c r="BM158" s="7">
        <v>0</v>
      </c>
      <c r="BN158" s="7"/>
      <c r="BO158" s="7">
        <v>0</v>
      </c>
      <c r="BP158" s="7"/>
      <c r="BQ158" s="7">
        <v>0</v>
      </c>
      <c r="BR158" s="7"/>
      <c r="BS158" s="7">
        <v>0</v>
      </c>
      <c r="BT158" s="7"/>
      <c r="BU158" s="7">
        <v>0</v>
      </c>
      <c r="BV158" s="7"/>
      <c r="BW158" s="7">
        <v>0</v>
      </c>
      <c r="BX158" s="7"/>
      <c r="BY158" s="7">
        <v>0</v>
      </c>
      <c r="BZ158" s="7"/>
      <c r="CA158" s="7">
        <v>0</v>
      </c>
      <c r="CB158" s="7"/>
      <c r="CC158" s="7">
        <v>0</v>
      </c>
      <c r="CD158" s="7"/>
      <c r="CE158" s="7">
        <v>0</v>
      </c>
    </row>
    <row r="159" spans="1:83">
      <c r="A159" s="4" t="s">
        <v>195</v>
      </c>
      <c r="B159" s="6">
        <v>642</v>
      </c>
      <c r="C159" s="7">
        <v>5.6048206877987302E-4</v>
      </c>
      <c r="D159" s="7"/>
      <c r="E159" s="7">
        <v>5.6048206877987302E-4</v>
      </c>
      <c r="F159" s="7"/>
      <c r="G159" s="7">
        <v>5.6048206877987302E-4</v>
      </c>
      <c r="H159" s="7"/>
      <c r="I159" s="7">
        <v>5.6048206877987302E-4</v>
      </c>
      <c r="J159" s="7"/>
      <c r="K159" s="7">
        <v>5.6048206877987302E-4</v>
      </c>
      <c r="L159" s="7"/>
      <c r="M159" s="7">
        <v>5.6048206877987302E-4</v>
      </c>
      <c r="N159" s="7"/>
      <c r="O159" s="7">
        <v>5.6048206877987302E-4</v>
      </c>
      <c r="P159" s="7"/>
      <c r="Q159" s="7">
        <v>5.6048206877987302E-4</v>
      </c>
      <c r="R159" s="7"/>
      <c r="S159" s="7">
        <v>5.6048206877987302E-4</v>
      </c>
      <c r="T159" s="7"/>
      <c r="U159" s="7">
        <v>5.6048206877987302E-4</v>
      </c>
      <c r="V159" s="7"/>
      <c r="W159" s="7">
        <v>5.6048206877987302E-4</v>
      </c>
      <c r="X159" s="7"/>
      <c r="Y159" s="7">
        <v>5.6048206877987302E-4</v>
      </c>
      <c r="Z159" s="7"/>
      <c r="AA159" s="7">
        <v>5.6048206877987302E-4</v>
      </c>
      <c r="AB159" s="7"/>
      <c r="AC159" s="7">
        <v>1.57874094006491E-4</v>
      </c>
      <c r="AD159" s="7"/>
      <c r="AE159" s="7">
        <v>1.57874094006491E-4</v>
      </c>
      <c r="AF159" s="7"/>
      <c r="AG159" s="7">
        <v>0</v>
      </c>
      <c r="AH159" s="7"/>
      <c r="AI159" s="7">
        <v>0</v>
      </c>
      <c r="AJ159" s="7"/>
      <c r="AK159" s="7">
        <v>0</v>
      </c>
      <c r="AL159" s="7"/>
      <c r="AM159" s="7">
        <v>0</v>
      </c>
      <c r="AN159" s="7"/>
      <c r="AO159" s="7">
        <v>0</v>
      </c>
      <c r="AP159" s="7"/>
      <c r="AQ159" s="7">
        <v>0</v>
      </c>
      <c r="AR159" s="7"/>
      <c r="AS159" s="7">
        <v>0</v>
      </c>
      <c r="AT159" s="7"/>
      <c r="AU159" s="7">
        <v>0</v>
      </c>
      <c r="AV159" s="7"/>
      <c r="AW159" s="7">
        <v>0</v>
      </c>
      <c r="AX159" s="7"/>
      <c r="AY159" s="7">
        <v>0</v>
      </c>
      <c r="AZ159" s="7"/>
      <c r="BA159" s="7">
        <v>0</v>
      </c>
      <c r="BB159" s="7"/>
      <c r="BC159" s="7">
        <v>0</v>
      </c>
      <c r="BD159" s="7"/>
      <c r="BE159" s="7">
        <v>0</v>
      </c>
      <c r="BF159" s="7"/>
      <c r="BG159" s="7">
        <v>0</v>
      </c>
      <c r="BH159" s="7"/>
      <c r="BI159" s="7">
        <v>0</v>
      </c>
      <c r="BJ159" s="7"/>
      <c r="BK159" s="7">
        <v>0</v>
      </c>
      <c r="BL159" s="7"/>
      <c r="BM159" s="7">
        <v>0</v>
      </c>
      <c r="BN159" s="7"/>
      <c r="BO159" s="7">
        <v>0</v>
      </c>
      <c r="BP159" s="7"/>
      <c r="BQ159" s="7">
        <v>0</v>
      </c>
      <c r="BR159" s="7"/>
      <c r="BS159" s="7">
        <v>0</v>
      </c>
      <c r="BT159" s="7"/>
      <c r="BU159" s="7">
        <v>0</v>
      </c>
      <c r="BV159" s="7"/>
      <c r="BW159" s="7">
        <v>0</v>
      </c>
      <c r="BX159" s="7"/>
      <c r="BY159" s="7">
        <v>0</v>
      </c>
      <c r="BZ159" s="7"/>
      <c r="CA159" s="7">
        <v>0</v>
      </c>
      <c r="CB159" s="7"/>
      <c r="CC159" s="7">
        <v>0</v>
      </c>
      <c r="CD159" s="7"/>
      <c r="CE159" s="7">
        <v>0</v>
      </c>
    </row>
    <row r="160" spans="1:83">
      <c r="A160" s="4" t="s">
        <v>196</v>
      </c>
      <c r="B160" s="6">
        <v>890</v>
      </c>
      <c r="C160" s="7">
        <v>1.80050746826241E-4</v>
      </c>
      <c r="D160" s="7"/>
      <c r="E160" s="7">
        <v>1.80050746826241E-4</v>
      </c>
      <c r="F160" s="7"/>
      <c r="G160" s="7">
        <v>1.80050746826241E-4</v>
      </c>
      <c r="H160" s="7"/>
      <c r="I160" s="7">
        <v>1.80050746826241E-4</v>
      </c>
      <c r="J160" s="7"/>
      <c r="K160" s="7">
        <v>1.80050746826241E-4</v>
      </c>
      <c r="L160" s="7"/>
      <c r="M160" s="7">
        <v>1.80050746826241E-4</v>
      </c>
      <c r="N160" s="7"/>
      <c r="O160" s="7">
        <v>1.80050746826241E-4</v>
      </c>
      <c r="P160" s="7"/>
      <c r="Q160" s="7">
        <v>1.80050746826241E-4</v>
      </c>
      <c r="R160" s="7"/>
      <c r="S160" s="7">
        <v>1.80050746826241E-4</v>
      </c>
      <c r="T160" s="7"/>
      <c r="U160" s="7">
        <v>1.80050746826241E-4</v>
      </c>
      <c r="V160" s="7"/>
      <c r="W160" s="7">
        <v>1.80050746826241E-4</v>
      </c>
      <c r="X160" s="7"/>
      <c r="Y160" s="7">
        <v>1.80050746826241E-4</v>
      </c>
      <c r="Z160" s="7"/>
      <c r="AA160" s="7">
        <v>1.80050746826241E-4</v>
      </c>
      <c r="AB160" s="7"/>
      <c r="AC160" s="7">
        <v>1.80050746826241E-4</v>
      </c>
      <c r="AD160" s="7"/>
      <c r="AE160" s="7">
        <v>1.80050746826241E-4</v>
      </c>
      <c r="AF160" s="7"/>
      <c r="AG160" s="7">
        <v>1.80050746826241E-4</v>
      </c>
      <c r="AH160" s="7"/>
      <c r="AI160" s="7">
        <v>1.2695041677874999E-4</v>
      </c>
      <c r="AJ160" s="7"/>
      <c r="AK160" s="7">
        <v>1.25157277531447E-4</v>
      </c>
      <c r="AL160" s="7"/>
      <c r="AM160" s="7">
        <v>9.2313440087482104E-5</v>
      </c>
      <c r="AN160" s="7"/>
      <c r="AO160" s="7">
        <v>7.9700353509787997E-5</v>
      </c>
      <c r="AP160" s="7"/>
      <c r="AQ160" s="7">
        <v>6.0913908181974297E-5</v>
      </c>
      <c r="AR160" s="7"/>
      <c r="AS160" s="7">
        <v>4.0861189181606301E-5</v>
      </c>
      <c r="AT160" s="7"/>
      <c r="AU160" s="7">
        <v>7.9714287733376397E-6</v>
      </c>
      <c r="AV160" s="7"/>
      <c r="AW160" s="7">
        <v>0</v>
      </c>
      <c r="AX160" s="7"/>
      <c r="AY160" s="7">
        <v>0</v>
      </c>
      <c r="AZ160" s="7"/>
      <c r="BA160" s="7">
        <v>0</v>
      </c>
      <c r="BB160" s="7"/>
      <c r="BC160" s="7">
        <v>0</v>
      </c>
      <c r="BD160" s="7"/>
      <c r="BE160" s="7">
        <v>0</v>
      </c>
      <c r="BF160" s="7"/>
      <c r="BG160" s="7">
        <v>0</v>
      </c>
      <c r="BH160" s="7"/>
      <c r="BI160" s="7">
        <v>0</v>
      </c>
      <c r="BJ160" s="7"/>
      <c r="BK160" s="7">
        <v>0</v>
      </c>
      <c r="BL160" s="7"/>
      <c r="BM160" s="7">
        <v>0</v>
      </c>
      <c r="BN160" s="7"/>
      <c r="BO160" s="7">
        <v>0</v>
      </c>
      <c r="BP160" s="7"/>
      <c r="BQ160" s="7">
        <v>0</v>
      </c>
      <c r="BR160" s="7"/>
      <c r="BS160" s="7">
        <v>0</v>
      </c>
      <c r="BT160" s="7"/>
      <c r="BU160" s="7">
        <v>0</v>
      </c>
      <c r="BV160" s="7"/>
      <c r="BW160" s="7">
        <v>0</v>
      </c>
      <c r="BX160" s="7"/>
      <c r="BY160" s="7">
        <v>0</v>
      </c>
      <c r="BZ160" s="7"/>
      <c r="CA160" s="7">
        <v>0</v>
      </c>
      <c r="CB160" s="7"/>
      <c r="CC160" s="7">
        <v>0</v>
      </c>
      <c r="CD160" s="7"/>
      <c r="CE160" s="7">
        <v>0</v>
      </c>
    </row>
    <row r="161" spans="1:83">
      <c r="A161" s="4" t="s">
        <v>197</v>
      </c>
      <c r="B161" s="6">
        <v>85</v>
      </c>
      <c r="C161" s="7">
        <v>1.81486712255423E-3</v>
      </c>
      <c r="D161" s="7">
        <v>5.7588107319892499E-4</v>
      </c>
      <c r="E161" s="7">
        <v>1.81486712255423E-3</v>
      </c>
      <c r="F161" s="7">
        <v>5.7588107319892499E-4</v>
      </c>
      <c r="G161" s="7">
        <v>1.81486712255423E-3</v>
      </c>
      <c r="H161" s="7">
        <v>5.7588107319892499E-4</v>
      </c>
      <c r="I161" s="7">
        <v>1.81486712255423E-3</v>
      </c>
      <c r="J161" s="7">
        <v>5.7588107319892499E-4</v>
      </c>
      <c r="K161" s="7">
        <v>1.81486712255423E-3</v>
      </c>
      <c r="L161" s="7">
        <v>5.7588107319892499E-4</v>
      </c>
      <c r="M161" s="7">
        <v>1.81486712255423E-3</v>
      </c>
      <c r="N161" s="7">
        <v>5.7588107319892499E-4</v>
      </c>
      <c r="O161" s="7">
        <v>1.81486712255423E-3</v>
      </c>
      <c r="P161" s="7">
        <v>5.7588107319892499E-4</v>
      </c>
      <c r="Q161" s="7">
        <v>1.81486712255423E-3</v>
      </c>
      <c r="R161" s="7">
        <v>5.7588107319892499E-4</v>
      </c>
      <c r="S161" s="7">
        <v>1.81486712255423E-3</v>
      </c>
      <c r="T161" s="7">
        <v>5.7588107319892499E-4</v>
      </c>
      <c r="U161" s="7">
        <v>1.81486712255423E-3</v>
      </c>
      <c r="V161" s="7">
        <v>5.7588107319892499E-4</v>
      </c>
      <c r="W161" s="7">
        <v>1.81486712255423E-3</v>
      </c>
      <c r="X161" s="7">
        <v>5.7588107319892499E-4</v>
      </c>
      <c r="Y161" s="7">
        <v>1.81486712255423E-3</v>
      </c>
      <c r="Z161" s="7">
        <v>5.7588107319892499E-4</v>
      </c>
      <c r="AA161" s="7">
        <v>1.2246044573267999E-3</v>
      </c>
      <c r="AB161" s="7">
        <v>5.7588107319892499E-4</v>
      </c>
      <c r="AC161" s="7">
        <v>1.2246044573267999E-3</v>
      </c>
      <c r="AD161" s="7">
        <v>5.7588107319892499E-4</v>
      </c>
      <c r="AE161" s="7">
        <v>9.1974252366541602E-4</v>
      </c>
      <c r="AF161" s="7">
        <v>5.7588107319892499E-4</v>
      </c>
      <c r="AG161" s="7">
        <v>9.0325813159281303E-4</v>
      </c>
      <c r="AH161" s="7">
        <v>5.7588107319892499E-4</v>
      </c>
      <c r="AI161" s="7">
        <v>7.9068317467145604E-4</v>
      </c>
      <c r="AJ161" s="7">
        <v>5.0934482196055399E-4</v>
      </c>
      <c r="AK161" s="7">
        <v>6.7351722642276096E-4</v>
      </c>
      <c r="AL161" s="7">
        <v>4.51179533740202E-4</v>
      </c>
      <c r="AM161" s="7">
        <v>5.6116170436151705E-4</v>
      </c>
      <c r="AN161" s="7">
        <v>3.99976909287333E-4</v>
      </c>
      <c r="AO161" s="7">
        <v>4.8704280698361402E-4</v>
      </c>
      <c r="AP161" s="7">
        <v>3.5456557630734298E-4</v>
      </c>
      <c r="AQ161" s="7">
        <v>4.18969327220553E-4</v>
      </c>
      <c r="AR161" s="7">
        <v>3.1397122976187502E-4</v>
      </c>
      <c r="AS161" s="7">
        <v>3.4653435249084398E-4</v>
      </c>
      <c r="AT161" s="7">
        <v>2.77383478018801E-4</v>
      </c>
      <c r="AU161" s="7">
        <v>2.8317446001891399E-4</v>
      </c>
      <c r="AV161" s="7">
        <v>2.4021540122619401E-4</v>
      </c>
      <c r="AW161" s="7">
        <v>2.0231050195572699E-4</v>
      </c>
      <c r="AX161" s="7">
        <v>1.9126985697288899E-4</v>
      </c>
      <c r="AY161" s="7">
        <v>8.6793028939186504E-5</v>
      </c>
      <c r="AZ161" s="7">
        <v>1.20557929130684E-4</v>
      </c>
      <c r="BA161" s="7">
        <v>7.2430169240794203E-6</v>
      </c>
      <c r="BB161" s="7">
        <v>5.5731442799158701E-5</v>
      </c>
      <c r="BC161" s="7">
        <v>2.5962029358465898E-7</v>
      </c>
      <c r="BD161" s="7">
        <v>1.7792134154107201E-5</v>
      </c>
      <c r="BE161" s="7">
        <v>0</v>
      </c>
      <c r="BF161" s="7">
        <v>2.7700966012162401E-6</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c r="CE161" s="7">
        <v>0</v>
      </c>
    </row>
    <row r="162" spans="1:83">
      <c r="A162" s="4" t="s">
        <v>198</v>
      </c>
      <c r="B162" s="6">
        <v>705</v>
      </c>
      <c r="C162" s="7">
        <v>1.57544078641875E-3</v>
      </c>
      <c r="D162" s="7">
        <v>2.5193530399213502E-4</v>
      </c>
      <c r="E162" s="7">
        <v>1.57544078641875E-3</v>
      </c>
      <c r="F162" s="7">
        <v>2.5193530399213502E-4</v>
      </c>
      <c r="G162" s="7">
        <v>1.57544078641875E-3</v>
      </c>
      <c r="H162" s="7">
        <v>2.5193530399213502E-4</v>
      </c>
      <c r="I162" s="7">
        <v>1.57544078641875E-3</v>
      </c>
      <c r="J162" s="7">
        <v>2.5193530399213502E-4</v>
      </c>
      <c r="K162" s="7">
        <v>1.57544078641875E-3</v>
      </c>
      <c r="L162" s="7">
        <v>2.5193530399213502E-4</v>
      </c>
      <c r="M162" s="7">
        <v>1.57544078641875E-3</v>
      </c>
      <c r="N162" s="7">
        <v>2.5193530399213502E-4</v>
      </c>
      <c r="O162" s="7">
        <v>1.57544078641875E-3</v>
      </c>
      <c r="P162" s="7">
        <v>2.5193530399213502E-4</v>
      </c>
      <c r="Q162" s="7">
        <v>1.57544078641875E-3</v>
      </c>
      <c r="R162" s="7">
        <v>2.5193530399213502E-4</v>
      </c>
      <c r="S162" s="7">
        <v>1.57544078641875E-3</v>
      </c>
      <c r="T162" s="7">
        <v>2.5193530399213502E-4</v>
      </c>
      <c r="U162" s="7">
        <v>1.56691400427067E-3</v>
      </c>
      <c r="V162" s="7">
        <v>2.5193530399213502E-4</v>
      </c>
      <c r="W162" s="7">
        <v>1.56691400427067E-3</v>
      </c>
      <c r="X162" s="7">
        <v>2.5193530399213502E-4</v>
      </c>
      <c r="Y162" s="7">
        <v>9.7164510890459599E-4</v>
      </c>
      <c r="Z162" s="7">
        <v>2.5193530399213502E-4</v>
      </c>
      <c r="AA162" s="7">
        <v>8.8060762373345697E-4</v>
      </c>
      <c r="AB162" s="7">
        <v>2.5193530399213502E-4</v>
      </c>
      <c r="AC162" s="7">
        <v>6.5631990948979602E-4</v>
      </c>
      <c r="AD162" s="7">
        <v>2.5193530399213502E-4</v>
      </c>
      <c r="AE162" s="7">
        <v>5.2026583599304595E-4</v>
      </c>
      <c r="AF162" s="7">
        <v>2.5193530399213502E-4</v>
      </c>
      <c r="AG162" s="7">
        <v>4.0094755534872601E-4</v>
      </c>
      <c r="AH162" s="7">
        <v>2.5193530399213502E-4</v>
      </c>
      <c r="AI162" s="7">
        <v>3.18777106614807E-4</v>
      </c>
      <c r="AJ162" s="7">
        <v>2.16693065619313E-4</v>
      </c>
      <c r="AK162" s="7">
        <v>2.2899262155597099E-4</v>
      </c>
      <c r="AL162" s="7">
        <v>1.82284180286386E-4</v>
      </c>
      <c r="AM162" s="7">
        <v>1.4854840252926299E-4</v>
      </c>
      <c r="AN162" s="7">
        <v>1.40791371535215E-4</v>
      </c>
      <c r="AO162" s="7">
        <v>8.4055835855771703E-5</v>
      </c>
      <c r="AP162" s="7">
        <v>8.5164189886244505E-5</v>
      </c>
      <c r="AQ162" s="7">
        <v>4.3030317441280002E-5</v>
      </c>
      <c r="AR162" s="7">
        <v>3.8374178885570597E-5</v>
      </c>
      <c r="AS162" s="7">
        <v>1.0718755424935899E-5</v>
      </c>
      <c r="AT162" s="7">
        <v>1.22508678134264E-5</v>
      </c>
      <c r="AU162" s="7">
        <v>0</v>
      </c>
      <c r="AV162" s="7">
        <v>1.9073646251867801E-6</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c r="CE162" s="7">
        <v>0</v>
      </c>
    </row>
    <row r="163" spans="1:83">
      <c r="A163" s="4" t="s">
        <v>200</v>
      </c>
      <c r="B163" s="6">
        <v>681</v>
      </c>
      <c r="C163" s="7">
        <v>4.64538975679907E-5</v>
      </c>
      <c r="D163" s="7">
        <v>2.0685818148984802E-5</v>
      </c>
      <c r="E163" s="7">
        <v>4.64538975679907E-5</v>
      </c>
      <c r="F163" s="7">
        <v>2.0685818148984802E-5</v>
      </c>
      <c r="G163" s="7">
        <v>4.64538975679907E-5</v>
      </c>
      <c r="H163" s="7">
        <v>2.0685818148984802E-5</v>
      </c>
      <c r="I163" s="7">
        <v>4.64538975679907E-5</v>
      </c>
      <c r="J163" s="7">
        <v>2.0685818148984802E-5</v>
      </c>
      <c r="K163" s="7">
        <v>4.64538975679907E-5</v>
      </c>
      <c r="L163" s="7">
        <v>2.0685818148984802E-5</v>
      </c>
      <c r="M163" s="7">
        <v>4.64538975679907E-5</v>
      </c>
      <c r="N163" s="7">
        <v>2.0685818148984802E-5</v>
      </c>
      <c r="O163" s="7">
        <v>4.64538975679907E-5</v>
      </c>
      <c r="P163" s="7">
        <v>2.0685818148984802E-5</v>
      </c>
      <c r="Q163" s="7">
        <v>4.64538975679907E-5</v>
      </c>
      <c r="R163" s="7">
        <v>2.0685818148984802E-5</v>
      </c>
      <c r="S163" s="7">
        <v>4.64538975679907E-5</v>
      </c>
      <c r="T163" s="7">
        <v>2.0685818148984802E-5</v>
      </c>
      <c r="U163" s="7">
        <v>4.64538975679907E-5</v>
      </c>
      <c r="V163" s="7">
        <v>2.0685818148984802E-5</v>
      </c>
      <c r="W163" s="7">
        <v>4.64538975679907E-5</v>
      </c>
      <c r="X163" s="7">
        <v>2.0685818148984802E-5</v>
      </c>
      <c r="Y163" s="7">
        <v>4.64538975679907E-5</v>
      </c>
      <c r="Z163" s="7">
        <v>2.0685818148984802E-5</v>
      </c>
      <c r="AA163" s="7">
        <v>3.4605975867689098E-5</v>
      </c>
      <c r="AB163" s="7">
        <v>2.0685818148984802E-5</v>
      </c>
      <c r="AC163" s="7">
        <v>3.2290854903755302E-5</v>
      </c>
      <c r="AD163" s="7">
        <v>2.0685818148984802E-5</v>
      </c>
      <c r="AE163" s="7">
        <v>2.42543688525937E-5</v>
      </c>
      <c r="AF163" s="7">
        <v>2.03777957091993E-5</v>
      </c>
      <c r="AG163" s="7">
        <v>2.0222758639787699E-5</v>
      </c>
      <c r="AH163" s="7">
        <v>1.91425051085056E-5</v>
      </c>
      <c r="AI163" s="7">
        <v>1.92026592149132E-5</v>
      </c>
      <c r="AJ163" s="7">
        <v>1.0133826921001399E-5</v>
      </c>
      <c r="AK163" s="7">
        <v>1.7264965377160399E-5</v>
      </c>
      <c r="AL163" s="7">
        <v>5.8686321643587102E-6</v>
      </c>
      <c r="AM163" s="7">
        <v>1.5565409286813701E-5</v>
      </c>
      <c r="AN163" s="7">
        <v>2.3213423362284498E-6</v>
      </c>
      <c r="AO163" s="7">
        <v>1.42084782649494E-5</v>
      </c>
      <c r="AP163" s="7">
        <v>7.7348879336172795E-7</v>
      </c>
      <c r="AQ163" s="7">
        <v>1.3289401335922501E-5</v>
      </c>
      <c r="AR163" s="7">
        <v>1.5437691449218799E-7</v>
      </c>
      <c r="AS163" s="7">
        <v>1.17826608544676E-5</v>
      </c>
      <c r="AT163" s="7">
        <v>0</v>
      </c>
      <c r="AU163" s="7">
        <v>1.0193584615841601E-5</v>
      </c>
      <c r="AV163" s="7">
        <v>0</v>
      </c>
      <c r="AW163" s="7">
        <v>8.4406388768660701E-6</v>
      </c>
      <c r="AX163" s="7">
        <v>0</v>
      </c>
      <c r="AY163" s="7">
        <v>6.8555988262382304E-6</v>
      </c>
      <c r="AZ163" s="7">
        <v>0</v>
      </c>
      <c r="BA163" s="7">
        <v>5.0899931508030003E-6</v>
      </c>
      <c r="BB163" s="7">
        <v>0</v>
      </c>
      <c r="BC163" s="7">
        <v>3.5449516900395999E-6</v>
      </c>
      <c r="BD163" s="7">
        <v>0</v>
      </c>
      <c r="BE163" s="7">
        <v>2.0517772003796502E-6</v>
      </c>
      <c r="BF163" s="7">
        <v>0</v>
      </c>
      <c r="BG163" s="7">
        <v>9.5202905871579505E-7</v>
      </c>
      <c r="BH163" s="7">
        <v>0</v>
      </c>
      <c r="BI163" s="7">
        <v>4.4311930066960899E-7</v>
      </c>
      <c r="BJ163" s="7">
        <v>0</v>
      </c>
      <c r="BK163" s="7">
        <v>1.53156568996874E-7</v>
      </c>
      <c r="BL163" s="7">
        <v>0</v>
      </c>
      <c r="BM163" s="7">
        <v>3.8094822775103102E-8</v>
      </c>
      <c r="BN163" s="7">
        <v>0</v>
      </c>
      <c r="BO163" s="7">
        <v>7.42537718914338E-9</v>
      </c>
      <c r="BP163" s="7">
        <v>0</v>
      </c>
      <c r="BQ163" s="7">
        <v>0</v>
      </c>
      <c r="BR163" s="7">
        <v>0</v>
      </c>
      <c r="BS163" s="7">
        <v>0</v>
      </c>
      <c r="BT163" s="7">
        <v>0</v>
      </c>
      <c r="BU163" s="7">
        <v>0</v>
      </c>
      <c r="BV163" s="7">
        <v>0</v>
      </c>
      <c r="BW163" s="7">
        <v>0</v>
      </c>
      <c r="BX163" s="7">
        <v>0</v>
      </c>
      <c r="BY163" s="7">
        <v>0</v>
      </c>
      <c r="BZ163" s="7">
        <v>0</v>
      </c>
      <c r="CA163" s="7">
        <v>0</v>
      </c>
      <c r="CB163" s="7">
        <v>0</v>
      </c>
      <c r="CC163" s="7">
        <v>0</v>
      </c>
      <c r="CD163" s="7"/>
      <c r="CE163" s="7">
        <v>0</v>
      </c>
    </row>
    <row r="164" spans="1:83">
      <c r="A164" s="4" t="s">
        <v>202</v>
      </c>
      <c r="B164" s="6">
        <v>144</v>
      </c>
      <c r="C164" s="7">
        <v>1.3823270403592E-3</v>
      </c>
      <c r="D164" s="7">
        <v>6.6322780748327801E-4</v>
      </c>
      <c r="E164" s="7">
        <v>1.3823270403592E-3</v>
      </c>
      <c r="F164" s="7">
        <v>6.6322780748327801E-4</v>
      </c>
      <c r="G164" s="7">
        <v>1.3823270403592E-3</v>
      </c>
      <c r="H164" s="7">
        <v>6.6322780748327801E-4</v>
      </c>
      <c r="I164" s="7">
        <v>1.3823270403592E-3</v>
      </c>
      <c r="J164" s="7">
        <v>6.6322780748327801E-4</v>
      </c>
      <c r="K164" s="7">
        <v>1.3823270403592E-3</v>
      </c>
      <c r="L164" s="7">
        <v>6.6322780748327801E-4</v>
      </c>
      <c r="M164" s="7">
        <v>1.3823270403592E-3</v>
      </c>
      <c r="N164" s="7">
        <v>6.6322780748327801E-4</v>
      </c>
      <c r="O164" s="7">
        <v>1.3823270403592E-3</v>
      </c>
      <c r="P164" s="7">
        <v>6.6322780748327801E-4</v>
      </c>
      <c r="Q164" s="7">
        <v>1.3823270403592E-3</v>
      </c>
      <c r="R164" s="7">
        <v>6.6322780748327801E-4</v>
      </c>
      <c r="S164" s="7">
        <v>1.3823270403592E-3</v>
      </c>
      <c r="T164" s="7">
        <v>6.6322780748327801E-4</v>
      </c>
      <c r="U164" s="7">
        <v>1.3823270403592E-3</v>
      </c>
      <c r="V164" s="7">
        <v>6.6322780748327801E-4</v>
      </c>
      <c r="W164" s="7">
        <v>1.3823270403592E-3</v>
      </c>
      <c r="X164" s="7">
        <v>6.6322780748327801E-4</v>
      </c>
      <c r="Y164" s="7">
        <v>1.3823270403592E-3</v>
      </c>
      <c r="Z164" s="7">
        <v>6.6322780748327801E-4</v>
      </c>
      <c r="AA164" s="7">
        <v>9.2120074114857096E-4</v>
      </c>
      <c r="AB164" s="7">
        <v>6.6322780748327801E-4</v>
      </c>
      <c r="AC164" s="7">
        <v>9.2120074114857096E-4</v>
      </c>
      <c r="AD164" s="7">
        <v>6.6322780748327801E-4</v>
      </c>
      <c r="AE164" s="7">
        <v>7.1488258752533396E-4</v>
      </c>
      <c r="AF164" s="7">
        <v>6.6322780748327801E-4</v>
      </c>
      <c r="AG164" s="7">
        <v>6.84610740503392E-4</v>
      </c>
      <c r="AH164" s="7">
        <v>6.5402822050538302E-4</v>
      </c>
      <c r="AI164" s="7">
        <v>5.6575350122718302E-4</v>
      </c>
      <c r="AJ164" s="7">
        <v>4.87721199762656E-4</v>
      </c>
      <c r="AK164" s="7">
        <v>3.5019668384102801E-4</v>
      </c>
      <c r="AL164" s="7">
        <v>2.9160306305325699E-4</v>
      </c>
      <c r="AM164" s="7">
        <v>2.69509164256886E-4</v>
      </c>
      <c r="AN164" s="7">
        <v>1.70034968249874E-4</v>
      </c>
      <c r="AO164" s="7">
        <v>1.8811419048682401E-4</v>
      </c>
      <c r="AP164" s="7">
        <v>6.9330633001500204E-5</v>
      </c>
      <c r="AQ164" s="7">
        <v>1.14843860048449E-4</v>
      </c>
      <c r="AR164" s="7">
        <v>2.3101490386429199E-5</v>
      </c>
      <c r="AS164" s="7">
        <v>6.56443266743239E-5</v>
      </c>
      <c r="AT164" s="7">
        <v>4.6107155479973096E-6</v>
      </c>
      <c r="AU164" s="7">
        <v>2.34612428774089E-5</v>
      </c>
      <c r="AV164" s="7">
        <v>0</v>
      </c>
      <c r="AW164" s="7">
        <v>2.07099138518901E-5</v>
      </c>
      <c r="AX164" s="7">
        <v>0</v>
      </c>
      <c r="AY164" s="7">
        <v>1.8690138441227299E-5</v>
      </c>
      <c r="AZ164" s="7">
        <v>0</v>
      </c>
      <c r="BA164" s="7">
        <v>1.4589027917172801E-5</v>
      </c>
      <c r="BB164" s="7">
        <v>0</v>
      </c>
      <c r="BC164" s="7">
        <v>6.7071248852166E-6</v>
      </c>
      <c r="BD164" s="7">
        <v>0</v>
      </c>
      <c r="BE164" s="7">
        <v>2.19145844784589E-7</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c r="CE164" s="7">
        <v>0</v>
      </c>
    </row>
    <row r="165" spans="1:83">
      <c r="A165" s="4" t="s">
        <v>203</v>
      </c>
      <c r="B165" s="6">
        <v>16</v>
      </c>
      <c r="C165" s="7">
        <v>1.41557780944007E-3</v>
      </c>
      <c r="D165" s="7">
        <v>1.0731734748524601E-3</v>
      </c>
      <c r="E165" s="7">
        <v>1.41557780944007E-3</v>
      </c>
      <c r="F165" s="7">
        <v>1.0731734748524601E-3</v>
      </c>
      <c r="G165" s="7">
        <v>1.41557780944007E-3</v>
      </c>
      <c r="H165" s="7">
        <v>1.0731734748524601E-3</v>
      </c>
      <c r="I165" s="7">
        <v>1.41557780944007E-3</v>
      </c>
      <c r="J165" s="7">
        <v>1.0731734748524601E-3</v>
      </c>
      <c r="K165" s="7">
        <v>1.41557780944007E-3</v>
      </c>
      <c r="L165" s="7">
        <v>1.0731734748524601E-3</v>
      </c>
      <c r="M165" s="7">
        <v>1.41557780944007E-3</v>
      </c>
      <c r="N165" s="7">
        <v>1.0731734748524601E-3</v>
      </c>
      <c r="O165" s="7">
        <v>1.41557780944007E-3</v>
      </c>
      <c r="P165" s="7">
        <v>1.0731734748524601E-3</v>
      </c>
      <c r="Q165" s="7">
        <v>1.41557780944007E-3</v>
      </c>
      <c r="R165" s="7">
        <v>1.0731734748524601E-3</v>
      </c>
      <c r="S165" s="7">
        <v>1.41557780944007E-3</v>
      </c>
      <c r="T165" s="7">
        <v>1.0731734748524601E-3</v>
      </c>
      <c r="U165" s="7">
        <v>1.41557780944007E-3</v>
      </c>
      <c r="V165" s="7">
        <v>1.0731734748524601E-3</v>
      </c>
      <c r="W165" s="7">
        <v>1.41557780944007E-3</v>
      </c>
      <c r="X165" s="7">
        <v>1.0731734748524601E-3</v>
      </c>
      <c r="Y165" s="7">
        <v>1.41557780944007E-3</v>
      </c>
      <c r="Z165" s="7">
        <v>1.0731734748524601E-3</v>
      </c>
      <c r="AA165" s="7">
        <v>1.41557780944007E-3</v>
      </c>
      <c r="AB165" s="7">
        <v>1.0731734748524601E-3</v>
      </c>
      <c r="AC165" s="7">
        <v>1.41557780944007E-3</v>
      </c>
      <c r="AD165" s="7">
        <v>1.0731734748524601E-3</v>
      </c>
      <c r="AE165" s="7">
        <v>1.41557780944007E-3</v>
      </c>
      <c r="AF165" s="7">
        <v>1.0731734748524601E-3</v>
      </c>
      <c r="AG165" s="7">
        <v>1.41557780944007E-3</v>
      </c>
      <c r="AH165" s="7">
        <v>1.0731734748524601E-3</v>
      </c>
      <c r="AI165" s="7">
        <v>1.41557780944007E-3</v>
      </c>
      <c r="AJ165" s="7">
        <v>9.61310466917211E-4</v>
      </c>
      <c r="AK165" s="7">
        <v>1.41557780944007E-3</v>
      </c>
      <c r="AL165" s="7">
        <v>8.6493434398240596E-4</v>
      </c>
      <c r="AM165" s="7">
        <v>1.0814954976865799E-3</v>
      </c>
      <c r="AN165" s="7">
        <v>7.7991129879119501E-4</v>
      </c>
      <c r="AO165" s="7">
        <v>1.0814954976865799E-3</v>
      </c>
      <c r="AP165" s="7">
        <v>6.9992956847025E-4</v>
      </c>
      <c r="AQ165" s="7">
        <v>8.7798625351651895E-4</v>
      </c>
      <c r="AR165" s="7">
        <v>6.20901264748062E-4</v>
      </c>
      <c r="AS165" s="7">
        <v>8.1555118839810297E-4</v>
      </c>
      <c r="AT165" s="7">
        <v>5.3416529292118499E-4</v>
      </c>
      <c r="AU165" s="7">
        <v>7.7458239733050899E-4</v>
      </c>
      <c r="AV165" s="7">
        <v>4.3760525988678102E-4</v>
      </c>
      <c r="AW165" s="7">
        <v>5.5771633292949103E-4</v>
      </c>
      <c r="AX165" s="7">
        <v>3.41044049139447E-4</v>
      </c>
      <c r="AY165" s="7">
        <v>2.6872717232021898E-4</v>
      </c>
      <c r="AZ165" s="7">
        <v>2.3947507777628301E-4</v>
      </c>
      <c r="BA165" s="7">
        <v>0</v>
      </c>
      <c r="BB165" s="7">
        <v>1.19997643765755E-4</v>
      </c>
      <c r="BC165" s="7">
        <v>0</v>
      </c>
      <c r="BD165" s="7">
        <v>4.5372786969718699E-5</v>
      </c>
      <c r="BE165" s="7">
        <v>0</v>
      </c>
      <c r="BF165" s="7">
        <v>9.0557367008170701E-6</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c r="CE165" s="7">
        <v>0</v>
      </c>
    </row>
    <row r="166" spans="1:83">
      <c r="A166" s="4" t="s">
        <v>204</v>
      </c>
      <c r="B166" s="6">
        <v>17</v>
      </c>
      <c r="C166" s="7">
        <v>2.4551182839061001E-3</v>
      </c>
      <c r="D166" s="7">
        <v>2.7029137096313501E-3</v>
      </c>
      <c r="E166" s="7">
        <v>2.4551182839061001E-3</v>
      </c>
      <c r="F166" s="7">
        <v>2.7029137096313501E-3</v>
      </c>
      <c r="G166" s="7">
        <v>2.4551182839061001E-3</v>
      </c>
      <c r="H166" s="7">
        <v>2.7029137096313501E-3</v>
      </c>
      <c r="I166" s="7">
        <v>2.4551182839061001E-3</v>
      </c>
      <c r="J166" s="7">
        <v>2.7029137096313501E-3</v>
      </c>
      <c r="K166" s="7">
        <v>2.4551182839061001E-3</v>
      </c>
      <c r="L166" s="7">
        <v>2.7029137096313501E-3</v>
      </c>
      <c r="M166" s="7">
        <v>2.4551182839061001E-3</v>
      </c>
      <c r="N166" s="7">
        <v>2.7029137096313501E-3</v>
      </c>
      <c r="O166" s="7">
        <v>2.4551182839061001E-3</v>
      </c>
      <c r="P166" s="7">
        <v>2.7029137096313501E-3</v>
      </c>
      <c r="Q166" s="7">
        <v>2.4551182839061001E-3</v>
      </c>
      <c r="R166" s="7">
        <v>2.7029137096313501E-3</v>
      </c>
      <c r="S166" s="7">
        <v>2.4551182839061001E-3</v>
      </c>
      <c r="T166" s="7">
        <v>2.7029137096313501E-3</v>
      </c>
      <c r="U166" s="7">
        <v>2.4551182839061001E-3</v>
      </c>
      <c r="V166" s="7">
        <v>2.7029137096313501E-3</v>
      </c>
      <c r="W166" s="7">
        <v>2.4551182839061001E-3</v>
      </c>
      <c r="X166" s="7">
        <v>2.7029137096313501E-3</v>
      </c>
      <c r="Y166" s="7">
        <v>2.4551182839061001E-3</v>
      </c>
      <c r="Z166" s="7">
        <v>2.7029137096313501E-3</v>
      </c>
      <c r="AA166" s="7">
        <v>2.4551182839061001E-3</v>
      </c>
      <c r="AB166" s="7">
        <v>2.7029137096313501E-3</v>
      </c>
      <c r="AC166" s="7">
        <v>2.4551182839061001E-3</v>
      </c>
      <c r="AD166" s="7">
        <v>2.7029137096313501E-3</v>
      </c>
      <c r="AE166" s="7">
        <v>2.4551182839061001E-3</v>
      </c>
      <c r="AF166" s="7">
        <v>2.7029137096313501E-3</v>
      </c>
      <c r="AG166" s="7">
        <v>2.4551182839061001E-3</v>
      </c>
      <c r="AH166" s="7">
        <v>2.7029137096313501E-3</v>
      </c>
      <c r="AI166" s="7">
        <v>2.4551182839061001E-3</v>
      </c>
      <c r="AJ166" s="7">
        <v>2.38879770280748E-3</v>
      </c>
      <c r="AK166" s="7">
        <v>2.4551182839061001E-3</v>
      </c>
      <c r="AL166" s="7">
        <v>2.10520703168881E-3</v>
      </c>
      <c r="AM166" s="7">
        <v>2.1455741093020599E-3</v>
      </c>
      <c r="AN166" s="7">
        <v>1.83045528630911E-3</v>
      </c>
      <c r="AO166" s="7">
        <v>2.1455741093020599E-3</v>
      </c>
      <c r="AP166" s="7">
        <v>1.50156236228152E-3</v>
      </c>
      <c r="AQ166" s="7">
        <v>1.21534834140745E-3</v>
      </c>
      <c r="AR166" s="7">
        <v>1.0656578849124201E-3</v>
      </c>
      <c r="AS166" s="7">
        <v>1.17265492154142E-3</v>
      </c>
      <c r="AT166" s="7">
        <v>6.8202080400557E-4</v>
      </c>
      <c r="AU166" s="7">
        <v>8.6565297177939595E-4</v>
      </c>
      <c r="AV166" s="7">
        <v>4.4607901299987E-4</v>
      </c>
      <c r="AW166" s="7">
        <v>5.9089949364278895E-4</v>
      </c>
      <c r="AX166" s="7">
        <v>3.17130882801313E-4</v>
      </c>
      <c r="AY166" s="7">
        <v>2.6872717232021898E-4</v>
      </c>
      <c r="AZ166" s="7">
        <v>2.2729418845971299E-4</v>
      </c>
      <c r="BA166" s="7">
        <v>0</v>
      </c>
      <c r="BB166" s="7">
        <v>1.18101174247095E-4</v>
      </c>
      <c r="BC166" s="7">
        <v>0</v>
      </c>
      <c r="BD166" s="7">
        <v>4.5372786969718699E-5</v>
      </c>
      <c r="BE166" s="7">
        <v>0</v>
      </c>
      <c r="BF166" s="7">
        <v>9.0557367008170701E-6</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c r="CE166" s="7">
        <v>0</v>
      </c>
    </row>
    <row r="167" spans="1:83">
      <c r="A167" s="4" t="s">
        <v>205</v>
      </c>
      <c r="B167" s="6">
        <v>683</v>
      </c>
      <c r="C167" s="7">
        <v>2.26575797852063E-4</v>
      </c>
      <c r="D167" s="7">
        <v>7.1371703107843897E-4</v>
      </c>
      <c r="E167" s="7">
        <v>2.26575797852063E-4</v>
      </c>
      <c r="F167" s="7">
        <v>7.1371703107843897E-4</v>
      </c>
      <c r="G167" s="7">
        <v>2.26575797852063E-4</v>
      </c>
      <c r="H167" s="7">
        <v>7.1371703107843897E-4</v>
      </c>
      <c r="I167" s="7">
        <v>2.26575797852063E-4</v>
      </c>
      <c r="J167" s="7">
        <v>7.1371703107843897E-4</v>
      </c>
      <c r="K167" s="7">
        <v>2.26575797852063E-4</v>
      </c>
      <c r="L167" s="7">
        <v>7.1371703107843897E-4</v>
      </c>
      <c r="M167" s="7">
        <v>2.26575797852063E-4</v>
      </c>
      <c r="N167" s="7">
        <v>7.1371703107843897E-4</v>
      </c>
      <c r="O167" s="7">
        <v>2.26575797852063E-4</v>
      </c>
      <c r="P167" s="7">
        <v>7.1371703107843897E-4</v>
      </c>
      <c r="Q167" s="7">
        <v>2.26575797852063E-4</v>
      </c>
      <c r="R167" s="7">
        <v>7.1371703107843897E-4</v>
      </c>
      <c r="S167" s="7">
        <v>2.26575797852063E-4</v>
      </c>
      <c r="T167" s="7">
        <v>7.1371703107843897E-4</v>
      </c>
      <c r="U167" s="7">
        <v>2.26575797852063E-4</v>
      </c>
      <c r="V167" s="7">
        <v>7.1371703107843897E-4</v>
      </c>
      <c r="W167" s="7">
        <v>2.26575797852063E-4</v>
      </c>
      <c r="X167" s="7">
        <v>7.1371703107843897E-4</v>
      </c>
      <c r="Y167" s="7">
        <v>2.26575797852063E-4</v>
      </c>
      <c r="Z167" s="7">
        <v>7.1371703107843897E-4</v>
      </c>
      <c r="AA167" s="7">
        <v>2.26575797852063E-4</v>
      </c>
      <c r="AB167" s="7">
        <v>7.1371703107843897E-4</v>
      </c>
      <c r="AC167" s="7">
        <v>2.26575797852063E-4</v>
      </c>
      <c r="AD167" s="7">
        <v>7.1371703107843897E-4</v>
      </c>
      <c r="AE167" s="7">
        <v>2.26575797852063E-4</v>
      </c>
      <c r="AF167" s="7">
        <v>7.1371703107843897E-4</v>
      </c>
      <c r="AG167" s="7">
        <v>2.26575797852063E-4</v>
      </c>
      <c r="AH167" s="7">
        <v>7.0381711157727197E-4</v>
      </c>
      <c r="AI167" s="7">
        <v>2.09374242496414E-4</v>
      </c>
      <c r="AJ167" s="7">
        <v>5.2484971643379302E-4</v>
      </c>
      <c r="AK167" s="7">
        <v>2.0866002806840299E-4</v>
      </c>
      <c r="AL167" s="7">
        <v>3.13801788868761E-4</v>
      </c>
      <c r="AM167" s="7">
        <v>1.8068818114801499E-4</v>
      </c>
      <c r="AN167" s="7">
        <v>1.8297913831344801E-4</v>
      </c>
      <c r="AO167" s="7">
        <v>1.7804869489878301E-4</v>
      </c>
      <c r="AP167" s="7">
        <v>7.4608532679540303E-5</v>
      </c>
      <c r="AQ167" s="7">
        <v>1.59396051042888E-4</v>
      </c>
      <c r="AR167" s="7">
        <v>2.4860126409089199E-5</v>
      </c>
      <c r="AS167" s="7">
        <v>1.2909000830822501E-4</v>
      </c>
      <c r="AT167" s="7">
        <v>4.9617132679019997E-6</v>
      </c>
      <c r="AU167" s="7">
        <v>1.09033044641779E-4</v>
      </c>
      <c r="AV167" s="7">
        <v>0</v>
      </c>
      <c r="AW167" s="7">
        <v>9.0490211154168406E-5</v>
      </c>
      <c r="AX167" s="7">
        <v>0</v>
      </c>
      <c r="AY167" s="7">
        <v>8.0527436900591995E-5</v>
      </c>
      <c r="AZ167" s="7">
        <v>0</v>
      </c>
      <c r="BA167" s="7">
        <v>6.4587774216150795E-5</v>
      </c>
      <c r="BB167" s="7">
        <v>0</v>
      </c>
      <c r="BC167" s="7">
        <v>4.3196245198470399E-5</v>
      </c>
      <c r="BD167" s="7">
        <v>0</v>
      </c>
      <c r="BE167" s="7">
        <v>1.7877563227687201E-5</v>
      </c>
      <c r="BF167" s="7">
        <v>0</v>
      </c>
      <c r="BG167" s="7">
        <v>4.0501087101842204E-6</v>
      </c>
      <c r="BH167" s="7">
        <v>0</v>
      </c>
      <c r="BI167" s="7">
        <v>7.7174108845030604E-7</v>
      </c>
      <c r="BJ167" s="7">
        <v>0</v>
      </c>
      <c r="BK167" s="7">
        <v>1.2374005904156099E-7</v>
      </c>
      <c r="BL167" s="7">
        <v>0</v>
      </c>
      <c r="BM167" s="7">
        <v>0</v>
      </c>
      <c r="BN167" s="7">
        <v>0</v>
      </c>
      <c r="BO167" s="7">
        <v>0</v>
      </c>
      <c r="BP167" s="7">
        <v>0</v>
      </c>
      <c r="BQ167" s="7">
        <v>0</v>
      </c>
      <c r="BR167" s="7">
        <v>0</v>
      </c>
      <c r="BS167" s="7">
        <v>0</v>
      </c>
      <c r="BT167" s="7">
        <v>0</v>
      </c>
      <c r="BU167" s="7">
        <v>0</v>
      </c>
      <c r="BV167" s="7">
        <v>0</v>
      </c>
      <c r="BW167" s="7">
        <v>0</v>
      </c>
      <c r="BX167" s="7">
        <v>0</v>
      </c>
      <c r="BY167" s="7">
        <v>0</v>
      </c>
      <c r="BZ167" s="7">
        <v>0</v>
      </c>
      <c r="CA167" s="7">
        <v>0</v>
      </c>
      <c r="CB167" s="7">
        <v>0</v>
      </c>
      <c r="CC167" s="7">
        <v>0</v>
      </c>
      <c r="CD167" s="7"/>
      <c r="CE167" s="7">
        <v>0</v>
      </c>
    </row>
    <row r="168" spans="1:83">
      <c r="A168" s="4" t="s">
        <v>207</v>
      </c>
      <c r="B168" s="6">
        <v>780</v>
      </c>
      <c r="C168" s="7">
        <v>2.03977211536958E-4</v>
      </c>
      <c r="D168" s="7"/>
      <c r="E168" s="7">
        <v>2.03977211536958E-4</v>
      </c>
      <c r="F168" s="7"/>
      <c r="G168" s="7">
        <v>2.03977211536958E-4</v>
      </c>
      <c r="H168" s="7"/>
      <c r="I168" s="7">
        <v>2.03977211536958E-4</v>
      </c>
      <c r="J168" s="7"/>
      <c r="K168" s="7">
        <v>2.03977211536958E-4</v>
      </c>
      <c r="L168" s="7"/>
      <c r="M168" s="7">
        <v>2.03977211536958E-4</v>
      </c>
      <c r="N168" s="7"/>
      <c r="O168" s="7">
        <v>2.03977211536958E-4</v>
      </c>
      <c r="P168" s="7"/>
      <c r="Q168" s="7">
        <v>2.03977211536958E-4</v>
      </c>
      <c r="R168" s="7"/>
      <c r="S168" s="7">
        <v>2.03977211536958E-4</v>
      </c>
      <c r="T168" s="7"/>
      <c r="U168" s="7">
        <v>2.03977211536958E-4</v>
      </c>
      <c r="V168" s="7"/>
      <c r="W168" s="7">
        <v>2.03977211536958E-4</v>
      </c>
      <c r="X168" s="7"/>
      <c r="Y168" s="7">
        <v>2.03977211536958E-4</v>
      </c>
      <c r="Z168" s="7"/>
      <c r="AA168" s="7">
        <v>2.03977211536958E-4</v>
      </c>
      <c r="AB168" s="7"/>
      <c r="AC168" s="7">
        <v>2.03977211536958E-4</v>
      </c>
      <c r="AD168" s="7"/>
      <c r="AE168" s="7">
        <v>2.03977211536958E-4</v>
      </c>
      <c r="AF168" s="7"/>
      <c r="AG168" s="7">
        <v>2.03977211536958E-4</v>
      </c>
      <c r="AH168" s="7"/>
      <c r="AI168" s="7">
        <v>2.03977211536958E-4</v>
      </c>
      <c r="AJ168" s="7"/>
      <c r="AK168" s="7">
        <v>1.9210053609786099E-4</v>
      </c>
      <c r="AL168" s="7"/>
      <c r="AM168" s="7">
        <v>1.91397630304894E-4</v>
      </c>
      <c r="AN168" s="7"/>
      <c r="AO168" s="7">
        <v>1.8860293941104701E-4</v>
      </c>
      <c r="AP168" s="7"/>
      <c r="AQ168" s="7">
        <v>1.81671938482463E-4</v>
      </c>
      <c r="AR168" s="7"/>
      <c r="AS168" s="7">
        <v>1.53547190560248E-4</v>
      </c>
      <c r="AT168" s="7"/>
      <c r="AU168" s="7">
        <v>1.2911197034919E-4</v>
      </c>
      <c r="AV168" s="7"/>
      <c r="AW168" s="7">
        <v>1.0418690391173901E-4</v>
      </c>
      <c r="AX168" s="7"/>
      <c r="AY168" s="7">
        <v>9.3037683931844803E-5</v>
      </c>
      <c r="AZ168" s="7"/>
      <c r="BA168" s="7">
        <v>7.3952517594010295E-5</v>
      </c>
      <c r="BB168" s="7"/>
      <c r="BC168" s="7">
        <v>4.9012831813987703E-5</v>
      </c>
      <c r="BD168" s="7"/>
      <c r="BE168" s="7">
        <v>2.3998761974494101E-5</v>
      </c>
      <c r="BF168" s="7"/>
      <c r="BG168" s="7">
        <v>8.8242485949017903E-6</v>
      </c>
      <c r="BH168" s="7"/>
      <c r="BI168" s="7">
        <v>1.84835800095394E-6</v>
      </c>
      <c r="BJ168" s="7"/>
      <c r="BK168" s="7">
        <v>1.8490504512461099E-7</v>
      </c>
      <c r="BL168" s="7"/>
      <c r="BM168" s="7">
        <v>0</v>
      </c>
      <c r="BN168" s="7"/>
      <c r="BO168" s="7">
        <v>0</v>
      </c>
      <c r="BP168" s="7"/>
      <c r="BQ168" s="7">
        <v>0</v>
      </c>
      <c r="BR168" s="7"/>
      <c r="BS168" s="7">
        <v>0</v>
      </c>
      <c r="BT168" s="7"/>
      <c r="BU168" s="7">
        <v>0</v>
      </c>
      <c r="BV168" s="7"/>
      <c r="BW168" s="7">
        <v>0</v>
      </c>
      <c r="BX168" s="7"/>
      <c r="BY168" s="7">
        <v>0</v>
      </c>
      <c r="BZ168" s="7"/>
      <c r="CA168" s="7">
        <v>0</v>
      </c>
      <c r="CB168" s="7"/>
      <c r="CC168" s="7">
        <v>0</v>
      </c>
      <c r="CD168" s="7"/>
      <c r="CE168" s="7">
        <v>0</v>
      </c>
    </row>
    <row r="169" spans="1:83">
      <c r="A169" s="4" t="s">
        <v>208</v>
      </c>
      <c r="B169" s="6">
        <v>643</v>
      </c>
      <c r="C169" s="7">
        <v>6.85243087563303E-5</v>
      </c>
      <c r="D169" s="7"/>
      <c r="E169" s="7">
        <v>6.85243087563303E-5</v>
      </c>
      <c r="F169" s="7"/>
      <c r="G169" s="7">
        <v>6.85243087563303E-5</v>
      </c>
      <c r="H169" s="7"/>
      <c r="I169" s="7">
        <v>6.85243087563303E-5</v>
      </c>
      <c r="J169" s="7"/>
      <c r="K169" s="7">
        <v>6.85243087563303E-5</v>
      </c>
      <c r="L169" s="7"/>
      <c r="M169" s="7">
        <v>6.85243087563303E-5</v>
      </c>
      <c r="N169" s="7"/>
      <c r="O169" s="7">
        <v>6.85243087563303E-5</v>
      </c>
      <c r="P169" s="7"/>
      <c r="Q169" s="7">
        <v>6.85243087563303E-5</v>
      </c>
      <c r="R169" s="7"/>
      <c r="S169" s="7">
        <v>6.85243087563303E-5</v>
      </c>
      <c r="T169" s="7"/>
      <c r="U169" s="7">
        <v>6.85243087563303E-5</v>
      </c>
      <c r="V169" s="7"/>
      <c r="W169" s="7">
        <v>6.85243087563303E-5</v>
      </c>
      <c r="X169" s="7"/>
      <c r="Y169" s="7">
        <v>6.85243087563303E-5</v>
      </c>
      <c r="Z169" s="7"/>
      <c r="AA169" s="7">
        <v>6.85243087563303E-5</v>
      </c>
      <c r="AB169" s="7"/>
      <c r="AC169" s="7">
        <v>6.85243087563303E-5</v>
      </c>
      <c r="AD169" s="7"/>
      <c r="AE169" s="7">
        <v>6.85243087563303E-5</v>
      </c>
      <c r="AF169" s="7"/>
      <c r="AG169" s="7">
        <v>6.85243087563303E-5</v>
      </c>
      <c r="AH169" s="7"/>
      <c r="AI169" s="7">
        <v>6.85243087563303E-5</v>
      </c>
      <c r="AJ169" s="7"/>
      <c r="AK169" s="7">
        <v>6.6558342655764205E-5</v>
      </c>
      <c r="AL169" s="7"/>
      <c r="AM169" s="7">
        <v>6.3731900175238105E-5</v>
      </c>
      <c r="AN169" s="7"/>
      <c r="AO169" s="7">
        <v>5.9713621960850399E-5</v>
      </c>
      <c r="AP169" s="7"/>
      <c r="AQ169" s="7">
        <v>5.3559428296694897E-5</v>
      </c>
      <c r="AR169" s="7"/>
      <c r="AS169" s="7">
        <v>4.66381205193597E-5</v>
      </c>
      <c r="AT169" s="7"/>
      <c r="AU169" s="7">
        <v>3.9046523929898298E-5</v>
      </c>
      <c r="AV169" s="7"/>
      <c r="AW169" s="7">
        <v>2.88393960641049E-5</v>
      </c>
      <c r="AX169" s="7"/>
      <c r="AY169" s="7">
        <v>2.1082329422178001E-5</v>
      </c>
      <c r="AZ169" s="7"/>
      <c r="BA169" s="7">
        <v>1.65336857891425E-5</v>
      </c>
      <c r="BB169" s="7"/>
      <c r="BC169" s="7">
        <v>1.0073225596317301E-5</v>
      </c>
      <c r="BD169" s="7"/>
      <c r="BE169" s="7">
        <v>3.5397819715986701E-7</v>
      </c>
      <c r="BF169" s="7"/>
      <c r="BG169" s="7">
        <v>0</v>
      </c>
      <c r="BH169" s="7"/>
      <c r="BI169" s="7">
        <v>0</v>
      </c>
      <c r="BJ169" s="7"/>
      <c r="BK169" s="7">
        <v>0</v>
      </c>
      <c r="BL169" s="7"/>
      <c r="BM169" s="7">
        <v>0</v>
      </c>
      <c r="BN169" s="7"/>
      <c r="BO169" s="7">
        <v>0</v>
      </c>
      <c r="BP169" s="7"/>
      <c r="BQ169" s="7">
        <v>0</v>
      </c>
      <c r="BR169" s="7"/>
      <c r="BS169" s="7">
        <v>0</v>
      </c>
      <c r="BT169" s="7"/>
      <c r="BU169" s="7">
        <v>0</v>
      </c>
      <c r="BV169" s="7"/>
      <c r="BW169" s="7">
        <v>0</v>
      </c>
      <c r="BX169" s="7"/>
      <c r="BY169" s="7">
        <v>0</v>
      </c>
      <c r="BZ169" s="7"/>
      <c r="CA169" s="7">
        <v>0</v>
      </c>
      <c r="CB169" s="7"/>
      <c r="CC169" s="7">
        <v>0</v>
      </c>
      <c r="CD169" s="7"/>
      <c r="CE169" s="7">
        <v>0</v>
      </c>
    </row>
    <row r="170" spans="1:83">
      <c r="A170" s="4" t="s">
        <v>209</v>
      </c>
      <c r="B170" s="6">
        <v>74</v>
      </c>
      <c r="C170" s="7">
        <v>2.5226618908977201E-4</v>
      </c>
      <c r="D170" s="7">
        <v>4.3997135028164402E-4</v>
      </c>
      <c r="E170" s="7">
        <v>2.5226618908977201E-4</v>
      </c>
      <c r="F170" s="7">
        <v>4.3997135028164402E-4</v>
      </c>
      <c r="G170" s="7">
        <v>2.5226618908977201E-4</v>
      </c>
      <c r="H170" s="7">
        <v>4.3997135028164402E-4</v>
      </c>
      <c r="I170" s="7">
        <v>2.5226618908977201E-4</v>
      </c>
      <c r="J170" s="7">
        <v>4.3997135028164402E-4</v>
      </c>
      <c r="K170" s="7">
        <v>2.5226618908977201E-4</v>
      </c>
      <c r="L170" s="7">
        <v>4.3997135028164402E-4</v>
      </c>
      <c r="M170" s="7">
        <v>2.5226618908977201E-4</v>
      </c>
      <c r="N170" s="7">
        <v>4.3997135028164402E-4</v>
      </c>
      <c r="O170" s="7">
        <v>2.5226618908977201E-4</v>
      </c>
      <c r="P170" s="7">
        <v>4.3997135028164402E-4</v>
      </c>
      <c r="Q170" s="7">
        <v>2.5226618908977201E-4</v>
      </c>
      <c r="R170" s="7">
        <v>4.3997135028164402E-4</v>
      </c>
      <c r="S170" s="7">
        <v>2.5226618908977201E-4</v>
      </c>
      <c r="T170" s="7">
        <v>4.3997135028164402E-4</v>
      </c>
      <c r="U170" s="7">
        <v>2.5226618908977201E-4</v>
      </c>
      <c r="V170" s="7">
        <v>4.3997135028164402E-4</v>
      </c>
      <c r="W170" s="7">
        <v>2.5226618908977201E-4</v>
      </c>
      <c r="X170" s="7">
        <v>4.3997135028164402E-4</v>
      </c>
      <c r="Y170" s="7">
        <v>2.5226618908977201E-4</v>
      </c>
      <c r="Z170" s="7">
        <v>4.3997135028164402E-4</v>
      </c>
      <c r="AA170" s="7">
        <v>2.5226618908977201E-4</v>
      </c>
      <c r="AB170" s="7">
        <v>4.3997135028164402E-4</v>
      </c>
      <c r="AC170" s="7">
        <v>2.5226618908977201E-4</v>
      </c>
      <c r="AD170" s="7">
        <v>4.3997135028164402E-4</v>
      </c>
      <c r="AE170" s="7">
        <v>1.89184303696348E-4</v>
      </c>
      <c r="AF170" s="7">
        <v>4.3997135028164402E-4</v>
      </c>
      <c r="AG170" s="7">
        <v>1.8847463646575E-4</v>
      </c>
      <c r="AH170" s="7">
        <v>4.3997135028164402E-4</v>
      </c>
      <c r="AI170" s="7">
        <v>1.69261615038329E-4</v>
      </c>
      <c r="AJ170" s="7">
        <v>3.6543629503515501E-4</v>
      </c>
      <c r="AK170" s="7">
        <v>1.3816728466001401E-4</v>
      </c>
      <c r="AL170" s="7">
        <v>2.80492785739624E-4</v>
      </c>
      <c r="AM170" s="7">
        <v>1.21766782012207E-4</v>
      </c>
      <c r="AN170" s="7">
        <v>1.75471226082515E-4</v>
      </c>
      <c r="AO170" s="7">
        <v>1.0954573589628799E-4</v>
      </c>
      <c r="AP170" s="7">
        <v>1.02747911711546E-4</v>
      </c>
      <c r="AQ170" s="7">
        <v>9.8397235921168004E-5</v>
      </c>
      <c r="AR170" s="7">
        <v>4.26496441656126E-5</v>
      </c>
      <c r="AS170" s="7">
        <v>8.6854468254112601E-5</v>
      </c>
      <c r="AT170" s="7">
        <v>1.42111834555867E-5</v>
      </c>
      <c r="AU170" s="7">
        <v>7.5435875550476804E-5</v>
      </c>
      <c r="AV170" s="7">
        <v>2.8363418730697201E-6</v>
      </c>
      <c r="AW170" s="7">
        <v>6.2632359020610095E-5</v>
      </c>
      <c r="AX170" s="7">
        <v>0</v>
      </c>
      <c r="AY170" s="7">
        <v>5.1564629775417901E-5</v>
      </c>
      <c r="AZ170" s="7">
        <v>0</v>
      </c>
      <c r="BA170" s="7">
        <v>3.8124599975239002E-5</v>
      </c>
      <c r="BB170" s="7">
        <v>0</v>
      </c>
      <c r="BC170" s="7">
        <v>2.4342235378019201E-5</v>
      </c>
      <c r="BD170" s="7">
        <v>0</v>
      </c>
      <c r="BE170" s="7">
        <v>1.13763759648063E-5</v>
      </c>
      <c r="BF170" s="7">
        <v>0</v>
      </c>
      <c r="BG170" s="7">
        <v>4.8721820537625301E-6</v>
      </c>
      <c r="BH170" s="7">
        <v>0</v>
      </c>
      <c r="BI170" s="7">
        <v>2.1989219150368902E-6</v>
      </c>
      <c r="BJ170" s="7">
        <v>0</v>
      </c>
      <c r="BK170" s="7">
        <v>6.1578819149723199E-7</v>
      </c>
      <c r="BL170" s="7">
        <v>0</v>
      </c>
      <c r="BM170" s="7">
        <v>1.4853870060292999E-7</v>
      </c>
      <c r="BN170" s="7">
        <v>0</v>
      </c>
      <c r="BO170" s="7">
        <v>6.2609750704016104E-10</v>
      </c>
      <c r="BP170" s="7">
        <v>0</v>
      </c>
      <c r="BQ170" s="7">
        <v>0</v>
      </c>
      <c r="BR170" s="7">
        <v>0</v>
      </c>
      <c r="BS170" s="7">
        <v>0</v>
      </c>
      <c r="BT170" s="7">
        <v>0</v>
      </c>
      <c r="BU170" s="7">
        <v>0</v>
      </c>
      <c r="BV170" s="7">
        <v>0</v>
      </c>
      <c r="BW170" s="7">
        <v>0</v>
      </c>
      <c r="BX170" s="7">
        <v>0</v>
      </c>
      <c r="BY170" s="7">
        <v>0</v>
      </c>
      <c r="BZ170" s="7">
        <v>0</v>
      </c>
      <c r="CA170" s="7">
        <v>0</v>
      </c>
      <c r="CB170" s="7">
        <v>0</v>
      </c>
      <c r="CC170" s="7">
        <v>0</v>
      </c>
      <c r="CD170" s="7"/>
      <c r="CE170" s="7">
        <v>0</v>
      </c>
    </row>
    <row r="171" spans="1:83">
      <c r="A171" s="4" t="s">
        <v>211</v>
      </c>
      <c r="B171" s="6">
        <v>201</v>
      </c>
      <c r="C171" s="7">
        <v>1.05061321706098E-3</v>
      </c>
      <c r="D171" s="7"/>
      <c r="E171" s="7">
        <v>1.05061321706098E-3</v>
      </c>
      <c r="F171" s="7"/>
      <c r="G171" s="7">
        <v>1.05061321706098E-3</v>
      </c>
      <c r="H171" s="7"/>
      <c r="I171" s="7">
        <v>1.05061321706098E-3</v>
      </c>
      <c r="J171" s="7"/>
      <c r="K171" s="7">
        <v>1.05061321706098E-3</v>
      </c>
      <c r="L171" s="7"/>
      <c r="M171" s="7">
        <v>1.05061321706098E-3</v>
      </c>
      <c r="N171" s="7"/>
      <c r="O171" s="7">
        <v>1.05061321706098E-3</v>
      </c>
      <c r="P171" s="7"/>
      <c r="Q171" s="7">
        <v>1.05061321706098E-3</v>
      </c>
      <c r="R171" s="7"/>
      <c r="S171" s="7">
        <v>1.05061321706098E-3</v>
      </c>
      <c r="T171" s="7"/>
      <c r="U171" s="7">
        <v>1.05061321706098E-3</v>
      </c>
      <c r="V171" s="7"/>
      <c r="W171" s="7">
        <v>1.05061321706098E-3</v>
      </c>
      <c r="X171" s="7"/>
      <c r="Y171" s="7">
        <v>1.05061321706098E-3</v>
      </c>
      <c r="Z171" s="7"/>
      <c r="AA171" s="7">
        <v>1.05061321706098E-3</v>
      </c>
      <c r="AB171" s="7"/>
      <c r="AC171" s="7">
        <v>7.1190811627385201E-4</v>
      </c>
      <c r="AD171" s="7"/>
      <c r="AE171" s="7">
        <v>7.1190811627385201E-4</v>
      </c>
      <c r="AF171" s="7"/>
      <c r="AG171" s="7">
        <v>5.0896608565981899E-4</v>
      </c>
      <c r="AH171" s="7"/>
      <c r="AI171" s="7">
        <v>5.0116085551028702E-4</v>
      </c>
      <c r="AJ171" s="7"/>
      <c r="AK171" s="7">
        <v>2.6492838778459398E-4</v>
      </c>
      <c r="AL171" s="7"/>
      <c r="AM171" s="7">
        <v>1.11999449307019E-4</v>
      </c>
      <c r="AN171" s="7"/>
      <c r="AO171" s="7">
        <v>0</v>
      </c>
      <c r="AP171" s="7"/>
      <c r="AQ171" s="7">
        <v>0</v>
      </c>
      <c r="AR171" s="7"/>
      <c r="AS171" s="7">
        <v>0</v>
      </c>
      <c r="AT171" s="7"/>
      <c r="AU171" s="7">
        <v>0</v>
      </c>
      <c r="AV171" s="7"/>
      <c r="AW171" s="7">
        <v>0</v>
      </c>
      <c r="AX171" s="7"/>
      <c r="AY171" s="7">
        <v>0</v>
      </c>
      <c r="AZ171" s="7"/>
      <c r="BA171" s="7">
        <v>0</v>
      </c>
      <c r="BB171" s="7"/>
      <c r="BC171" s="7">
        <v>0</v>
      </c>
      <c r="BD171" s="7"/>
      <c r="BE171" s="7">
        <v>0</v>
      </c>
      <c r="BF171" s="7"/>
      <c r="BG171" s="7">
        <v>0</v>
      </c>
      <c r="BH171" s="7"/>
      <c r="BI171" s="7">
        <v>0</v>
      </c>
      <c r="BJ171" s="7"/>
      <c r="BK171" s="7">
        <v>0</v>
      </c>
      <c r="BL171" s="7"/>
      <c r="BM171" s="7">
        <v>0</v>
      </c>
      <c r="BN171" s="7"/>
      <c r="BO171" s="7">
        <v>0</v>
      </c>
      <c r="BP171" s="7"/>
      <c r="BQ171" s="7">
        <v>0</v>
      </c>
      <c r="BR171" s="7"/>
      <c r="BS171" s="7">
        <v>0</v>
      </c>
      <c r="BT171" s="7"/>
      <c r="BU171" s="7">
        <v>0</v>
      </c>
      <c r="BV171" s="7"/>
      <c r="BW171" s="7">
        <v>0</v>
      </c>
      <c r="BX171" s="7"/>
      <c r="BY171" s="7">
        <v>0</v>
      </c>
      <c r="BZ171" s="7"/>
      <c r="CA171" s="7">
        <v>0</v>
      </c>
      <c r="CB171" s="7"/>
      <c r="CC171" s="7">
        <v>0</v>
      </c>
      <c r="CD171" s="7"/>
      <c r="CE171" s="7">
        <v>0</v>
      </c>
    </row>
    <row r="172" spans="1:83">
      <c r="A172" s="4" t="s">
        <v>212</v>
      </c>
      <c r="B172" s="6">
        <v>166</v>
      </c>
      <c r="C172" s="7">
        <v>1.1254098158109101E-3</v>
      </c>
      <c r="D172" s="7"/>
      <c r="E172" s="7">
        <v>1.1254098158109101E-3</v>
      </c>
      <c r="F172" s="7"/>
      <c r="G172" s="7">
        <v>1.1254098158109101E-3</v>
      </c>
      <c r="H172" s="7"/>
      <c r="I172" s="7">
        <v>1.1254098158109101E-3</v>
      </c>
      <c r="J172" s="7"/>
      <c r="K172" s="7">
        <v>1.1254098158109101E-3</v>
      </c>
      <c r="L172" s="7"/>
      <c r="M172" s="7">
        <v>1.1254098158109101E-3</v>
      </c>
      <c r="N172" s="7"/>
      <c r="O172" s="7">
        <v>1.1254098158109101E-3</v>
      </c>
      <c r="P172" s="7"/>
      <c r="Q172" s="7">
        <v>1.1254098158109101E-3</v>
      </c>
      <c r="R172" s="7"/>
      <c r="S172" s="7">
        <v>1.1254098158109101E-3</v>
      </c>
      <c r="T172" s="7"/>
      <c r="U172" s="7">
        <v>1.1254098158109101E-3</v>
      </c>
      <c r="V172" s="7"/>
      <c r="W172" s="7">
        <v>1.1254098158109101E-3</v>
      </c>
      <c r="X172" s="7"/>
      <c r="Y172" s="7">
        <v>7.4111829287821802E-4</v>
      </c>
      <c r="Z172" s="7"/>
      <c r="AA172" s="7">
        <v>6.8808481798595701E-4</v>
      </c>
      <c r="AB172" s="7"/>
      <c r="AC172" s="7">
        <v>4.5195631706094601E-4</v>
      </c>
      <c r="AD172" s="7"/>
      <c r="AE172" s="7">
        <v>4.3715407791616097E-4</v>
      </c>
      <c r="AF172" s="7"/>
      <c r="AG172" s="7">
        <v>3.4078856246418402E-4</v>
      </c>
      <c r="AH172" s="7"/>
      <c r="AI172" s="7">
        <v>2.8705009668182098E-4</v>
      </c>
      <c r="AJ172" s="7"/>
      <c r="AK172" s="7">
        <v>2.33463835421242E-4</v>
      </c>
      <c r="AL172" s="7"/>
      <c r="AM172" s="7">
        <v>1.74265283528332E-4</v>
      </c>
      <c r="AN172" s="7"/>
      <c r="AO172" s="7">
        <v>1.20970696030847E-4</v>
      </c>
      <c r="AP172" s="7"/>
      <c r="AQ172" s="7">
        <v>8.4358452711077794E-5</v>
      </c>
      <c r="AR172" s="7"/>
      <c r="AS172" s="7">
        <v>4.9808589900689401E-5</v>
      </c>
      <c r="AT172" s="7"/>
      <c r="AU172" s="7">
        <v>2.29605944301347E-5</v>
      </c>
      <c r="AV172" s="7"/>
      <c r="AW172" s="7">
        <v>1.5869435214680799E-6</v>
      </c>
      <c r="AX172" s="7"/>
      <c r="AY172" s="7">
        <v>0</v>
      </c>
      <c r="AZ172" s="7"/>
      <c r="BA172" s="7">
        <v>0</v>
      </c>
      <c r="BB172" s="7"/>
      <c r="BC172" s="7">
        <v>0</v>
      </c>
      <c r="BD172" s="7"/>
      <c r="BE172" s="7">
        <v>0</v>
      </c>
      <c r="BF172" s="7"/>
      <c r="BG172" s="7">
        <v>0</v>
      </c>
      <c r="BH172" s="7"/>
      <c r="BI172" s="7">
        <v>0</v>
      </c>
      <c r="BJ172" s="7"/>
      <c r="BK172" s="7">
        <v>0</v>
      </c>
      <c r="BL172" s="7"/>
      <c r="BM172" s="7">
        <v>0</v>
      </c>
      <c r="BN172" s="7"/>
      <c r="BO172" s="7">
        <v>0</v>
      </c>
      <c r="BP172" s="7"/>
      <c r="BQ172" s="7">
        <v>0</v>
      </c>
      <c r="BR172" s="7"/>
      <c r="BS172" s="7">
        <v>0</v>
      </c>
      <c r="BT172" s="7"/>
      <c r="BU172" s="7">
        <v>0</v>
      </c>
      <c r="BV172" s="7"/>
      <c r="BW172" s="7">
        <v>0</v>
      </c>
      <c r="BX172" s="7"/>
      <c r="BY172" s="7">
        <v>0</v>
      </c>
      <c r="BZ172" s="7"/>
      <c r="CA172" s="7">
        <v>0</v>
      </c>
      <c r="CB172" s="7"/>
      <c r="CC172" s="7">
        <v>0</v>
      </c>
      <c r="CD172" s="7"/>
      <c r="CE172" s="7">
        <v>0</v>
      </c>
    </row>
    <row r="173" spans="1:83">
      <c r="A173" s="4" t="s">
        <v>213</v>
      </c>
      <c r="B173" s="6">
        <v>644</v>
      </c>
      <c r="C173" s="7">
        <v>8.1424111400213404E-3</v>
      </c>
      <c r="D173" s="7">
        <v>6.11847576907014E-3</v>
      </c>
      <c r="E173" s="7">
        <v>8.1424111400213404E-3</v>
      </c>
      <c r="F173" s="7">
        <v>6.11847576907014E-3</v>
      </c>
      <c r="G173" s="7">
        <v>8.1424111400213404E-3</v>
      </c>
      <c r="H173" s="7">
        <v>6.11847576907014E-3</v>
      </c>
      <c r="I173" s="7">
        <v>8.1424111400213404E-3</v>
      </c>
      <c r="J173" s="7">
        <v>6.11847576907014E-3</v>
      </c>
      <c r="K173" s="7">
        <v>8.1424111400213404E-3</v>
      </c>
      <c r="L173" s="7">
        <v>6.11847576907014E-3</v>
      </c>
      <c r="M173" s="7">
        <v>8.1424111400213404E-3</v>
      </c>
      <c r="N173" s="7">
        <v>6.11847576907014E-3</v>
      </c>
      <c r="O173" s="7">
        <v>8.1424111400213404E-3</v>
      </c>
      <c r="P173" s="7">
        <v>6.11847576907014E-3</v>
      </c>
      <c r="Q173" s="7">
        <v>8.1424111400213404E-3</v>
      </c>
      <c r="R173" s="7">
        <v>6.11847576907014E-3</v>
      </c>
      <c r="S173" s="7">
        <v>8.1424111400213404E-3</v>
      </c>
      <c r="T173" s="7">
        <v>6.11847576907014E-3</v>
      </c>
      <c r="U173" s="7">
        <v>8.1424111400213404E-3</v>
      </c>
      <c r="V173" s="7">
        <v>6.11847576907014E-3</v>
      </c>
      <c r="W173" s="7">
        <v>8.1419941412165606E-3</v>
      </c>
      <c r="X173" s="7">
        <v>6.11847576907014E-3</v>
      </c>
      <c r="Y173" s="7">
        <v>8.1194467535538502E-3</v>
      </c>
      <c r="Z173" s="7">
        <v>6.11847576907014E-3</v>
      </c>
      <c r="AA173" s="7">
        <v>7.2839081934270604E-3</v>
      </c>
      <c r="AB173" s="7">
        <v>6.11847576907014E-3</v>
      </c>
      <c r="AC173" s="7">
        <v>7.2194530620882397E-3</v>
      </c>
      <c r="AD173" s="7">
        <v>6.11847576907014E-3</v>
      </c>
      <c r="AE173" s="7">
        <v>6.42206611029238E-3</v>
      </c>
      <c r="AF173" s="7">
        <v>6.11847576907014E-3</v>
      </c>
      <c r="AG173" s="7">
        <v>6.3885155270251397E-3</v>
      </c>
      <c r="AH173" s="7">
        <v>6.11847576907014E-3</v>
      </c>
      <c r="AI173" s="7">
        <v>5.9966915943709198E-3</v>
      </c>
      <c r="AJ173" s="7">
        <v>5.4079123164052301E-3</v>
      </c>
      <c r="AK173" s="7">
        <v>5.3938456293008297E-3</v>
      </c>
      <c r="AL173" s="7">
        <v>4.7832182000441996E-3</v>
      </c>
      <c r="AM173" s="7">
        <v>4.9954861320903599E-3</v>
      </c>
      <c r="AN173" s="7">
        <v>4.22994708666835E-3</v>
      </c>
      <c r="AO173" s="7">
        <v>4.2019183116466796E-3</v>
      </c>
      <c r="AP173" s="7">
        <v>3.7360830395991099E-3</v>
      </c>
      <c r="AQ173" s="7">
        <v>3.71907522242908E-3</v>
      </c>
      <c r="AR173" s="7">
        <v>3.2916316380316299E-3</v>
      </c>
      <c r="AS173" s="7">
        <v>3.2583131143766901E-3</v>
      </c>
      <c r="AT173" s="7">
        <v>2.84239311943672E-3</v>
      </c>
      <c r="AU173" s="7">
        <v>2.8468200647328201E-3</v>
      </c>
      <c r="AV173" s="7">
        <v>2.2567173248078001E-3</v>
      </c>
      <c r="AW173" s="7">
        <v>1.98492039192743E-3</v>
      </c>
      <c r="AX173" s="7">
        <v>1.4171802764796301E-3</v>
      </c>
      <c r="AY173" s="7">
        <v>1.3682045006367599E-3</v>
      </c>
      <c r="AZ173" s="7">
        <v>6.5357106506179496E-4</v>
      </c>
      <c r="BA173" s="7">
        <v>4.0747994950523299E-4</v>
      </c>
      <c r="BB173" s="7">
        <v>2.0865105019266E-4</v>
      </c>
      <c r="BC173" s="7">
        <v>1.5717565166933502E-5</v>
      </c>
      <c r="BD173" s="7">
        <v>3.2485342116259399E-5</v>
      </c>
      <c r="BE173" s="7">
        <v>4.5057016140137999E-6</v>
      </c>
      <c r="BF173" s="7">
        <v>0</v>
      </c>
      <c r="BG173" s="7">
        <v>3.9514082999873599E-7</v>
      </c>
      <c r="BH173" s="7">
        <v>0</v>
      </c>
      <c r="BI173" s="7">
        <v>2.0638995993538401E-10</v>
      </c>
      <c r="BJ173" s="7">
        <v>0</v>
      </c>
      <c r="BK173" s="7">
        <v>0</v>
      </c>
      <c r="BL173" s="7">
        <v>0</v>
      </c>
      <c r="BM173" s="7">
        <v>0</v>
      </c>
      <c r="BN173" s="7">
        <v>0</v>
      </c>
      <c r="BO173" s="7">
        <v>0</v>
      </c>
      <c r="BP173" s="7">
        <v>0</v>
      </c>
      <c r="BQ173" s="7">
        <v>0</v>
      </c>
      <c r="BR173" s="7">
        <v>0</v>
      </c>
      <c r="BS173" s="7">
        <v>0</v>
      </c>
      <c r="BT173" s="7">
        <v>0</v>
      </c>
      <c r="BU173" s="7">
        <v>0</v>
      </c>
      <c r="BV173" s="7">
        <v>0</v>
      </c>
      <c r="BW173" s="7">
        <v>0</v>
      </c>
      <c r="BX173" s="7">
        <v>0</v>
      </c>
      <c r="BY173" s="7">
        <v>0</v>
      </c>
      <c r="BZ173" s="7">
        <v>0</v>
      </c>
      <c r="CA173" s="7">
        <v>0</v>
      </c>
      <c r="CB173" s="7">
        <v>0</v>
      </c>
      <c r="CC173" s="7">
        <v>0</v>
      </c>
      <c r="CD173" s="7"/>
      <c r="CE173" s="7">
        <v>0</v>
      </c>
    </row>
    <row r="174" spans="1:83">
      <c r="A174" s="4" t="s">
        <v>415</v>
      </c>
      <c r="B174" s="6">
        <v>546</v>
      </c>
      <c r="C174" s="7">
        <v>2.3147560863340101E-3</v>
      </c>
      <c r="D174" s="7"/>
      <c r="E174" s="7">
        <v>2.3147560863340101E-3</v>
      </c>
      <c r="F174" s="7"/>
      <c r="G174" s="7">
        <v>2.3147560863340101E-3</v>
      </c>
      <c r="H174" s="7"/>
      <c r="I174" s="7">
        <v>2.3147560863340101E-3</v>
      </c>
      <c r="J174" s="7"/>
      <c r="K174" s="7">
        <v>2.3147560863340101E-3</v>
      </c>
      <c r="L174" s="7"/>
      <c r="M174" s="7">
        <v>2.3147560863340101E-3</v>
      </c>
      <c r="N174" s="7"/>
      <c r="O174" s="7">
        <v>2.3147560863340101E-3</v>
      </c>
      <c r="P174" s="7"/>
      <c r="Q174" s="7">
        <v>2.3147560863340101E-3</v>
      </c>
      <c r="R174" s="7"/>
      <c r="S174" s="7">
        <v>2.3147560863340101E-3</v>
      </c>
      <c r="T174" s="7"/>
      <c r="U174" s="7">
        <v>2.3147560863340101E-3</v>
      </c>
      <c r="V174" s="7"/>
      <c r="W174" s="7">
        <v>2.3147560863340101E-3</v>
      </c>
      <c r="X174" s="7"/>
      <c r="Y174" s="7">
        <v>2.3147560863340101E-3</v>
      </c>
      <c r="Z174" s="7"/>
      <c r="AA174" s="7">
        <v>2.3147560863340101E-3</v>
      </c>
      <c r="AB174" s="7"/>
      <c r="AC174" s="7">
        <v>2.3147560863340101E-3</v>
      </c>
      <c r="AD174" s="7"/>
      <c r="AE174" s="7">
        <v>2.3147560863340101E-3</v>
      </c>
      <c r="AF174" s="7"/>
      <c r="AG174" s="7">
        <v>2.3147560863340101E-3</v>
      </c>
      <c r="AH174" s="7"/>
      <c r="AI174" s="7">
        <v>2.3147560863340101E-3</v>
      </c>
      <c r="AJ174" s="7"/>
      <c r="AK174" s="7">
        <v>1.79295149566756E-3</v>
      </c>
      <c r="AL174" s="7"/>
      <c r="AM174" s="7">
        <v>1.79295149566756E-3</v>
      </c>
      <c r="AN174" s="7"/>
      <c r="AO174" s="7">
        <v>1.27460805535514E-3</v>
      </c>
      <c r="AP174" s="7"/>
      <c r="AQ174" s="7">
        <v>1.27433159982658E-3</v>
      </c>
      <c r="AR174" s="7"/>
      <c r="AS174" s="7">
        <v>1.07379097298239E-3</v>
      </c>
      <c r="AT174" s="7"/>
      <c r="AU174" s="7">
        <v>9.1035983505032502E-4</v>
      </c>
      <c r="AV174" s="7"/>
      <c r="AW174" s="7">
        <v>6.5443909037770298E-4</v>
      </c>
      <c r="AX174" s="7"/>
      <c r="AY174" s="7">
        <v>5.5418421912733899E-4</v>
      </c>
      <c r="AZ174" s="7"/>
      <c r="BA174" s="7">
        <v>3.0546099640104199E-4</v>
      </c>
      <c r="BB174" s="7"/>
      <c r="BC174" s="7">
        <v>2.0397392729724399E-4</v>
      </c>
      <c r="BD174" s="7"/>
      <c r="BE174" s="7">
        <v>1.03936273503734E-4</v>
      </c>
      <c r="BF174" s="7"/>
      <c r="BG174" s="7">
        <v>3.9925416555983502E-5</v>
      </c>
      <c r="BH174" s="7"/>
      <c r="BI174" s="7">
        <v>7.2337886446740696E-6</v>
      </c>
      <c r="BJ174" s="7"/>
      <c r="BK174" s="7">
        <v>1.6791897211173801E-7</v>
      </c>
      <c r="BL174" s="7"/>
      <c r="BM174" s="7">
        <v>0</v>
      </c>
      <c r="BN174" s="7"/>
      <c r="BO174" s="7">
        <v>0</v>
      </c>
      <c r="BP174" s="7"/>
      <c r="BQ174" s="7">
        <v>0</v>
      </c>
      <c r="BR174" s="7"/>
      <c r="BS174" s="7">
        <v>0</v>
      </c>
      <c r="BT174" s="7"/>
      <c r="BU174" s="7">
        <v>0</v>
      </c>
      <c r="BV174" s="7"/>
      <c r="BW174" s="7">
        <v>0</v>
      </c>
      <c r="BX174" s="7"/>
      <c r="BY174" s="7">
        <v>0</v>
      </c>
      <c r="BZ174" s="7"/>
      <c r="CA174" s="7">
        <v>0</v>
      </c>
      <c r="CB174" s="7"/>
      <c r="CC174" s="7">
        <v>0</v>
      </c>
      <c r="CD174" s="7"/>
      <c r="CE174" s="7">
        <v>0</v>
      </c>
    </row>
    <row r="175" spans="1:83">
      <c r="A175" s="4" t="s">
        <v>215</v>
      </c>
      <c r="B175" s="6">
        <v>22</v>
      </c>
      <c r="C175" s="7">
        <v>6.1733677187694399E-4</v>
      </c>
      <c r="D175" s="7">
        <v>5.4618662859228504E-4</v>
      </c>
      <c r="E175" s="7">
        <v>6.1733677187694399E-4</v>
      </c>
      <c r="F175" s="7">
        <v>5.4618662859228504E-4</v>
      </c>
      <c r="G175" s="7">
        <v>6.1733677187694399E-4</v>
      </c>
      <c r="H175" s="7">
        <v>5.4618662859228504E-4</v>
      </c>
      <c r="I175" s="7">
        <v>6.1733677187694399E-4</v>
      </c>
      <c r="J175" s="7">
        <v>5.4618662859228504E-4</v>
      </c>
      <c r="K175" s="7">
        <v>6.1733677187694399E-4</v>
      </c>
      <c r="L175" s="7">
        <v>5.4618662859228504E-4</v>
      </c>
      <c r="M175" s="7">
        <v>6.1733677187694399E-4</v>
      </c>
      <c r="N175" s="7">
        <v>5.4618662859228504E-4</v>
      </c>
      <c r="O175" s="7">
        <v>6.1733677187694399E-4</v>
      </c>
      <c r="P175" s="7">
        <v>5.4618662859228504E-4</v>
      </c>
      <c r="Q175" s="7">
        <v>6.1733677187694399E-4</v>
      </c>
      <c r="R175" s="7">
        <v>5.4618662859228504E-4</v>
      </c>
      <c r="S175" s="7">
        <v>6.1733677187694399E-4</v>
      </c>
      <c r="T175" s="7">
        <v>5.4618662859228504E-4</v>
      </c>
      <c r="U175" s="7">
        <v>6.1733677187694399E-4</v>
      </c>
      <c r="V175" s="7">
        <v>5.4618662859228504E-4</v>
      </c>
      <c r="W175" s="7">
        <v>6.1733677187694399E-4</v>
      </c>
      <c r="X175" s="7">
        <v>5.4618662859228504E-4</v>
      </c>
      <c r="Y175" s="7">
        <v>6.1733677187694399E-4</v>
      </c>
      <c r="Z175" s="7">
        <v>5.4618662859228504E-4</v>
      </c>
      <c r="AA175" s="7">
        <v>6.1733677187694399E-4</v>
      </c>
      <c r="AB175" s="7">
        <v>5.4618662859228504E-4</v>
      </c>
      <c r="AC175" s="7">
        <v>6.1733677187694399E-4</v>
      </c>
      <c r="AD175" s="7">
        <v>5.4618662859228504E-4</v>
      </c>
      <c r="AE175" s="7">
        <v>6.1733677187694399E-4</v>
      </c>
      <c r="AF175" s="7">
        <v>5.4618662859228504E-4</v>
      </c>
      <c r="AG175" s="7">
        <v>6.1733677187694399E-4</v>
      </c>
      <c r="AH175" s="7">
        <v>5.4618662859228504E-4</v>
      </c>
      <c r="AI175" s="7">
        <v>6.1733677187694399E-4</v>
      </c>
      <c r="AJ175" s="7">
        <v>4.76673974998017E-4</v>
      </c>
      <c r="AK175" s="7">
        <v>4.4133439222774501E-4</v>
      </c>
      <c r="AL175" s="7">
        <v>4.1458021867627799E-4</v>
      </c>
      <c r="AM175" s="7">
        <v>4.41001335847392E-4</v>
      </c>
      <c r="AN175" s="7">
        <v>3.5269264675220397E-4</v>
      </c>
      <c r="AO175" s="7">
        <v>3.5485594658669298E-4</v>
      </c>
      <c r="AP175" s="7">
        <v>2.7798195950186398E-4</v>
      </c>
      <c r="AQ175" s="7">
        <v>3.0577838832255899E-4</v>
      </c>
      <c r="AR175" s="7">
        <v>1.80568601867137E-4</v>
      </c>
      <c r="AS175" s="7">
        <v>2.9641552082762502E-4</v>
      </c>
      <c r="AT175" s="7">
        <v>1.06228815391302E-4</v>
      </c>
      <c r="AU175" s="7">
        <v>2.4235278383250201E-4</v>
      </c>
      <c r="AV175" s="7">
        <v>4.4950767303449797E-5</v>
      </c>
      <c r="AW175" s="7">
        <v>1.85613288779354E-4</v>
      </c>
      <c r="AX175" s="7">
        <v>1.49779350594E-5</v>
      </c>
      <c r="AY175" s="7">
        <v>1.5874373295741E-4</v>
      </c>
      <c r="AZ175" s="7">
        <v>2.9893741442674099E-6</v>
      </c>
      <c r="BA175" s="7">
        <v>1.4158512910424301E-4</v>
      </c>
      <c r="BB175" s="7">
        <v>0</v>
      </c>
      <c r="BC175" s="7">
        <v>1.06623906115805E-4</v>
      </c>
      <c r="BD175" s="7">
        <v>0</v>
      </c>
      <c r="BE175" s="7">
        <v>3.6138215954767E-5</v>
      </c>
      <c r="BF175" s="7">
        <v>0</v>
      </c>
      <c r="BG175" s="7">
        <v>1.3392577157170101E-5</v>
      </c>
      <c r="BH175" s="7">
        <v>0</v>
      </c>
      <c r="BI175" s="7">
        <v>4.4960650538935398E-7</v>
      </c>
      <c r="BJ175" s="7">
        <v>0</v>
      </c>
      <c r="BK175" s="7">
        <v>0</v>
      </c>
      <c r="BL175" s="7">
        <v>0</v>
      </c>
      <c r="BM175" s="7">
        <v>0</v>
      </c>
      <c r="BN175" s="7">
        <v>0</v>
      </c>
      <c r="BO175" s="7">
        <v>0</v>
      </c>
      <c r="BP175" s="7">
        <v>0</v>
      </c>
      <c r="BQ175" s="7">
        <v>0</v>
      </c>
      <c r="BR175" s="7">
        <v>0</v>
      </c>
      <c r="BS175" s="7">
        <v>0</v>
      </c>
      <c r="BT175" s="7">
        <v>0</v>
      </c>
      <c r="BU175" s="7">
        <v>0</v>
      </c>
      <c r="BV175" s="7">
        <v>0</v>
      </c>
      <c r="BW175" s="7">
        <v>0</v>
      </c>
      <c r="BX175" s="7">
        <v>0</v>
      </c>
      <c r="BY175" s="7">
        <v>0</v>
      </c>
      <c r="BZ175" s="7">
        <v>0</v>
      </c>
      <c r="CA175" s="7">
        <v>0</v>
      </c>
      <c r="CB175" s="7">
        <v>0</v>
      </c>
      <c r="CC175" s="7">
        <v>0</v>
      </c>
      <c r="CD175" s="7"/>
      <c r="CE175" s="7">
        <v>0</v>
      </c>
    </row>
    <row r="176" spans="1:83">
      <c r="A176" s="4" t="s">
        <v>217</v>
      </c>
      <c r="B176" s="6">
        <v>221</v>
      </c>
      <c r="C176" s="7">
        <v>4.70490819219351E-4</v>
      </c>
      <c r="D176" s="7"/>
      <c r="E176" s="7">
        <v>4.70490819219351E-4</v>
      </c>
      <c r="F176" s="7"/>
      <c r="G176" s="7">
        <v>4.70490819219351E-4</v>
      </c>
      <c r="H176" s="7"/>
      <c r="I176" s="7">
        <v>4.70490819219351E-4</v>
      </c>
      <c r="J176" s="7"/>
      <c r="K176" s="7">
        <v>4.70490819219351E-4</v>
      </c>
      <c r="L176" s="7"/>
      <c r="M176" s="7">
        <v>4.70490819219351E-4</v>
      </c>
      <c r="N176" s="7"/>
      <c r="O176" s="7">
        <v>4.70490819219351E-4</v>
      </c>
      <c r="P176" s="7"/>
      <c r="Q176" s="7">
        <v>4.70490819219351E-4</v>
      </c>
      <c r="R176" s="7"/>
      <c r="S176" s="7">
        <v>4.7019919335470099E-4</v>
      </c>
      <c r="T176" s="7"/>
      <c r="U176" s="7">
        <v>4.7019919335470099E-4</v>
      </c>
      <c r="V176" s="7"/>
      <c r="W176" s="7">
        <v>3.7239239423647803E-4</v>
      </c>
      <c r="X176" s="7"/>
      <c r="Y176" s="7">
        <v>3.6119767729064702E-4</v>
      </c>
      <c r="Z176" s="7"/>
      <c r="AA176" s="7">
        <v>3.2384460951430101E-4</v>
      </c>
      <c r="AB176" s="7"/>
      <c r="AC176" s="7">
        <v>2.9752888362488298E-4</v>
      </c>
      <c r="AD176" s="7"/>
      <c r="AE176" s="7">
        <v>2.86170285095584E-4</v>
      </c>
      <c r="AF176" s="7"/>
      <c r="AG176" s="7">
        <v>2.7486877451893401E-4</v>
      </c>
      <c r="AH176" s="7"/>
      <c r="AI176" s="7">
        <v>2.62871667375623E-4</v>
      </c>
      <c r="AJ176" s="7"/>
      <c r="AK176" s="7">
        <v>2.4123117899699199E-4</v>
      </c>
      <c r="AL176" s="7"/>
      <c r="AM176" s="7">
        <v>2.2878812285218299E-4</v>
      </c>
      <c r="AN176" s="7"/>
      <c r="AO176" s="7">
        <v>2.1332053361883499E-4</v>
      </c>
      <c r="AP176" s="7"/>
      <c r="AQ176" s="7">
        <v>2.01800915959666E-4</v>
      </c>
      <c r="AR176" s="7"/>
      <c r="AS176" s="7">
        <v>1.9077869331503999E-4</v>
      </c>
      <c r="AT176" s="7"/>
      <c r="AU176" s="7">
        <v>1.7187766929893899E-4</v>
      </c>
      <c r="AV176" s="7"/>
      <c r="AW176" s="7">
        <v>1.3741682148621801E-4</v>
      </c>
      <c r="AX176" s="7"/>
      <c r="AY176" s="7">
        <v>1.14232850396123E-4</v>
      </c>
      <c r="AZ176" s="7"/>
      <c r="BA176" s="7">
        <v>6.5461936733046398E-5</v>
      </c>
      <c r="BB176" s="7"/>
      <c r="BC176" s="7">
        <v>3.5922590388001202E-5</v>
      </c>
      <c r="BD176" s="7"/>
      <c r="BE176" s="7">
        <v>7.7125873173303997E-6</v>
      </c>
      <c r="BF176" s="7"/>
      <c r="BG176" s="7">
        <v>3.1591680012805102E-7</v>
      </c>
      <c r="BH176" s="7"/>
      <c r="BI176" s="7">
        <v>1.15778486699684E-8</v>
      </c>
      <c r="BJ176" s="7"/>
      <c r="BK176" s="7">
        <v>0</v>
      </c>
      <c r="BL176" s="7"/>
      <c r="BM176" s="7">
        <v>0</v>
      </c>
      <c r="BN176" s="7"/>
      <c r="BO176" s="7">
        <v>0</v>
      </c>
      <c r="BP176" s="7"/>
      <c r="BQ176" s="7">
        <v>0</v>
      </c>
      <c r="BR176" s="7"/>
      <c r="BS176" s="7">
        <v>0</v>
      </c>
      <c r="BT176" s="7"/>
      <c r="BU176" s="7">
        <v>0</v>
      </c>
      <c r="BV176" s="7"/>
      <c r="BW176" s="7">
        <v>0</v>
      </c>
      <c r="BX176" s="7"/>
      <c r="BY176" s="7">
        <v>0</v>
      </c>
      <c r="BZ176" s="7"/>
      <c r="CA176" s="7">
        <v>0</v>
      </c>
      <c r="CB176" s="7"/>
      <c r="CC176" s="7">
        <v>0</v>
      </c>
      <c r="CD176" s="7"/>
      <c r="CE176" s="7">
        <v>0</v>
      </c>
    </row>
    <row r="177" spans="1:83">
      <c r="A177" s="4" t="s">
        <v>416</v>
      </c>
      <c r="B177" s="6">
        <v>224</v>
      </c>
      <c r="C177" s="7">
        <v>2.43260916369903E-4</v>
      </c>
      <c r="D177" s="7"/>
      <c r="E177" s="7">
        <v>2.43260916369903E-4</v>
      </c>
      <c r="F177" s="7"/>
      <c r="G177" s="7">
        <v>2.43260916369903E-4</v>
      </c>
      <c r="H177" s="7"/>
      <c r="I177" s="7">
        <v>2.43260916369903E-4</v>
      </c>
      <c r="J177" s="7"/>
      <c r="K177" s="7">
        <v>2.43260916369903E-4</v>
      </c>
      <c r="L177" s="7"/>
      <c r="M177" s="7">
        <v>2.43260916369903E-4</v>
      </c>
      <c r="N177" s="7"/>
      <c r="O177" s="7">
        <v>2.43260916369903E-4</v>
      </c>
      <c r="P177" s="7"/>
      <c r="Q177" s="7">
        <v>2.43260916369903E-4</v>
      </c>
      <c r="R177" s="7"/>
      <c r="S177" s="7">
        <v>2.43260916369903E-4</v>
      </c>
      <c r="T177" s="7"/>
      <c r="U177" s="7">
        <v>2.43260916369903E-4</v>
      </c>
      <c r="V177" s="7"/>
      <c r="W177" s="7">
        <v>2.43260916369903E-4</v>
      </c>
      <c r="X177" s="7"/>
      <c r="Y177" s="7">
        <v>2.43260916369903E-4</v>
      </c>
      <c r="Z177" s="7"/>
      <c r="AA177" s="7">
        <v>2.43260916369903E-4</v>
      </c>
      <c r="AB177" s="7"/>
      <c r="AC177" s="7">
        <v>2.43260916369903E-4</v>
      </c>
      <c r="AD177" s="7"/>
      <c r="AE177" s="7">
        <v>2.32391447017272E-4</v>
      </c>
      <c r="AF177" s="7"/>
      <c r="AG177" s="7">
        <v>2.3100751159947199E-4</v>
      </c>
      <c r="AH177" s="7"/>
      <c r="AI177" s="7">
        <v>2.1379281068991299E-4</v>
      </c>
      <c r="AJ177" s="7"/>
      <c r="AK177" s="7">
        <v>2.0975269657238301E-4</v>
      </c>
      <c r="AL177" s="7"/>
      <c r="AM177" s="7">
        <v>2.04343890537386E-4</v>
      </c>
      <c r="AN177" s="7"/>
      <c r="AO177" s="7">
        <v>1.9808646935637699E-4</v>
      </c>
      <c r="AP177" s="7"/>
      <c r="AQ177" s="7">
        <v>1.89093594158019E-4</v>
      </c>
      <c r="AR177" s="7"/>
      <c r="AS177" s="7">
        <v>1.7804708964387099E-4</v>
      </c>
      <c r="AT177" s="7"/>
      <c r="AU177" s="7">
        <v>1.7062077655806299E-4</v>
      </c>
      <c r="AV177" s="7"/>
      <c r="AW177" s="7">
        <v>1.5663406825560801E-4</v>
      </c>
      <c r="AX177" s="7"/>
      <c r="AY177" s="7">
        <v>1.4506141423148799E-4</v>
      </c>
      <c r="AZ177" s="7"/>
      <c r="BA177" s="7">
        <v>1.2654539527597099E-4</v>
      </c>
      <c r="BB177" s="7"/>
      <c r="BC177" s="7">
        <v>1.00681026342629E-4</v>
      </c>
      <c r="BD177" s="7"/>
      <c r="BE177" s="7">
        <v>6.4291509471026603E-5</v>
      </c>
      <c r="BF177" s="7"/>
      <c r="BG177" s="7">
        <v>1.01101910390226E-5</v>
      </c>
      <c r="BH177" s="7"/>
      <c r="BI177" s="7">
        <v>2.1893993383306602E-6</v>
      </c>
      <c r="BJ177" s="7"/>
      <c r="BK177" s="7">
        <v>3.4188750751622202E-7</v>
      </c>
      <c r="BL177" s="7"/>
      <c r="BM177" s="7">
        <v>0</v>
      </c>
      <c r="BN177" s="7"/>
      <c r="BO177" s="7">
        <v>0</v>
      </c>
      <c r="BP177" s="7"/>
      <c r="BQ177" s="7">
        <v>0</v>
      </c>
      <c r="BR177" s="7"/>
      <c r="BS177" s="7">
        <v>0</v>
      </c>
      <c r="BT177" s="7"/>
      <c r="BU177" s="7">
        <v>0</v>
      </c>
      <c r="BV177" s="7"/>
      <c r="BW177" s="7">
        <v>0</v>
      </c>
      <c r="BX177" s="7"/>
      <c r="BY177" s="7">
        <v>0</v>
      </c>
      <c r="BZ177" s="7"/>
      <c r="CA177" s="7">
        <v>0</v>
      </c>
      <c r="CB177" s="7"/>
      <c r="CC177" s="7">
        <v>0</v>
      </c>
      <c r="CD177" s="7"/>
      <c r="CE177" s="7">
        <v>0</v>
      </c>
    </row>
    <row r="178" spans="1:83">
      <c r="A178" s="4" t="s">
        <v>218</v>
      </c>
      <c r="B178" s="6">
        <v>220</v>
      </c>
      <c r="C178" s="7">
        <v>1.1844224753632701E-3</v>
      </c>
      <c r="D178" s="7">
        <v>2.8723613854417799E-4</v>
      </c>
      <c r="E178" s="7">
        <v>1.1844224753632701E-3</v>
      </c>
      <c r="F178" s="7">
        <v>2.8723613854417799E-4</v>
      </c>
      <c r="G178" s="7">
        <v>1.1844224753632701E-3</v>
      </c>
      <c r="H178" s="7">
        <v>2.8723613854417799E-4</v>
      </c>
      <c r="I178" s="7">
        <v>1.1844224753632701E-3</v>
      </c>
      <c r="J178" s="7">
        <v>2.8723613854417799E-4</v>
      </c>
      <c r="K178" s="7">
        <v>1.1844224753632701E-3</v>
      </c>
      <c r="L178" s="7">
        <v>2.8723613854417799E-4</v>
      </c>
      <c r="M178" s="7">
        <v>1.1844224753632701E-3</v>
      </c>
      <c r="N178" s="7">
        <v>2.8723613854417799E-4</v>
      </c>
      <c r="O178" s="7">
        <v>1.1844224753632701E-3</v>
      </c>
      <c r="P178" s="7">
        <v>2.8723613854417799E-4</v>
      </c>
      <c r="Q178" s="7">
        <v>1.1844224753632701E-3</v>
      </c>
      <c r="R178" s="7">
        <v>2.8723613854417799E-4</v>
      </c>
      <c r="S178" s="7">
        <v>1.1841119796029099E-3</v>
      </c>
      <c r="T178" s="7">
        <v>2.8723613854417799E-4</v>
      </c>
      <c r="U178" s="7">
        <v>1.18285269845084E-3</v>
      </c>
      <c r="V178" s="7">
        <v>2.8723613854417799E-4</v>
      </c>
      <c r="W178" s="7">
        <v>9.5477372157655297E-4</v>
      </c>
      <c r="X178" s="7">
        <v>2.8723613854417799E-4</v>
      </c>
      <c r="Y178" s="7">
        <v>7.1987907740485996E-4</v>
      </c>
      <c r="Z178" s="7">
        <v>2.8723613854417799E-4</v>
      </c>
      <c r="AA178" s="7">
        <v>5.3917940900308301E-4</v>
      </c>
      <c r="AB178" s="7">
        <v>2.8723613854417799E-4</v>
      </c>
      <c r="AC178" s="7">
        <v>4.48675962191546E-4</v>
      </c>
      <c r="AD178" s="7">
        <v>2.80296163213761E-4</v>
      </c>
      <c r="AE178" s="7">
        <v>4.1918732732431399E-4</v>
      </c>
      <c r="AF178" s="7">
        <v>2.5246414454245698E-4</v>
      </c>
      <c r="AG178" s="7">
        <v>3.7261930999988398E-4</v>
      </c>
      <c r="AH178" s="7">
        <v>1.9439743728098E-4</v>
      </c>
      <c r="AI178" s="7">
        <v>3.2398071849651502E-4</v>
      </c>
      <c r="AJ178" s="7">
        <v>1.05546279716981E-4</v>
      </c>
      <c r="AK178" s="7">
        <v>2.8741941945787302E-4</v>
      </c>
      <c r="AL178" s="7">
        <v>3.7332246699662801E-5</v>
      </c>
      <c r="AM178" s="7">
        <v>2.7837651990130402E-4</v>
      </c>
      <c r="AN178" s="7">
        <v>1.16762772525793E-5</v>
      </c>
      <c r="AO178" s="7">
        <v>2.6849871996496697E-4</v>
      </c>
      <c r="AP178" s="7">
        <v>2.3304121149936102E-6</v>
      </c>
      <c r="AQ178" s="7">
        <v>2.58199498166605E-4</v>
      </c>
      <c r="AR178" s="7">
        <v>0</v>
      </c>
      <c r="AS178" s="7">
        <v>2.4769228804887098E-4</v>
      </c>
      <c r="AT178" s="7">
        <v>0</v>
      </c>
      <c r="AU178" s="7">
        <v>2.31504002044739E-4</v>
      </c>
      <c r="AV178" s="7">
        <v>0</v>
      </c>
      <c r="AW178" s="7">
        <v>1.8767177837701E-4</v>
      </c>
      <c r="AX178" s="7">
        <v>0</v>
      </c>
      <c r="AY178" s="7">
        <v>1.4876366908307399E-4</v>
      </c>
      <c r="AZ178" s="7">
        <v>0</v>
      </c>
      <c r="BA178" s="7">
        <v>9.8450022741977905E-5</v>
      </c>
      <c r="BB178" s="7">
        <v>0</v>
      </c>
      <c r="BC178" s="7">
        <v>6.0747083758406799E-5</v>
      </c>
      <c r="BD178" s="7">
        <v>0</v>
      </c>
      <c r="BE178" s="7">
        <v>1.8984762071889198E-5</v>
      </c>
      <c r="BF178" s="7">
        <v>0</v>
      </c>
      <c r="BG178" s="7">
        <v>2.6035877983051698E-6</v>
      </c>
      <c r="BH178" s="7">
        <v>0</v>
      </c>
      <c r="BI178" s="7">
        <v>2.3542999797855699E-7</v>
      </c>
      <c r="BJ178" s="7">
        <v>0</v>
      </c>
      <c r="BK178" s="7">
        <v>0</v>
      </c>
      <c r="BL178" s="7">
        <v>0</v>
      </c>
      <c r="BM178" s="7">
        <v>0</v>
      </c>
      <c r="BN178" s="7">
        <v>0</v>
      </c>
      <c r="BO178" s="7">
        <v>0</v>
      </c>
      <c r="BP178" s="7">
        <v>0</v>
      </c>
      <c r="BQ178" s="7">
        <v>0</v>
      </c>
      <c r="BR178" s="7">
        <v>0</v>
      </c>
      <c r="BS178" s="7">
        <v>0</v>
      </c>
      <c r="BT178" s="7">
        <v>0</v>
      </c>
      <c r="BU178" s="7">
        <v>0</v>
      </c>
      <c r="BV178" s="7">
        <v>0</v>
      </c>
      <c r="BW178" s="7">
        <v>0</v>
      </c>
      <c r="BX178" s="7">
        <v>0</v>
      </c>
      <c r="BY178" s="7">
        <v>0</v>
      </c>
      <c r="BZ178" s="7">
        <v>0</v>
      </c>
      <c r="CA178" s="7">
        <v>0</v>
      </c>
      <c r="CB178" s="7">
        <v>0</v>
      </c>
      <c r="CC178" s="7">
        <v>0</v>
      </c>
      <c r="CD178" s="7"/>
      <c r="CE178" s="7">
        <v>0</v>
      </c>
    </row>
    <row r="179" spans="1:83">
      <c r="A179" s="4" t="s">
        <v>417</v>
      </c>
      <c r="B179" s="6">
        <v>223</v>
      </c>
      <c r="C179" s="7">
        <v>3.5638614836997103E-4</v>
      </c>
      <c r="D179" s="7">
        <v>2.7429265357502801E-4</v>
      </c>
      <c r="E179" s="7">
        <v>3.5638614836997103E-4</v>
      </c>
      <c r="F179" s="7">
        <v>2.7429265357502801E-4</v>
      </c>
      <c r="G179" s="7">
        <v>3.5638614836997103E-4</v>
      </c>
      <c r="H179" s="7">
        <v>2.7429265357502801E-4</v>
      </c>
      <c r="I179" s="7">
        <v>3.5638614836997103E-4</v>
      </c>
      <c r="J179" s="7">
        <v>2.7429265357502801E-4</v>
      </c>
      <c r="K179" s="7">
        <v>3.5638614836997103E-4</v>
      </c>
      <c r="L179" s="7">
        <v>2.7429265357502801E-4</v>
      </c>
      <c r="M179" s="7">
        <v>3.5638614836997103E-4</v>
      </c>
      <c r="N179" s="7">
        <v>2.7429265357502801E-4</v>
      </c>
      <c r="O179" s="7">
        <v>3.5638614836997103E-4</v>
      </c>
      <c r="P179" s="7">
        <v>2.7429265357502801E-4</v>
      </c>
      <c r="Q179" s="7">
        <v>3.5638614836997103E-4</v>
      </c>
      <c r="R179" s="7">
        <v>2.7429265357502801E-4</v>
      </c>
      <c r="S179" s="7">
        <v>3.5638614836997103E-4</v>
      </c>
      <c r="T179" s="7">
        <v>2.7429265357502801E-4</v>
      </c>
      <c r="U179" s="7">
        <v>3.5638614836997103E-4</v>
      </c>
      <c r="V179" s="7">
        <v>2.7429265357502801E-4</v>
      </c>
      <c r="W179" s="7">
        <v>3.5638614836997103E-4</v>
      </c>
      <c r="X179" s="7">
        <v>2.7429265357502801E-4</v>
      </c>
      <c r="Y179" s="7">
        <v>3.5638614836997103E-4</v>
      </c>
      <c r="Z179" s="7">
        <v>2.7429265357502801E-4</v>
      </c>
      <c r="AA179" s="7">
        <v>3.5638614836997103E-4</v>
      </c>
      <c r="AB179" s="7">
        <v>2.7429265357502801E-4</v>
      </c>
      <c r="AC179" s="7">
        <v>3.5638614836997103E-4</v>
      </c>
      <c r="AD179" s="7">
        <v>2.7429265357502801E-4</v>
      </c>
      <c r="AE179" s="7">
        <v>3.4781318421230799E-4</v>
      </c>
      <c r="AF179" s="7">
        <v>2.7429265357502801E-4</v>
      </c>
      <c r="AG179" s="7">
        <v>3.4781318421230799E-4</v>
      </c>
      <c r="AH179" s="7">
        <v>2.7429265357502801E-4</v>
      </c>
      <c r="AI179" s="7">
        <v>3.1591888793763601E-4</v>
      </c>
      <c r="AJ179" s="7">
        <v>2.27825041366252E-4</v>
      </c>
      <c r="AK179" s="7">
        <v>3.0433872732937801E-4</v>
      </c>
      <c r="AL179" s="7">
        <v>1.74868455548161E-4</v>
      </c>
      <c r="AM179" s="7">
        <v>2.8218485052435499E-4</v>
      </c>
      <c r="AN179" s="7">
        <v>1.0939455079841E-4</v>
      </c>
      <c r="AO179" s="7">
        <v>2.39485468056396E-4</v>
      </c>
      <c r="AP179" s="7">
        <v>6.4056437617137499E-5</v>
      </c>
      <c r="AQ179" s="7">
        <v>2.22171075620003E-4</v>
      </c>
      <c r="AR179" s="7">
        <v>2.6589195102643601E-5</v>
      </c>
      <c r="AS179" s="7">
        <v>2.1367356731508E-4</v>
      </c>
      <c r="AT179" s="7">
        <v>8.8597205658584298E-6</v>
      </c>
      <c r="AU179" s="7">
        <v>2.0657498359423401E-4</v>
      </c>
      <c r="AV179" s="7">
        <v>1.76826908914796E-6</v>
      </c>
      <c r="AW179" s="7">
        <v>1.94670727134801E-4</v>
      </c>
      <c r="AX179" s="7">
        <v>0</v>
      </c>
      <c r="AY179" s="7">
        <v>1.8175875332092199E-4</v>
      </c>
      <c r="AZ179" s="7">
        <v>0</v>
      </c>
      <c r="BA179" s="7">
        <v>1.5610682206986499E-4</v>
      </c>
      <c r="BB179" s="7">
        <v>0</v>
      </c>
      <c r="BC179" s="7">
        <v>1.2167320086731901E-4</v>
      </c>
      <c r="BD179" s="7">
        <v>0</v>
      </c>
      <c r="BE179" s="7">
        <v>7.5397308732393596E-5</v>
      </c>
      <c r="BF179" s="7">
        <v>0</v>
      </c>
      <c r="BG179" s="7">
        <v>1.3488291969341299E-5</v>
      </c>
      <c r="BH179" s="7">
        <v>0</v>
      </c>
      <c r="BI179" s="7">
        <v>2.7883581421994401E-6</v>
      </c>
      <c r="BJ179" s="7">
        <v>0</v>
      </c>
      <c r="BK179" s="7">
        <v>4.5690853657714799E-7</v>
      </c>
      <c r="BL179" s="7">
        <v>0</v>
      </c>
      <c r="BM179" s="7">
        <v>0</v>
      </c>
      <c r="BN179" s="7">
        <v>0</v>
      </c>
      <c r="BO179" s="7">
        <v>0</v>
      </c>
      <c r="BP179" s="7">
        <v>0</v>
      </c>
      <c r="BQ179" s="7">
        <v>0</v>
      </c>
      <c r="BR179" s="7">
        <v>0</v>
      </c>
      <c r="BS179" s="7">
        <v>0</v>
      </c>
      <c r="BT179" s="7">
        <v>0</v>
      </c>
      <c r="BU179" s="7">
        <v>0</v>
      </c>
      <c r="BV179" s="7">
        <v>0</v>
      </c>
      <c r="BW179" s="7">
        <v>0</v>
      </c>
      <c r="BX179" s="7">
        <v>0</v>
      </c>
      <c r="BY179" s="7">
        <v>0</v>
      </c>
      <c r="BZ179" s="7">
        <v>0</v>
      </c>
      <c r="CA179" s="7">
        <v>0</v>
      </c>
      <c r="CB179" s="7">
        <v>0</v>
      </c>
      <c r="CC179" s="7">
        <v>0</v>
      </c>
      <c r="CD179" s="7"/>
      <c r="CE179" s="7">
        <v>0</v>
      </c>
    </row>
    <row r="180" spans="1:83">
      <c r="A180" s="4" t="s">
        <v>220</v>
      </c>
      <c r="B180" s="6">
        <v>164</v>
      </c>
      <c r="C180" s="7">
        <v>6.8650324370028997E-4</v>
      </c>
      <c r="D180" s="7"/>
      <c r="E180" s="7">
        <v>6.8650324370028997E-4</v>
      </c>
      <c r="F180" s="7"/>
      <c r="G180" s="7">
        <v>6.8650324370028997E-4</v>
      </c>
      <c r="H180" s="7"/>
      <c r="I180" s="7">
        <v>6.8650324370028997E-4</v>
      </c>
      <c r="J180" s="7"/>
      <c r="K180" s="7">
        <v>6.8650324370028997E-4</v>
      </c>
      <c r="L180" s="7"/>
      <c r="M180" s="7">
        <v>6.8650324370028997E-4</v>
      </c>
      <c r="N180" s="7"/>
      <c r="O180" s="7">
        <v>6.8650324370028997E-4</v>
      </c>
      <c r="P180" s="7"/>
      <c r="Q180" s="7">
        <v>6.8650324370028997E-4</v>
      </c>
      <c r="R180" s="7"/>
      <c r="S180" s="7">
        <v>6.8650324370028997E-4</v>
      </c>
      <c r="T180" s="7"/>
      <c r="U180" s="7">
        <v>6.8650324370028997E-4</v>
      </c>
      <c r="V180" s="7"/>
      <c r="W180" s="7">
        <v>6.8650324370028997E-4</v>
      </c>
      <c r="X180" s="7"/>
      <c r="Y180" s="7">
        <v>6.8650324370028997E-4</v>
      </c>
      <c r="Z180" s="7"/>
      <c r="AA180" s="7">
        <v>5.8416508063416405E-4</v>
      </c>
      <c r="AB180" s="7"/>
      <c r="AC180" s="7">
        <v>5.8416508063416405E-4</v>
      </c>
      <c r="AD180" s="7"/>
      <c r="AE180" s="7">
        <v>5.2287265228690501E-4</v>
      </c>
      <c r="AF180" s="7"/>
      <c r="AG180" s="7">
        <v>5.2081041548263096E-4</v>
      </c>
      <c r="AH180" s="7"/>
      <c r="AI180" s="7">
        <v>4.7978500094416401E-4</v>
      </c>
      <c r="AJ180" s="7"/>
      <c r="AK180" s="7">
        <v>4.0474304219553298E-4</v>
      </c>
      <c r="AL180" s="7"/>
      <c r="AM180" s="7">
        <v>3.0108991017054098E-4</v>
      </c>
      <c r="AN180" s="7"/>
      <c r="AO180" s="7">
        <v>2.0296681528949499E-4</v>
      </c>
      <c r="AP180" s="7"/>
      <c r="AQ180" s="7">
        <v>1.2113600517616301E-4</v>
      </c>
      <c r="AR180" s="7"/>
      <c r="AS180" s="7">
        <v>5.32320957294964E-5</v>
      </c>
      <c r="AT180" s="7"/>
      <c r="AU180" s="7">
        <v>0</v>
      </c>
      <c r="AV180" s="7"/>
      <c r="AW180" s="7">
        <v>0</v>
      </c>
      <c r="AX180" s="7"/>
      <c r="AY180" s="7">
        <v>0</v>
      </c>
      <c r="AZ180" s="7"/>
      <c r="BA180" s="7">
        <v>0</v>
      </c>
      <c r="BB180" s="7"/>
      <c r="BC180" s="7">
        <v>0</v>
      </c>
      <c r="BD180" s="7"/>
      <c r="BE180" s="7">
        <v>0</v>
      </c>
      <c r="BF180" s="7"/>
      <c r="BG180" s="7">
        <v>0</v>
      </c>
      <c r="BH180" s="7"/>
      <c r="BI180" s="7">
        <v>0</v>
      </c>
      <c r="BJ180" s="7"/>
      <c r="BK180" s="7">
        <v>0</v>
      </c>
      <c r="BL180" s="7"/>
      <c r="BM180" s="7">
        <v>0</v>
      </c>
      <c r="BN180" s="7"/>
      <c r="BO180" s="7">
        <v>0</v>
      </c>
      <c r="BP180" s="7"/>
      <c r="BQ180" s="7">
        <v>0</v>
      </c>
      <c r="BR180" s="7"/>
      <c r="BS180" s="7">
        <v>0</v>
      </c>
      <c r="BT180" s="7"/>
      <c r="BU180" s="7">
        <v>0</v>
      </c>
      <c r="BV180" s="7"/>
      <c r="BW180" s="7">
        <v>0</v>
      </c>
      <c r="BX180" s="7"/>
      <c r="BY180" s="7">
        <v>0</v>
      </c>
      <c r="BZ180" s="7"/>
      <c r="CA180" s="7">
        <v>0</v>
      </c>
      <c r="CB180" s="7"/>
      <c r="CC180" s="7">
        <v>0</v>
      </c>
      <c r="CD180" s="7"/>
      <c r="CE180" s="7">
        <v>0</v>
      </c>
    </row>
    <row r="181" spans="1:83">
      <c r="A181" s="4" t="s">
        <v>221</v>
      </c>
      <c r="B181" s="6">
        <v>21</v>
      </c>
      <c r="C181" s="7">
        <v>5.8958677930752196E-4</v>
      </c>
      <c r="D181" s="7">
        <v>4.5613616985925898E-4</v>
      </c>
      <c r="E181" s="7">
        <v>5.8958677930752196E-4</v>
      </c>
      <c r="F181" s="7">
        <v>4.5613616985925898E-4</v>
      </c>
      <c r="G181" s="7">
        <v>5.8958677930752196E-4</v>
      </c>
      <c r="H181" s="7">
        <v>4.5613616985925898E-4</v>
      </c>
      <c r="I181" s="7">
        <v>5.8958677930752196E-4</v>
      </c>
      <c r="J181" s="7">
        <v>4.5613616985925898E-4</v>
      </c>
      <c r="K181" s="7">
        <v>5.8958677930752196E-4</v>
      </c>
      <c r="L181" s="7">
        <v>4.5613616985925898E-4</v>
      </c>
      <c r="M181" s="7">
        <v>5.8958677930752196E-4</v>
      </c>
      <c r="N181" s="7">
        <v>4.5613616985925898E-4</v>
      </c>
      <c r="O181" s="7">
        <v>5.8958677930752196E-4</v>
      </c>
      <c r="P181" s="7">
        <v>4.5613616985925898E-4</v>
      </c>
      <c r="Q181" s="7">
        <v>5.8958677930752196E-4</v>
      </c>
      <c r="R181" s="7">
        <v>4.5613616985925898E-4</v>
      </c>
      <c r="S181" s="7">
        <v>5.8958677930752196E-4</v>
      </c>
      <c r="T181" s="7">
        <v>4.5613616985925898E-4</v>
      </c>
      <c r="U181" s="7">
        <v>5.8958677930752196E-4</v>
      </c>
      <c r="V181" s="7">
        <v>4.5613616985925898E-4</v>
      </c>
      <c r="W181" s="7">
        <v>5.8958677930752196E-4</v>
      </c>
      <c r="X181" s="7">
        <v>4.5613616985925898E-4</v>
      </c>
      <c r="Y181" s="7">
        <v>5.8958677930752196E-4</v>
      </c>
      <c r="Z181" s="7">
        <v>4.5613616985925898E-4</v>
      </c>
      <c r="AA181" s="7">
        <v>5.8958677930752196E-4</v>
      </c>
      <c r="AB181" s="7">
        <v>4.5613616985925898E-4</v>
      </c>
      <c r="AC181" s="7">
        <v>5.8958677930752196E-4</v>
      </c>
      <c r="AD181" s="7">
        <v>4.5613616985925898E-4</v>
      </c>
      <c r="AE181" s="7">
        <v>5.8958677930752196E-4</v>
      </c>
      <c r="AF181" s="7">
        <v>4.5613616985925898E-4</v>
      </c>
      <c r="AG181" s="7">
        <v>5.8958677930752196E-4</v>
      </c>
      <c r="AH181" s="7">
        <v>4.5613616985925898E-4</v>
      </c>
      <c r="AI181" s="7">
        <v>4.1123477049369799E-4</v>
      </c>
      <c r="AJ181" s="7">
        <v>4.0053630341650102E-4</v>
      </c>
      <c r="AK181" s="7">
        <v>4.1123477049369799E-4</v>
      </c>
      <c r="AL181" s="7">
        <v>3.51080061909841E-4</v>
      </c>
      <c r="AM181" s="7">
        <v>2.51934817025311E-4</v>
      </c>
      <c r="AN181" s="7">
        <v>3.0673386504822501E-4</v>
      </c>
      <c r="AO181" s="7">
        <v>2.5116954998687899E-4</v>
      </c>
      <c r="AP181" s="7">
        <v>2.62520284000579E-4</v>
      </c>
      <c r="AQ181" s="7">
        <v>2.00437718433807E-4</v>
      </c>
      <c r="AR181" s="7">
        <v>2.0653086517949401E-4</v>
      </c>
      <c r="AS181" s="7">
        <v>1.7529039035188001E-4</v>
      </c>
      <c r="AT181" s="7">
        <v>1.28149679918496E-4</v>
      </c>
      <c r="AU181" s="7">
        <v>1.5173829458557599E-4</v>
      </c>
      <c r="AV181" s="7">
        <v>5.8649414439207399E-5</v>
      </c>
      <c r="AW181" s="7">
        <v>1.2077927521240999E-4</v>
      </c>
      <c r="AX181" s="7">
        <v>1.87236898481482E-5</v>
      </c>
      <c r="AY181" s="7">
        <v>1.0703189288079699E-4</v>
      </c>
      <c r="AZ181" s="7">
        <v>2.9151325614547501E-6</v>
      </c>
      <c r="BA181" s="7">
        <v>9.5172773464114103E-5</v>
      </c>
      <c r="BB181" s="7">
        <v>0</v>
      </c>
      <c r="BC181" s="7">
        <v>7.3744539406861195E-5</v>
      </c>
      <c r="BD181" s="7">
        <v>0</v>
      </c>
      <c r="BE181" s="7">
        <v>2.7045721811615899E-5</v>
      </c>
      <c r="BF181" s="7">
        <v>0</v>
      </c>
      <c r="BG181" s="7">
        <v>6.9569977089076401E-6</v>
      </c>
      <c r="BH181" s="7">
        <v>0</v>
      </c>
      <c r="BI181" s="7">
        <v>4.7105283084417399E-8</v>
      </c>
      <c r="BJ181" s="7">
        <v>0</v>
      </c>
      <c r="BK181" s="7">
        <v>0</v>
      </c>
      <c r="BL181" s="7">
        <v>0</v>
      </c>
      <c r="BM181" s="7">
        <v>0</v>
      </c>
      <c r="BN181" s="7">
        <v>0</v>
      </c>
      <c r="BO181" s="7">
        <v>0</v>
      </c>
      <c r="BP181" s="7">
        <v>0</v>
      </c>
      <c r="BQ181" s="7">
        <v>0</v>
      </c>
      <c r="BR181" s="7">
        <v>0</v>
      </c>
      <c r="BS181" s="7">
        <v>0</v>
      </c>
      <c r="BT181" s="7">
        <v>0</v>
      </c>
      <c r="BU181" s="7">
        <v>0</v>
      </c>
      <c r="BV181" s="7">
        <v>0</v>
      </c>
      <c r="BW181" s="7">
        <v>0</v>
      </c>
      <c r="BX181" s="7">
        <v>0</v>
      </c>
      <c r="BY181" s="7">
        <v>0</v>
      </c>
      <c r="BZ181" s="7">
        <v>0</v>
      </c>
      <c r="CA181" s="7">
        <v>0</v>
      </c>
      <c r="CB181" s="7">
        <v>0</v>
      </c>
      <c r="CC181" s="7">
        <v>0</v>
      </c>
      <c r="CD181" s="7"/>
      <c r="CE181" s="7">
        <v>0</v>
      </c>
    </row>
    <row r="182" spans="1:83">
      <c r="A182" s="4" t="s">
        <v>223</v>
      </c>
      <c r="B182" s="6">
        <v>155</v>
      </c>
      <c r="C182" s="7">
        <v>8.7046614156458197E-4</v>
      </c>
      <c r="D182" s="7"/>
      <c r="E182" s="7">
        <v>8.7046614156458197E-4</v>
      </c>
      <c r="F182" s="7"/>
      <c r="G182" s="7">
        <v>8.7046614156458197E-4</v>
      </c>
      <c r="H182" s="7"/>
      <c r="I182" s="7">
        <v>8.7046614156458197E-4</v>
      </c>
      <c r="J182" s="7"/>
      <c r="K182" s="7">
        <v>8.7046614156458197E-4</v>
      </c>
      <c r="L182" s="7"/>
      <c r="M182" s="7">
        <v>8.7046614156458197E-4</v>
      </c>
      <c r="N182" s="7"/>
      <c r="O182" s="7">
        <v>8.7046614156458197E-4</v>
      </c>
      <c r="P182" s="7"/>
      <c r="Q182" s="7">
        <v>8.7046614156458197E-4</v>
      </c>
      <c r="R182" s="7"/>
      <c r="S182" s="7">
        <v>8.7046614156458197E-4</v>
      </c>
      <c r="T182" s="7"/>
      <c r="U182" s="7">
        <v>8.7046614156458197E-4</v>
      </c>
      <c r="V182" s="7"/>
      <c r="W182" s="7">
        <v>8.7046614156458197E-4</v>
      </c>
      <c r="X182" s="7"/>
      <c r="Y182" s="7">
        <v>5.9913668664768999E-4</v>
      </c>
      <c r="Z182" s="7"/>
      <c r="AA182" s="7">
        <v>5.7341467329093696E-4</v>
      </c>
      <c r="AB182" s="7"/>
      <c r="AC182" s="7">
        <v>3.7348657043505002E-4</v>
      </c>
      <c r="AD182" s="7"/>
      <c r="AE182" s="7">
        <v>3.3627104251633401E-4</v>
      </c>
      <c r="AF182" s="7"/>
      <c r="AG182" s="7">
        <v>3.2477999975898098E-4</v>
      </c>
      <c r="AH182" s="7"/>
      <c r="AI182" s="7">
        <v>2.9131954504962599E-4</v>
      </c>
      <c r="AJ182" s="7"/>
      <c r="AK182" s="7">
        <v>2.4110876370181001E-4</v>
      </c>
      <c r="AL182" s="7"/>
      <c r="AM182" s="7">
        <v>1.3282512448839999E-4</v>
      </c>
      <c r="AN182" s="7"/>
      <c r="AO182" s="7">
        <v>6.5442990884040795E-5</v>
      </c>
      <c r="AP182" s="7"/>
      <c r="AQ182" s="7">
        <v>9.1357435700601198E-6</v>
      </c>
      <c r="AR182" s="7"/>
      <c r="AS182" s="7">
        <v>0</v>
      </c>
      <c r="AT182" s="7"/>
      <c r="AU182" s="7">
        <v>0</v>
      </c>
      <c r="AV182" s="7"/>
      <c r="AW182" s="7">
        <v>0</v>
      </c>
      <c r="AX182" s="7"/>
      <c r="AY182" s="7">
        <v>0</v>
      </c>
      <c r="AZ182" s="7"/>
      <c r="BA182" s="7">
        <v>0</v>
      </c>
      <c r="BB182" s="7"/>
      <c r="BC182" s="7">
        <v>0</v>
      </c>
      <c r="BD182" s="7"/>
      <c r="BE182" s="7">
        <v>0</v>
      </c>
      <c r="BF182" s="7"/>
      <c r="BG182" s="7">
        <v>0</v>
      </c>
      <c r="BH182" s="7"/>
      <c r="BI182" s="7">
        <v>0</v>
      </c>
      <c r="BJ182" s="7"/>
      <c r="BK182" s="7">
        <v>0</v>
      </c>
      <c r="BL182" s="7"/>
      <c r="BM182" s="7">
        <v>0</v>
      </c>
      <c r="BN182" s="7"/>
      <c r="BO182" s="7">
        <v>0</v>
      </c>
      <c r="BP182" s="7"/>
      <c r="BQ182" s="7">
        <v>0</v>
      </c>
      <c r="BR182" s="7"/>
      <c r="BS182" s="7">
        <v>0</v>
      </c>
      <c r="BT182" s="7"/>
      <c r="BU182" s="7">
        <v>0</v>
      </c>
      <c r="BV182" s="7"/>
      <c r="BW182" s="7">
        <v>0</v>
      </c>
      <c r="BX182" s="7"/>
      <c r="BY182" s="7">
        <v>0</v>
      </c>
      <c r="BZ182" s="7"/>
      <c r="CA182" s="7">
        <v>0</v>
      </c>
      <c r="CB182" s="7"/>
      <c r="CC182" s="7">
        <v>0</v>
      </c>
      <c r="CD182" s="7"/>
      <c r="CE182" s="7">
        <v>0</v>
      </c>
    </row>
    <row r="183" spans="1:83">
      <c r="A183" s="4" t="s">
        <v>224</v>
      </c>
      <c r="B183" s="6">
        <v>13</v>
      </c>
      <c r="C183" s="7">
        <v>3.1235853541230402E-2</v>
      </c>
      <c r="D183" s="7"/>
      <c r="E183" s="7">
        <v>3.1235853541230402E-2</v>
      </c>
      <c r="F183" s="7"/>
      <c r="G183" s="7">
        <v>3.1235853541230402E-2</v>
      </c>
      <c r="H183" s="7"/>
      <c r="I183" s="7">
        <v>3.1235853541230402E-2</v>
      </c>
      <c r="J183" s="7"/>
      <c r="K183" s="7">
        <v>3.1235853541230402E-2</v>
      </c>
      <c r="L183" s="7"/>
      <c r="M183" s="7">
        <v>3.1235853541230402E-2</v>
      </c>
      <c r="N183" s="7"/>
      <c r="O183" s="7">
        <v>3.1235853541230402E-2</v>
      </c>
      <c r="P183" s="7"/>
      <c r="Q183" s="7">
        <v>3.1235853541230402E-2</v>
      </c>
      <c r="R183" s="7"/>
      <c r="S183" s="7">
        <v>3.1235853541230402E-2</v>
      </c>
      <c r="T183" s="7"/>
      <c r="U183" s="7">
        <v>3.1235853541230402E-2</v>
      </c>
      <c r="V183" s="7"/>
      <c r="W183" s="7">
        <v>2.6663078017278099E-2</v>
      </c>
      <c r="X183" s="7"/>
      <c r="Y183" s="7">
        <v>2.6663078017278099E-2</v>
      </c>
      <c r="Z183" s="7"/>
      <c r="AA183" s="7">
        <v>2.0030554113376699E-2</v>
      </c>
      <c r="AB183" s="7"/>
      <c r="AC183" s="7">
        <v>1.95858958019163E-2</v>
      </c>
      <c r="AD183" s="7"/>
      <c r="AE183" s="7">
        <v>1.52830422970433E-2</v>
      </c>
      <c r="AF183" s="7"/>
      <c r="AG183" s="7">
        <v>1.22609437858639E-2</v>
      </c>
      <c r="AH183" s="7"/>
      <c r="AI183" s="7">
        <v>9.7660293624163095E-3</v>
      </c>
      <c r="AJ183" s="7"/>
      <c r="AK183" s="7">
        <v>7.7470517777399502E-3</v>
      </c>
      <c r="AL183" s="7"/>
      <c r="AM183" s="7">
        <v>5.9708541793207998E-3</v>
      </c>
      <c r="AN183" s="7"/>
      <c r="AO183" s="7">
        <v>5.3705289975350496E-3</v>
      </c>
      <c r="AP183" s="7"/>
      <c r="AQ183" s="7">
        <v>4.8302831507418898E-3</v>
      </c>
      <c r="AR183" s="7"/>
      <c r="AS183" s="7">
        <v>4.5095425037514096E-3</v>
      </c>
      <c r="AT183" s="7"/>
      <c r="AU183" s="7">
        <v>4.2107869544230599E-3</v>
      </c>
      <c r="AV183" s="7"/>
      <c r="AW183" s="7">
        <v>3.9335272289826402E-3</v>
      </c>
      <c r="AX183" s="7"/>
      <c r="AY183" s="7">
        <v>2.7237581948783601E-3</v>
      </c>
      <c r="AZ183" s="7"/>
      <c r="BA183" s="7">
        <v>2.1234987541815199E-3</v>
      </c>
      <c r="BB183" s="7"/>
      <c r="BC183" s="7">
        <v>1.8984379042802999E-3</v>
      </c>
      <c r="BD183" s="7"/>
      <c r="BE183" s="7">
        <v>1.5802656184769599E-3</v>
      </c>
      <c r="BF183" s="7"/>
      <c r="BG183" s="7">
        <v>1.0149101450413901E-3</v>
      </c>
      <c r="BH183" s="7"/>
      <c r="BI183" s="7">
        <v>4.15796840534909E-4</v>
      </c>
      <c r="BJ183" s="7"/>
      <c r="BK183" s="7">
        <v>2.5179053133640901E-4</v>
      </c>
      <c r="BL183" s="7"/>
      <c r="BM183" s="7">
        <v>1.4580837224845801E-4</v>
      </c>
      <c r="BN183" s="7"/>
      <c r="BO183" s="7">
        <v>8.6647699469042405E-5</v>
      </c>
      <c r="BP183" s="7"/>
      <c r="BQ183" s="7">
        <v>1.47165314309296E-5</v>
      </c>
      <c r="BR183" s="7"/>
      <c r="BS183" s="7">
        <v>2.57638283720051E-6</v>
      </c>
      <c r="BT183" s="7"/>
      <c r="BU183" s="7">
        <v>1.2179879412214699E-6</v>
      </c>
      <c r="BV183" s="7"/>
      <c r="BW183" s="7">
        <v>0</v>
      </c>
      <c r="BX183" s="7"/>
      <c r="BY183" s="7">
        <v>0</v>
      </c>
      <c r="BZ183" s="7"/>
      <c r="CA183" s="7">
        <v>0</v>
      </c>
      <c r="CB183" s="7"/>
      <c r="CC183" s="7">
        <v>0</v>
      </c>
      <c r="CD183" s="7"/>
      <c r="CE183" s="7">
        <v>0</v>
      </c>
    </row>
    <row r="184" spans="1:83">
      <c r="A184" s="4" t="s">
        <v>225</v>
      </c>
      <c r="B184" s="6">
        <v>605</v>
      </c>
      <c r="C184" s="7">
        <v>1.1938749043867E-3</v>
      </c>
      <c r="D184" s="7"/>
      <c r="E184" s="7">
        <v>1.1938749043867E-3</v>
      </c>
      <c r="F184" s="7"/>
      <c r="G184" s="7">
        <v>1.1938749043867E-3</v>
      </c>
      <c r="H184" s="7"/>
      <c r="I184" s="7">
        <v>1.1938749043867E-3</v>
      </c>
      <c r="J184" s="7"/>
      <c r="K184" s="7">
        <v>1.1937691799814799E-3</v>
      </c>
      <c r="L184" s="7"/>
      <c r="M184" s="7">
        <v>1.19373093376691E-3</v>
      </c>
      <c r="N184" s="7"/>
      <c r="O184" s="7">
        <v>1.1933759380538E-3</v>
      </c>
      <c r="P184" s="7"/>
      <c r="Q184" s="7">
        <v>1.1931569973175199E-3</v>
      </c>
      <c r="R184" s="7"/>
      <c r="S184" s="7">
        <v>1.1927972667279301E-3</v>
      </c>
      <c r="T184" s="7"/>
      <c r="U184" s="7">
        <v>1.18978877120604E-3</v>
      </c>
      <c r="V184" s="7"/>
      <c r="W184" s="7">
        <v>9.6359000483949096E-4</v>
      </c>
      <c r="X184" s="7"/>
      <c r="Y184" s="7">
        <v>8.5719820773076498E-4</v>
      </c>
      <c r="Z184" s="7"/>
      <c r="AA184" s="7">
        <v>8.26549486777358E-4</v>
      </c>
      <c r="AB184" s="7"/>
      <c r="AC184" s="7">
        <v>7.6979807345176001E-4</v>
      </c>
      <c r="AD184" s="7"/>
      <c r="AE184" s="7">
        <v>7.0166582809170499E-4</v>
      </c>
      <c r="AF184" s="7"/>
      <c r="AG184" s="7">
        <v>6.3382311996475096E-4</v>
      </c>
      <c r="AH184" s="7"/>
      <c r="AI184" s="7">
        <v>5.2944246262000196E-4</v>
      </c>
      <c r="AJ184" s="7"/>
      <c r="AK184" s="7">
        <v>4.0017050828386903E-4</v>
      </c>
      <c r="AL184" s="7"/>
      <c r="AM184" s="7">
        <v>3.1784867686706199E-4</v>
      </c>
      <c r="AN184" s="7"/>
      <c r="AO184" s="7">
        <v>2.5969525548581398E-4</v>
      </c>
      <c r="AP184" s="7"/>
      <c r="AQ184" s="7">
        <v>2.0427500139061E-4</v>
      </c>
      <c r="AR184" s="7"/>
      <c r="AS184" s="7">
        <v>1.79119619209289E-4</v>
      </c>
      <c r="AT184" s="7"/>
      <c r="AU184" s="7">
        <v>1.28464550204876E-4</v>
      </c>
      <c r="AV184" s="7"/>
      <c r="AW184" s="7">
        <v>8.3407588807778504E-5</v>
      </c>
      <c r="AX184" s="7"/>
      <c r="AY184" s="7">
        <v>5.8063115641207001E-5</v>
      </c>
      <c r="AZ184" s="7"/>
      <c r="BA184" s="7">
        <v>3.8131411384774402E-5</v>
      </c>
      <c r="BB184" s="7"/>
      <c r="BC184" s="7">
        <v>2.73482885045587E-5</v>
      </c>
      <c r="BD184" s="7"/>
      <c r="BE184" s="7">
        <v>2.4388834374494099E-5</v>
      </c>
      <c r="BF184" s="7"/>
      <c r="BG184" s="7">
        <v>1.9688464900281902E-5</v>
      </c>
      <c r="BH184" s="7"/>
      <c r="BI184" s="7">
        <v>1.1651262539913299E-5</v>
      </c>
      <c r="BJ184" s="7"/>
      <c r="BK184" s="7">
        <v>6.2813215601020596E-6</v>
      </c>
      <c r="BL184" s="7"/>
      <c r="BM184" s="7">
        <v>1.2664776448022301E-6</v>
      </c>
      <c r="BN184" s="7"/>
      <c r="BO184" s="7">
        <v>9.2035936488511506E-8</v>
      </c>
      <c r="BP184" s="7"/>
      <c r="BQ184" s="7">
        <v>3.2599848401928098E-9</v>
      </c>
      <c r="BR184" s="7"/>
      <c r="BS184" s="7">
        <v>0</v>
      </c>
      <c r="BT184" s="7"/>
      <c r="BU184" s="7">
        <v>0</v>
      </c>
      <c r="BV184" s="7"/>
      <c r="BW184" s="7">
        <v>0</v>
      </c>
      <c r="BX184" s="7"/>
      <c r="BY184" s="7">
        <v>0</v>
      </c>
      <c r="BZ184" s="7"/>
      <c r="CA184" s="7">
        <v>0</v>
      </c>
      <c r="CB184" s="7"/>
      <c r="CC184" s="7">
        <v>0</v>
      </c>
      <c r="CD184" s="7"/>
      <c r="CE184" s="7">
        <v>0</v>
      </c>
    </row>
    <row r="185" spans="1:83">
      <c r="A185" s="4" t="s">
        <v>226</v>
      </c>
      <c r="B185" s="6">
        <v>250</v>
      </c>
      <c r="C185" s="7">
        <v>5.1252347244518104E-4</v>
      </c>
      <c r="D185" s="7"/>
      <c r="E185" s="7">
        <v>5.1252347244518104E-4</v>
      </c>
      <c r="F185" s="7"/>
      <c r="G185" s="7">
        <v>5.1252347244518104E-4</v>
      </c>
      <c r="H185" s="7"/>
      <c r="I185" s="7">
        <v>5.1252347244518104E-4</v>
      </c>
      <c r="J185" s="7"/>
      <c r="K185" s="7">
        <v>5.1252347244518104E-4</v>
      </c>
      <c r="L185" s="7"/>
      <c r="M185" s="7">
        <v>5.1252347244518104E-4</v>
      </c>
      <c r="N185" s="7"/>
      <c r="O185" s="7">
        <v>5.1252347244518104E-4</v>
      </c>
      <c r="P185" s="7"/>
      <c r="Q185" s="7">
        <v>5.1252347244518104E-4</v>
      </c>
      <c r="R185" s="7"/>
      <c r="S185" s="7">
        <v>5.1252347244518104E-4</v>
      </c>
      <c r="T185" s="7"/>
      <c r="U185" s="7">
        <v>5.1252347244518104E-4</v>
      </c>
      <c r="V185" s="7"/>
      <c r="W185" s="7">
        <v>5.1252347244518104E-4</v>
      </c>
      <c r="X185" s="7"/>
      <c r="Y185" s="7">
        <v>5.1252347244518104E-4</v>
      </c>
      <c r="Z185" s="7"/>
      <c r="AA185" s="7">
        <v>5.1252347244518104E-4</v>
      </c>
      <c r="AB185" s="7"/>
      <c r="AC185" s="7">
        <v>5.1252347244518104E-4</v>
      </c>
      <c r="AD185" s="7"/>
      <c r="AE185" s="7">
        <v>5.1252347244518104E-4</v>
      </c>
      <c r="AF185" s="7"/>
      <c r="AG185" s="7">
        <v>4.4984888546702997E-4</v>
      </c>
      <c r="AH185" s="7"/>
      <c r="AI185" s="7">
        <v>4.4893239016512398E-4</v>
      </c>
      <c r="AJ185" s="7"/>
      <c r="AK185" s="7">
        <v>4.1695339711355202E-4</v>
      </c>
      <c r="AL185" s="7"/>
      <c r="AM185" s="7">
        <v>3.7296446994787899E-4</v>
      </c>
      <c r="AN185" s="7"/>
      <c r="AO185" s="7">
        <v>3.2008087387175202E-4</v>
      </c>
      <c r="AP185" s="7"/>
      <c r="AQ185" s="7">
        <v>2.88044105070992E-4</v>
      </c>
      <c r="AR185" s="7"/>
      <c r="AS185" s="7">
        <v>2.7297901683671601E-4</v>
      </c>
      <c r="AT185" s="7"/>
      <c r="AU185" s="7">
        <v>2.16417027547966E-4</v>
      </c>
      <c r="AV185" s="7"/>
      <c r="AW185" s="7">
        <v>1.4362400452251601E-4</v>
      </c>
      <c r="AX185" s="7"/>
      <c r="AY185" s="7">
        <v>1.03957790231289E-4</v>
      </c>
      <c r="AZ185" s="7"/>
      <c r="BA185" s="7">
        <v>9.2025996654536502E-5</v>
      </c>
      <c r="BB185" s="7"/>
      <c r="BC185" s="7">
        <v>8.6792940442666496E-5</v>
      </c>
      <c r="BD185" s="7"/>
      <c r="BE185" s="7">
        <v>8.5261379705699997E-5</v>
      </c>
      <c r="BF185" s="7"/>
      <c r="BG185" s="7">
        <v>8.0940575099080101E-5</v>
      </c>
      <c r="BH185" s="7"/>
      <c r="BI185" s="7">
        <v>6.3205444251183206E-5</v>
      </c>
      <c r="BJ185" s="7"/>
      <c r="BK185" s="7">
        <v>2.0010232576362001E-5</v>
      </c>
      <c r="BL185" s="7"/>
      <c r="BM185" s="7">
        <v>1.00593568782052E-5</v>
      </c>
      <c r="BN185" s="7"/>
      <c r="BO185" s="7">
        <v>9.3658890879532503E-7</v>
      </c>
      <c r="BP185" s="7"/>
      <c r="BQ185" s="7">
        <v>4.3904822320272698E-8</v>
      </c>
      <c r="BR185" s="7"/>
      <c r="BS185" s="7">
        <v>1.1970315296694701E-8</v>
      </c>
      <c r="BT185" s="7"/>
      <c r="BU185" s="7">
        <v>0</v>
      </c>
      <c r="BV185" s="7"/>
      <c r="BW185" s="7">
        <v>0</v>
      </c>
      <c r="BX185" s="7"/>
      <c r="BY185" s="7">
        <v>0</v>
      </c>
      <c r="BZ185" s="7"/>
      <c r="CA185" s="7">
        <v>0</v>
      </c>
      <c r="CB185" s="7"/>
      <c r="CC185" s="7">
        <v>0</v>
      </c>
      <c r="CD185" s="7"/>
      <c r="CE185" s="7">
        <v>0</v>
      </c>
    </row>
    <row r="186" spans="1:83">
      <c r="A186" s="4" t="s">
        <v>227</v>
      </c>
      <c r="B186" s="6">
        <v>779</v>
      </c>
      <c r="C186" s="7">
        <v>6.9166246532326105E-4</v>
      </c>
      <c r="D186" s="7"/>
      <c r="E186" s="7">
        <v>6.9166246532326105E-4</v>
      </c>
      <c r="F186" s="7"/>
      <c r="G186" s="7">
        <v>6.9166246532326105E-4</v>
      </c>
      <c r="H186" s="7"/>
      <c r="I186" s="7">
        <v>6.9166246532326105E-4</v>
      </c>
      <c r="J186" s="7"/>
      <c r="K186" s="7">
        <v>6.9166246532326105E-4</v>
      </c>
      <c r="L186" s="7"/>
      <c r="M186" s="7">
        <v>6.9166246532326105E-4</v>
      </c>
      <c r="N186" s="7"/>
      <c r="O186" s="7">
        <v>6.9166246532326105E-4</v>
      </c>
      <c r="P186" s="7"/>
      <c r="Q186" s="7">
        <v>6.9166246532326105E-4</v>
      </c>
      <c r="R186" s="7"/>
      <c r="S186" s="7">
        <v>6.9166246532326105E-4</v>
      </c>
      <c r="T186" s="7"/>
      <c r="U186" s="7">
        <v>6.9166246532326105E-4</v>
      </c>
      <c r="V186" s="7"/>
      <c r="W186" s="7">
        <v>6.9166246532326105E-4</v>
      </c>
      <c r="X186" s="7"/>
      <c r="Y186" s="7">
        <v>6.9166246532326105E-4</v>
      </c>
      <c r="Z186" s="7"/>
      <c r="AA186" s="7">
        <v>6.9166246532326105E-4</v>
      </c>
      <c r="AB186" s="7"/>
      <c r="AC186" s="7">
        <v>4.20479687608847E-4</v>
      </c>
      <c r="AD186" s="7"/>
      <c r="AE186" s="7">
        <v>4.20479687608847E-4</v>
      </c>
      <c r="AF186" s="7"/>
      <c r="AG186" s="7">
        <v>4.20479687608847E-4</v>
      </c>
      <c r="AH186" s="7"/>
      <c r="AI186" s="7">
        <v>2.8257456699320202E-4</v>
      </c>
      <c r="AJ186" s="7"/>
      <c r="AK186" s="7">
        <v>2.34225937958959E-4</v>
      </c>
      <c r="AL186" s="7"/>
      <c r="AM186" s="7">
        <v>2.0353148847128299E-4</v>
      </c>
      <c r="AN186" s="7"/>
      <c r="AO186" s="7">
        <v>1.7414909876836899E-4</v>
      </c>
      <c r="AP186" s="7"/>
      <c r="AQ186" s="7">
        <v>1.16333051135685E-4</v>
      </c>
      <c r="AR186" s="7"/>
      <c r="AS186" s="7">
        <v>1.02950912994629E-4</v>
      </c>
      <c r="AT186" s="7"/>
      <c r="AU186" s="7">
        <v>9.5012069061866094E-5</v>
      </c>
      <c r="AV186" s="7"/>
      <c r="AW186" s="7">
        <v>7.1039321424644803E-5</v>
      </c>
      <c r="AX186" s="7"/>
      <c r="AY186" s="7">
        <v>6.3225304077674599E-5</v>
      </c>
      <c r="AZ186" s="7"/>
      <c r="BA186" s="7">
        <v>3.7780586862727997E-5</v>
      </c>
      <c r="BB186" s="7"/>
      <c r="BC186" s="7">
        <v>1.5881982771574599E-5</v>
      </c>
      <c r="BD186" s="7"/>
      <c r="BE186" s="7">
        <v>4.7569386011506803E-6</v>
      </c>
      <c r="BF186" s="7"/>
      <c r="BG186" s="7">
        <v>3.65994247729698E-6</v>
      </c>
      <c r="BH186" s="7"/>
      <c r="BI186" s="7">
        <v>8.9255242867277503E-7</v>
      </c>
      <c r="BJ186" s="7"/>
      <c r="BK186" s="7">
        <v>0</v>
      </c>
      <c r="BL186" s="7"/>
      <c r="BM186" s="7">
        <v>0</v>
      </c>
      <c r="BN186" s="7"/>
      <c r="BO186" s="7">
        <v>0</v>
      </c>
      <c r="BP186" s="7"/>
      <c r="BQ186" s="7">
        <v>0</v>
      </c>
      <c r="BR186" s="7"/>
      <c r="BS186" s="7">
        <v>0</v>
      </c>
      <c r="BT186" s="7"/>
      <c r="BU186" s="7">
        <v>0</v>
      </c>
      <c r="BV186" s="7"/>
      <c r="BW186" s="7">
        <v>0</v>
      </c>
      <c r="BX186" s="7"/>
      <c r="BY186" s="7">
        <v>0</v>
      </c>
      <c r="BZ186" s="7"/>
      <c r="CA186" s="7">
        <v>0</v>
      </c>
      <c r="CB186" s="7"/>
      <c r="CC186" s="7">
        <v>0</v>
      </c>
      <c r="CD186" s="7"/>
      <c r="CE186" s="7">
        <v>0</v>
      </c>
    </row>
    <row r="187" spans="1:83">
      <c r="A187" s="4" t="s">
        <v>228</v>
      </c>
      <c r="B187" s="6">
        <v>78</v>
      </c>
      <c r="C187" s="7">
        <v>2.2395995460271702E-3</v>
      </c>
      <c r="D187" s="7">
        <v>4.08787459639869E-4</v>
      </c>
      <c r="E187" s="7">
        <v>2.2395995460271702E-3</v>
      </c>
      <c r="F187" s="7">
        <v>4.08787459639869E-4</v>
      </c>
      <c r="G187" s="7">
        <v>2.2395995460271702E-3</v>
      </c>
      <c r="H187" s="7">
        <v>4.08787459639869E-4</v>
      </c>
      <c r="I187" s="7">
        <v>2.2395995460271702E-3</v>
      </c>
      <c r="J187" s="7">
        <v>4.08787459639869E-4</v>
      </c>
      <c r="K187" s="7">
        <v>2.2395995460271702E-3</v>
      </c>
      <c r="L187" s="7">
        <v>4.08787459639869E-4</v>
      </c>
      <c r="M187" s="7">
        <v>2.2395995460271702E-3</v>
      </c>
      <c r="N187" s="7">
        <v>4.08787459639869E-4</v>
      </c>
      <c r="O187" s="7">
        <v>2.2395995460271702E-3</v>
      </c>
      <c r="P187" s="7">
        <v>4.08787459639869E-4</v>
      </c>
      <c r="Q187" s="7">
        <v>2.2395995460271702E-3</v>
      </c>
      <c r="R187" s="7">
        <v>4.08787459639869E-4</v>
      </c>
      <c r="S187" s="7">
        <v>2.2392576900060598E-3</v>
      </c>
      <c r="T187" s="7">
        <v>4.08787459639869E-4</v>
      </c>
      <c r="U187" s="7">
        <v>2.2392576900060598E-3</v>
      </c>
      <c r="V187" s="7">
        <v>4.08787459639869E-4</v>
      </c>
      <c r="W187" s="7">
        <v>1.2938672079683699E-3</v>
      </c>
      <c r="X187" s="7">
        <v>4.08787459639869E-4</v>
      </c>
      <c r="Y187" s="7">
        <v>1.21105190863065E-3</v>
      </c>
      <c r="Z187" s="7">
        <v>4.08787459639869E-4</v>
      </c>
      <c r="AA187" s="7">
        <v>8.7831595478261599E-4</v>
      </c>
      <c r="AB187" s="7">
        <v>4.08787459639869E-4</v>
      </c>
      <c r="AC187" s="7">
        <v>7.3736415420428498E-4</v>
      </c>
      <c r="AD187" s="7">
        <v>4.08787459639869E-4</v>
      </c>
      <c r="AE187" s="7">
        <v>6.9497262025685301E-4</v>
      </c>
      <c r="AF187" s="7">
        <v>4.08787459639869E-4</v>
      </c>
      <c r="AG187" s="7">
        <v>6.6821548903850305E-4</v>
      </c>
      <c r="AH187" s="7">
        <v>4.0311719710261199E-4</v>
      </c>
      <c r="AI187" s="7">
        <v>6.1480891240735399E-4</v>
      </c>
      <c r="AJ187" s="7">
        <v>3.0061210946519501E-4</v>
      </c>
      <c r="AK187" s="7">
        <v>5.8101983598625104E-4</v>
      </c>
      <c r="AL187" s="7">
        <v>1.79732625839581E-4</v>
      </c>
      <c r="AM187" s="7">
        <v>5.5547871069884199E-4</v>
      </c>
      <c r="AN187" s="7">
        <v>1.04802847432734E-4</v>
      </c>
      <c r="AO187" s="7">
        <v>5.2694824946244404E-4</v>
      </c>
      <c r="AP187" s="7">
        <v>4.2732667448720699E-5</v>
      </c>
      <c r="AQ187" s="7">
        <v>4.77681928652822E-4</v>
      </c>
      <c r="AR187" s="7">
        <v>1.4238847440412399E-5</v>
      </c>
      <c r="AS187" s="7">
        <v>4.3300872839408298E-4</v>
      </c>
      <c r="AT187" s="7">
        <v>2.84186319501083E-6</v>
      </c>
      <c r="AU187" s="7">
        <v>3.6919300797169901E-4</v>
      </c>
      <c r="AV187" s="7">
        <v>0</v>
      </c>
      <c r="AW187" s="7">
        <v>3.4240499231074202E-4</v>
      </c>
      <c r="AX187" s="7">
        <v>0</v>
      </c>
      <c r="AY187" s="7">
        <v>3.2336107090891002E-4</v>
      </c>
      <c r="AZ187" s="7">
        <v>0</v>
      </c>
      <c r="BA187" s="7">
        <v>2.5172912419965399E-4</v>
      </c>
      <c r="BB187" s="7">
        <v>0</v>
      </c>
      <c r="BC187" s="7">
        <v>1.8871256579011E-4</v>
      </c>
      <c r="BD187" s="7">
        <v>0</v>
      </c>
      <c r="BE187" s="7">
        <v>9.0968073098260694E-5</v>
      </c>
      <c r="BF187" s="7">
        <v>0</v>
      </c>
      <c r="BG187" s="7">
        <v>1.5154585105534901E-5</v>
      </c>
      <c r="BH187" s="7">
        <v>0</v>
      </c>
      <c r="BI187" s="7">
        <v>1.0798926403313599E-6</v>
      </c>
      <c r="BJ187" s="7">
        <v>0</v>
      </c>
      <c r="BK187" s="7">
        <v>1.6157391184056401E-7</v>
      </c>
      <c r="BL187" s="7">
        <v>0</v>
      </c>
      <c r="BM187" s="7">
        <v>3.4000398339869503E-8</v>
      </c>
      <c r="BN187" s="7">
        <v>0</v>
      </c>
      <c r="BO187" s="7">
        <v>0</v>
      </c>
      <c r="BP187" s="7">
        <v>0</v>
      </c>
      <c r="BQ187" s="7">
        <v>0</v>
      </c>
      <c r="BR187" s="7">
        <v>0</v>
      </c>
      <c r="BS187" s="7">
        <v>0</v>
      </c>
      <c r="BT187" s="7">
        <v>0</v>
      </c>
      <c r="BU187" s="7">
        <v>0</v>
      </c>
      <c r="BV187" s="7">
        <v>0</v>
      </c>
      <c r="BW187" s="7">
        <v>0</v>
      </c>
      <c r="BX187" s="7">
        <v>0</v>
      </c>
      <c r="BY187" s="7">
        <v>0</v>
      </c>
      <c r="BZ187" s="7">
        <v>0</v>
      </c>
      <c r="CA187" s="7">
        <v>0</v>
      </c>
      <c r="CB187" s="7">
        <v>0</v>
      </c>
      <c r="CC187" s="7">
        <v>0</v>
      </c>
      <c r="CD187" s="7"/>
      <c r="CE187" s="7">
        <v>0</v>
      </c>
    </row>
    <row r="188" spans="1:83">
      <c r="A188" s="4" t="s">
        <v>229</v>
      </c>
      <c r="B188" s="6">
        <v>686</v>
      </c>
      <c r="C188" s="7">
        <v>1.3737881153618699E-3</v>
      </c>
      <c r="D188" s="7"/>
      <c r="E188" s="7">
        <v>1.3737881153618699E-3</v>
      </c>
      <c r="F188" s="7"/>
      <c r="G188" s="7">
        <v>1.3737881153618699E-3</v>
      </c>
      <c r="H188" s="7"/>
      <c r="I188" s="7">
        <v>1.3737881153618699E-3</v>
      </c>
      <c r="J188" s="7"/>
      <c r="K188" s="7">
        <v>1.3737881153618699E-3</v>
      </c>
      <c r="L188" s="7"/>
      <c r="M188" s="7">
        <v>1.3737881153618699E-3</v>
      </c>
      <c r="N188" s="7"/>
      <c r="O188" s="7">
        <v>1.3737881153618699E-3</v>
      </c>
      <c r="P188" s="7"/>
      <c r="Q188" s="7">
        <v>1.3737881153618699E-3</v>
      </c>
      <c r="R188" s="7"/>
      <c r="S188" s="7">
        <v>1.3737881153618699E-3</v>
      </c>
      <c r="T188" s="7"/>
      <c r="U188" s="7">
        <v>1.3737881153618699E-3</v>
      </c>
      <c r="V188" s="7"/>
      <c r="W188" s="7">
        <v>1.3737881153618699E-3</v>
      </c>
      <c r="X188" s="7"/>
      <c r="Y188" s="7">
        <v>1.3737881153618699E-3</v>
      </c>
      <c r="Z188" s="7"/>
      <c r="AA188" s="7">
        <v>1.3737881153618699E-3</v>
      </c>
      <c r="AB188" s="7"/>
      <c r="AC188" s="7">
        <v>8.4691811910001804E-4</v>
      </c>
      <c r="AD188" s="7"/>
      <c r="AE188" s="7">
        <v>8.4691811910001804E-4</v>
      </c>
      <c r="AF188" s="7"/>
      <c r="AG188" s="7">
        <v>5.2537650958282204E-4</v>
      </c>
      <c r="AH188" s="7"/>
      <c r="AI188" s="7">
        <v>4.9822416481540201E-4</v>
      </c>
      <c r="AJ188" s="7"/>
      <c r="AK188" s="7">
        <v>3.7628686347875099E-4</v>
      </c>
      <c r="AL188" s="7"/>
      <c r="AM188" s="7">
        <v>2.7520624192098298E-4</v>
      </c>
      <c r="AN188" s="7"/>
      <c r="AO188" s="7">
        <v>1.8773726908506699E-4</v>
      </c>
      <c r="AP188" s="7"/>
      <c r="AQ188" s="7">
        <v>9.3813133428404899E-5</v>
      </c>
      <c r="AR188" s="7"/>
      <c r="AS188" s="7">
        <v>5.2705564079026501E-5</v>
      </c>
      <c r="AT188" s="7"/>
      <c r="AU188" s="7">
        <v>0</v>
      </c>
      <c r="AV188" s="7"/>
      <c r="AW188" s="7">
        <v>0</v>
      </c>
      <c r="AX188" s="7"/>
      <c r="AY188" s="7">
        <v>0</v>
      </c>
      <c r="AZ188" s="7"/>
      <c r="BA188" s="7">
        <v>0</v>
      </c>
      <c r="BB188" s="7"/>
      <c r="BC188" s="7">
        <v>0</v>
      </c>
      <c r="BD188" s="7"/>
      <c r="BE188" s="7">
        <v>0</v>
      </c>
      <c r="BF188" s="7"/>
      <c r="BG188" s="7">
        <v>0</v>
      </c>
      <c r="BH188" s="7"/>
      <c r="BI188" s="7">
        <v>0</v>
      </c>
      <c r="BJ188" s="7"/>
      <c r="BK188" s="7">
        <v>0</v>
      </c>
      <c r="BL188" s="7"/>
      <c r="BM188" s="7">
        <v>0</v>
      </c>
      <c r="BN188" s="7"/>
      <c r="BO188" s="7">
        <v>0</v>
      </c>
      <c r="BP188" s="7"/>
      <c r="BQ188" s="7">
        <v>0</v>
      </c>
      <c r="BR188" s="7"/>
      <c r="BS188" s="7">
        <v>0</v>
      </c>
      <c r="BT188" s="7"/>
      <c r="BU188" s="7">
        <v>0</v>
      </c>
      <c r="BV188" s="7"/>
      <c r="BW188" s="7">
        <v>0</v>
      </c>
      <c r="BX188" s="7"/>
      <c r="BY188" s="7">
        <v>0</v>
      </c>
      <c r="BZ188" s="7"/>
      <c r="CA188" s="7">
        <v>0</v>
      </c>
      <c r="CB188" s="7"/>
      <c r="CC188" s="7">
        <v>0</v>
      </c>
      <c r="CD188" s="7"/>
      <c r="CE188" s="7">
        <v>0</v>
      </c>
    </row>
    <row r="189" spans="1:83">
      <c r="A189" s="4" t="s">
        <v>230</v>
      </c>
      <c r="B189" s="6">
        <v>707</v>
      </c>
      <c r="C189" s="7">
        <v>1.0970709959471699E-3</v>
      </c>
      <c r="D189" s="7">
        <v>2.6334939281579201E-3</v>
      </c>
      <c r="E189" s="7">
        <v>1.0970709959471699E-3</v>
      </c>
      <c r="F189" s="7">
        <v>2.6334939281579201E-3</v>
      </c>
      <c r="G189" s="7">
        <v>1.0970709959471699E-3</v>
      </c>
      <c r="H189" s="7">
        <v>2.6334939281579201E-3</v>
      </c>
      <c r="I189" s="7">
        <v>1.0970709959471699E-3</v>
      </c>
      <c r="J189" s="7">
        <v>2.6334939281579201E-3</v>
      </c>
      <c r="K189" s="7">
        <v>1.0970709959471699E-3</v>
      </c>
      <c r="L189" s="7">
        <v>2.6334939281579201E-3</v>
      </c>
      <c r="M189" s="7">
        <v>1.0970709959471699E-3</v>
      </c>
      <c r="N189" s="7">
        <v>2.6334939281579201E-3</v>
      </c>
      <c r="O189" s="7">
        <v>1.0970709959471699E-3</v>
      </c>
      <c r="P189" s="7">
        <v>2.6334939281579201E-3</v>
      </c>
      <c r="Q189" s="7">
        <v>1.0970709959471699E-3</v>
      </c>
      <c r="R189" s="7">
        <v>2.6334939281579201E-3</v>
      </c>
      <c r="S189" s="7">
        <v>1.0970709959471699E-3</v>
      </c>
      <c r="T189" s="7">
        <v>2.6334939281579201E-3</v>
      </c>
      <c r="U189" s="7">
        <v>1.0970709959471699E-3</v>
      </c>
      <c r="V189" s="7">
        <v>2.6334939281579201E-3</v>
      </c>
      <c r="W189" s="7">
        <v>1.0970709959471699E-3</v>
      </c>
      <c r="X189" s="7">
        <v>2.6334939281579201E-3</v>
      </c>
      <c r="Y189" s="7">
        <v>1.0970709959471699E-3</v>
      </c>
      <c r="Z189" s="7">
        <v>2.6334939281579201E-3</v>
      </c>
      <c r="AA189" s="7">
        <v>1.0970709959471699E-3</v>
      </c>
      <c r="AB189" s="7">
        <v>2.6334939281579201E-3</v>
      </c>
      <c r="AC189" s="7">
        <v>1.0970709959471699E-3</v>
      </c>
      <c r="AD189" s="7">
        <v>2.6334939281579201E-3</v>
      </c>
      <c r="AE189" s="7">
        <v>9.5887519367798596E-4</v>
      </c>
      <c r="AF189" s="7">
        <v>2.5942798531324602E-3</v>
      </c>
      <c r="AG189" s="7">
        <v>3.1406129480441301E-4</v>
      </c>
      <c r="AH189" s="7">
        <v>2.4370160566025301E-3</v>
      </c>
      <c r="AI189" s="7">
        <v>2.6851730507805003E-4</v>
      </c>
      <c r="AJ189" s="7">
        <v>1.2901288928187601E-3</v>
      </c>
      <c r="AK189" s="7">
        <v>0</v>
      </c>
      <c r="AL189" s="7">
        <v>7.4713057323385896E-4</v>
      </c>
      <c r="AM189" s="7">
        <v>0</v>
      </c>
      <c r="AN189" s="7">
        <v>2.9552811997003698E-4</v>
      </c>
      <c r="AO189" s="7">
        <v>0</v>
      </c>
      <c r="AP189" s="7">
        <v>9.8472200913829995E-5</v>
      </c>
      <c r="AQ189" s="7">
        <v>0</v>
      </c>
      <c r="AR189" s="7">
        <v>1.96535937812501E-5</v>
      </c>
      <c r="AS189" s="7">
        <v>0</v>
      </c>
      <c r="AT189" s="7">
        <v>0</v>
      </c>
      <c r="AU189" s="7">
        <v>0</v>
      </c>
      <c r="AV189" s="7">
        <v>0</v>
      </c>
      <c r="AW189" s="7">
        <v>0</v>
      </c>
      <c r="AX189" s="7">
        <v>0</v>
      </c>
      <c r="AY189" s="7">
        <v>0</v>
      </c>
      <c r="AZ189" s="7">
        <v>0</v>
      </c>
      <c r="BA189" s="7">
        <v>0</v>
      </c>
      <c r="BB189" s="7">
        <v>0</v>
      </c>
      <c r="BC189" s="7">
        <v>0</v>
      </c>
      <c r="BD189" s="7">
        <v>0</v>
      </c>
      <c r="BE189" s="7">
        <v>0</v>
      </c>
      <c r="BF189" s="7">
        <v>0</v>
      </c>
      <c r="BG189" s="7">
        <v>0</v>
      </c>
      <c r="BH189" s="7">
        <v>0</v>
      </c>
      <c r="BI189" s="7">
        <v>0</v>
      </c>
      <c r="BJ189" s="7">
        <v>0</v>
      </c>
      <c r="BK189" s="7">
        <v>0</v>
      </c>
      <c r="BL189" s="7">
        <v>0</v>
      </c>
      <c r="BM189" s="7">
        <v>0</v>
      </c>
      <c r="BN189" s="7">
        <v>0</v>
      </c>
      <c r="BO189" s="7">
        <v>0</v>
      </c>
      <c r="BP189" s="7">
        <v>0</v>
      </c>
      <c r="BQ189" s="7">
        <v>0</v>
      </c>
      <c r="BR189" s="7">
        <v>0</v>
      </c>
      <c r="BS189" s="7">
        <v>0</v>
      </c>
      <c r="BT189" s="7">
        <v>0</v>
      </c>
      <c r="BU189" s="7">
        <v>0</v>
      </c>
      <c r="BV189" s="7">
        <v>0</v>
      </c>
      <c r="BW189" s="7">
        <v>0</v>
      </c>
      <c r="BX189" s="7">
        <v>0</v>
      </c>
      <c r="BY189" s="7">
        <v>0</v>
      </c>
      <c r="BZ189" s="7">
        <v>0</v>
      </c>
      <c r="CA189" s="7">
        <v>0</v>
      </c>
      <c r="CB189" s="7">
        <v>0</v>
      </c>
      <c r="CC189" s="7">
        <v>0</v>
      </c>
      <c r="CD189" s="7"/>
      <c r="CE189" s="7">
        <v>0</v>
      </c>
    </row>
    <row r="190" spans="1:83">
      <c r="A190" s="4" t="s">
        <v>232</v>
      </c>
      <c r="B190" s="6">
        <v>646</v>
      </c>
      <c r="C190" s="7">
        <v>1.5253781088124E-3</v>
      </c>
      <c r="D190" s="7">
        <v>5.2898094981674996E-4</v>
      </c>
      <c r="E190" s="7">
        <v>1.5253781088124E-3</v>
      </c>
      <c r="F190" s="7">
        <v>5.2898094981674996E-4</v>
      </c>
      <c r="G190" s="7">
        <v>1.5253781088124E-3</v>
      </c>
      <c r="H190" s="7">
        <v>5.2898094981674996E-4</v>
      </c>
      <c r="I190" s="7">
        <v>1.5253781088124E-3</v>
      </c>
      <c r="J190" s="7">
        <v>5.2898094981674996E-4</v>
      </c>
      <c r="K190" s="7">
        <v>1.5253781088124E-3</v>
      </c>
      <c r="L190" s="7">
        <v>5.2898094981674996E-4</v>
      </c>
      <c r="M190" s="7">
        <v>1.5253781088124E-3</v>
      </c>
      <c r="N190" s="7">
        <v>5.2898094981674996E-4</v>
      </c>
      <c r="O190" s="7">
        <v>1.5253781088124E-3</v>
      </c>
      <c r="P190" s="7">
        <v>5.2898094981674996E-4</v>
      </c>
      <c r="Q190" s="7">
        <v>1.5253781088124E-3</v>
      </c>
      <c r="R190" s="7">
        <v>5.2898094981674996E-4</v>
      </c>
      <c r="S190" s="7">
        <v>1.5253781088124E-3</v>
      </c>
      <c r="T190" s="7">
        <v>5.2898094981674996E-4</v>
      </c>
      <c r="U190" s="7">
        <v>1.5253781088124E-3</v>
      </c>
      <c r="V190" s="7">
        <v>5.2898094981674996E-4</v>
      </c>
      <c r="W190" s="7">
        <v>1.5253781088124E-3</v>
      </c>
      <c r="X190" s="7">
        <v>5.2898094981674996E-4</v>
      </c>
      <c r="Y190" s="7">
        <v>1.5253781088124E-3</v>
      </c>
      <c r="Z190" s="7">
        <v>5.1547127968146699E-4</v>
      </c>
      <c r="AA190" s="7">
        <v>1.5253781088124E-3</v>
      </c>
      <c r="AB190" s="7">
        <v>4.6129221224285E-4</v>
      </c>
      <c r="AC190" s="7">
        <v>1.5253781088124E-3</v>
      </c>
      <c r="AD190" s="7">
        <v>3.4602254285125801E-4</v>
      </c>
      <c r="AE190" s="7">
        <v>1.10863873231637E-3</v>
      </c>
      <c r="AF190" s="7">
        <v>2.10369890731925E-4</v>
      </c>
      <c r="AG190" s="7">
        <v>1.01388874258154E-3</v>
      </c>
      <c r="AH190" s="7">
        <v>1.01812612280513E-4</v>
      </c>
      <c r="AI190" s="7">
        <v>6.3440302091642795E-4</v>
      </c>
      <c r="AJ190" s="7">
        <v>3.3924731132434898E-5</v>
      </c>
      <c r="AK190" s="7">
        <v>5.2781083721596797E-4</v>
      </c>
      <c r="AL190" s="7">
        <v>6.7708742023469998E-6</v>
      </c>
      <c r="AM190" s="7">
        <v>3.7842460235446203E-4</v>
      </c>
      <c r="AN190" s="7">
        <v>0</v>
      </c>
      <c r="AO190" s="7">
        <v>3.1463352591529101E-4</v>
      </c>
      <c r="AP190" s="7">
        <v>0</v>
      </c>
      <c r="AQ190" s="7">
        <v>2.56802593272881E-4</v>
      </c>
      <c r="AR190" s="7">
        <v>0</v>
      </c>
      <c r="AS190" s="7">
        <v>2.19956594229775E-4</v>
      </c>
      <c r="AT190" s="7">
        <v>0</v>
      </c>
      <c r="AU190" s="7">
        <v>1.8369702885557499E-4</v>
      </c>
      <c r="AV190" s="7">
        <v>0</v>
      </c>
      <c r="AW190" s="7">
        <v>1.66565367952841E-4</v>
      </c>
      <c r="AX190" s="7">
        <v>0</v>
      </c>
      <c r="AY190" s="7">
        <v>1.58641847524203E-4</v>
      </c>
      <c r="AZ190" s="7">
        <v>0</v>
      </c>
      <c r="BA190" s="7">
        <v>1.3008647403354401E-4</v>
      </c>
      <c r="BB190" s="7">
        <v>0</v>
      </c>
      <c r="BC190" s="7">
        <v>1.129887570427E-4</v>
      </c>
      <c r="BD190" s="7">
        <v>0</v>
      </c>
      <c r="BE190" s="7">
        <v>8.9563939616080806E-5</v>
      </c>
      <c r="BF190" s="7">
        <v>0</v>
      </c>
      <c r="BG190" s="7">
        <v>4.0478848612569898E-5</v>
      </c>
      <c r="BH190" s="7">
        <v>0</v>
      </c>
      <c r="BI190" s="7">
        <v>1.67388173309408E-5</v>
      </c>
      <c r="BJ190" s="7">
        <v>0</v>
      </c>
      <c r="BK190" s="7">
        <v>1.22760832227017E-5</v>
      </c>
      <c r="BL190" s="7">
        <v>0</v>
      </c>
      <c r="BM190" s="7">
        <v>6.6574589753773203E-6</v>
      </c>
      <c r="BN190" s="7">
        <v>0</v>
      </c>
      <c r="BO190" s="7">
        <v>9.5516632589157204E-8</v>
      </c>
      <c r="BP190" s="7">
        <v>0</v>
      </c>
      <c r="BQ190" s="7">
        <v>4.3677822850227597E-8</v>
      </c>
      <c r="BR190" s="7">
        <v>0</v>
      </c>
      <c r="BS190" s="7">
        <v>0</v>
      </c>
      <c r="BT190" s="7">
        <v>0</v>
      </c>
      <c r="BU190" s="7">
        <v>0</v>
      </c>
      <c r="BV190" s="7">
        <v>0</v>
      </c>
      <c r="BW190" s="7">
        <v>0</v>
      </c>
      <c r="BX190" s="7">
        <v>0</v>
      </c>
      <c r="BY190" s="7">
        <v>0</v>
      </c>
      <c r="BZ190" s="7">
        <v>0</v>
      </c>
      <c r="CA190" s="7">
        <v>0</v>
      </c>
      <c r="CB190" s="7">
        <v>0</v>
      </c>
      <c r="CC190" s="7">
        <v>0</v>
      </c>
      <c r="CD190" s="7"/>
      <c r="CE190" s="7">
        <v>0</v>
      </c>
    </row>
    <row r="191" spans="1:83">
      <c r="A191" s="4" t="s">
        <v>234</v>
      </c>
      <c r="B191" s="6">
        <v>11</v>
      </c>
      <c r="C191" s="7">
        <v>1.49973252851308E-3</v>
      </c>
      <c r="D191" s="7">
        <v>3.2078618740827199E-4</v>
      </c>
      <c r="E191" s="7">
        <v>1.49973252851308E-3</v>
      </c>
      <c r="F191" s="7">
        <v>3.2078618740827199E-4</v>
      </c>
      <c r="G191" s="7">
        <v>1.49973252851308E-3</v>
      </c>
      <c r="H191" s="7">
        <v>3.2078618740827199E-4</v>
      </c>
      <c r="I191" s="7">
        <v>1.49973252851308E-3</v>
      </c>
      <c r="J191" s="7">
        <v>3.2078618740827199E-4</v>
      </c>
      <c r="K191" s="7">
        <v>1.49973252851308E-3</v>
      </c>
      <c r="L191" s="7">
        <v>3.2078618740827199E-4</v>
      </c>
      <c r="M191" s="7">
        <v>1.49973252851308E-3</v>
      </c>
      <c r="N191" s="7">
        <v>3.2078618740827199E-4</v>
      </c>
      <c r="O191" s="7">
        <v>1.49973252851308E-3</v>
      </c>
      <c r="P191" s="7">
        <v>3.2078618740827199E-4</v>
      </c>
      <c r="Q191" s="7">
        <v>1.49973252851308E-3</v>
      </c>
      <c r="R191" s="7">
        <v>3.2078618740827199E-4</v>
      </c>
      <c r="S191" s="7">
        <v>1.49973252851308E-3</v>
      </c>
      <c r="T191" s="7">
        <v>3.2078618740827199E-4</v>
      </c>
      <c r="U191" s="7">
        <v>1.49973252851308E-3</v>
      </c>
      <c r="V191" s="7">
        <v>3.2078618740827199E-4</v>
      </c>
      <c r="W191" s="7">
        <v>1.49973252851308E-3</v>
      </c>
      <c r="X191" s="7">
        <v>3.2078618740827199E-4</v>
      </c>
      <c r="Y191" s="7">
        <v>1.49973252851308E-3</v>
      </c>
      <c r="Z191" s="7">
        <v>3.2078618740827199E-4</v>
      </c>
      <c r="AA191" s="7">
        <v>1.49973252851308E-3</v>
      </c>
      <c r="AB191" s="7">
        <v>3.2078618740827199E-4</v>
      </c>
      <c r="AC191" s="7">
        <v>1.00478709106525E-3</v>
      </c>
      <c r="AD191" s="7">
        <v>3.2078618740827199E-4</v>
      </c>
      <c r="AE191" s="7">
        <v>9.5110340082101897E-4</v>
      </c>
      <c r="AF191" s="7">
        <v>3.2078618740827199E-4</v>
      </c>
      <c r="AG191" s="7">
        <v>6.3857763127950998E-4</v>
      </c>
      <c r="AH191" s="7">
        <v>3.2078618740827199E-4</v>
      </c>
      <c r="AI191" s="7">
        <v>4.5073838763910301E-4</v>
      </c>
      <c r="AJ191" s="7">
        <v>2.8291061563726397E-4</v>
      </c>
      <c r="AK191" s="7">
        <v>4.2656094512724901E-4</v>
      </c>
      <c r="AL191" s="7">
        <v>2.4941790733391198E-4</v>
      </c>
      <c r="AM191" s="7">
        <v>3.26663005441623E-4</v>
      </c>
      <c r="AN191" s="7">
        <v>2.1957070607711801E-4</v>
      </c>
      <c r="AO191" s="7">
        <v>2.2790681564946799E-4</v>
      </c>
      <c r="AP191" s="7">
        <v>1.9275570550847301E-4</v>
      </c>
      <c r="AQ191" s="7">
        <v>1.5961734938024999E-4</v>
      </c>
      <c r="AR191" s="7">
        <v>1.65818027958632E-4</v>
      </c>
      <c r="AS191" s="7">
        <v>1.12172519073238E-4</v>
      </c>
      <c r="AT191" s="7">
        <v>1.3114404181939699E-4</v>
      </c>
      <c r="AU191" s="7">
        <v>4.9754888102471702E-5</v>
      </c>
      <c r="AV191" s="7">
        <v>8.1944399600186897E-5</v>
      </c>
      <c r="AW191" s="7">
        <v>1.4521194250620701E-5</v>
      </c>
      <c r="AX191" s="7">
        <v>3.7669535979324401E-5</v>
      </c>
      <c r="AY191" s="7">
        <v>9.7692541893919208E-6</v>
      </c>
      <c r="AZ191" s="7">
        <v>1.2025912196125401E-5</v>
      </c>
      <c r="BA191" s="7">
        <v>5.5480476946528198E-6</v>
      </c>
      <c r="BB191" s="7">
        <v>1.87234078903833E-6</v>
      </c>
      <c r="BC191" s="7">
        <v>2.1684154109061699E-6</v>
      </c>
      <c r="BD191" s="7">
        <v>0</v>
      </c>
      <c r="BE191" s="7">
        <v>8.7055876275939499E-7</v>
      </c>
      <c r="BF191" s="7">
        <v>0</v>
      </c>
      <c r="BG191" s="7">
        <v>4.4510110569181902E-8</v>
      </c>
      <c r="BH191" s="7">
        <v>0</v>
      </c>
      <c r="BI191" s="7">
        <v>0</v>
      </c>
      <c r="BJ191" s="7">
        <v>0</v>
      </c>
      <c r="BK191" s="7">
        <v>0</v>
      </c>
      <c r="BL191" s="7">
        <v>0</v>
      </c>
      <c r="BM191" s="7">
        <v>0</v>
      </c>
      <c r="BN191" s="7">
        <v>0</v>
      </c>
      <c r="BO191" s="7">
        <v>0</v>
      </c>
      <c r="BP191" s="7">
        <v>0</v>
      </c>
      <c r="BQ191" s="7">
        <v>0</v>
      </c>
      <c r="BR191" s="7">
        <v>0</v>
      </c>
      <c r="BS191" s="7">
        <v>0</v>
      </c>
      <c r="BT191" s="7">
        <v>0</v>
      </c>
      <c r="BU191" s="7">
        <v>0</v>
      </c>
      <c r="BV191" s="7">
        <v>0</v>
      </c>
      <c r="BW191" s="7">
        <v>0</v>
      </c>
      <c r="BX191" s="7">
        <v>0</v>
      </c>
      <c r="BY191" s="7">
        <v>0</v>
      </c>
      <c r="BZ191" s="7">
        <v>0</v>
      </c>
      <c r="CA191" s="7">
        <v>0</v>
      </c>
      <c r="CB191" s="7">
        <v>0</v>
      </c>
      <c r="CC191" s="7">
        <v>0</v>
      </c>
      <c r="CD191" s="7"/>
      <c r="CE191" s="7">
        <v>0</v>
      </c>
    </row>
    <row r="192" spans="1:83">
      <c r="A192" s="4" t="s">
        <v>235</v>
      </c>
      <c r="B192" s="6">
        <v>188</v>
      </c>
      <c r="C192" s="7">
        <v>8.2846428428089798E-5</v>
      </c>
      <c r="D192" s="7"/>
      <c r="E192" s="7">
        <v>8.2846428428089798E-5</v>
      </c>
      <c r="F192" s="7"/>
      <c r="G192" s="7">
        <v>8.2846428428089798E-5</v>
      </c>
      <c r="H192" s="7"/>
      <c r="I192" s="7">
        <v>8.2846428428089798E-5</v>
      </c>
      <c r="J192" s="7"/>
      <c r="K192" s="7">
        <v>8.2846428428089798E-5</v>
      </c>
      <c r="L192" s="7"/>
      <c r="M192" s="7">
        <v>8.2846428428089798E-5</v>
      </c>
      <c r="N192" s="7"/>
      <c r="O192" s="7">
        <v>8.2846428428089798E-5</v>
      </c>
      <c r="P192" s="7"/>
      <c r="Q192" s="7">
        <v>8.2846428428089798E-5</v>
      </c>
      <c r="R192" s="7"/>
      <c r="S192" s="7">
        <v>8.2846428428089798E-5</v>
      </c>
      <c r="T192" s="7"/>
      <c r="U192" s="7">
        <v>8.2846428428089798E-5</v>
      </c>
      <c r="V192" s="7"/>
      <c r="W192" s="7">
        <v>8.2846428428089798E-5</v>
      </c>
      <c r="X192" s="7"/>
      <c r="Y192" s="7">
        <v>8.2846428428089798E-5</v>
      </c>
      <c r="Z192" s="7"/>
      <c r="AA192" s="7">
        <v>8.2846428428089798E-5</v>
      </c>
      <c r="AB192" s="7"/>
      <c r="AC192" s="7">
        <v>5.7272334013359299E-5</v>
      </c>
      <c r="AD192" s="7"/>
      <c r="AE192" s="7">
        <v>5.1527361871185703E-5</v>
      </c>
      <c r="AF192" s="7"/>
      <c r="AG192" s="7">
        <v>4.2350424899382998E-5</v>
      </c>
      <c r="AH192" s="7"/>
      <c r="AI192" s="7">
        <v>4.2337123399198098E-5</v>
      </c>
      <c r="AJ192" s="7"/>
      <c r="AK192" s="7">
        <v>3.9819817149574798E-5</v>
      </c>
      <c r="AL192" s="7"/>
      <c r="AM192" s="7">
        <v>3.8911757960302203E-5</v>
      </c>
      <c r="AN192" s="7"/>
      <c r="AO192" s="7">
        <v>3.7545371774628797E-5</v>
      </c>
      <c r="AP192" s="7"/>
      <c r="AQ192" s="7">
        <v>3.4927157786818502E-5</v>
      </c>
      <c r="AR192" s="7"/>
      <c r="AS192" s="7">
        <v>3.05073134577785E-5</v>
      </c>
      <c r="AT192" s="7"/>
      <c r="AU192" s="7">
        <v>2.6968501530092199E-5</v>
      </c>
      <c r="AV192" s="7"/>
      <c r="AW192" s="7">
        <v>2.3616114334593499E-5</v>
      </c>
      <c r="AX192" s="7"/>
      <c r="AY192" s="7">
        <v>1.6889138481170701E-5</v>
      </c>
      <c r="AZ192" s="7"/>
      <c r="BA192" s="7">
        <v>5.58713204767975E-6</v>
      </c>
      <c r="BB192" s="7"/>
      <c r="BC192" s="7">
        <v>4.8928485065212001E-6</v>
      </c>
      <c r="BD192" s="7"/>
      <c r="BE192" s="7">
        <v>2.9907654314860202E-6</v>
      </c>
      <c r="BF192" s="7"/>
      <c r="BG192" s="7">
        <v>1.20569539354311E-6</v>
      </c>
      <c r="BH192" s="7"/>
      <c r="BI192" s="7">
        <v>4.8273347375008095E-7</v>
      </c>
      <c r="BJ192" s="7"/>
      <c r="BK192" s="7">
        <v>2.0416258383434E-7</v>
      </c>
      <c r="BL192" s="7"/>
      <c r="BM192" s="7">
        <v>3.8981705539719203E-8</v>
      </c>
      <c r="BN192" s="7"/>
      <c r="BO192" s="7">
        <v>1.00982815700325E-8</v>
      </c>
      <c r="BP192" s="7"/>
      <c r="BQ192" s="7">
        <v>0</v>
      </c>
      <c r="BR192" s="7"/>
      <c r="BS192" s="7">
        <v>0</v>
      </c>
      <c r="BT192" s="7"/>
      <c r="BU192" s="7">
        <v>0</v>
      </c>
      <c r="BV192" s="7"/>
      <c r="BW192" s="7">
        <v>0</v>
      </c>
      <c r="BX192" s="7"/>
      <c r="BY192" s="7">
        <v>0</v>
      </c>
      <c r="BZ192" s="7"/>
      <c r="CA192" s="7">
        <v>0</v>
      </c>
      <c r="CB192" s="7"/>
      <c r="CC192" s="7">
        <v>0</v>
      </c>
      <c r="CD192" s="7"/>
      <c r="CE192" s="7">
        <v>0</v>
      </c>
    </row>
    <row r="193" spans="1:83">
      <c r="A193" s="4" t="s">
        <v>236</v>
      </c>
      <c r="B193" s="6">
        <v>187</v>
      </c>
      <c r="C193" s="7">
        <v>6.8044503594515103E-5</v>
      </c>
      <c r="D193" s="7"/>
      <c r="E193" s="7">
        <v>6.8044503594515103E-5</v>
      </c>
      <c r="F193" s="7"/>
      <c r="G193" s="7">
        <v>6.8044503594515103E-5</v>
      </c>
      <c r="H193" s="7"/>
      <c r="I193" s="7">
        <v>6.8044503594515103E-5</v>
      </c>
      <c r="J193" s="7"/>
      <c r="K193" s="7">
        <v>6.8044503594515103E-5</v>
      </c>
      <c r="L193" s="7"/>
      <c r="M193" s="7">
        <v>6.8044503594515103E-5</v>
      </c>
      <c r="N193" s="7"/>
      <c r="O193" s="7">
        <v>6.8044503594515103E-5</v>
      </c>
      <c r="P193" s="7"/>
      <c r="Q193" s="7">
        <v>6.8044503594515103E-5</v>
      </c>
      <c r="R193" s="7"/>
      <c r="S193" s="7">
        <v>6.8044503594515103E-5</v>
      </c>
      <c r="T193" s="7"/>
      <c r="U193" s="7">
        <v>6.8044503594515103E-5</v>
      </c>
      <c r="V193" s="7"/>
      <c r="W193" s="7">
        <v>6.8044503594515103E-5</v>
      </c>
      <c r="X193" s="7"/>
      <c r="Y193" s="7">
        <v>6.8044503594515103E-5</v>
      </c>
      <c r="Z193" s="7"/>
      <c r="AA193" s="7">
        <v>6.8044503594515103E-5</v>
      </c>
      <c r="AB193" s="7"/>
      <c r="AC193" s="7">
        <v>4.0388417273871401E-5</v>
      </c>
      <c r="AD193" s="7"/>
      <c r="AE193" s="7">
        <v>4.0388417273871401E-5</v>
      </c>
      <c r="AF193" s="7"/>
      <c r="AG193" s="7">
        <v>3.8394414137658098E-5</v>
      </c>
      <c r="AH193" s="7"/>
      <c r="AI193" s="7">
        <v>2.9071841182172999E-5</v>
      </c>
      <c r="AJ193" s="7"/>
      <c r="AK193" s="7">
        <v>2.6465191139068299E-5</v>
      </c>
      <c r="AL193" s="7"/>
      <c r="AM193" s="7">
        <v>2.5633731462934198E-5</v>
      </c>
      <c r="AN193" s="7"/>
      <c r="AO193" s="7">
        <v>2.3230109799559201E-5</v>
      </c>
      <c r="AP193" s="7"/>
      <c r="AQ193" s="7">
        <v>2.1211666689135E-5</v>
      </c>
      <c r="AR193" s="7"/>
      <c r="AS193" s="7">
        <v>1.7887886804064199E-5</v>
      </c>
      <c r="AT193" s="7"/>
      <c r="AU193" s="7">
        <v>1.48114844316785E-5</v>
      </c>
      <c r="AV193" s="7"/>
      <c r="AW193" s="7">
        <v>1.10849970483695E-5</v>
      </c>
      <c r="AX193" s="7"/>
      <c r="AY193" s="7">
        <v>7.5170331525214904E-6</v>
      </c>
      <c r="AZ193" s="7"/>
      <c r="BA193" s="7">
        <v>4.8499602654216499E-6</v>
      </c>
      <c r="BB193" s="7"/>
      <c r="BC193" s="7">
        <v>3.8482653112967098E-6</v>
      </c>
      <c r="BD193" s="7"/>
      <c r="BE193" s="7">
        <v>2.3975724007214302E-6</v>
      </c>
      <c r="BF193" s="7"/>
      <c r="BG193" s="7">
        <v>1.1563656898468801E-6</v>
      </c>
      <c r="BH193" s="7"/>
      <c r="BI193" s="7">
        <v>4.8821966994249698E-7</v>
      </c>
      <c r="BJ193" s="7"/>
      <c r="BK193" s="7">
        <v>2.2309067188905001E-7</v>
      </c>
      <c r="BL193" s="7"/>
      <c r="BM193" s="7">
        <v>8.3538922394733102E-8</v>
      </c>
      <c r="BN193" s="7"/>
      <c r="BO193" s="7">
        <v>1.08796726863497E-8</v>
      </c>
      <c r="BP193" s="7"/>
      <c r="BQ193" s="7">
        <v>4.0430285850522998E-9</v>
      </c>
      <c r="BR193" s="7"/>
      <c r="BS193" s="7">
        <v>0</v>
      </c>
      <c r="BT193" s="7"/>
      <c r="BU193" s="7">
        <v>0</v>
      </c>
      <c r="BV193" s="7"/>
      <c r="BW193" s="7">
        <v>0</v>
      </c>
      <c r="BX193" s="7"/>
      <c r="BY193" s="7">
        <v>0</v>
      </c>
      <c r="BZ193" s="7"/>
      <c r="CA193" s="7">
        <v>0</v>
      </c>
      <c r="CB193" s="7"/>
      <c r="CC193" s="7">
        <v>0</v>
      </c>
      <c r="CD193" s="7"/>
      <c r="CE193" s="7">
        <v>0</v>
      </c>
    </row>
    <row r="194" spans="1:83">
      <c r="A194" s="4" t="s">
        <v>419</v>
      </c>
      <c r="B194" s="6">
        <v>2</v>
      </c>
      <c r="C194" s="7">
        <v>1.1662494315240401E-3</v>
      </c>
      <c r="D194" s="7">
        <v>2.0406797040216401E-3</v>
      </c>
      <c r="E194" s="7">
        <v>1.1662494315240401E-3</v>
      </c>
      <c r="F194" s="7">
        <v>2.0406797040216401E-3</v>
      </c>
      <c r="G194" s="7">
        <v>1.1662494315240401E-3</v>
      </c>
      <c r="H194" s="7">
        <v>2.0406797040216401E-3</v>
      </c>
      <c r="I194" s="7">
        <v>1.1662494315240401E-3</v>
      </c>
      <c r="J194" s="7">
        <v>2.0406797040216401E-3</v>
      </c>
      <c r="K194" s="7">
        <v>1.1662494315240401E-3</v>
      </c>
      <c r="L194" s="7">
        <v>2.0406797040216401E-3</v>
      </c>
      <c r="M194" s="7">
        <v>1.1662494315240401E-3</v>
      </c>
      <c r="N194" s="7">
        <v>2.0406797040216401E-3</v>
      </c>
      <c r="O194" s="7">
        <v>1.1662494315240401E-3</v>
      </c>
      <c r="P194" s="7">
        <v>2.0406797040216401E-3</v>
      </c>
      <c r="Q194" s="7">
        <v>1.1662494315240401E-3</v>
      </c>
      <c r="R194" s="7">
        <v>2.0406797040216401E-3</v>
      </c>
      <c r="S194" s="7">
        <v>1.1662494315240401E-3</v>
      </c>
      <c r="T194" s="7">
        <v>2.0406797040216401E-3</v>
      </c>
      <c r="U194" s="7">
        <v>1.1662494315240401E-3</v>
      </c>
      <c r="V194" s="7">
        <v>2.0406797040216401E-3</v>
      </c>
      <c r="W194" s="7">
        <v>1.1662494315240401E-3</v>
      </c>
      <c r="X194" s="7">
        <v>2.0406797040216401E-3</v>
      </c>
      <c r="Y194" s="7">
        <v>1.1662494315240401E-3</v>
      </c>
      <c r="Z194" s="7">
        <v>2.0406797040216401E-3</v>
      </c>
      <c r="AA194" s="7">
        <v>1.0873617616944599E-3</v>
      </c>
      <c r="AB194" s="7">
        <v>2.0406797040216401E-3</v>
      </c>
      <c r="AC194" s="7">
        <v>1.0873617616944599E-3</v>
      </c>
      <c r="AD194" s="7">
        <v>1.9913743941989202E-3</v>
      </c>
      <c r="AE194" s="7">
        <v>1.05170515030125E-3</v>
      </c>
      <c r="AF194" s="7">
        <v>1.79364079454691E-3</v>
      </c>
      <c r="AG194" s="7">
        <v>1.0445097741698E-3</v>
      </c>
      <c r="AH194" s="7">
        <v>1.3811037384910099E-3</v>
      </c>
      <c r="AI194" s="7">
        <v>9.6124542605465196E-4</v>
      </c>
      <c r="AJ194" s="7">
        <v>7.4985742373867798E-4</v>
      </c>
      <c r="AK194" s="7">
        <v>7.4711325956481798E-4</v>
      </c>
      <c r="AL194" s="7">
        <v>2.6522831887239399E-4</v>
      </c>
      <c r="AM194" s="7">
        <v>5.7777781302260304E-4</v>
      </c>
      <c r="AN194" s="7">
        <v>8.2954540917381394E-5</v>
      </c>
      <c r="AO194" s="7">
        <v>4.27011224343011E-4</v>
      </c>
      <c r="AP194" s="7">
        <v>1.65564985282182E-5</v>
      </c>
      <c r="AQ194" s="7">
        <v>3.4995697910396702E-4</v>
      </c>
      <c r="AR194" s="7">
        <v>0</v>
      </c>
      <c r="AS194" s="7">
        <v>3.01380345139283E-4</v>
      </c>
      <c r="AT194" s="7">
        <v>0</v>
      </c>
      <c r="AU194" s="7">
        <v>2.1886623538875901E-4</v>
      </c>
      <c r="AV194" s="7">
        <v>0</v>
      </c>
      <c r="AW194" s="7">
        <v>1.1988907420639501E-4</v>
      </c>
      <c r="AX194" s="7">
        <v>0</v>
      </c>
      <c r="AY194" s="7">
        <v>1.0054130634383401E-4</v>
      </c>
      <c r="AZ194" s="7">
        <v>0</v>
      </c>
      <c r="BA194" s="7">
        <v>9.3441454270750697E-5</v>
      </c>
      <c r="BB194" s="7">
        <v>0</v>
      </c>
      <c r="BC194" s="7">
        <v>7.4899515857869498E-5</v>
      </c>
      <c r="BD194" s="7">
        <v>0</v>
      </c>
      <c r="BE194" s="7">
        <v>2.9216936592428599E-5</v>
      </c>
      <c r="BF194" s="7">
        <v>0</v>
      </c>
      <c r="BG194" s="7">
        <v>2.4728950154724101E-6</v>
      </c>
      <c r="BH194" s="7">
        <v>0</v>
      </c>
      <c r="BI194" s="7">
        <v>0</v>
      </c>
      <c r="BJ194" s="7">
        <v>0</v>
      </c>
      <c r="BK194" s="7">
        <v>0</v>
      </c>
      <c r="BL194" s="7">
        <v>0</v>
      </c>
      <c r="BM194" s="7">
        <v>0</v>
      </c>
      <c r="BN194" s="7">
        <v>0</v>
      </c>
      <c r="BO194" s="7">
        <v>0</v>
      </c>
      <c r="BP194" s="7">
        <v>0</v>
      </c>
      <c r="BQ194" s="7">
        <v>0</v>
      </c>
      <c r="BR194" s="7">
        <v>0</v>
      </c>
      <c r="BS194" s="7">
        <v>0</v>
      </c>
      <c r="BT194" s="7">
        <v>0</v>
      </c>
      <c r="BU194" s="7">
        <v>0</v>
      </c>
      <c r="BV194" s="7">
        <v>0</v>
      </c>
      <c r="BW194" s="7">
        <v>0</v>
      </c>
      <c r="BX194" s="7">
        <v>0</v>
      </c>
      <c r="BY194" s="7">
        <v>0</v>
      </c>
      <c r="BZ194" s="7">
        <v>0</v>
      </c>
      <c r="CA194" s="7">
        <v>0</v>
      </c>
      <c r="CB194" s="7">
        <v>0</v>
      </c>
      <c r="CC194" s="7">
        <v>0</v>
      </c>
      <c r="CD194" s="7"/>
      <c r="CE194" s="7">
        <v>0</v>
      </c>
    </row>
    <row r="195" spans="1:83">
      <c r="A195" s="4" t="s">
        <v>237</v>
      </c>
      <c r="B195" s="6">
        <v>711</v>
      </c>
      <c r="C195" s="7">
        <v>8.0495099981223498E-4</v>
      </c>
      <c r="D195" s="7"/>
      <c r="E195" s="7">
        <v>8.0495099981223498E-4</v>
      </c>
      <c r="F195" s="7"/>
      <c r="G195" s="7">
        <v>8.0495099981223498E-4</v>
      </c>
      <c r="H195" s="7"/>
      <c r="I195" s="7">
        <v>8.0495099981223498E-4</v>
      </c>
      <c r="J195" s="7"/>
      <c r="K195" s="7">
        <v>8.0495099981223498E-4</v>
      </c>
      <c r="L195" s="7"/>
      <c r="M195" s="7">
        <v>8.0495099981223498E-4</v>
      </c>
      <c r="N195" s="7"/>
      <c r="O195" s="7">
        <v>8.0495099981223498E-4</v>
      </c>
      <c r="P195" s="7"/>
      <c r="Q195" s="7">
        <v>8.0495099981223498E-4</v>
      </c>
      <c r="R195" s="7"/>
      <c r="S195" s="7">
        <v>8.0495099981223498E-4</v>
      </c>
      <c r="T195" s="7"/>
      <c r="U195" s="7">
        <v>8.0495099981223498E-4</v>
      </c>
      <c r="V195" s="7"/>
      <c r="W195" s="7">
        <v>8.0495099981223498E-4</v>
      </c>
      <c r="X195" s="7"/>
      <c r="Y195" s="7">
        <v>8.0495099981223498E-4</v>
      </c>
      <c r="Z195" s="7"/>
      <c r="AA195" s="7">
        <v>8.0495099981223498E-4</v>
      </c>
      <c r="AB195" s="7"/>
      <c r="AC195" s="7">
        <v>8.0495099981223498E-4</v>
      </c>
      <c r="AD195" s="7"/>
      <c r="AE195" s="7">
        <v>8.0495099981223498E-4</v>
      </c>
      <c r="AF195" s="7"/>
      <c r="AG195" s="7">
        <v>8.0472541052536203E-4</v>
      </c>
      <c r="AH195" s="7"/>
      <c r="AI195" s="7">
        <v>8.0463609577243703E-4</v>
      </c>
      <c r="AJ195" s="7"/>
      <c r="AK195" s="7">
        <v>7.8663387021173895E-4</v>
      </c>
      <c r="AL195" s="7"/>
      <c r="AM195" s="7">
        <v>7.4296824665224495E-4</v>
      </c>
      <c r="AN195" s="7"/>
      <c r="AO195" s="7">
        <v>6.31848713695075E-4</v>
      </c>
      <c r="AP195" s="7"/>
      <c r="AQ195" s="7">
        <v>5.2906254625899101E-4</v>
      </c>
      <c r="AR195" s="7"/>
      <c r="AS195" s="7">
        <v>4.4156257704423699E-4</v>
      </c>
      <c r="AT195" s="7"/>
      <c r="AU195" s="7">
        <v>3.6371752970137798E-4</v>
      </c>
      <c r="AV195" s="7"/>
      <c r="AW195" s="7">
        <v>1.77464828285911E-4</v>
      </c>
      <c r="AX195" s="7"/>
      <c r="AY195" s="7">
        <v>1.0789828854854099E-4</v>
      </c>
      <c r="AZ195" s="7"/>
      <c r="BA195" s="7">
        <v>9.5618935373942599E-5</v>
      </c>
      <c r="BB195" s="7"/>
      <c r="BC195" s="7">
        <v>6.1939358514325802E-5</v>
      </c>
      <c r="BD195" s="7"/>
      <c r="BE195" s="7">
        <v>2.2518878768909999E-5</v>
      </c>
      <c r="BF195" s="7"/>
      <c r="BG195" s="7">
        <v>2.0883397583002901E-6</v>
      </c>
      <c r="BH195" s="7"/>
      <c r="BI195" s="7">
        <v>0</v>
      </c>
      <c r="BJ195" s="7"/>
      <c r="BK195" s="7">
        <v>0</v>
      </c>
      <c r="BL195" s="7"/>
      <c r="BM195" s="7">
        <v>0</v>
      </c>
      <c r="BN195" s="7"/>
      <c r="BO195" s="7">
        <v>0</v>
      </c>
      <c r="BP195" s="7"/>
      <c r="BQ195" s="7">
        <v>0</v>
      </c>
      <c r="BR195" s="7"/>
      <c r="BS195" s="7">
        <v>0</v>
      </c>
      <c r="BT195" s="7"/>
      <c r="BU195" s="7">
        <v>0</v>
      </c>
      <c r="BV195" s="7"/>
      <c r="BW195" s="7">
        <v>0</v>
      </c>
      <c r="BX195" s="7"/>
      <c r="BY195" s="7">
        <v>0</v>
      </c>
      <c r="BZ195" s="7"/>
      <c r="CA195" s="7">
        <v>0</v>
      </c>
      <c r="CB195" s="7"/>
      <c r="CC195" s="7">
        <v>0</v>
      </c>
      <c r="CD195" s="7"/>
      <c r="CE195" s="7">
        <v>0</v>
      </c>
    </row>
    <row r="196" spans="1:83">
      <c r="A196" s="4" t="s">
        <v>238</v>
      </c>
      <c r="B196" s="6">
        <v>713</v>
      </c>
      <c r="C196" s="7">
        <v>1.23306785945905E-3</v>
      </c>
      <c r="D196" s="7"/>
      <c r="E196" s="7">
        <v>1.23306785945905E-3</v>
      </c>
      <c r="F196" s="7"/>
      <c r="G196" s="7">
        <v>1.23306785945905E-3</v>
      </c>
      <c r="H196" s="7"/>
      <c r="I196" s="7">
        <v>1.23306785945905E-3</v>
      </c>
      <c r="J196" s="7"/>
      <c r="K196" s="7">
        <v>1.23306785945905E-3</v>
      </c>
      <c r="L196" s="7"/>
      <c r="M196" s="7">
        <v>1.23306785945905E-3</v>
      </c>
      <c r="N196" s="7"/>
      <c r="O196" s="7">
        <v>1.23306785945905E-3</v>
      </c>
      <c r="P196" s="7"/>
      <c r="Q196" s="7">
        <v>1.23306785945905E-3</v>
      </c>
      <c r="R196" s="7"/>
      <c r="S196" s="7">
        <v>1.23306785945905E-3</v>
      </c>
      <c r="T196" s="7"/>
      <c r="U196" s="7">
        <v>1.23306785945905E-3</v>
      </c>
      <c r="V196" s="7"/>
      <c r="W196" s="7">
        <v>1.23306785945905E-3</v>
      </c>
      <c r="X196" s="7"/>
      <c r="Y196" s="7">
        <v>1.23306785945905E-3</v>
      </c>
      <c r="Z196" s="7"/>
      <c r="AA196" s="7">
        <v>1.23306785945905E-3</v>
      </c>
      <c r="AB196" s="7"/>
      <c r="AC196" s="7">
        <v>7.9363784213358404E-4</v>
      </c>
      <c r="AD196" s="7"/>
      <c r="AE196" s="7">
        <v>7.9307317921064897E-4</v>
      </c>
      <c r="AF196" s="7"/>
      <c r="AG196" s="7">
        <v>6.4534812117849098E-4</v>
      </c>
      <c r="AH196" s="7"/>
      <c r="AI196" s="7">
        <v>6.32067441836869E-4</v>
      </c>
      <c r="AJ196" s="7"/>
      <c r="AK196" s="7">
        <v>5.3635653652684204E-4</v>
      </c>
      <c r="AL196" s="7"/>
      <c r="AM196" s="7">
        <v>5.1135270532065005E-4</v>
      </c>
      <c r="AN196" s="7"/>
      <c r="AO196" s="7">
        <v>4.1275207973553697E-4</v>
      </c>
      <c r="AP196" s="7"/>
      <c r="AQ196" s="7">
        <v>3.1741598043695898E-4</v>
      </c>
      <c r="AR196" s="7"/>
      <c r="AS196" s="7">
        <v>2.2836959538066E-4</v>
      </c>
      <c r="AT196" s="7"/>
      <c r="AU196" s="7">
        <v>1.4250915604445701E-4</v>
      </c>
      <c r="AV196" s="7"/>
      <c r="AW196" s="7">
        <v>6.1323468043492996E-5</v>
      </c>
      <c r="AX196" s="7"/>
      <c r="AY196" s="7">
        <v>2.7716458051787401E-5</v>
      </c>
      <c r="AZ196" s="7"/>
      <c r="BA196" s="7">
        <v>2.09628339724821E-5</v>
      </c>
      <c r="BB196" s="7"/>
      <c r="BC196" s="7">
        <v>6.3860319112822904E-6</v>
      </c>
      <c r="BD196" s="7"/>
      <c r="BE196" s="7">
        <v>1.62697996920055E-6</v>
      </c>
      <c r="BF196" s="7"/>
      <c r="BG196" s="7">
        <v>2.2453889622668199E-7</v>
      </c>
      <c r="BH196" s="7"/>
      <c r="BI196" s="7">
        <v>0</v>
      </c>
      <c r="BJ196" s="7"/>
      <c r="BK196" s="7">
        <v>0</v>
      </c>
      <c r="BL196" s="7"/>
      <c r="BM196" s="7">
        <v>0</v>
      </c>
      <c r="BN196" s="7"/>
      <c r="BO196" s="7">
        <v>0</v>
      </c>
      <c r="BP196" s="7"/>
      <c r="BQ196" s="7">
        <v>0</v>
      </c>
      <c r="BR196" s="7"/>
      <c r="BS196" s="7">
        <v>0</v>
      </c>
      <c r="BT196" s="7"/>
      <c r="BU196" s="7">
        <v>0</v>
      </c>
      <c r="BV196" s="7"/>
      <c r="BW196" s="7">
        <v>0</v>
      </c>
      <c r="BX196" s="7"/>
      <c r="BY196" s="7">
        <v>0</v>
      </c>
      <c r="BZ196" s="7"/>
      <c r="CA196" s="7">
        <v>0</v>
      </c>
      <c r="CB196" s="7"/>
      <c r="CC196" s="7">
        <v>0</v>
      </c>
      <c r="CD196" s="7"/>
      <c r="CE196" s="7">
        <v>0</v>
      </c>
    </row>
    <row r="197" spans="1:83">
      <c r="A197" s="4" t="s">
        <v>239</v>
      </c>
      <c r="B197" s="6">
        <v>156</v>
      </c>
      <c r="C197" s="7">
        <v>5.2890242956842395E-4</v>
      </c>
      <c r="D197" s="7"/>
      <c r="E197" s="7">
        <v>5.2890242956842395E-4</v>
      </c>
      <c r="F197" s="7"/>
      <c r="G197" s="7">
        <v>5.2890242956842395E-4</v>
      </c>
      <c r="H197" s="7"/>
      <c r="I197" s="7">
        <v>5.2890242956842395E-4</v>
      </c>
      <c r="J197" s="7"/>
      <c r="K197" s="7">
        <v>5.2890242956842395E-4</v>
      </c>
      <c r="L197" s="7"/>
      <c r="M197" s="7">
        <v>5.2890242956842395E-4</v>
      </c>
      <c r="N197" s="7"/>
      <c r="O197" s="7">
        <v>5.2890242956842395E-4</v>
      </c>
      <c r="P197" s="7"/>
      <c r="Q197" s="7">
        <v>5.2890242956842395E-4</v>
      </c>
      <c r="R197" s="7"/>
      <c r="S197" s="7">
        <v>5.2890242956842395E-4</v>
      </c>
      <c r="T197" s="7"/>
      <c r="U197" s="7">
        <v>5.2890242956842395E-4</v>
      </c>
      <c r="V197" s="7"/>
      <c r="W197" s="7">
        <v>5.2890242956842395E-4</v>
      </c>
      <c r="X197" s="7"/>
      <c r="Y197" s="7">
        <v>3.3617416832540397E-4</v>
      </c>
      <c r="Z197" s="7"/>
      <c r="AA197" s="7">
        <v>3.3617416832540397E-4</v>
      </c>
      <c r="AB197" s="7"/>
      <c r="AC197" s="7">
        <v>2.0323772548979399E-4</v>
      </c>
      <c r="AD197" s="7"/>
      <c r="AE197" s="7">
        <v>1.9724573107060599E-4</v>
      </c>
      <c r="AF197" s="7"/>
      <c r="AG197" s="7">
        <v>1.6263884073853101E-4</v>
      </c>
      <c r="AH197" s="7"/>
      <c r="AI197" s="7">
        <v>1.3368905798952601E-4</v>
      </c>
      <c r="AJ197" s="7"/>
      <c r="AK197" s="7">
        <v>9.6803334944378698E-5</v>
      </c>
      <c r="AL197" s="7"/>
      <c r="AM197" s="7">
        <v>6.1562883529890097E-5</v>
      </c>
      <c r="AN197" s="7"/>
      <c r="AO197" s="7">
        <v>3.2471366063354198E-5</v>
      </c>
      <c r="AP197" s="7"/>
      <c r="AQ197" s="7">
        <v>9.1357435700601198E-6</v>
      </c>
      <c r="AR197" s="7"/>
      <c r="AS197" s="7">
        <v>0</v>
      </c>
      <c r="AT197" s="7"/>
      <c r="AU197" s="7">
        <v>0</v>
      </c>
      <c r="AV197" s="7"/>
      <c r="AW197" s="7">
        <v>0</v>
      </c>
      <c r="AX197" s="7"/>
      <c r="AY197" s="7">
        <v>0</v>
      </c>
      <c r="AZ197" s="7"/>
      <c r="BA197" s="7">
        <v>0</v>
      </c>
      <c r="BB197" s="7"/>
      <c r="BC197" s="7">
        <v>0</v>
      </c>
      <c r="BD197" s="7"/>
      <c r="BE197" s="7">
        <v>0</v>
      </c>
      <c r="BF197" s="7"/>
      <c r="BG197" s="7">
        <v>0</v>
      </c>
      <c r="BH197" s="7"/>
      <c r="BI197" s="7">
        <v>0</v>
      </c>
      <c r="BJ197" s="7"/>
      <c r="BK197" s="7">
        <v>0</v>
      </c>
      <c r="BL197" s="7"/>
      <c r="BM197" s="7">
        <v>0</v>
      </c>
      <c r="BN197" s="7"/>
      <c r="BO197" s="7">
        <v>0</v>
      </c>
      <c r="BP197" s="7"/>
      <c r="BQ197" s="7">
        <v>0</v>
      </c>
      <c r="BR197" s="7"/>
      <c r="BS197" s="7">
        <v>0</v>
      </c>
      <c r="BT197" s="7"/>
      <c r="BU197" s="7">
        <v>0</v>
      </c>
      <c r="BV197" s="7"/>
      <c r="BW197" s="7">
        <v>0</v>
      </c>
      <c r="BX197" s="7"/>
      <c r="BY197" s="7">
        <v>0</v>
      </c>
      <c r="BZ197" s="7"/>
      <c r="CA197" s="7">
        <v>0</v>
      </c>
      <c r="CB197" s="7"/>
      <c r="CC197" s="7">
        <v>0</v>
      </c>
      <c r="CD197" s="7"/>
      <c r="CE197" s="7">
        <v>0</v>
      </c>
    </row>
    <row r="198" spans="1:83">
      <c r="A198" s="4" t="s">
        <v>240</v>
      </c>
      <c r="B198" s="6">
        <v>122</v>
      </c>
      <c r="C198" s="7">
        <v>8.7544032695306196E-4</v>
      </c>
      <c r="D198" s="7">
        <v>1.07838575255E-3</v>
      </c>
      <c r="E198" s="7">
        <v>8.7544032695306196E-4</v>
      </c>
      <c r="F198" s="7">
        <v>1.07838575255E-3</v>
      </c>
      <c r="G198" s="7">
        <v>8.7544032695306196E-4</v>
      </c>
      <c r="H198" s="7">
        <v>1.07838575255E-3</v>
      </c>
      <c r="I198" s="7">
        <v>8.7544032695306196E-4</v>
      </c>
      <c r="J198" s="7">
        <v>1.07838575255E-3</v>
      </c>
      <c r="K198" s="7">
        <v>8.7544032695306196E-4</v>
      </c>
      <c r="L198" s="7">
        <v>1.07838575255E-3</v>
      </c>
      <c r="M198" s="7">
        <v>8.7544032695306196E-4</v>
      </c>
      <c r="N198" s="7">
        <v>1.07838575255E-3</v>
      </c>
      <c r="O198" s="7">
        <v>8.7544032695306196E-4</v>
      </c>
      <c r="P198" s="7">
        <v>1.07838575255E-3</v>
      </c>
      <c r="Q198" s="7">
        <v>8.7544032695306196E-4</v>
      </c>
      <c r="R198" s="7">
        <v>1.07838575255E-3</v>
      </c>
      <c r="S198" s="7">
        <v>8.7544032695306196E-4</v>
      </c>
      <c r="T198" s="7">
        <v>1.07838575255E-3</v>
      </c>
      <c r="U198" s="7">
        <v>8.7544032695306196E-4</v>
      </c>
      <c r="V198" s="7">
        <v>1.07838575255E-3</v>
      </c>
      <c r="W198" s="7">
        <v>7.1179531178523401E-4</v>
      </c>
      <c r="X198" s="7">
        <v>1.07838575255E-3</v>
      </c>
      <c r="Y198" s="7">
        <v>6.9117710349051798E-4</v>
      </c>
      <c r="Z198" s="7">
        <v>1.07838575255E-3</v>
      </c>
      <c r="AA198" s="7">
        <v>5.8894931715088397E-4</v>
      </c>
      <c r="AB198" s="7">
        <v>1.07838575255E-3</v>
      </c>
      <c r="AC198" s="7">
        <v>5.5729414566380096E-4</v>
      </c>
      <c r="AD198" s="7">
        <v>1.07838575255E-3</v>
      </c>
      <c r="AE198" s="7">
        <v>5.4834239755022999E-4</v>
      </c>
      <c r="AF198" s="7">
        <v>1.07838575255E-3</v>
      </c>
      <c r="AG198" s="7">
        <v>5.3652098113649504E-4</v>
      </c>
      <c r="AH198" s="7">
        <v>1.07838575255E-3</v>
      </c>
      <c r="AI198" s="7">
        <v>5.1832920118170399E-4</v>
      </c>
      <c r="AJ198" s="7">
        <v>9.2917257557532495E-4</v>
      </c>
      <c r="AK198" s="7">
        <v>4.8201550910578701E-4</v>
      </c>
      <c r="AL198" s="7">
        <v>7.6361158905537097E-4</v>
      </c>
      <c r="AM198" s="7">
        <v>4.4088379327826002E-4</v>
      </c>
      <c r="AN198" s="7">
        <v>5.6632009397649503E-4</v>
      </c>
      <c r="AO198" s="7">
        <v>4.1262135753453399E-4</v>
      </c>
      <c r="AP198" s="7">
        <v>4.2072622588149402E-4</v>
      </c>
      <c r="AQ198" s="7">
        <v>3.6506432952462201E-4</v>
      </c>
      <c r="AR198" s="7">
        <v>2.9479812622802102E-4</v>
      </c>
      <c r="AS198" s="7">
        <v>3.06501506780835E-4</v>
      </c>
      <c r="AT198" s="7">
        <v>2.2304222252376001E-4</v>
      </c>
      <c r="AU198" s="7">
        <v>2.5318045773286202E-4</v>
      </c>
      <c r="AV198" s="7">
        <v>1.8134118449245301E-4</v>
      </c>
      <c r="AW198" s="7">
        <v>1.9258873246565599E-4</v>
      </c>
      <c r="AX198" s="7">
        <v>1.50973071358032E-4</v>
      </c>
      <c r="AY198" s="7">
        <v>1.5818714144380801E-4</v>
      </c>
      <c r="AZ198" s="7">
        <v>1.13293298818181E-4</v>
      </c>
      <c r="BA198" s="7">
        <v>8.8560045218767498E-5</v>
      </c>
      <c r="BB198" s="7">
        <v>5.8866756406910999E-5</v>
      </c>
      <c r="BC198" s="7">
        <v>5.9479191230463699E-5</v>
      </c>
      <c r="BD198" s="7">
        <v>2.2615768345045299E-5</v>
      </c>
      <c r="BE198" s="7">
        <v>1.15048649108208E-5</v>
      </c>
      <c r="BF198" s="7">
        <v>4.5137726178607201E-6</v>
      </c>
      <c r="BG198" s="7">
        <v>3.98760275400926E-7</v>
      </c>
      <c r="BH198" s="7">
        <v>0</v>
      </c>
      <c r="BI198" s="7">
        <v>0</v>
      </c>
      <c r="BJ198" s="7">
        <v>0</v>
      </c>
      <c r="BK198" s="7">
        <v>0</v>
      </c>
      <c r="BL198" s="7">
        <v>0</v>
      </c>
      <c r="BM198" s="7">
        <v>0</v>
      </c>
      <c r="BN198" s="7">
        <v>0</v>
      </c>
      <c r="BO198" s="7">
        <v>0</v>
      </c>
      <c r="BP198" s="7">
        <v>0</v>
      </c>
      <c r="BQ198" s="7">
        <v>0</v>
      </c>
      <c r="BR198" s="7">
        <v>0</v>
      </c>
      <c r="BS198" s="7">
        <v>0</v>
      </c>
      <c r="BT198" s="7">
        <v>0</v>
      </c>
      <c r="BU198" s="7">
        <v>0</v>
      </c>
      <c r="BV198" s="7">
        <v>0</v>
      </c>
      <c r="BW198" s="7">
        <v>0</v>
      </c>
      <c r="BX198" s="7">
        <v>0</v>
      </c>
      <c r="BY198" s="7">
        <v>0</v>
      </c>
      <c r="BZ198" s="7">
        <v>0</v>
      </c>
      <c r="CA198" s="7">
        <v>0</v>
      </c>
      <c r="CB198" s="7">
        <v>0</v>
      </c>
      <c r="CC198" s="7">
        <v>0</v>
      </c>
      <c r="CD198" s="7"/>
      <c r="CE198" s="7">
        <v>0</v>
      </c>
    </row>
    <row r="199" spans="1:83">
      <c r="A199" s="4" t="s">
        <v>241</v>
      </c>
      <c r="B199" s="6">
        <v>235</v>
      </c>
      <c r="C199" s="7">
        <v>1.48306930997993E-3</v>
      </c>
      <c r="D199" s="7">
        <v>6.2468032488845605E-4</v>
      </c>
      <c r="E199" s="7">
        <v>1.48306930997993E-3</v>
      </c>
      <c r="F199" s="7">
        <v>6.2468032488845605E-4</v>
      </c>
      <c r="G199" s="7">
        <v>1.48306930997993E-3</v>
      </c>
      <c r="H199" s="7">
        <v>6.2468032488845605E-4</v>
      </c>
      <c r="I199" s="7">
        <v>1.48306930997993E-3</v>
      </c>
      <c r="J199" s="7">
        <v>6.2468032488845605E-4</v>
      </c>
      <c r="K199" s="7">
        <v>1.48306930997993E-3</v>
      </c>
      <c r="L199" s="7">
        <v>6.2468032488845605E-4</v>
      </c>
      <c r="M199" s="7">
        <v>1.48306930997993E-3</v>
      </c>
      <c r="N199" s="7">
        <v>6.2468032488845605E-4</v>
      </c>
      <c r="O199" s="7">
        <v>1.48306930997993E-3</v>
      </c>
      <c r="P199" s="7">
        <v>6.2468032488845605E-4</v>
      </c>
      <c r="Q199" s="7">
        <v>1.48306930997993E-3</v>
      </c>
      <c r="R199" s="7">
        <v>6.2468032488845605E-4</v>
      </c>
      <c r="S199" s="7">
        <v>1.48306930997993E-3</v>
      </c>
      <c r="T199" s="7">
        <v>6.2468032488845605E-4</v>
      </c>
      <c r="U199" s="7">
        <v>1.48306930997993E-3</v>
      </c>
      <c r="V199" s="7">
        <v>6.2468032488845605E-4</v>
      </c>
      <c r="W199" s="7">
        <v>1.48306930997993E-3</v>
      </c>
      <c r="X199" s="7">
        <v>6.2468032488845605E-4</v>
      </c>
      <c r="Y199" s="7">
        <v>1.48306930997993E-3</v>
      </c>
      <c r="Z199" s="7">
        <v>6.2468032488845605E-4</v>
      </c>
      <c r="AA199" s="7">
        <v>1.48306930997993E-3</v>
      </c>
      <c r="AB199" s="7">
        <v>6.2468032488845605E-4</v>
      </c>
      <c r="AC199" s="7">
        <v>8.42853765352629E-4</v>
      </c>
      <c r="AD199" s="7">
        <v>6.2468032488845605E-4</v>
      </c>
      <c r="AE199" s="7">
        <v>8.42853765352629E-4</v>
      </c>
      <c r="AF199" s="7">
        <v>6.2468032488845605E-4</v>
      </c>
      <c r="AG199" s="7">
        <v>5.8187208191658505E-4</v>
      </c>
      <c r="AH199" s="7">
        <v>6.2468032488845605E-4</v>
      </c>
      <c r="AI199" s="7">
        <v>5.7829077887498997E-4</v>
      </c>
      <c r="AJ199" s="7">
        <v>5.6468637249697696E-4</v>
      </c>
      <c r="AK199" s="7">
        <v>5.2260431074925399E-4</v>
      </c>
      <c r="AL199" s="7">
        <v>5.0996900374185804E-4</v>
      </c>
      <c r="AM199" s="7">
        <v>4.8987698495479598E-4</v>
      </c>
      <c r="AN199" s="7">
        <v>4.6143553869674899E-4</v>
      </c>
      <c r="AO199" s="7">
        <v>4.5963771735978598E-4</v>
      </c>
      <c r="AP199" s="7">
        <v>4.1385015504932598E-4</v>
      </c>
      <c r="AQ199" s="7">
        <v>4.3523440526343398E-4</v>
      </c>
      <c r="AR199" s="7">
        <v>3.5744353154309701E-4</v>
      </c>
      <c r="AS199" s="7">
        <v>4.1922578215986201E-4</v>
      </c>
      <c r="AT199" s="7">
        <v>2.8337700821474802E-4</v>
      </c>
      <c r="AU199" s="7">
        <v>3.8834890468773299E-4</v>
      </c>
      <c r="AV199" s="7">
        <v>2.16062803943102E-4</v>
      </c>
      <c r="AW199" s="7">
        <v>3.3158841371416499E-4</v>
      </c>
      <c r="AX199" s="7">
        <v>1.6492656887845801E-4</v>
      </c>
      <c r="AY199" s="7">
        <v>2.8274919718385198E-4</v>
      </c>
      <c r="AZ199" s="7">
        <v>1.15284444565289E-4</v>
      </c>
      <c r="BA199" s="7">
        <v>1.9031463814994399E-4</v>
      </c>
      <c r="BB199" s="7">
        <v>5.8747889252440698E-5</v>
      </c>
      <c r="BC199" s="7">
        <v>1.2030205013716399E-4</v>
      </c>
      <c r="BD199" s="7">
        <v>2.2570101279407799E-5</v>
      </c>
      <c r="BE199" s="7">
        <v>3.0903314461838397E-5</v>
      </c>
      <c r="BF199" s="7">
        <v>4.5046581475024796E-6</v>
      </c>
      <c r="BG199" s="7">
        <v>2.4120638731522601E-7</v>
      </c>
      <c r="BH199" s="7">
        <v>0</v>
      </c>
      <c r="BI199" s="7">
        <v>0</v>
      </c>
      <c r="BJ199" s="7">
        <v>0</v>
      </c>
      <c r="BK199" s="7">
        <v>0</v>
      </c>
      <c r="BL199" s="7">
        <v>0</v>
      </c>
      <c r="BM199" s="7">
        <v>0</v>
      </c>
      <c r="BN199" s="7">
        <v>0</v>
      </c>
      <c r="BO199" s="7">
        <v>0</v>
      </c>
      <c r="BP199" s="7">
        <v>0</v>
      </c>
      <c r="BQ199" s="7">
        <v>0</v>
      </c>
      <c r="BR199" s="7">
        <v>0</v>
      </c>
      <c r="BS199" s="7">
        <v>0</v>
      </c>
      <c r="BT199" s="7">
        <v>0</v>
      </c>
      <c r="BU199" s="7">
        <v>0</v>
      </c>
      <c r="BV199" s="7">
        <v>0</v>
      </c>
      <c r="BW199" s="7">
        <v>0</v>
      </c>
      <c r="BX199" s="7">
        <v>0</v>
      </c>
      <c r="BY199" s="7">
        <v>0</v>
      </c>
      <c r="BZ199" s="7">
        <v>0</v>
      </c>
      <c r="CA199" s="7">
        <v>0</v>
      </c>
      <c r="CB199" s="7">
        <v>0</v>
      </c>
      <c r="CC199" s="7">
        <v>0</v>
      </c>
      <c r="CD199" s="7"/>
      <c r="CE199" s="7">
        <v>0</v>
      </c>
    </row>
    <row r="200" spans="1:83">
      <c r="A200" s="4" t="s">
        <v>420</v>
      </c>
      <c r="B200" s="6">
        <v>234</v>
      </c>
      <c r="C200" s="7">
        <v>1.1451430445265499E-3</v>
      </c>
      <c r="D200" s="7">
        <v>6.2982203678594499E-4</v>
      </c>
      <c r="E200" s="7">
        <v>1.1451430445265499E-3</v>
      </c>
      <c r="F200" s="7">
        <v>6.2982203678594499E-4</v>
      </c>
      <c r="G200" s="7">
        <v>1.1451430445265499E-3</v>
      </c>
      <c r="H200" s="7">
        <v>6.2982203678594499E-4</v>
      </c>
      <c r="I200" s="7">
        <v>1.1451430445265499E-3</v>
      </c>
      <c r="J200" s="7">
        <v>6.2982203678594499E-4</v>
      </c>
      <c r="K200" s="7">
        <v>1.1451430445265499E-3</v>
      </c>
      <c r="L200" s="7">
        <v>6.2982203678594499E-4</v>
      </c>
      <c r="M200" s="7">
        <v>1.1451430445265499E-3</v>
      </c>
      <c r="N200" s="7">
        <v>6.2982203678594499E-4</v>
      </c>
      <c r="O200" s="7">
        <v>1.1451430445265499E-3</v>
      </c>
      <c r="P200" s="7">
        <v>6.2982203678594499E-4</v>
      </c>
      <c r="Q200" s="7">
        <v>1.1451430445265499E-3</v>
      </c>
      <c r="R200" s="7">
        <v>6.2982203678594499E-4</v>
      </c>
      <c r="S200" s="7">
        <v>1.1451430445265499E-3</v>
      </c>
      <c r="T200" s="7">
        <v>6.2982203678594499E-4</v>
      </c>
      <c r="U200" s="7">
        <v>1.1451430445265499E-3</v>
      </c>
      <c r="V200" s="7">
        <v>6.2982203678594499E-4</v>
      </c>
      <c r="W200" s="7">
        <v>1.1451430445265499E-3</v>
      </c>
      <c r="X200" s="7">
        <v>6.2982203678594499E-4</v>
      </c>
      <c r="Y200" s="7">
        <v>1.1451430445265499E-3</v>
      </c>
      <c r="Z200" s="7">
        <v>6.2982203678594499E-4</v>
      </c>
      <c r="AA200" s="7">
        <v>1.1451430445265499E-3</v>
      </c>
      <c r="AB200" s="7">
        <v>6.2982203678594499E-4</v>
      </c>
      <c r="AC200" s="7">
        <v>6.8723461661047698E-4</v>
      </c>
      <c r="AD200" s="7">
        <v>6.2982203678594499E-4</v>
      </c>
      <c r="AE200" s="7">
        <v>6.8723461661047698E-4</v>
      </c>
      <c r="AF200" s="7">
        <v>6.2982203678594499E-4</v>
      </c>
      <c r="AG200" s="7">
        <v>4.9652843302553198E-4</v>
      </c>
      <c r="AH200" s="7">
        <v>6.2982203678594499E-4</v>
      </c>
      <c r="AI200" s="7">
        <v>4.9437553324987299E-4</v>
      </c>
      <c r="AJ200" s="7">
        <v>5.6926670018825104E-4</v>
      </c>
      <c r="AK200" s="7">
        <v>4.4527853653132101E-4</v>
      </c>
      <c r="AL200" s="7">
        <v>5.14044505115068E-4</v>
      </c>
      <c r="AM200" s="7">
        <v>4.1729130023425101E-4</v>
      </c>
      <c r="AN200" s="7">
        <v>4.6506052048908499E-4</v>
      </c>
      <c r="AO200" s="7">
        <v>3.9875513237861798E-4</v>
      </c>
      <c r="AP200" s="7">
        <v>4.1702921378644099E-4</v>
      </c>
      <c r="AQ200" s="7">
        <v>3.7529431392496098E-4</v>
      </c>
      <c r="AR200" s="7">
        <v>3.6007349059322E-4</v>
      </c>
      <c r="AS200" s="7">
        <v>3.5687171206776302E-4</v>
      </c>
      <c r="AT200" s="7">
        <v>2.8525809052319602E-4</v>
      </c>
      <c r="AU200" s="7">
        <v>3.2179360440859198E-4</v>
      </c>
      <c r="AV200" s="7">
        <v>2.17273224933001E-4</v>
      </c>
      <c r="AW200" s="7">
        <v>2.5516549683095698E-4</v>
      </c>
      <c r="AX200" s="7">
        <v>1.6570126860781601E-4</v>
      </c>
      <c r="AY200" s="7">
        <v>1.9843128336715201E-4</v>
      </c>
      <c r="AZ200" s="7">
        <v>1.15767669377966E-4</v>
      </c>
      <c r="BA200" s="7">
        <v>1.28236666775521E-4</v>
      </c>
      <c r="BB200" s="7">
        <v>5.8985623561381199E-5</v>
      </c>
      <c r="BC200" s="7">
        <v>8.6622071659408603E-5</v>
      </c>
      <c r="BD200" s="7">
        <v>2.26614354106827E-5</v>
      </c>
      <c r="BE200" s="7">
        <v>3.24365989542129E-5</v>
      </c>
      <c r="BF200" s="7">
        <v>4.5228870882189403E-6</v>
      </c>
      <c r="BG200" s="7">
        <v>2.5371153676311202E-6</v>
      </c>
      <c r="BH200" s="7">
        <v>0</v>
      </c>
      <c r="BI200" s="7">
        <v>1.3387414845404699E-7</v>
      </c>
      <c r="BJ200" s="7">
        <v>0</v>
      </c>
      <c r="BK200" s="7">
        <v>0</v>
      </c>
      <c r="BL200" s="7">
        <v>0</v>
      </c>
      <c r="BM200" s="7">
        <v>0</v>
      </c>
      <c r="BN200" s="7">
        <v>0</v>
      </c>
      <c r="BO200" s="7">
        <v>0</v>
      </c>
      <c r="BP200" s="7">
        <v>0</v>
      </c>
      <c r="BQ200" s="7">
        <v>0</v>
      </c>
      <c r="BR200" s="7">
        <v>0</v>
      </c>
      <c r="BS200" s="7">
        <v>0</v>
      </c>
      <c r="BT200" s="7">
        <v>0</v>
      </c>
      <c r="BU200" s="7">
        <v>0</v>
      </c>
      <c r="BV200" s="7">
        <v>0</v>
      </c>
      <c r="BW200" s="7">
        <v>0</v>
      </c>
      <c r="BX200" s="7">
        <v>0</v>
      </c>
      <c r="BY200" s="7">
        <v>0</v>
      </c>
      <c r="BZ200" s="7">
        <v>0</v>
      </c>
      <c r="CA200" s="7">
        <v>0</v>
      </c>
      <c r="CB200" s="7">
        <v>0</v>
      </c>
      <c r="CC200" s="7">
        <v>0</v>
      </c>
      <c r="CD200" s="7"/>
      <c r="CE200" s="7">
        <v>0</v>
      </c>
    </row>
    <row r="201" spans="1:83">
      <c r="A201" s="4" t="s">
        <v>422</v>
      </c>
      <c r="B201" s="6">
        <v>216</v>
      </c>
      <c r="C201" s="7">
        <v>2.8018645360251698E-3</v>
      </c>
      <c r="D201" s="7">
        <v>9.4872688223773295E-4</v>
      </c>
      <c r="E201" s="7">
        <v>2.8018645360251698E-3</v>
      </c>
      <c r="F201" s="7">
        <v>9.4872688223773295E-4</v>
      </c>
      <c r="G201" s="7">
        <v>2.8018645360251698E-3</v>
      </c>
      <c r="H201" s="7">
        <v>9.4872688223773295E-4</v>
      </c>
      <c r="I201" s="7">
        <v>2.8018645360251698E-3</v>
      </c>
      <c r="J201" s="7">
        <v>9.4872688223773295E-4</v>
      </c>
      <c r="K201" s="7">
        <v>2.8018645360251698E-3</v>
      </c>
      <c r="L201" s="7">
        <v>9.4872688223773295E-4</v>
      </c>
      <c r="M201" s="7">
        <v>2.8018645360251698E-3</v>
      </c>
      <c r="N201" s="7">
        <v>9.4872688223773295E-4</v>
      </c>
      <c r="O201" s="7">
        <v>2.8018645360251698E-3</v>
      </c>
      <c r="P201" s="7">
        <v>9.4872688223773295E-4</v>
      </c>
      <c r="Q201" s="7">
        <v>2.80075027885196E-3</v>
      </c>
      <c r="R201" s="7">
        <v>9.4872688223773295E-4</v>
      </c>
      <c r="S201" s="7">
        <v>2.80075027885196E-3</v>
      </c>
      <c r="T201" s="7">
        <v>9.4872688223773295E-4</v>
      </c>
      <c r="U201" s="7">
        <v>2.79331744669706E-3</v>
      </c>
      <c r="V201" s="7">
        <v>9.4872688223773295E-4</v>
      </c>
      <c r="W201" s="7">
        <v>2.4191024809781699E-3</v>
      </c>
      <c r="X201" s="7">
        <v>9.4872688223773295E-4</v>
      </c>
      <c r="Y201" s="7">
        <v>1.56545863907156E-3</v>
      </c>
      <c r="Z201" s="7">
        <v>9.4872688223773295E-4</v>
      </c>
      <c r="AA201" s="7">
        <v>1.37375326475233E-3</v>
      </c>
      <c r="AB201" s="7">
        <v>9.4872688223773295E-4</v>
      </c>
      <c r="AC201" s="7">
        <v>9.6724059220042798E-4</v>
      </c>
      <c r="AD201" s="7">
        <v>9.4872688223773295E-4</v>
      </c>
      <c r="AE201" s="7">
        <v>7.7999602951836099E-4</v>
      </c>
      <c r="AF201" s="7">
        <v>9.3459985246145704E-4</v>
      </c>
      <c r="AG201" s="7">
        <v>6.2541395436446301E-4</v>
      </c>
      <c r="AH201" s="7">
        <v>8.7794493111329201E-4</v>
      </c>
      <c r="AI201" s="7">
        <v>4.7727434101582801E-4</v>
      </c>
      <c r="AJ201" s="7">
        <v>4.6477417285137698E-4</v>
      </c>
      <c r="AK201" s="7">
        <v>3.4195656345753001E-4</v>
      </c>
      <c r="AL201" s="7">
        <v>2.6915682310474598E-4</v>
      </c>
      <c r="AM201" s="7">
        <v>2.6375842150250998E-4</v>
      </c>
      <c r="AN201" s="7">
        <v>1.0646520535891101E-4</v>
      </c>
      <c r="AO201" s="7">
        <v>2.2831928674586701E-4</v>
      </c>
      <c r="AP201" s="7">
        <v>3.5475010274815702E-5</v>
      </c>
      <c r="AQ201" s="7">
        <v>1.9517631983245401E-4</v>
      </c>
      <c r="AR201" s="7">
        <v>7.0802869729315503E-6</v>
      </c>
      <c r="AS201" s="7">
        <v>1.3287157290824901E-4</v>
      </c>
      <c r="AT201" s="7">
        <v>0</v>
      </c>
      <c r="AU201" s="7">
        <v>6.3724886408603705E-5</v>
      </c>
      <c r="AV201" s="7">
        <v>0</v>
      </c>
      <c r="AW201" s="7">
        <v>4.2494062514149602E-5</v>
      </c>
      <c r="AX201" s="7">
        <v>0</v>
      </c>
      <c r="AY201" s="7">
        <v>3.59308651899306E-5</v>
      </c>
      <c r="AZ201" s="7">
        <v>0</v>
      </c>
      <c r="BA201" s="7">
        <v>3.2450796931496098E-5</v>
      </c>
      <c r="BB201" s="7">
        <v>0</v>
      </c>
      <c r="BC201" s="7">
        <v>2.5167265472501402E-5</v>
      </c>
      <c r="BD201" s="7">
        <v>0</v>
      </c>
      <c r="BE201" s="7">
        <v>1.0710202204889199E-5</v>
      </c>
      <c r="BF201" s="7">
        <v>0</v>
      </c>
      <c r="BG201" s="7">
        <v>1.5079601322841499E-6</v>
      </c>
      <c r="BH201" s="7">
        <v>0</v>
      </c>
      <c r="BI201" s="7">
        <v>0</v>
      </c>
      <c r="BJ201" s="7">
        <v>0</v>
      </c>
      <c r="BK201" s="7">
        <v>0</v>
      </c>
      <c r="BL201" s="7">
        <v>0</v>
      </c>
      <c r="BM201" s="7">
        <v>0</v>
      </c>
      <c r="BN201" s="7">
        <v>0</v>
      </c>
      <c r="BO201" s="7">
        <v>0</v>
      </c>
      <c r="BP201" s="7">
        <v>0</v>
      </c>
      <c r="BQ201" s="7">
        <v>0</v>
      </c>
      <c r="BR201" s="7">
        <v>0</v>
      </c>
      <c r="BS201" s="7">
        <v>0</v>
      </c>
      <c r="BT201" s="7">
        <v>0</v>
      </c>
      <c r="BU201" s="7">
        <v>0</v>
      </c>
      <c r="BV201" s="7">
        <v>0</v>
      </c>
      <c r="BW201" s="7">
        <v>0</v>
      </c>
      <c r="BX201" s="7">
        <v>0</v>
      </c>
      <c r="BY201" s="7">
        <v>0</v>
      </c>
      <c r="BZ201" s="7">
        <v>0</v>
      </c>
      <c r="CA201" s="7">
        <v>0</v>
      </c>
      <c r="CB201" s="7">
        <v>0</v>
      </c>
      <c r="CC201" s="7">
        <v>0</v>
      </c>
      <c r="CD201" s="7"/>
      <c r="CE201" s="7">
        <v>0</v>
      </c>
    </row>
    <row r="202" spans="1:83">
      <c r="A202" s="4" t="s">
        <v>243</v>
      </c>
      <c r="B202" s="6">
        <v>83</v>
      </c>
      <c r="C202" s="7">
        <v>3.2656208015638199E-4</v>
      </c>
      <c r="D202" s="7">
        <v>4.7505245731886702E-4</v>
      </c>
      <c r="E202" s="7">
        <v>3.2656208015638199E-4</v>
      </c>
      <c r="F202" s="7">
        <v>4.7505245731886702E-4</v>
      </c>
      <c r="G202" s="7">
        <v>3.2656208015638199E-4</v>
      </c>
      <c r="H202" s="7">
        <v>4.7505245731886702E-4</v>
      </c>
      <c r="I202" s="7">
        <v>3.2656208015638199E-4</v>
      </c>
      <c r="J202" s="7">
        <v>4.7505245731886702E-4</v>
      </c>
      <c r="K202" s="7">
        <v>3.2656208015638199E-4</v>
      </c>
      <c r="L202" s="7">
        <v>4.7505245731886702E-4</v>
      </c>
      <c r="M202" s="7">
        <v>3.2656208015638199E-4</v>
      </c>
      <c r="N202" s="7">
        <v>4.7505245731886702E-4</v>
      </c>
      <c r="O202" s="7">
        <v>3.2656208015638199E-4</v>
      </c>
      <c r="P202" s="7">
        <v>4.7505245731886702E-4</v>
      </c>
      <c r="Q202" s="7">
        <v>3.2656208015638199E-4</v>
      </c>
      <c r="R202" s="7">
        <v>4.7505245731886702E-4</v>
      </c>
      <c r="S202" s="7">
        <v>3.2656208015638199E-4</v>
      </c>
      <c r="T202" s="7">
        <v>4.7505245731886702E-4</v>
      </c>
      <c r="U202" s="7">
        <v>3.2656208015638199E-4</v>
      </c>
      <c r="V202" s="7">
        <v>4.7505245731886702E-4</v>
      </c>
      <c r="W202" s="7">
        <v>3.2656208015638199E-4</v>
      </c>
      <c r="X202" s="7">
        <v>4.7505245731886702E-4</v>
      </c>
      <c r="Y202" s="7">
        <v>3.2656208015638199E-4</v>
      </c>
      <c r="Z202" s="7">
        <v>4.7505245731886702E-4</v>
      </c>
      <c r="AA202" s="7">
        <v>3.2656208015638199E-4</v>
      </c>
      <c r="AB202" s="7">
        <v>4.7505245731886702E-4</v>
      </c>
      <c r="AC202" s="7">
        <v>3.2656208015638199E-4</v>
      </c>
      <c r="AD202" s="7">
        <v>4.7505245731886702E-4</v>
      </c>
      <c r="AE202" s="7">
        <v>3.2656208015638199E-4</v>
      </c>
      <c r="AF202" s="7">
        <v>4.7505245731886702E-4</v>
      </c>
      <c r="AG202" s="7">
        <v>3.2656208015638199E-4</v>
      </c>
      <c r="AH202" s="7">
        <v>4.7505245731886702E-4</v>
      </c>
      <c r="AI202" s="7">
        <v>3.2656208015638199E-4</v>
      </c>
      <c r="AJ202" s="7">
        <v>3.9457435089556799E-4</v>
      </c>
      <c r="AK202" s="7">
        <v>2.9689872607253101E-4</v>
      </c>
      <c r="AL202" s="7">
        <v>3.0285787254230302E-4</v>
      </c>
      <c r="AM202" s="7">
        <v>1.9108974345187799E-4</v>
      </c>
      <c r="AN202" s="7">
        <v>1.8946242087329899E-4</v>
      </c>
      <c r="AO202" s="7">
        <v>1.4090264232347201E-4</v>
      </c>
      <c r="AP202" s="7">
        <v>1.1094051444874E-4</v>
      </c>
      <c r="AQ202" s="7">
        <v>1.32099743598269E-4</v>
      </c>
      <c r="AR202" s="7">
        <v>4.6050312711665801E-5</v>
      </c>
      <c r="AS202" s="7">
        <v>8.5408770356637997E-5</v>
      </c>
      <c r="AT202" s="7">
        <v>1.53443118913613E-5</v>
      </c>
      <c r="AU202" s="7">
        <v>7.0935383663951301E-5</v>
      </c>
      <c r="AV202" s="7">
        <v>3.0624975370513499E-6</v>
      </c>
      <c r="AW202" s="7">
        <v>4.9790916575098402E-5</v>
      </c>
      <c r="AX202" s="7">
        <v>0</v>
      </c>
      <c r="AY202" s="7">
        <v>3.8368661374247099E-5</v>
      </c>
      <c r="AZ202" s="7">
        <v>0</v>
      </c>
      <c r="BA202" s="7">
        <v>2.7685576315502699E-5</v>
      </c>
      <c r="BB202" s="7">
        <v>0</v>
      </c>
      <c r="BC202" s="7">
        <v>9.0492734549517698E-6</v>
      </c>
      <c r="BD202" s="7">
        <v>0</v>
      </c>
      <c r="BE202" s="7">
        <v>8.4468970424254297E-7</v>
      </c>
      <c r="BF202" s="7">
        <v>0</v>
      </c>
      <c r="BG202" s="7">
        <v>0</v>
      </c>
      <c r="BH202" s="7">
        <v>0</v>
      </c>
      <c r="BI202" s="7">
        <v>0</v>
      </c>
      <c r="BJ202" s="7">
        <v>0</v>
      </c>
      <c r="BK202" s="7">
        <v>0</v>
      </c>
      <c r="BL202" s="7">
        <v>0</v>
      </c>
      <c r="BM202" s="7">
        <v>0</v>
      </c>
      <c r="BN202" s="7">
        <v>0</v>
      </c>
      <c r="BO202" s="7">
        <v>0</v>
      </c>
      <c r="BP202" s="7">
        <v>0</v>
      </c>
      <c r="BQ202" s="7">
        <v>0</v>
      </c>
      <c r="BR202" s="7">
        <v>0</v>
      </c>
      <c r="BS202" s="7">
        <v>0</v>
      </c>
      <c r="BT202" s="7">
        <v>0</v>
      </c>
      <c r="BU202" s="7">
        <v>0</v>
      </c>
      <c r="BV202" s="7">
        <v>0</v>
      </c>
      <c r="BW202" s="7">
        <v>0</v>
      </c>
      <c r="BX202" s="7">
        <v>0</v>
      </c>
      <c r="BY202" s="7">
        <v>0</v>
      </c>
      <c r="BZ202" s="7">
        <v>0</v>
      </c>
      <c r="CA202" s="7">
        <v>0</v>
      </c>
      <c r="CB202" s="7">
        <v>0</v>
      </c>
      <c r="CC202" s="7">
        <v>0</v>
      </c>
      <c r="CD202" s="7"/>
      <c r="CE202" s="7">
        <v>0</v>
      </c>
    </row>
    <row r="203" spans="1:83">
      <c r="A203" s="4" t="s">
        <v>244</v>
      </c>
      <c r="B203" s="6">
        <v>82</v>
      </c>
      <c r="C203" s="7">
        <v>2.32387767687259E-4</v>
      </c>
      <c r="D203" s="7">
        <v>7.3896233135190405E-4</v>
      </c>
      <c r="E203" s="7">
        <v>2.32387767687259E-4</v>
      </c>
      <c r="F203" s="7">
        <v>7.3896233135190405E-4</v>
      </c>
      <c r="G203" s="7">
        <v>2.32387767687259E-4</v>
      </c>
      <c r="H203" s="7">
        <v>7.3896233135190405E-4</v>
      </c>
      <c r="I203" s="7">
        <v>2.32387767687259E-4</v>
      </c>
      <c r="J203" s="7">
        <v>7.3896233135190405E-4</v>
      </c>
      <c r="K203" s="7">
        <v>2.32387767687259E-4</v>
      </c>
      <c r="L203" s="7">
        <v>7.3896233135190405E-4</v>
      </c>
      <c r="M203" s="7">
        <v>2.32387767687259E-4</v>
      </c>
      <c r="N203" s="7">
        <v>7.3896233135190405E-4</v>
      </c>
      <c r="O203" s="7">
        <v>2.32387767687259E-4</v>
      </c>
      <c r="P203" s="7">
        <v>7.3896233135190405E-4</v>
      </c>
      <c r="Q203" s="7">
        <v>2.32387767687259E-4</v>
      </c>
      <c r="R203" s="7">
        <v>7.3896233135190405E-4</v>
      </c>
      <c r="S203" s="7">
        <v>2.32387767687259E-4</v>
      </c>
      <c r="T203" s="7">
        <v>7.3896233135190405E-4</v>
      </c>
      <c r="U203" s="7">
        <v>2.32387767687259E-4</v>
      </c>
      <c r="V203" s="7">
        <v>7.3896233135190405E-4</v>
      </c>
      <c r="W203" s="7">
        <v>2.32387767687259E-4</v>
      </c>
      <c r="X203" s="7">
        <v>7.3896233135190405E-4</v>
      </c>
      <c r="Y203" s="7">
        <v>2.32387767687259E-4</v>
      </c>
      <c r="Z203" s="7">
        <v>7.3896233135190405E-4</v>
      </c>
      <c r="AA203" s="7">
        <v>2.32387767687259E-4</v>
      </c>
      <c r="AB203" s="7">
        <v>7.3896233135190405E-4</v>
      </c>
      <c r="AC203" s="7">
        <v>2.32387767687259E-4</v>
      </c>
      <c r="AD203" s="7">
        <v>7.3896233135190405E-4</v>
      </c>
      <c r="AE203" s="7">
        <v>2.32387767687259E-4</v>
      </c>
      <c r="AF203" s="7">
        <v>7.3896233135190405E-4</v>
      </c>
      <c r="AG203" s="7">
        <v>2.32387767687259E-4</v>
      </c>
      <c r="AH203" s="7">
        <v>7.3896233135190405E-4</v>
      </c>
      <c r="AI203" s="7">
        <v>1.9003134327554499E-4</v>
      </c>
      <c r="AJ203" s="7">
        <v>6.4888789822356596E-4</v>
      </c>
      <c r="AK203" s="7">
        <v>1.9003134327554499E-4</v>
      </c>
      <c r="AL203" s="7">
        <v>5.6876643025262905E-4</v>
      </c>
      <c r="AM203" s="7">
        <v>1.56508058276266E-4</v>
      </c>
      <c r="AN203" s="7">
        <v>4.9692347811502297E-4</v>
      </c>
      <c r="AO203" s="7">
        <v>1.4788792570423999E-4</v>
      </c>
      <c r="AP203" s="7">
        <v>4.2529536991544697E-4</v>
      </c>
      <c r="AQ203" s="7">
        <v>1.33832817790211E-4</v>
      </c>
      <c r="AR203" s="7">
        <v>3.3458984337113702E-4</v>
      </c>
      <c r="AS203" s="7">
        <v>1.00199102415969E-4</v>
      </c>
      <c r="AT203" s="7">
        <v>2.0760858816289699E-4</v>
      </c>
      <c r="AU203" s="7">
        <v>8.1695924179368094E-5</v>
      </c>
      <c r="AV203" s="7">
        <v>9.5014846202069606E-5</v>
      </c>
      <c r="AW203" s="7">
        <v>5.6632412249723097E-5</v>
      </c>
      <c r="AX203" s="7">
        <v>3.0333269790786499E-5</v>
      </c>
      <c r="AY203" s="7">
        <v>4.4898910763820599E-5</v>
      </c>
      <c r="AZ203" s="7">
        <v>4.7226536638637397E-6</v>
      </c>
      <c r="BA203" s="7">
        <v>3.4444914342507101E-5</v>
      </c>
      <c r="BB203" s="7">
        <v>0</v>
      </c>
      <c r="BC203" s="7">
        <v>1.51470901128025E-5</v>
      </c>
      <c r="BD203" s="7">
        <v>0</v>
      </c>
      <c r="BE203" s="7">
        <v>3.3098860201043201E-6</v>
      </c>
      <c r="BF203" s="7">
        <v>0</v>
      </c>
      <c r="BG203" s="7">
        <v>1.33684098122532E-7</v>
      </c>
      <c r="BH203" s="7">
        <v>0</v>
      </c>
      <c r="BI203" s="7">
        <v>0</v>
      </c>
      <c r="BJ203" s="7">
        <v>0</v>
      </c>
      <c r="BK203" s="7">
        <v>0</v>
      </c>
      <c r="BL203" s="7">
        <v>0</v>
      </c>
      <c r="BM203" s="7">
        <v>0</v>
      </c>
      <c r="BN203" s="7">
        <v>0</v>
      </c>
      <c r="BO203" s="7">
        <v>0</v>
      </c>
      <c r="BP203" s="7">
        <v>0</v>
      </c>
      <c r="BQ203" s="7">
        <v>0</v>
      </c>
      <c r="BR203" s="7">
        <v>0</v>
      </c>
      <c r="BS203" s="7">
        <v>0</v>
      </c>
      <c r="BT203" s="7">
        <v>0</v>
      </c>
      <c r="BU203" s="7">
        <v>0</v>
      </c>
      <c r="BV203" s="7">
        <v>0</v>
      </c>
      <c r="BW203" s="7">
        <v>0</v>
      </c>
      <c r="BX203" s="7">
        <v>0</v>
      </c>
      <c r="BY203" s="7">
        <v>0</v>
      </c>
      <c r="BZ203" s="7">
        <v>0</v>
      </c>
      <c r="CA203" s="7">
        <v>0</v>
      </c>
      <c r="CB203" s="7">
        <v>0</v>
      </c>
      <c r="CC203" s="7">
        <v>0</v>
      </c>
      <c r="CD203" s="7"/>
      <c r="CE203" s="7">
        <v>0</v>
      </c>
    </row>
    <row r="204" spans="1:83">
      <c r="A204" s="4" t="s">
        <v>245</v>
      </c>
      <c r="B204" s="6">
        <v>199</v>
      </c>
      <c r="C204" s="7">
        <v>1.6544280539676999E-4</v>
      </c>
      <c r="D204" s="7"/>
      <c r="E204" s="7">
        <v>1.6544280539676999E-4</v>
      </c>
      <c r="F204" s="7"/>
      <c r="G204" s="7">
        <v>1.6544280539676999E-4</v>
      </c>
      <c r="H204" s="7"/>
      <c r="I204" s="7">
        <v>1.6544280539676999E-4</v>
      </c>
      <c r="J204" s="7"/>
      <c r="K204" s="7">
        <v>1.6544280539676999E-4</v>
      </c>
      <c r="L204" s="7"/>
      <c r="M204" s="7">
        <v>1.6544280539676999E-4</v>
      </c>
      <c r="N204" s="7"/>
      <c r="O204" s="7">
        <v>1.6544280539676999E-4</v>
      </c>
      <c r="P204" s="7"/>
      <c r="Q204" s="7">
        <v>1.6544280539676999E-4</v>
      </c>
      <c r="R204" s="7"/>
      <c r="S204" s="7">
        <v>1.648943709718E-4</v>
      </c>
      <c r="T204" s="7"/>
      <c r="U204" s="7">
        <v>1.648943709718E-4</v>
      </c>
      <c r="V204" s="7"/>
      <c r="W204" s="7">
        <v>1.15588588009703E-4</v>
      </c>
      <c r="X204" s="7"/>
      <c r="Y204" s="7">
        <v>1.15588588009703E-4</v>
      </c>
      <c r="Z204" s="7"/>
      <c r="AA204" s="7">
        <v>1.15588588009703E-4</v>
      </c>
      <c r="AB204" s="7"/>
      <c r="AC204" s="7">
        <v>8.6423445996159704E-5</v>
      </c>
      <c r="AD204" s="7"/>
      <c r="AE204" s="7">
        <v>8.2966789954248206E-5</v>
      </c>
      <c r="AF204" s="7"/>
      <c r="AG204" s="7">
        <v>3.2275662041578899E-5</v>
      </c>
      <c r="AH204" s="7"/>
      <c r="AI204" s="7">
        <v>2.9693340400887401E-5</v>
      </c>
      <c r="AJ204" s="7"/>
      <c r="AK204" s="7">
        <v>2.1238107254045599E-5</v>
      </c>
      <c r="AL204" s="7"/>
      <c r="AM204" s="7">
        <v>1.6935934344592401E-5</v>
      </c>
      <c r="AN204" s="7"/>
      <c r="AO204" s="7">
        <v>1.3478039226819E-5</v>
      </c>
      <c r="AP204" s="7"/>
      <c r="AQ204" s="7">
        <v>8.9587171008978101E-6</v>
      </c>
      <c r="AR204" s="7"/>
      <c r="AS204" s="7">
        <v>5.3079599223808403E-6</v>
      </c>
      <c r="AT204" s="7"/>
      <c r="AU204" s="7">
        <v>3.1575675154865502E-6</v>
      </c>
      <c r="AV204" s="7"/>
      <c r="AW204" s="7">
        <v>2.0396341201595001E-6</v>
      </c>
      <c r="AX204" s="7"/>
      <c r="AY204" s="7">
        <v>1.4600078689505501E-6</v>
      </c>
      <c r="AZ204" s="7"/>
      <c r="BA204" s="7">
        <v>9.1021325516033603E-7</v>
      </c>
      <c r="BB204" s="7"/>
      <c r="BC204" s="7">
        <v>3.25874345816946E-7</v>
      </c>
      <c r="BD204" s="7"/>
      <c r="BE204" s="7">
        <v>3.7682533205220897E-8</v>
      </c>
      <c r="BF204" s="7"/>
      <c r="BG204" s="7">
        <v>0</v>
      </c>
      <c r="BH204" s="7"/>
      <c r="BI204" s="7">
        <v>0</v>
      </c>
      <c r="BJ204" s="7"/>
      <c r="BK204" s="7">
        <v>0</v>
      </c>
      <c r="BL204" s="7"/>
      <c r="BM204" s="7">
        <v>0</v>
      </c>
      <c r="BN204" s="7"/>
      <c r="BO204" s="7">
        <v>0</v>
      </c>
      <c r="BP204" s="7"/>
      <c r="BQ204" s="7">
        <v>0</v>
      </c>
      <c r="BR204" s="7"/>
      <c r="BS204" s="7">
        <v>0</v>
      </c>
      <c r="BT204" s="7"/>
      <c r="BU204" s="7">
        <v>0</v>
      </c>
      <c r="BV204" s="7"/>
      <c r="BW204" s="7">
        <v>0</v>
      </c>
      <c r="BX204" s="7"/>
      <c r="BY204" s="7">
        <v>0</v>
      </c>
      <c r="BZ204" s="7"/>
      <c r="CA204" s="7">
        <v>0</v>
      </c>
      <c r="CB204" s="7"/>
      <c r="CC204" s="7">
        <v>0</v>
      </c>
      <c r="CD204" s="7"/>
      <c r="CE204" s="7">
        <v>0</v>
      </c>
    </row>
    <row r="205" spans="1:83">
      <c r="A205" s="4" t="s">
        <v>246</v>
      </c>
      <c r="B205" s="6">
        <v>687</v>
      </c>
      <c r="C205" s="7">
        <v>1.1451907510162001E-3</v>
      </c>
      <c r="D205" s="7">
        <v>4.4820389284165802E-4</v>
      </c>
      <c r="E205" s="7">
        <v>1.1451907510162001E-3</v>
      </c>
      <c r="F205" s="7">
        <v>4.4820389284165802E-4</v>
      </c>
      <c r="G205" s="7">
        <v>1.1451907510162001E-3</v>
      </c>
      <c r="H205" s="7">
        <v>4.4820389284165802E-4</v>
      </c>
      <c r="I205" s="7">
        <v>1.1451907510162001E-3</v>
      </c>
      <c r="J205" s="7">
        <v>4.4820389284165802E-4</v>
      </c>
      <c r="K205" s="7">
        <v>1.1451907510162001E-3</v>
      </c>
      <c r="L205" s="7">
        <v>4.4820389284165802E-4</v>
      </c>
      <c r="M205" s="7">
        <v>1.1451907510162001E-3</v>
      </c>
      <c r="N205" s="7">
        <v>4.4820389284165802E-4</v>
      </c>
      <c r="O205" s="7">
        <v>1.1451907510162001E-3</v>
      </c>
      <c r="P205" s="7">
        <v>4.4820389284165802E-4</v>
      </c>
      <c r="Q205" s="7">
        <v>1.1451907510162001E-3</v>
      </c>
      <c r="R205" s="7">
        <v>4.4820389284165802E-4</v>
      </c>
      <c r="S205" s="7">
        <v>1.1451907510162001E-3</v>
      </c>
      <c r="T205" s="7">
        <v>4.4820389284165802E-4</v>
      </c>
      <c r="U205" s="7">
        <v>1.1451907510162001E-3</v>
      </c>
      <c r="V205" s="7">
        <v>4.4820389284165802E-4</v>
      </c>
      <c r="W205" s="7">
        <v>1.1451907510162001E-3</v>
      </c>
      <c r="X205" s="7">
        <v>4.4820389284165802E-4</v>
      </c>
      <c r="Y205" s="7">
        <v>1.1451907510162001E-3</v>
      </c>
      <c r="Z205" s="7">
        <v>4.4820389284165802E-4</v>
      </c>
      <c r="AA205" s="7">
        <v>1.1451907510162001E-3</v>
      </c>
      <c r="AB205" s="7">
        <v>4.4820389284165802E-4</v>
      </c>
      <c r="AC205" s="7">
        <v>5.9522820826422504E-4</v>
      </c>
      <c r="AD205" s="7">
        <v>4.37374740301571E-4</v>
      </c>
      <c r="AE205" s="7">
        <v>5.9522820826422504E-4</v>
      </c>
      <c r="AF205" s="7">
        <v>3.9394559807267503E-4</v>
      </c>
      <c r="AG205" s="7">
        <v>3.5956368626987098E-4</v>
      </c>
      <c r="AH205" s="7">
        <v>3.0333818226837298E-4</v>
      </c>
      <c r="AI205" s="7">
        <v>2.8028648825286103E-4</v>
      </c>
      <c r="AJ205" s="7">
        <v>1.6469464352172899E-4</v>
      </c>
      <c r="AK205" s="7">
        <v>1.33261856740363E-4</v>
      </c>
      <c r="AL205" s="7">
        <v>5.8253318625249197E-5</v>
      </c>
      <c r="AM205" s="7">
        <v>2.59120209307477E-5</v>
      </c>
      <c r="AN205" s="7">
        <v>1.8219688319899101E-5</v>
      </c>
      <c r="AO205" s="7">
        <v>0</v>
      </c>
      <c r="AP205" s="7">
        <v>3.63638011272016E-6</v>
      </c>
      <c r="AQ205" s="7">
        <v>0</v>
      </c>
      <c r="AR205" s="7">
        <v>0</v>
      </c>
      <c r="AS205" s="7">
        <v>0</v>
      </c>
      <c r="AT205" s="7">
        <v>0</v>
      </c>
      <c r="AU205" s="7">
        <v>0</v>
      </c>
      <c r="AV205" s="7">
        <v>0</v>
      </c>
      <c r="AW205" s="7">
        <v>0</v>
      </c>
      <c r="AX205" s="7">
        <v>0</v>
      </c>
      <c r="AY205" s="7">
        <v>0</v>
      </c>
      <c r="AZ205" s="7">
        <v>0</v>
      </c>
      <c r="BA205" s="7">
        <v>0</v>
      </c>
      <c r="BB205" s="7">
        <v>0</v>
      </c>
      <c r="BC205" s="7">
        <v>0</v>
      </c>
      <c r="BD205" s="7">
        <v>0</v>
      </c>
      <c r="BE205" s="7">
        <v>0</v>
      </c>
      <c r="BF205" s="7">
        <v>0</v>
      </c>
      <c r="BG205" s="7">
        <v>0</v>
      </c>
      <c r="BH205" s="7">
        <v>0</v>
      </c>
      <c r="BI205" s="7">
        <v>0</v>
      </c>
      <c r="BJ205" s="7">
        <v>0</v>
      </c>
      <c r="BK205" s="7">
        <v>0</v>
      </c>
      <c r="BL205" s="7">
        <v>0</v>
      </c>
      <c r="BM205" s="7">
        <v>0</v>
      </c>
      <c r="BN205" s="7">
        <v>0</v>
      </c>
      <c r="BO205" s="7">
        <v>0</v>
      </c>
      <c r="BP205" s="7">
        <v>0</v>
      </c>
      <c r="BQ205" s="7">
        <v>0</v>
      </c>
      <c r="BR205" s="7">
        <v>0</v>
      </c>
      <c r="BS205" s="7">
        <v>0</v>
      </c>
      <c r="BT205" s="7">
        <v>0</v>
      </c>
      <c r="BU205" s="7">
        <v>0</v>
      </c>
      <c r="BV205" s="7">
        <v>0</v>
      </c>
      <c r="BW205" s="7">
        <v>0</v>
      </c>
      <c r="BX205" s="7">
        <v>0</v>
      </c>
      <c r="BY205" s="7">
        <v>0</v>
      </c>
      <c r="BZ205" s="7">
        <v>0</v>
      </c>
      <c r="CA205" s="7">
        <v>0</v>
      </c>
      <c r="CB205" s="7">
        <v>0</v>
      </c>
      <c r="CC205" s="7">
        <v>0</v>
      </c>
      <c r="CD205" s="7"/>
      <c r="CE205" s="7">
        <v>0</v>
      </c>
    </row>
    <row r="206" spans="1:83">
      <c r="A206" s="4" t="s">
        <v>248</v>
      </c>
      <c r="B206" s="6">
        <v>130</v>
      </c>
      <c r="C206" s="7">
        <v>8.8064656998169098E-4</v>
      </c>
      <c r="D206" s="7">
        <v>1.5045241017540799E-3</v>
      </c>
      <c r="E206" s="7">
        <v>8.8064656998169098E-4</v>
      </c>
      <c r="F206" s="7">
        <v>1.5045241017540799E-3</v>
      </c>
      <c r="G206" s="7">
        <v>8.8064656998169098E-4</v>
      </c>
      <c r="H206" s="7">
        <v>1.5045241017540799E-3</v>
      </c>
      <c r="I206" s="7">
        <v>8.8064656998169098E-4</v>
      </c>
      <c r="J206" s="7">
        <v>1.5045241017540799E-3</v>
      </c>
      <c r="K206" s="7">
        <v>8.8064656998169098E-4</v>
      </c>
      <c r="L206" s="7">
        <v>1.5045241017540799E-3</v>
      </c>
      <c r="M206" s="7">
        <v>8.8064656998169098E-4</v>
      </c>
      <c r="N206" s="7">
        <v>1.5045241017540799E-3</v>
      </c>
      <c r="O206" s="7">
        <v>8.8064656998169098E-4</v>
      </c>
      <c r="P206" s="7">
        <v>1.5045241017540799E-3</v>
      </c>
      <c r="Q206" s="7">
        <v>8.8064656998169098E-4</v>
      </c>
      <c r="R206" s="7">
        <v>1.5045241017540799E-3</v>
      </c>
      <c r="S206" s="7">
        <v>8.8064656998169098E-4</v>
      </c>
      <c r="T206" s="7">
        <v>1.5045241017540799E-3</v>
      </c>
      <c r="U206" s="7">
        <v>8.8064656998169098E-4</v>
      </c>
      <c r="V206" s="7">
        <v>1.5045241017540799E-3</v>
      </c>
      <c r="W206" s="7">
        <v>8.8064656998169098E-4</v>
      </c>
      <c r="X206" s="7">
        <v>1.5045241017540799E-3</v>
      </c>
      <c r="Y206" s="7">
        <v>8.8064656998169098E-4</v>
      </c>
      <c r="Z206" s="7">
        <v>1.5045241017540799E-3</v>
      </c>
      <c r="AA206" s="7">
        <v>8.8064656998169098E-4</v>
      </c>
      <c r="AB206" s="7">
        <v>1.5045241017540799E-3</v>
      </c>
      <c r="AC206" s="7">
        <v>8.2356168417823295E-4</v>
      </c>
      <c r="AD206" s="7">
        <v>1.5045241017540799E-3</v>
      </c>
      <c r="AE206" s="7">
        <v>8.2356168417823295E-4</v>
      </c>
      <c r="AF206" s="7">
        <v>1.5045241017540799E-3</v>
      </c>
      <c r="AG206" s="7">
        <v>7.9206234184052296E-4</v>
      </c>
      <c r="AH206" s="7">
        <v>1.4836549521522701E-3</v>
      </c>
      <c r="AI206" s="7">
        <v>7.6997571726912398E-4</v>
      </c>
      <c r="AJ206" s="7">
        <v>1.10638952664514E-3</v>
      </c>
      <c r="AK206" s="7">
        <v>6.8474125685777105E-4</v>
      </c>
      <c r="AL206" s="7">
        <v>6.6149795222515998E-4</v>
      </c>
      <c r="AM206" s="7">
        <v>6.3718340371308601E-4</v>
      </c>
      <c r="AN206" s="7">
        <v>3.8572222845067501E-4</v>
      </c>
      <c r="AO206" s="7">
        <v>5.7653571039822699E-4</v>
      </c>
      <c r="AP206" s="7">
        <v>1.5727568591618701E-4</v>
      </c>
      <c r="AQ206" s="7">
        <v>5.0233142178214096E-4</v>
      </c>
      <c r="AR206" s="7">
        <v>5.24054460332382E-5</v>
      </c>
      <c r="AS206" s="7">
        <v>4.7150109025286902E-4</v>
      </c>
      <c r="AT206" s="7">
        <v>1.0459351357071201E-5</v>
      </c>
      <c r="AU206" s="7">
        <v>4.34222178812606E-4</v>
      </c>
      <c r="AV206" s="7">
        <v>0</v>
      </c>
      <c r="AW206" s="7">
        <v>3.6915129922525901E-4</v>
      </c>
      <c r="AX206" s="7">
        <v>0</v>
      </c>
      <c r="AY206" s="7">
        <v>3.5017097060826901E-4</v>
      </c>
      <c r="AZ206" s="7">
        <v>0</v>
      </c>
      <c r="BA206" s="7">
        <v>2.86737620360118E-4</v>
      </c>
      <c r="BB206" s="7">
        <v>0</v>
      </c>
      <c r="BC206" s="7">
        <v>1.83566071991765E-4</v>
      </c>
      <c r="BD206" s="7">
        <v>0</v>
      </c>
      <c r="BE206" s="7">
        <v>8.0396419686086306E-5</v>
      </c>
      <c r="BF206" s="7">
        <v>0</v>
      </c>
      <c r="BG206" s="7">
        <v>2.67910103278026E-5</v>
      </c>
      <c r="BH206" s="7">
        <v>0</v>
      </c>
      <c r="BI206" s="7">
        <v>6.6719439950126801E-6</v>
      </c>
      <c r="BJ206" s="7">
        <v>0</v>
      </c>
      <c r="BK206" s="7">
        <v>6.2550057578510399E-7</v>
      </c>
      <c r="BL206" s="7">
        <v>0</v>
      </c>
      <c r="BM206" s="7">
        <v>0</v>
      </c>
      <c r="BN206" s="7">
        <v>0</v>
      </c>
      <c r="BO206" s="7">
        <v>0</v>
      </c>
      <c r="BP206" s="7">
        <v>0</v>
      </c>
      <c r="BQ206" s="7">
        <v>0</v>
      </c>
      <c r="BR206" s="7">
        <v>0</v>
      </c>
      <c r="BS206" s="7">
        <v>0</v>
      </c>
      <c r="BT206" s="7">
        <v>0</v>
      </c>
      <c r="BU206" s="7">
        <v>0</v>
      </c>
      <c r="BV206" s="7">
        <v>0</v>
      </c>
      <c r="BW206" s="7">
        <v>0</v>
      </c>
      <c r="BX206" s="7">
        <v>0</v>
      </c>
      <c r="BY206" s="7">
        <v>0</v>
      </c>
      <c r="BZ206" s="7">
        <v>0</v>
      </c>
      <c r="CA206" s="7">
        <v>0</v>
      </c>
      <c r="CB206" s="7">
        <v>0</v>
      </c>
      <c r="CC206" s="7">
        <v>0</v>
      </c>
      <c r="CD206" s="7"/>
      <c r="CE206" s="7">
        <v>0</v>
      </c>
    </row>
    <row r="207" spans="1:83">
      <c r="A207" s="4" t="s">
        <v>249</v>
      </c>
      <c r="B207" s="6">
        <v>211</v>
      </c>
      <c r="C207" s="7">
        <v>2.5289786222765199E-4</v>
      </c>
      <c r="D207" s="7"/>
      <c r="E207" s="7">
        <v>2.5289786222765199E-4</v>
      </c>
      <c r="F207" s="7"/>
      <c r="G207" s="7">
        <v>2.5289786222765199E-4</v>
      </c>
      <c r="H207" s="7"/>
      <c r="I207" s="7">
        <v>2.5289786222765199E-4</v>
      </c>
      <c r="J207" s="7"/>
      <c r="K207" s="7">
        <v>2.5289786222765199E-4</v>
      </c>
      <c r="L207" s="7"/>
      <c r="M207" s="7">
        <v>2.5289786222765199E-4</v>
      </c>
      <c r="N207" s="7"/>
      <c r="O207" s="7">
        <v>2.5289786222765199E-4</v>
      </c>
      <c r="P207" s="7"/>
      <c r="Q207" s="7">
        <v>2.5289786222765199E-4</v>
      </c>
      <c r="R207" s="7"/>
      <c r="S207" s="7">
        <v>2.5289786222765199E-4</v>
      </c>
      <c r="T207" s="7"/>
      <c r="U207" s="7">
        <v>2.5289786222765199E-4</v>
      </c>
      <c r="V207" s="7"/>
      <c r="W207" s="7">
        <v>2.5289786222765199E-4</v>
      </c>
      <c r="X207" s="7"/>
      <c r="Y207" s="7">
        <v>2.5289786222765199E-4</v>
      </c>
      <c r="Z207" s="7"/>
      <c r="AA207" s="7">
        <v>2.5289786222765199E-4</v>
      </c>
      <c r="AB207" s="7"/>
      <c r="AC207" s="7">
        <v>2.5289786222765199E-4</v>
      </c>
      <c r="AD207" s="7"/>
      <c r="AE207" s="7">
        <v>2.5289786222765199E-4</v>
      </c>
      <c r="AF207" s="7"/>
      <c r="AG207" s="7">
        <v>2.5289786222765199E-4</v>
      </c>
      <c r="AH207" s="7"/>
      <c r="AI207" s="7">
        <v>2.5289786222765199E-4</v>
      </c>
      <c r="AJ207" s="7"/>
      <c r="AK207" s="7">
        <v>2.5289786222765199E-4</v>
      </c>
      <c r="AL207" s="7"/>
      <c r="AM207" s="7">
        <v>2.5285066152747298E-4</v>
      </c>
      <c r="AN207" s="7"/>
      <c r="AO207" s="7">
        <v>2.45937118775438E-4</v>
      </c>
      <c r="AP207" s="7"/>
      <c r="AQ207" s="7">
        <v>2.4494444745963302E-4</v>
      </c>
      <c r="AR207" s="7"/>
      <c r="AS207" s="7">
        <v>2.3631460427775899E-4</v>
      </c>
      <c r="AT207" s="7"/>
      <c r="AU207" s="7">
        <v>2.2886959184592099E-4</v>
      </c>
      <c r="AV207" s="7"/>
      <c r="AW207" s="7">
        <v>2.15938877359722E-4</v>
      </c>
      <c r="AX207" s="7"/>
      <c r="AY207" s="7">
        <v>2.0780825393096401E-4</v>
      </c>
      <c r="AZ207" s="7"/>
      <c r="BA207" s="7">
        <v>1.8480827444150501E-4</v>
      </c>
      <c r="BB207" s="7"/>
      <c r="BC207" s="7">
        <v>1.58646128717742E-4</v>
      </c>
      <c r="BD207" s="7"/>
      <c r="BE207" s="7">
        <v>1.21892618807848E-4</v>
      </c>
      <c r="BF207" s="7"/>
      <c r="BG207" s="7">
        <v>5.5807854724856602E-5</v>
      </c>
      <c r="BH207" s="7"/>
      <c r="BI207" s="7">
        <v>2.7954463949034701E-5</v>
      </c>
      <c r="BJ207" s="7"/>
      <c r="BK207" s="7">
        <v>8.6485649574402906E-6</v>
      </c>
      <c r="BL207" s="7"/>
      <c r="BM207" s="7">
        <v>1.43044291157264E-6</v>
      </c>
      <c r="BN207" s="7"/>
      <c r="BO207" s="7">
        <v>0</v>
      </c>
      <c r="BP207" s="7"/>
      <c r="BQ207" s="7">
        <v>0</v>
      </c>
      <c r="BR207" s="7"/>
      <c r="BS207" s="7">
        <v>0</v>
      </c>
      <c r="BT207" s="7"/>
      <c r="BU207" s="7">
        <v>0</v>
      </c>
      <c r="BV207" s="7"/>
      <c r="BW207" s="7">
        <v>0</v>
      </c>
      <c r="BX207" s="7"/>
      <c r="BY207" s="7">
        <v>0</v>
      </c>
      <c r="BZ207" s="7"/>
      <c r="CA207" s="7">
        <v>0</v>
      </c>
      <c r="CB207" s="7"/>
      <c r="CC207" s="7">
        <v>0</v>
      </c>
      <c r="CD207" s="7"/>
      <c r="CE207" s="7">
        <v>0</v>
      </c>
    </row>
    <row r="208" spans="1:83">
      <c r="A208" s="4" t="s">
        <v>423</v>
      </c>
      <c r="B208" s="6">
        <v>218</v>
      </c>
      <c r="C208" s="7">
        <v>1.6054565566457301E-3</v>
      </c>
      <c r="D208" s="7">
        <v>2.47387130391611E-3</v>
      </c>
      <c r="E208" s="7">
        <v>1.6054565566457301E-3</v>
      </c>
      <c r="F208" s="7">
        <v>2.47387130391611E-3</v>
      </c>
      <c r="G208" s="7">
        <v>1.6054565566457301E-3</v>
      </c>
      <c r="H208" s="7">
        <v>2.47387130391611E-3</v>
      </c>
      <c r="I208" s="7">
        <v>1.6054565566457301E-3</v>
      </c>
      <c r="J208" s="7">
        <v>2.47387130391611E-3</v>
      </c>
      <c r="K208" s="7">
        <v>1.6054565566457301E-3</v>
      </c>
      <c r="L208" s="7">
        <v>2.47387130391611E-3</v>
      </c>
      <c r="M208" s="7">
        <v>1.6054565566457301E-3</v>
      </c>
      <c r="N208" s="7">
        <v>2.47387130391611E-3</v>
      </c>
      <c r="O208" s="7">
        <v>1.6054565566457301E-3</v>
      </c>
      <c r="P208" s="7">
        <v>2.47387130391611E-3</v>
      </c>
      <c r="Q208" s="7">
        <v>1.6054565566457301E-3</v>
      </c>
      <c r="R208" s="7">
        <v>2.47387130391611E-3</v>
      </c>
      <c r="S208" s="7">
        <v>1.6054565566457301E-3</v>
      </c>
      <c r="T208" s="7">
        <v>2.47387130391611E-3</v>
      </c>
      <c r="U208" s="7">
        <v>1.6054565566457301E-3</v>
      </c>
      <c r="V208" s="7">
        <v>2.47387130391611E-3</v>
      </c>
      <c r="W208" s="7">
        <v>1.6054565566457301E-3</v>
      </c>
      <c r="X208" s="7">
        <v>2.47387130391611E-3</v>
      </c>
      <c r="Y208" s="7">
        <v>1.6054565566457301E-3</v>
      </c>
      <c r="Z208" s="7">
        <v>2.47387130391611E-3</v>
      </c>
      <c r="AA208" s="7">
        <v>1.6054565566457301E-3</v>
      </c>
      <c r="AB208" s="7">
        <v>2.47387130391611E-3</v>
      </c>
      <c r="AC208" s="7">
        <v>1.52263007217438E-3</v>
      </c>
      <c r="AD208" s="7">
        <v>2.47387130391611E-3</v>
      </c>
      <c r="AE208" s="7">
        <v>1.42160340644332E-3</v>
      </c>
      <c r="AF208" s="7">
        <v>2.47387130391611E-3</v>
      </c>
      <c r="AG208" s="7">
        <v>1.3424374177591601E-3</v>
      </c>
      <c r="AH208" s="7">
        <v>2.45227751540073E-3</v>
      </c>
      <c r="AI208" s="7">
        <v>1.1802780882929501E-3</v>
      </c>
      <c r="AJ208" s="7">
        <v>2.0024789177805601E-3</v>
      </c>
      <c r="AK208" s="7">
        <v>9.0637934101989301E-4</v>
      </c>
      <c r="AL208" s="7">
        <v>1.49625505111403E-3</v>
      </c>
      <c r="AM208" s="7">
        <v>6.52313458955069E-4</v>
      </c>
      <c r="AN208" s="7">
        <v>1.19180105465878E-3</v>
      </c>
      <c r="AO208" s="7">
        <v>4.9623710764427399E-4</v>
      </c>
      <c r="AP208" s="7">
        <v>9.5776282661550697E-4</v>
      </c>
      <c r="AQ208" s="7">
        <v>2.7033557248727999E-4</v>
      </c>
      <c r="AR208" s="7">
        <v>7.5547058050890804E-4</v>
      </c>
      <c r="AS208" s="7">
        <v>2.41152915553304E-4</v>
      </c>
      <c r="AT208" s="7">
        <v>6.0446879186800101E-4</v>
      </c>
      <c r="AU208" s="7">
        <v>2.1910849874397001E-4</v>
      </c>
      <c r="AV208" s="7">
        <v>4.5710111932011798E-4</v>
      </c>
      <c r="AW208" s="7">
        <v>1.6153039653705499E-4</v>
      </c>
      <c r="AX208" s="7">
        <v>2.8224030586558601E-4</v>
      </c>
      <c r="AY208" s="7">
        <v>1.4342350484592599E-4</v>
      </c>
      <c r="AZ208" s="7">
        <v>1.3016276077886701E-4</v>
      </c>
      <c r="BA208" s="7">
        <v>1.07337991078813E-4</v>
      </c>
      <c r="BB208" s="7">
        <v>4.1554160189021697E-5</v>
      </c>
      <c r="BC208" s="7">
        <v>2.47961119137671E-5</v>
      </c>
      <c r="BD208" s="7">
        <v>6.4696588339582697E-6</v>
      </c>
      <c r="BE208" s="7">
        <v>3.77192850938593E-6</v>
      </c>
      <c r="BF208" s="7">
        <v>0</v>
      </c>
      <c r="BG208" s="7">
        <v>2.0319549896621E-7</v>
      </c>
      <c r="BH208" s="7">
        <v>0</v>
      </c>
      <c r="BI208" s="7">
        <v>0</v>
      </c>
      <c r="BJ208" s="7">
        <v>0</v>
      </c>
      <c r="BK208" s="7">
        <v>0</v>
      </c>
      <c r="BL208" s="7">
        <v>0</v>
      </c>
      <c r="BM208" s="7">
        <v>0</v>
      </c>
      <c r="BN208" s="7">
        <v>0</v>
      </c>
      <c r="BO208" s="7">
        <v>0</v>
      </c>
      <c r="BP208" s="7">
        <v>0</v>
      </c>
      <c r="BQ208" s="7">
        <v>0</v>
      </c>
      <c r="BR208" s="7">
        <v>0</v>
      </c>
      <c r="BS208" s="7">
        <v>0</v>
      </c>
      <c r="BT208" s="7">
        <v>0</v>
      </c>
      <c r="BU208" s="7">
        <v>0</v>
      </c>
      <c r="BV208" s="7">
        <v>0</v>
      </c>
      <c r="BW208" s="7">
        <v>0</v>
      </c>
      <c r="BX208" s="7">
        <v>0</v>
      </c>
      <c r="BY208" s="7">
        <v>0</v>
      </c>
      <c r="BZ208" s="7">
        <v>0</v>
      </c>
      <c r="CA208" s="7">
        <v>0</v>
      </c>
      <c r="CB208" s="7">
        <v>0</v>
      </c>
      <c r="CC208" s="7">
        <v>0</v>
      </c>
      <c r="CD208" s="7"/>
      <c r="CE208" s="7">
        <v>0</v>
      </c>
    </row>
    <row r="209" spans="1:83">
      <c r="A209" s="4" t="s">
        <v>424</v>
      </c>
      <c r="B209" s="6">
        <v>203</v>
      </c>
      <c r="C209" s="7">
        <v>2.8871090396407699E-3</v>
      </c>
      <c r="D209" s="7"/>
      <c r="E209" s="7">
        <v>2.8871090396407699E-3</v>
      </c>
      <c r="F209" s="7"/>
      <c r="G209" s="7">
        <v>2.8862543295362498E-3</v>
      </c>
      <c r="H209" s="7"/>
      <c r="I209" s="7">
        <v>2.8848763748651001E-3</v>
      </c>
      <c r="J209" s="7"/>
      <c r="K209" s="7">
        <v>2.88202612327405E-3</v>
      </c>
      <c r="L209" s="7"/>
      <c r="M209" s="7">
        <v>2.8799679928106E-3</v>
      </c>
      <c r="N209" s="7"/>
      <c r="O209" s="7">
        <v>2.87310898364148E-3</v>
      </c>
      <c r="P209" s="7"/>
      <c r="Q209" s="7">
        <v>2.8677314360445001E-3</v>
      </c>
      <c r="R209" s="7"/>
      <c r="S209" s="7">
        <v>2.8619596486327398E-3</v>
      </c>
      <c r="T209" s="7"/>
      <c r="U209" s="7">
        <v>2.8507109833100898E-3</v>
      </c>
      <c r="V209" s="7"/>
      <c r="W209" s="7">
        <v>1.97598469623715E-3</v>
      </c>
      <c r="X209" s="7"/>
      <c r="Y209" s="7">
        <v>1.41033797286129E-3</v>
      </c>
      <c r="Z209" s="7"/>
      <c r="AA209" s="7">
        <v>1.13968600050164E-3</v>
      </c>
      <c r="AB209" s="7"/>
      <c r="AC209" s="7">
        <v>1.0310474981870101E-3</v>
      </c>
      <c r="AD209" s="7"/>
      <c r="AE209" s="7">
        <v>9.4907477703646301E-4</v>
      </c>
      <c r="AF209" s="7"/>
      <c r="AG209" s="7">
        <v>9.0412921194048897E-4</v>
      </c>
      <c r="AH209" s="7"/>
      <c r="AI209" s="7">
        <v>8.4405259839418899E-4</v>
      </c>
      <c r="AJ209" s="7"/>
      <c r="AK209" s="7">
        <v>6.2116192307337204E-4</v>
      </c>
      <c r="AL209" s="7"/>
      <c r="AM209" s="7">
        <v>4.3259173663668499E-4</v>
      </c>
      <c r="AN209" s="7"/>
      <c r="AO209" s="7">
        <v>2.97833566575402E-4</v>
      </c>
      <c r="AP209" s="7"/>
      <c r="AQ209" s="7">
        <v>8.5690761602784298E-5</v>
      </c>
      <c r="AR209" s="7"/>
      <c r="AS209" s="7">
        <v>6.6044002781074301E-5</v>
      </c>
      <c r="AT209" s="7"/>
      <c r="AU209" s="7">
        <v>5.1462793793767503E-5</v>
      </c>
      <c r="AV209" s="7"/>
      <c r="AW209" s="7">
        <v>3.80679456788883E-5</v>
      </c>
      <c r="AX209" s="7"/>
      <c r="AY209" s="7">
        <v>2.8899261792021999E-5</v>
      </c>
      <c r="AZ209" s="7"/>
      <c r="BA209" s="7">
        <v>5.2511777951328197E-6</v>
      </c>
      <c r="BB209" s="7"/>
      <c r="BC209" s="7">
        <v>3.3978270258572401E-6</v>
      </c>
      <c r="BD209" s="7"/>
      <c r="BE209" s="7">
        <v>4.2165422840396002E-7</v>
      </c>
      <c r="BF209" s="7"/>
      <c r="BG209" s="7">
        <v>0</v>
      </c>
      <c r="BH209" s="7"/>
      <c r="BI209" s="7">
        <v>0</v>
      </c>
      <c r="BJ209" s="7"/>
      <c r="BK209" s="7">
        <v>0</v>
      </c>
      <c r="BL209" s="7"/>
      <c r="BM209" s="7">
        <v>0</v>
      </c>
      <c r="BN209" s="7"/>
      <c r="BO209" s="7">
        <v>0</v>
      </c>
      <c r="BP209" s="7"/>
      <c r="BQ209" s="7">
        <v>0</v>
      </c>
      <c r="BR209" s="7"/>
      <c r="BS209" s="7">
        <v>0</v>
      </c>
      <c r="BT209" s="7"/>
      <c r="BU209" s="7">
        <v>0</v>
      </c>
      <c r="BV209" s="7"/>
      <c r="BW209" s="7">
        <v>0</v>
      </c>
      <c r="BX209" s="7"/>
      <c r="BY209" s="7">
        <v>0</v>
      </c>
      <c r="BZ209" s="7"/>
      <c r="CA209" s="7">
        <v>0</v>
      </c>
      <c r="CB209" s="7"/>
      <c r="CC209" s="7">
        <v>0</v>
      </c>
      <c r="CD209" s="7"/>
      <c r="CE209" s="7">
        <v>0</v>
      </c>
    </row>
    <row r="210" spans="1:83">
      <c r="A210" s="4" t="s">
        <v>250</v>
      </c>
      <c r="B210" s="6">
        <v>116</v>
      </c>
      <c r="C210" s="7">
        <v>1.4257351384534701E-3</v>
      </c>
      <c r="D210" s="7">
        <v>2.6795870030432599E-3</v>
      </c>
      <c r="E210" s="7">
        <v>1.4257351384534701E-3</v>
      </c>
      <c r="F210" s="7">
        <v>2.6795870030432599E-3</v>
      </c>
      <c r="G210" s="7">
        <v>1.4257351384534701E-3</v>
      </c>
      <c r="H210" s="7">
        <v>2.6795870030432599E-3</v>
      </c>
      <c r="I210" s="7">
        <v>1.4257351384534701E-3</v>
      </c>
      <c r="J210" s="7">
        <v>2.6795870030432599E-3</v>
      </c>
      <c r="K210" s="7">
        <v>1.4257351384534701E-3</v>
      </c>
      <c r="L210" s="7">
        <v>2.6795870030432599E-3</v>
      </c>
      <c r="M210" s="7">
        <v>1.4257351384534701E-3</v>
      </c>
      <c r="N210" s="7">
        <v>2.6795870030432599E-3</v>
      </c>
      <c r="O210" s="7">
        <v>1.4257351384534701E-3</v>
      </c>
      <c r="P210" s="7">
        <v>2.6795870030432599E-3</v>
      </c>
      <c r="Q210" s="7">
        <v>1.4257351384534701E-3</v>
      </c>
      <c r="R210" s="7">
        <v>2.6795870030432599E-3</v>
      </c>
      <c r="S210" s="7">
        <v>1.4257351384534701E-3</v>
      </c>
      <c r="T210" s="7">
        <v>2.6795870030432599E-3</v>
      </c>
      <c r="U210" s="7">
        <v>1.4257351384534701E-3</v>
      </c>
      <c r="V210" s="7">
        <v>2.6795870030432599E-3</v>
      </c>
      <c r="W210" s="7">
        <v>1.4257351384534701E-3</v>
      </c>
      <c r="X210" s="7">
        <v>2.6795870030432599E-3</v>
      </c>
      <c r="Y210" s="7">
        <v>1.4257351384534701E-3</v>
      </c>
      <c r="Z210" s="7">
        <v>2.6795870030432599E-3</v>
      </c>
      <c r="AA210" s="7">
        <v>1.4257351384534701E-3</v>
      </c>
      <c r="AB210" s="7">
        <v>2.6795870030432599E-3</v>
      </c>
      <c r="AC210" s="7">
        <v>1.4257351384534701E-3</v>
      </c>
      <c r="AD210" s="7">
        <v>2.6795870030432599E-3</v>
      </c>
      <c r="AE210" s="7">
        <v>1.4257351384534701E-3</v>
      </c>
      <c r="AF210" s="7">
        <v>2.6795870030432599E-3</v>
      </c>
      <c r="AG210" s="7">
        <v>1.4257351384534701E-3</v>
      </c>
      <c r="AH210" s="7">
        <v>2.6795870030432599E-3</v>
      </c>
      <c r="AI210" s="7">
        <v>1.3996312151819E-3</v>
      </c>
      <c r="AJ210" s="7">
        <v>2.3729674694561399E-3</v>
      </c>
      <c r="AK210" s="7">
        <v>1.39677280956988E-3</v>
      </c>
      <c r="AL210" s="7">
        <v>2.0977545326377701E-3</v>
      </c>
      <c r="AM210" s="7">
        <v>1.2826106484574299E-3</v>
      </c>
      <c r="AN210" s="7">
        <v>1.8484398510355E-3</v>
      </c>
      <c r="AO210" s="7">
        <v>1.22172012439211E-3</v>
      </c>
      <c r="AP210" s="7">
        <v>1.5970438861845899E-3</v>
      </c>
      <c r="AQ210" s="7">
        <v>1.11671526914499E-3</v>
      </c>
      <c r="AR210" s="7">
        <v>1.29151997814637E-3</v>
      </c>
      <c r="AS210" s="7">
        <v>1.0223030161956399E-3</v>
      </c>
      <c r="AT210" s="7">
        <v>8.8103153990808395E-4</v>
      </c>
      <c r="AU210" s="7">
        <v>9.6058126201216604E-4</v>
      </c>
      <c r="AV210" s="7">
        <v>4.9839842117080997E-4</v>
      </c>
      <c r="AW210" s="7">
        <v>7.9656523744316696E-4</v>
      </c>
      <c r="AX210" s="7">
        <v>2.2849145872652301E-4</v>
      </c>
      <c r="AY210" s="7">
        <v>7.5899848494203205E-4</v>
      </c>
      <c r="AZ210" s="7">
        <v>7.8684411657325003E-5</v>
      </c>
      <c r="BA210" s="7">
        <v>5.3766999982890105E-4</v>
      </c>
      <c r="BB210" s="7">
        <v>2.0777080094510899E-5</v>
      </c>
      <c r="BC210" s="7">
        <v>3.1809940154777302E-4</v>
      </c>
      <c r="BD210" s="7">
        <v>3.2348294169791399E-6</v>
      </c>
      <c r="BE210" s="7">
        <v>1.3580780738999001E-4</v>
      </c>
      <c r="BF210" s="7">
        <v>0</v>
      </c>
      <c r="BG210" s="7">
        <v>3.8943415592724903E-5</v>
      </c>
      <c r="BH210" s="7">
        <v>0</v>
      </c>
      <c r="BI210" s="7">
        <v>1.0495389351549399E-5</v>
      </c>
      <c r="BJ210" s="7">
        <v>0</v>
      </c>
      <c r="BK210" s="7">
        <v>1.57896501801838E-6</v>
      </c>
      <c r="BL210" s="7">
        <v>0</v>
      </c>
      <c r="BM210" s="7">
        <v>4.9964375443908898E-8</v>
      </c>
      <c r="BN210" s="7">
        <v>0</v>
      </c>
      <c r="BO210" s="7">
        <v>0</v>
      </c>
      <c r="BP210" s="7">
        <v>0</v>
      </c>
      <c r="BQ210" s="7">
        <v>0</v>
      </c>
      <c r="BR210" s="7">
        <v>0</v>
      </c>
      <c r="BS210" s="7">
        <v>0</v>
      </c>
      <c r="BT210" s="7">
        <v>0</v>
      </c>
      <c r="BU210" s="7">
        <v>0</v>
      </c>
      <c r="BV210" s="7">
        <v>0</v>
      </c>
      <c r="BW210" s="7">
        <v>0</v>
      </c>
      <c r="BX210" s="7">
        <v>0</v>
      </c>
      <c r="BY210" s="7">
        <v>0</v>
      </c>
      <c r="BZ210" s="7">
        <v>0</v>
      </c>
      <c r="CA210" s="7">
        <v>0</v>
      </c>
      <c r="CB210" s="7">
        <v>0</v>
      </c>
      <c r="CC210" s="7">
        <v>0</v>
      </c>
      <c r="CD210" s="7"/>
      <c r="CE210" s="7">
        <v>0</v>
      </c>
    </row>
    <row r="211" spans="1:83">
      <c r="A211" s="4" t="s">
        <v>251</v>
      </c>
      <c r="B211" s="6">
        <v>709</v>
      </c>
      <c r="C211" s="7">
        <v>1.9199801431592301E-3</v>
      </c>
      <c r="D211" s="7"/>
      <c r="E211" s="7">
        <v>1.9199801431592301E-3</v>
      </c>
      <c r="F211" s="7"/>
      <c r="G211" s="7">
        <v>1.9199801431592301E-3</v>
      </c>
      <c r="H211" s="7"/>
      <c r="I211" s="7">
        <v>1.9199801431592301E-3</v>
      </c>
      <c r="J211" s="7"/>
      <c r="K211" s="7">
        <v>1.9199801431592301E-3</v>
      </c>
      <c r="L211" s="7"/>
      <c r="M211" s="7">
        <v>1.9199801431592301E-3</v>
      </c>
      <c r="N211" s="7"/>
      <c r="O211" s="7">
        <v>1.9199801431592301E-3</v>
      </c>
      <c r="P211" s="7"/>
      <c r="Q211" s="7">
        <v>1.9199801431592301E-3</v>
      </c>
      <c r="R211" s="7"/>
      <c r="S211" s="7">
        <v>1.91788086918837E-3</v>
      </c>
      <c r="T211" s="7"/>
      <c r="U211" s="7">
        <v>1.91788086918837E-3</v>
      </c>
      <c r="V211" s="7"/>
      <c r="W211" s="7">
        <v>1.1943759225224999E-3</v>
      </c>
      <c r="X211" s="7"/>
      <c r="Y211" s="7">
        <v>1.1080058507537799E-3</v>
      </c>
      <c r="Z211" s="7"/>
      <c r="AA211" s="7">
        <v>8.3485695302906401E-4</v>
      </c>
      <c r="AB211" s="7"/>
      <c r="AC211" s="7">
        <v>6.8146138812728298E-4</v>
      </c>
      <c r="AD211" s="7"/>
      <c r="AE211" s="7">
        <v>6.1095024722658E-4</v>
      </c>
      <c r="AF211" s="7"/>
      <c r="AG211" s="7">
        <v>5.6201237779432195E-4</v>
      </c>
      <c r="AH211" s="7"/>
      <c r="AI211" s="7">
        <v>4.9789390588524302E-4</v>
      </c>
      <c r="AJ211" s="7"/>
      <c r="AK211" s="7">
        <v>4.3033311680337402E-4</v>
      </c>
      <c r="AL211" s="7"/>
      <c r="AM211" s="7">
        <v>3.7144768173585999E-4</v>
      </c>
      <c r="AN211" s="7"/>
      <c r="AO211" s="7">
        <v>3.1925116334181398E-4</v>
      </c>
      <c r="AP211" s="7"/>
      <c r="AQ211" s="7">
        <v>2.5922920861866302E-4</v>
      </c>
      <c r="AR211" s="7"/>
      <c r="AS211" s="7">
        <v>2.0401922072137499E-4</v>
      </c>
      <c r="AT211" s="7"/>
      <c r="AU211" s="7">
        <v>1.4788359888178899E-4</v>
      </c>
      <c r="AV211" s="7"/>
      <c r="AW211" s="7">
        <v>1.12635603683914E-4</v>
      </c>
      <c r="AX211" s="7"/>
      <c r="AY211" s="7">
        <v>9.3968160919213493E-5</v>
      </c>
      <c r="AZ211" s="7"/>
      <c r="BA211" s="7">
        <v>7.5582641488751505E-5</v>
      </c>
      <c r="BB211" s="7"/>
      <c r="BC211" s="7">
        <v>5.4316133266340298E-5</v>
      </c>
      <c r="BD211" s="7"/>
      <c r="BE211" s="7">
        <v>3.1159221533852499E-5</v>
      </c>
      <c r="BF211" s="7"/>
      <c r="BG211" s="7">
        <v>1.4194059466917799E-5</v>
      </c>
      <c r="BH211" s="7"/>
      <c r="BI211" s="7">
        <v>3.6446023114681702E-6</v>
      </c>
      <c r="BJ211" s="7"/>
      <c r="BK211" s="7">
        <v>6.1122441319071202E-7</v>
      </c>
      <c r="BL211" s="7"/>
      <c r="BM211" s="7">
        <v>1.2738055986368401E-7</v>
      </c>
      <c r="BN211" s="7"/>
      <c r="BO211" s="7">
        <v>0</v>
      </c>
      <c r="BP211" s="7"/>
      <c r="BQ211" s="7">
        <v>0</v>
      </c>
      <c r="BR211" s="7"/>
      <c r="BS211" s="7">
        <v>0</v>
      </c>
      <c r="BT211" s="7"/>
      <c r="BU211" s="7">
        <v>0</v>
      </c>
      <c r="BV211" s="7"/>
      <c r="BW211" s="7">
        <v>0</v>
      </c>
      <c r="BX211" s="7"/>
      <c r="BY211" s="7">
        <v>0</v>
      </c>
      <c r="BZ211" s="7"/>
      <c r="CA211" s="7">
        <v>0</v>
      </c>
      <c r="CB211" s="7"/>
      <c r="CC211" s="7">
        <v>0</v>
      </c>
      <c r="CD211" s="7"/>
      <c r="CE211" s="7">
        <v>0</v>
      </c>
    </row>
    <row r="212" spans="1:83">
      <c r="A212" s="4" t="s">
        <v>252</v>
      </c>
      <c r="B212" s="6">
        <v>777</v>
      </c>
      <c r="C212" s="7">
        <v>5.5036095018976103E-4</v>
      </c>
      <c r="D212" s="7"/>
      <c r="E212" s="7">
        <v>5.5036095018976103E-4</v>
      </c>
      <c r="F212" s="7"/>
      <c r="G212" s="7">
        <v>5.5036095018976103E-4</v>
      </c>
      <c r="H212" s="7"/>
      <c r="I212" s="7">
        <v>5.5036095018976103E-4</v>
      </c>
      <c r="J212" s="7"/>
      <c r="K212" s="7">
        <v>5.5036095018976103E-4</v>
      </c>
      <c r="L212" s="7"/>
      <c r="M212" s="7">
        <v>5.5036095018976103E-4</v>
      </c>
      <c r="N212" s="7"/>
      <c r="O212" s="7">
        <v>5.5036095018976103E-4</v>
      </c>
      <c r="P212" s="7"/>
      <c r="Q212" s="7">
        <v>5.5036095018976103E-4</v>
      </c>
      <c r="R212" s="7"/>
      <c r="S212" s="7">
        <v>5.5036095018976103E-4</v>
      </c>
      <c r="T212" s="7"/>
      <c r="U212" s="7">
        <v>5.5036095018976103E-4</v>
      </c>
      <c r="V212" s="7"/>
      <c r="W212" s="7">
        <v>5.5036095018976103E-4</v>
      </c>
      <c r="X212" s="7"/>
      <c r="Y212" s="7">
        <v>5.5036095018976103E-4</v>
      </c>
      <c r="Z212" s="7"/>
      <c r="AA212" s="7">
        <v>5.5036095018976103E-4</v>
      </c>
      <c r="AB212" s="7"/>
      <c r="AC212" s="7">
        <v>5.5036095018976103E-4</v>
      </c>
      <c r="AD212" s="7"/>
      <c r="AE212" s="7">
        <v>5.5036095018976103E-4</v>
      </c>
      <c r="AF212" s="7"/>
      <c r="AG212" s="7">
        <v>4.33836139006576E-4</v>
      </c>
      <c r="AH212" s="7"/>
      <c r="AI212" s="7">
        <v>4.28240587705539E-4</v>
      </c>
      <c r="AJ212" s="7"/>
      <c r="AK212" s="7">
        <v>3.2095266471941899E-4</v>
      </c>
      <c r="AL212" s="7"/>
      <c r="AM212" s="7">
        <v>3.0659849932040902E-4</v>
      </c>
      <c r="AN212" s="7"/>
      <c r="AO212" s="7">
        <v>2.8441591324762899E-4</v>
      </c>
      <c r="AP212" s="7"/>
      <c r="AQ212" s="7">
        <v>2.5599673630075201E-4</v>
      </c>
      <c r="AR212" s="7"/>
      <c r="AS212" s="7">
        <v>2.3159068185921099E-4</v>
      </c>
      <c r="AT212" s="7"/>
      <c r="AU212" s="7">
        <v>1.9742144528373901E-4</v>
      </c>
      <c r="AV212" s="7"/>
      <c r="AW212" s="7">
        <v>1.5774974681975301E-4</v>
      </c>
      <c r="AX212" s="7"/>
      <c r="AY212" s="7">
        <v>1.3512807180686E-4</v>
      </c>
      <c r="AZ212" s="7"/>
      <c r="BA212" s="7">
        <v>9.8977850933210896E-5</v>
      </c>
      <c r="BB212" s="7"/>
      <c r="BC212" s="7">
        <v>6.4071173633540695E-5</v>
      </c>
      <c r="BD212" s="7"/>
      <c r="BE212" s="7">
        <v>2.4438312880790801E-5</v>
      </c>
      <c r="BF212" s="7"/>
      <c r="BG212" s="7">
        <v>2.4120638731522601E-7</v>
      </c>
      <c r="BH212" s="7"/>
      <c r="BI212" s="7">
        <v>0</v>
      </c>
      <c r="BJ212" s="7"/>
      <c r="BK212" s="7">
        <v>0</v>
      </c>
      <c r="BL212" s="7"/>
      <c r="BM212" s="7">
        <v>0</v>
      </c>
      <c r="BN212" s="7"/>
      <c r="BO212" s="7">
        <v>0</v>
      </c>
      <c r="BP212" s="7"/>
      <c r="BQ212" s="7">
        <v>0</v>
      </c>
      <c r="BR212" s="7"/>
      <c r="BS212" s="7">
        <v>0</v>
      </c>
      <c r="BT212" s="7"/>
      <c r="BU212" s="7">
        <v>0</v>
      </c>
      <c r="BV212" s="7"/>
      <c r="BW212" s="7">
        <v>0</v>
      </c>
      <c r="BX212" s="7"/>
      <c r="BY212" s="7">
        <v>0</v>
      </c>
      <c r="BZ212" s="7"/>
      <c r="CA212" s="7">
        <v>0</v>
      </c>
      <c r="CB212" s="7"/>
      <c r="CC212" s="7">
        <v>0</v>
      </c>
      <c r="CD212" s="7"/>
      <c r="CE212" s="7">
        <v>0</v>
      </c>
    </row>
    <row r="213" spans="1:83">
      <c r="A213" s="4" t="s">
        <v>425</v>
      </c>
      <c r="B213" s="6">
        <v>175</v>
      </c>
      <c r="C213" s="7">
        <v>2.1453380520354901E-4</v>
      </c>
      <c r="D213" s="7"/>
      <c r="E213" s="7">
        <v>2.1453380520354901E-4</v>
      </c>
      <c r="F213" s="7"/>
      <c r="G213" s="7">
        <v>2.1453380520354901E-4</v>
      </c>
      <c r="H213" s="7"/>
      <c r="I213" s="7">
        <v>2.1453380520354901E-4</v>
      </c>
      <c r="J213" s="7"/>
      <c r="K213" s="7">
        <v>2.1453380520354901E-4</v>
      </c>
      <c r="L213" s="7"/>
      <c r="M213" s="7">
        <v>2.1453380520354901E-4</v>
      </c>
      <c r="N213" s="7"/>
      <c r="O213" s="7">
        <v>2.1453380520354901E-4</v>
      </c>
      <c r="P213" s="7"/>
      <c r="Q213" s="7">
        <v>2.1453380520354901E-4</v>
      </c>
      <c r="R213" s="7"/>
      <c r="S213" s="7">
        <v>2.1453380520354901E-4</v>
      </c>
      <c r="T213" s="7"/>
      <c r="U213" s="7">
        <v>2.1453380520354901E-4</v>
      </c>
      <c r="V213" s="7"/>
      <c r="W213" s="7">
        <v>2.1453380520354901E-4</v>
      </c>
      <c r="X213" s="7"/>
      <c r="Y213" s="7">
        <v>2.1453380520354901E-4</v>
      </c>
      <c r="Z213" s="7"/>
      <c r="AA213" s="7">
        <v>2.1453380520354901E-4</v>
      </c>
      <c r="AB213" s="7"/>
      <c r="AC213" s="7">
        <v>2.1453380520354901E-4</v>
      </c>
      <c r="AD213" s="7"/>
      <c r="AE213" s="7">
        <v>2.1453380520354901E-4</v>
      </c>
      <c r="AF213" s="7"/>
      <c r="AG213" s="7">
        <v>2.04269696857983E-4</v>
      </c>
      <c r="AH213" s="7"/>
      <c r="AI213" s="7">
        <v>2.0257025082046E-4</v>
      </c>
      <c r="AJ213" s="7"/>
      <c r="AK213" s="7">
        <v>1.7931810387341199E-4</v>
      </c>
      <c r="AL213" s="7"/>
      <c r="AM213" s="7">
        <v>1.7479848718319701E-4</v>
      </c>
      <c r="AN213" s="7"/>
      <c r="AO213" s="7">
        <v>1.6901947290341599E-4</v>
      </c>
      <c r="AP213" s="7"/>
      <c r="AQ213" s="7">
        <v>1.55870310512893E-4</v>
      </c>
      <c r="AR213" s="7"/>
      <c r="AS213" s="7">
        <v>1.4580853006591701E-4</v>
      </c>
      <c r="AT213" s="7"/>
      <c r="AU213" s="7">
        <v>1.3649929824833201E-4</v>
      </c>
      <c r="AV213" s="7"/>
      <c r="AW213" s="7">
        <v>1.15925136575796E-4</v>
      </c>
      <c r="AX213" s="7"/>
      <c r="AY213" s="7">
        <v>9.0442781284993893E-5</v>
      </c>
      <c r="AZ213" s="7"/>
      <c r="BA213" s="7">
        <v>7.1052446625364794E-5</v>
      </c>
      <c r="BB213" s="7"/>
      <c r="BC213" s="7">
        <v>5.6158031891389798E-5</v>
      </c>
      <c r="BD213" s="7"/>
      <c r="BE213" s="7">
        <v>3.53009523584628E-5</v>
      </c>
      <c r="BF213" s="7"/>
      <c r="BG213" s="7">
        <v>2.12056905195208E-6</v>
      </c>
      <c r="BH213" s="7"/>
      <c r="BI213" s="7">
        <v>1.3387414845404699E-7</v>
      </c>
      <c r="BJ213" s="7"/>
      <c r="BK213" s="7">
        <v>0</v>
      </c>
      <c r="BL213" s="7"/>
      <c r="BM213" s="7">
        <v>0</v>
      </c>
      <c r="BN213" s="7"/>
      <c r="BO213" s="7">
        <v>0</v>
      </c>
      <c r="BP213" s="7"/>
      <c r="BQ213" s="7">
        <v>0</v>
      </c>
      <c r="BR213" s="7"/>
      <c r="BS213" s="7">
        <v>0</v>
      </c>
      <c r="BT213" s="7"/>
      <c r="BU213" s="7">
        <v>0</v>
      </c>
      <c r="BV213" s="7"/>
      <c r="BW213" s="7">
        <v>0</v>
      </c>
      <c r="BX213" s="7"/>
      <c r="BY213" s="7">
        <v>0</v>
      </c>
      <c r="BZ213" s="7"/>
      <c r="CA213" s="7">
        <v>0</v>
      </c>
      <c r="CB213" s="7"/>
      <c r="CC213" s="7">
        <v>0</v>
      </c>
      <c r="CD213" s="7"/>
      <c r="CE213" s="7">
        <v>0</v>
      </c>
    </row>
    <row r="214" spans="1:83">
      <c r="A214" s="4" t="s">
        <v>253</v>
      </c>
      <c r="B214" s="6">
        <v>921</v>
      </c>
      <c r="C214" s="7">
        <v>4.4020161314954802E-3</v>
      </c>
      <c r="D214" s="7"/>
      <c r="E214" s="7">
        <v>4.4020161314954802E-3</v>
      </c>
      <c r="F214" s="7"/>
      <c r="G214" s="7">
        <v>4.4020161314954802E-3</v>
      </c>
      <c r="H214" s="7"/>
      <c r="I214" s="7">
        <v>4.4020161314954802E-3</v>
      </c>
      <c r="J214" s="7"/>
      <c r="K214" s="7">
        <v>4.4020161314954802E-3</v>
      </c>
      <c r="L214" s="7"/>
      <c r="M214" s="7">
        <v>4.4020161314954802E-3</v>
      </c>
      <c r="N214" s="7"/>
      <c r="O214" s="7">
        <v>4.4020161314954802E-3</v>
      </c>
      <c r="P214" s="7"/>
      <c r="Q214" s="7">
        <v>4.4020161314954802E-3</v>
      </c>
      <c r="R214" s="7"/>
      <c r="S214" s="7">
        <v>4.4020161314954802E-3</v>
      </c>
      <c r="T214" s="7"/>
      <c r="U214" s="7">
        <v>4.4020161314954802E-3</v>
      </c>
      <c r="V214" s="7"/>
      <c r="W214" s="7">
        <v>3.0733528903848701E-3</v>
      </c>
      <c r="X214" s="7"/>
      <c r="Y214" s="7">
        <v>3.0733528903848701E-3</v>
      </c>
      <c r="Z214" s="7"/>
      <c r="AA214" s="7">
        <v>1.9199895387810801E-3</v>
      </c>
      <c r="AB214" s="7"/>
      <c r="AC214" s="7">
        <v>1.82537457778388E-3</v>
      </c>
      <c r="AD214" s="7"/>
      <c r="AE214" s="7">
        <v>1.4813902421373199E-3</v>
      </c>
      <c r="AF214" s="7"/>
      <c r="AG214" s="7">
        <v>1.2933962255574701E-3</v>
      </c>
      <c r="AH214" s="7"/>
      <c r="AI214" s="7">
        <v>9.06666424527068E-4</v>
      </c>
      <c r="AJ214" s="7"/>
      <c r="AK214" s="7">
        <v>7.91641734085527E-4</v>
      </c>
      <c r="AL214" s="7"/>
      <c r="AM214" s="7">
        <v>4.0389614441498501E-4</v>
      </c>
      <c r="AN214" s="7"/>
      <c r="AO214" s="7">
        <v>3.0673501637964702E-4</v>
      </c>
      <c r="AP214" s="7"/>
      <c r="AQ214" s="7">
        <v>1.8276366765240001E-4</v>
      </c>
      <c r="AR214" s="7"/>
      <c r="AS214" s="7">
        <v>8.1407764989261704E-5</v>
      </c>
      <c r="AT214" s="7"/>
      <c r="AU214" s="7">
        <v>1.50219693803717E-5</v>
      </c>
      <c r="AV214" s="7"/>
      <c r="AW214" s="7">
        <v>0</v>
      </c>
      <c r="AX214" s="7"/>
      <c r="AY214" s="7">
        <v>0</v>
      </c>
      <c r="AZ214" s="7"/>
      <c r="BA214" s="7">
        <v>0</v>
      </c>
      <c r="BB214" s="7"/>
      <c r="BC214" s="7">
        <v>0</v>
      </c>
      <c r="BD214" s="7"/>
      <c r="BE214" s="7">
        <v>0</v>
      </c>
      <c r="BF214" s="7"/>
      <c r="BG214" s="7">
        <v>0</v>
      </c>
      <c r="BH214" s="7"/>
      <c r="BI214" s="7">
        <v>0</v>
      </c>
      <c r="BJ214" s="7"/>
      <c r="BK214" s="7">
        <v>0</v>
      </c>
      <c r="BL214" s="7"/>
      <c r="BM214" s="7">
        <v>0</v>
      </c>
      <c r="BN214" s="7"/>
      <c r="BO214" s="7">
        <v>0</v>
      </c>
      <c r="BP214" s="7"/>
      <c r="BQ214" s="7">
        <v>0</v>
      </c>
      <c r="BR214" s="7"/>
      <c r="BS214" s="7">
        <v>0</v>
      </c>
      <c r="BT214" s="7"/>
      <c r="BU214" s="7">
        <v>0</v>
      </c>
      <c r="BV214" s="7"/>
      <c r="BW214" s="7">
        <v>0</v>
      </c>
      <c r="BX214" s="7"/>
      <c r="BY214" s="7">
        <v>0</v>
      </c>
      <c r="BZ214" s="7"/>
      <c r="CA214" s="7">
        <v>0</v>
      </c>
      <c r="CB214" s="7"/>
      <c r="CC214" s="7">
        <v>0</v>
      </c>
      <c r="CD214" s="7"/>
      <c r="CE214" s="7">
        <v>0</v>
      </c>
    </row>
    <row r="215" spans="1:83">
      <c r="A215" s="4" t="s">
        <v>254</v>
      </c>
      <c r="B215" s="6">
        <v>9</v>
      </c>
      <c r="C215" s="7">
        <v>2.2369592324792201E-3</v>
      </c>
      <c r="D215" s="7">
        <v>8.2895564068330701E-4</v>
      </c>
      <c r="E215" s="7">
        <v>2.2369592324792201E-3</v>
      </c>
      <c r="F215" s="7">
        <v>8.2895564068330701E-4</v>
      </c>
      <c r="G215" s="7">
        <v>2.2369592324792201E-3</v>
      </c>
      <c r="H215" s="7">
        <v>8.2895564068330701E-4</v>
      </c>
      <c r="I215" s="7">
        <v>2.2369592324792201E-3</v>
      </c>
      <c r="J215" s="7">
        <v>8.2895564068330701E-4</v>
      </c>
      <c r="K215" s="7">
        <v>2.2369592324792201E-3</v>
      </c>
      <c r="L215" s="7">
        <v>8.2895564068330701E-4</v>
      </c>
      <c r="M215" s="7">
        <v>2.2369592324792201E-3</v>
      </c>
      <c r="N215" s="7">
        <v>8.2895564068330701E-4</v>
      </c>
      <c r="O215" s="7">
        <v>2.2369592324792201E-3</v>
      </c>
      <c r="P215" s="7">
        <v>8.2895564068330701E-4</v>
      </c>
      <c r="Q215" s="7">
        <v>2.2369592324792201E-3</v>
      </c>
      <c r="R215" s="7">
        <v>8.2895564068330701E-4</v>
      </c>
      <c r="S215" s="7">
        <v>2.2369592324792201E-3</v>
      </c>
      <c r="T215" s="7">
        <v>8.2895564068330701E-4</v>
      </c>
      <c r="U215" s="7">
        <v>2.2369592324792201E-3</v>
      </c>
      <c r="V215" s="7">
        <v>8.2895564068330701E-4</v>
      </c>
      <c r="W215" s="7">
        <v>1.84946478706547E-3</v>
      </c>
      <c r="X215" s="7">
        <v>8.2895564068330701E-4</v>
      </c>
      <c r="Y215" s="7">
        <v>1.84946478706547E-3</v>
      </c>
      <c r="Z215" s="7">
        <v>8.2895564068330701E-4</v>
      </c>
      <c r="AA215" s="7">
        <v>1.76781846295287E-3</v>
      </c>
      <c r="AB215" s="7">
        <v>8.2895564068330701E-4</v>
      </c>
      <c r="AC215" s="7">
        <v>1.2690923597729899E-3</v>
      </c>
      <c r="AD215" s="7">
        <v>8.2895564068330701E-4</v>
      </c>
      <c r="AE215" s="7">
        <v>1.06491020637886E-3</v>
      </c>
      <c r="AF215" s="7">
        <v>8.2895564068330701E-4</v>
      </c>
      <c r="AG215" s="7">
        <v>1.01349375522348E-3</v>
      </c>
      <c r="AH215" s="7">
        <v>8.2895564068330701E-4</v>
      </c>
      <c r="AI215" s="7">
        <v>9.0905699075151999E-4</v>
      </c>
      <c r="AJ215" s="7">
        <v>7.1477830440410805E-4</v>
      </c>
      <c r="AK215" s="7">
        <v>7.0404612428110304E-4</v>
      </c>
      <c r="AL215" s="7">
        <v>6.0233880051019796E-4</v>
      </c>
      <c r="AM215" s="7">
        <v>5.6756355987624095E-4</v>
      </c>
      <c r="AN215" s="7">
        <v>4.6989599666285903E-4</v>
      </c>
      <c r="AO215" s="7">
        <v>3.81884139542985E-4</v>
      </c>
      <c r="AP215" s="7">
        <v>3.0094724920413799E-4</v>
      </c>
      <c r="AQ215" s="7">
        <v>1.9819543170957599E-4</v>
      </c>
      <c r="AR215" s="7">
        <v>1.7670864844285399E-4</v>
      </c>
      <c r="AS215" s="7">
        <v>8.2056217432334495E-5</v>
      </c>
      <c r="AT215" s="7">
        <v>7.4195249946753999E-5</v>
      </c>
      <c r="AU215" s="7">
        <v>1.50219693803717E-5</v>
      </c>
      <c r="AV215" s="7">
        <v>2.4722417482118799E-5</v>
      </c>
      <c r="AW215" s="7">
        <v>0</v>
      </c>
      <c r="AX215" s="7">
        <v>4.9342286043763199E-6</v>
      </c>
      <c r="AY215" s="7">
        <v>0</v>
      </c>
      <c r="AZ215" s="7">
        <v>0</v>
      </c>
      <c r="BA215" s="7">
        <v>0</v>
      </c>
      <c r="BB215" s="7">
        <v>0</v>
      </c>
      <c r="BC215" s="7">
        <v>0</v>
      </c>
      <c r="BD215" s="7">
        <v>0</v>
      </c>
      <c r="BE215" s="7">
        <v>0</v>
      </c>
      <c r="BF215" s="7">
        <v>0</v>
      </c>
      <c r="BG215" s="7">
        <v>0</v>
      </c>
      <c r="BH215" s="7">
        <v>0</v>
      </c>
      <c r="BI215" s="7">
        <v>0</v>
      </c>
      <c r="BJ215" s="7">
        <v>0</v>
      </c>
      <c r="BK215" s="7">
        <v>0</v>
      </c>
      <c r="BL215" s="7">
        <v>0</v>
      </c>
      <c r="BM215" s="7">
        <v>0</v>
      </c>
      <c r="BN215" s="7">
        <v>0</v>
      </c>
      <c r="BO215" s="7">
        <v>0</v>
      </c>
      <c r="BP215" s="7">
        <v>0</v>
      </c>
      <c r="BQ215" s="7">
        <v>0</v>
      </c>
      <c r="BR215" s="7">
        <v>0</v>
      </c>
      <c r="BS215" s="7">
        <v>0</v>
      </c>
      <c r="BT215" s="7">
        <v>0</v>
      </c>
      <c r="BU215" s="7">
        <v>0</v>
      </c>
      <c r="BV215" s="7">
        <v>0</v>
      </c>
      <c r="BW215" s="7">
        <v>0</v>
      </c>
      <c r="BX215" s="7">
        <v>0</v>
      </c>
      <c r="BY215" s="7">
        <v>0</v>
      </c>
      <c r="BZ215" s="7">
        <v>0</v>
      </c>
      <c r="CA215" s="7">
        <v>0</v>
      </c>
      <c r="CB215" s="7">
        <v>0</v>
      </c>
      <c r="CC215" s="7">
        <v>0</v>
      </c>
      <c r="CD215" s="7"/>
      <c r="CE215" s="7">
        <v>0</v>
      </c>
    </row>
    <row r="216" spans="1:83">
      <c r="A216" s="4" t="s">
        <v>255</v>
      </c>
      <c r="B216" s="6">
        <v>64</v>
      </c>
      <c r="C216" s="7">
        <v>2.1899565974086901E-3</v>
      </c>
      <c r="D216" s="7">
        <v>9.5308417633095297E-4</v>
      </c>
      <c r="E216" s="7">
        <v>2.1899565974086901E-3</v>
      </c>
      <c r="F216" s="7">
        <v>9.5308417633095297E-4</v>
      </c>
      <c r="G216" s="7">
        <v>2.1899565974086901E-3</v>
      </c>
      <c r="H216" s="7">
        <v>9.5308417633095297E-4</v>
      </c>
      <c r="I216" s="7">
        <v>2.1899565974086901E-3</v>
      </c>
      <c r="J216" s="7">
        <v>9.5308417633095297E-4</v>
      </c>
      <c r="K216" s="7">
        <v>2.1899565974086901E-3</v>
      </c>
      <c r="L216" s="7">
        <v>9.5308417633095297E-4</v>
      </c>
      <c r="M216" s="7">
        <v>2.1899565974086901E-3</v>
      </c>
      <c r="N216" s="7">
        <v>9.5308417633095297E-4</v>
      </c>
      <c r="O216" s="7">
        <v>2.1899565974086901E-3</v>
      </c>
      <c r="P216" s="7">
        <v>9.5308417633095297E-4</v>
      </c>
      <c r="Q216" s="7">
        <v>2.1899565974086901E-3</v>
      </c>
      <c r="R216" s="7">
        <v>9.5308417633095297E-4</v>
      </c>
      <c r="S216" s="7">
        <v>2.1899565974086901E-3</v>
      </c>
      <c r="T216" s="7">
        <v>9.5308417633095297E-4</v>
      </c>
      <c r="U216" s="7">
        <v>2.1899565974086901E-3</v>
      </c>
      <c r="V216" s="7">
        <v>9.5308417633095297E-4</v>
      </c>
      <c r="W216" s="7">
        <v>2.1899565974086901E-3</v>
      </c>
      <c r="X216" s="7">
        <v>9.5308417633095297E-4</v>
      </c>
      <c r="Y216" s="7">
        <v>2.1899565974086901E-3</v>
      </c>
      <c r="Z216" s="7">
        <v>9.5308417633095297E-4</v>
      </c>
      <c r="AA216" s="7">
        <v>1.91326878928923E-3</v>
      </c>
      <c r="AB216" s="7">
        <v>9.5308417633095297E-4</v>
      </c>
      <c r="AC216" s="7">
        <v>1.91326878928923E-3</v>
      </c>
      <c r="AD216" s="7">
        <v>9.5308417633095297E-4</v>
      </c>
      <c r="AE216" s="7">
        <v>1.7521749224785001E-3</v>
      </c>
      <c r="AF216" s="7">
        <v>9.5308417633095297E-4</v>
      </c>
      <c r="AG216" s="7">
        <v>1.73549716173915E-3</v>
      </c>
      <c r="AH216" s="7">
        <v>9.5308417633095297E-4</v>
      </c>
      <c r="AI216" s="7">
        <v>1.58799109767362E-3</v>
      </c>
      <c r="AJ216" s="7">
        <v>8.4055249778141195E-4</v>
      </c>
      <c r="AK216" s="7">
        <v>1.3338723072021099E-3</v>
      </c>
      <c r="AL216" s="7">
        <v>7.4104269480562105E-4</v>
      </c>
      <c r="AM216" s="7">
        <v>1.1875795223633199E-3</v>
      </c>
      <c r="AN216" s="7">
        <v>6.5236401616440304E-4</v>
      </c>
      <c r="AO216" s="7">
        <v>1.0989159215633499E-3</v>
      </c>
      <c r="AP216" s="7">
        <v>5.7269427434476197E-4</v>
      </c>
      <c r="AQ216" s="7">
        <v>1.0612716025635599E-3</v>
      </c>
      <c r="AR216" s="7">
        <v>4.9266004834731E-4</v>
      </c>
      <c r="AS216" s="7">
        <v>9.9016553162062392E-4</v>
      </c>
      <c r="AT216" s="7">
        <v>3.8964056428996698E-4</v>
      </c>
      <c r="AU216" s="7">
        <v>8.5498678596216803E-4</v>
      </c>
      <c r="AV216" s="7">
        <v>2.4346406941302799E-4</v>
      </c>
      <c r="AW216" s="7">
        <v>5.5181251079441604E-4</v>
      </c>
      <c r="AX216" s="7">
        <v>1.11919527962566E-4</v>
      </c>
      <c r="AY216" s="7">
        <v>2.6124450164107497E-4</v>
      </c>
      <c r="AZ216" s="7">
        <v>3.5730050326294501E-5</v>
      </c>
      <c r="BA216" s="7">
        <v>1.2927217626545199E-4</v>
      </c>
      <c r="BB216" s="7">
        <v>5.5628903262713296E-6</v>
      </c>
      <c r="BC216" s="7">
        <v>5.6966139533403498E-5</v>
      </c>
      <c r="BD216" s="7">
        <v>0</v>
      </c>
      <c r="BE216" s="7">
        <v>2.66746428876899E-5</v>
      </c>
      <c r="BF216" s="7">
        <v>0</v>
      </c>
      <c r="BG216" s="7">
        <v>3.1985883462496998E-7</v>
      </c>
      <c r="BH216" s="7">
        <v>0</v>
      </c>
      <c r="BI216" s="7">
        <v>0</v>
      </c>
      <c r="BJ216" s="7">
        <v>0</v>
      </c>
      <c r="BK216" s="7">
        <v>0</v>
      </c>
      <c r="BL216" s="7">
        <v>0</v>
      </c>
      <c r="BM216" s="7">
        <v>0</v>
      </c>
      <c r="BN216" s="7">
        <v>0</v>
      </c>
      <c r="BO216" s="7">
        <v>0</v>
      </c>
      <c r="BP216" s="7">
        <v>0</v>
      </c>
      <c r="BQ216" s="7">
        <v>0</v>
      </c>
      <c r="BR216" s="7">
        <v>0</v>
      </c>
      <c r="BS216" s="7">
        <v>0</v>
      </c>
      <c r="BT216" s="7">
        <v>0</v>
      </c>
      <c r="BU216" s="7">
        <v>0</v>
      </c>
      <c r="BV216" s="7">
        <v>0</v>
      </c>
      <c r="BW216" s="7">
        <v>0</v>
      </c>
      <c r="BX216" s="7">
        <v>0</v>
      </c>
      <c r="BY216" s="7">
        <v>0</v>
      </c>
      <c r="BZ216" s="7">
        <v>0</v>
      </c>
      <c r="CA216" s="7">
        <v>0</v>
      </c>
      <c r="CB216" s="7">
        <v>0</v>
      </c>
      <c r="CC216" s="7">
        <v>0</v>
      </c>
      <c r="CD216" s="7"/>
      <c r="CE216" s="7">
        <v>0</v>
      </c>
    </row>
    <row r="217" spans="1:83">
      <c r="A217" s="4" t="s">
        <v>256</v>
      </c>
      <c r="B217" s="6">
        <v>891</v>
      </c>
      <c r="C217" s="7">
        <v>7.3451824493052495E-4</v>
      </c>
      <c r="D217" s="7"/>
      <c r="E217" s="7">
        <v>7.3451824493052495E-4</v>
      </c>
      <c r="F217" s="7"/>
      <c r="G217" s="7">
        <v>7.3451824493052495E-4</v>
      </c>
      <c r="H217" s="7"/>
      <c r="I217" s="7">
        <v>7.3451824493052495E-4</v>
      </c>
      <c r="J217" s="7"/>
      <c r="K217" s="7">
        <v>7.3451824493052495E-4</v>
      </c>
      <c r="L217" s="7"/>
      <c r="M217" s="7">
        <v>7.3451824493052495E-4</v>
      </c>
      <c r="N217" s="7"/>
      <c r="O217" s="7">
        <v>7.3451824493052495E-4</v>
      </c>
      <c r="P217" s="7"/>
      <c r="Q217" s="7">
        <v>7.3451824493052495E-4</v>
      </c>
      <c r="R217" s="7"/>
      <c r="S217" s="7">
        <v>7.3451824493052495E-4</v>
      </c>
      <c r="T217" s="7"/>
      <c r="U217" s="7">
        <v>7.3451824493052495E-4</v>
      </c>
      <c r="V217" s="7"/>
      <c r="W217" s="7">
        <v>7.3451824493052495E-4</v>
      </c>
      <c r="X217" s="7"/>
      <c r="Y217" s="7">
        <v>7.3451824493052495E-4</v>
      </c>
      <c r="Z217" s="7"/>
      <c r="AA217" s="7">
        <v>7.3451824493052495E-4</v>
      </c>
      <c r="AB217" s="7"/>
      <c r="AC217" s="7">
        <v>7.0962105634936703E-4</v>
      </c>
      <c r="AD217" s="7"/>
      <c r="AE217" s="7">
        <v>6.6846256171974004E-4</v>
      </c>
      <c r="AF217" s="7"/>
      <c r="AG217" s="7">
        <v>6.6668229831219302E-4</v>
      </c>
      <c r="AH217" s="7"/>
      <c r="AI217" s="7">
        <v>6.6604520088427697E-4</v>
      </c>
      <c r="AJ217" s="7"/>
      <c r="AK217" s="7">
        <v>6.1522644880751304E-4</v>
      </c>
      <c r="AL217" s="7"/>
      <c r="AM217" s="7">
        <v>5.8761592031381495E-4</v>
      </c>
      <c r="AN217" s="7"/>
      <c r="AO217" s="7">
        <v>5.5868558230468403E-4</v>
      </c>
      <c r="AP217" s="7"/>
      <c r="AQ217" s="7">
        <v>5.5201288978916103E-4</v>
      </c>
      <c r="AR217" s="7"/>
      <c r="AS217" s="7">
        <v>5.3077936718559204E-4</v>
      </c>
      <c r="AT217" s="7"/>
      <c r="AU217" s="7">
        <v>5.0955093610614605E-4</v>
      </c>
      <c r="AV217" s="7"/>
      <c r="AW217" s="7">
        <v>4.2437041771272398E-4</v>
      </c>
      <c r="AX217" s="7"/>
      <c r="AY217" s="7">
        <v>2.0471089886728601E-4</v>
      </c>
      <c r="AZ217" s="7"/>
      <c r="BA217" s="7">
        <v>8.5943008572316698E-5</v>
      </c>
      <c r="BB217" s="7"/>
      <c r="BC217" s="7">
        <v>2.84806858813357E-5</v>
      </c>
      <c r="BD217" s="7"/>
      <c r="BE217" s="7">
        <v>1.5164606294606401E-5</v>
      </c>
      <c r="BF217" s="7"/>
      <c r="BG217" s="7">
        <v>3.1985883462496998E-7</v>
      </c>
      <c r="BH217" s="7"/>
      <c r="BI217" s="7">
        <v>0</v>
      </c>
      <c r="BJ217" s="7"/>
      <c r="BK217" s="7">
        <v>0</v>
      </c>
      <c r="BL217" s="7"/>
      <c r="BM217" s="7">
        <v>0</v>
      </c>
      <c r="BN217" s="7"/>
      <c r="BO217" s="7">
        <v>0</v>
      </c>
      <c r="BP217" s="7"/>
      <c r="BQ217" s="7">
        <v>0</v>
      </c>
      <c r="BR217" s="7"/>
      <c r="BS217" s="7">
        <v>0</v>
      </c>
      <c r="BT217" s="7"/>
      <c r="BU217" s="7">
        <v>0</v>
      </c>
      <c r="BV217" s="7"/>
      <c r="BW217" s="7">
        <v>0</v>
      </c>
      <c r="BX217" s="7"/>
      <c r="BY217" s="7">
        <v>0</v>
      </c>
      <c r="BZ217" s="7"/>
      <c r="CA217" s="7">
        <v>0</v>
      </c>
      <c r="CB217" s="7"/>
      <c r="CC217" s="7">
        <v>0</v>
      </c>
      <c r="CD217" s="7"/>
      <c r="CE217" s="7">
        <v>0</v>
      </c>
    </row>
    <row r="218" spans="1:83">
      <c r="A218" s="4" t="s">
        <v>257</v>
      </c>
      <c r="B218" s="6">
        <v>47</v>
      </c>
      <c r="C218" s="7">
        <v>2.3120378803506399E-3</v>
      </c>
      <c r="D218" s="7">
        <v>1.89786060163686E-3</v>
      </c>
      <c r="E218" s="7">
        <v>2.3120378803506399E-3</v>
      </c>
      <c r="F218" s="7">
        <v>1.89786060163686E-3</v>
      </c>
      <c r="G218" s="7">
        <v>2.3120378803506399E-3</v>
      </c>
      <c r="H218" s="7">
        <v>1.89786060163686E-3</v>
      </c>
      <c r="I218" s="7">
        <v>2.3120378803506399E-3</v>
      </c>
      <c r="J218" s="7">
        <v>1.89786060163686E-3</v>
      </c>
      <c r="K218" s="7">
        <v>2.3120378803506399E-3</v>
      </c>
      <c r="L218" s="7">
        <v>1.89786060163686E-3</v>
      </c>
      <c r="M218" s="7">
        <v>2.3120378803506399E-3</v>
      </c>
      <c r="N218" s="7">
        <v>1.89786060163686E-3</v>
      </c>
      <c r="O218" s="7">
        <v>2.3120378803506399E-3</v>
      </c>
      <c r="P218" s="7">
        <v>1.89786060163686E-3</v>
      </c>
      <c r="Q218" s="7">
        <v>2.3120378803506399E-3</v>
      </c>
      <c r="R218" s="7">
        <v>1.89786060163686E-3</v>
      </c>
      <c r="S218" s="7">
        <v>2.3120378803506399E-3</v>
      </c>
      <c r="T218" s="7">
        <v>1.89786060163686E-3</v>
      </c>
      <c r="U218" s="7">
        <v>2.3120378803506399E-3</v>
      </c>
      <c r="V218" s="7">
        <v>1.89786060163686E-3</v>
      </c>
      <c r="W218" s="7">
        <v>2.3120378803506399E-3</v>
      </c>
      <c r="X218" s="7">
        <v>1.89786060163686E-3</v>
      </c>
      <c r="Y218" s="7">
        <v>1.63162168617751E-3</v>
      </c>
      <c r="Z218" s="7">
        <v>1.89786060163686E-3</v>
      </c>
      <c r="AA218" s="7">
        <v>1.39997831034738E-3</v>
      </c>
      <c r="AB218" s="7">
        <v>1.89786060163686E-3</v>
      </c>
      <c r="AC218" s="7">
        <v>9.3070780355829501E-4</v>
      </c>
      <c r="AD218" s="7">
        <v>1.8520059754652E-3</v>
      </c>
      <c r="AE218" s="7">
        <v>8.6129711332664604E-4</v>
      </c>
      <c r="AF218" s="7">
        <v>1.6681109684928801E-3</v>
      </c>
      <c r="AG218" s="7">
        <v>7.6288569818859996E-4</v>
      </c>
      <c r="AH218" s="7">
        <v>1.28444574956563E-3</v>
      </c>
      <c r="AI218" s="7">
        <v>5.6380634943054605E-4</v>
      </c>
      <c r="AJ218" s="7">
        <v>6.9737786804755604E-4</v>
      </c>
      <c r="AK218" s="7">
        <v>3.3508773325443799E-4</v>
      </c>
      <c r="AL218" s="7">
        <v>2.4666603771005799E-4</v>
      </c>
      <c r="AM218" s="7">
        <v>3.3009234382441001E-4</v>
      </c>
      <c r="AN218" s="7">
        <v>7.7148880651772399E-5</v>
      </c>
      <c r="AO218" s="7">
        <v>3.17980066685117E-4</v>
      </c>
      <c r="AP218" s="7">
        <v>1.53977746708165E-5</v>
      </c>
      <c r="AQ218" s="7">
        <v>3.0738965978925397E-4</v>
      </c>
      <c r="AR218" s="7">
        <v>0</v>
      </c>
      <c r="AS218" s="7">
        <v>2.8567193218703902E-4</v>
      </c>
      <c r="AT218" s="7">
        <v>0</v>
      </c>
      <c r="AU218" s="7">
        <v>2.65634137482587E-4</v>
      </c>
      <c r="AV218" s="7">
        <v>0</v>
      </c>
      <c r="AW218" s="7">
        <v>1.59079765751374E-4</v>
      </c>
      <c r="AX218" s="7">
        <v>0</v>
      </c>
      <c r="AY218" s="7">
        <v>1.51601918382886E-4</v>
      </c>
      <c r="AZ218" s="7">
        <v>0</v>
      </c>
      <c r="BA218" s="7">
        <v>1.42369674353704E-4</v>
      </c>
      <c r="BB218" s="7">
        <v>0</v>
      </c>
      <c r="BC218" s="7">
        <v>1.2632978397410799E-4</v>
      </c>
      <c r="BD218" s="7">
        <v>0</v>
      </c>
      <c r="BE218" s="7">
        <v>9.1551712928202304E-5</v>
      </c>
      <c r="BF218" s="7">
        <v>0</v>
      </c>
      <c r="BG218" s="7">
        <v>3.9276764561330203E-5</v>
      </c>
      <c r="BH218" s="7">
        <v>0</v>
      </c>
      <c r="BI218" s="7">
        <v>2.0132322057312499E-5</v>
      </c>
      <c r="BJ218" s="7">
        <v>0</v>
      </c>
      <c r="BK218" s="7">
        <v>6.8502167672313904E-6</v>
      </c>
      <c r="BL218" s="7">
        <v>0</v>
      </c>
      <c r="BM218" s="7">
        <v>3.30721346175401E-6</v>
      </c>
      <c r="BN218" s="7">
        <v>0</v>
      </c>
      <c r="BO218" s="7">
        <v>0</v>
      </c>
      <c r="BP218" s="7">
        <v>0</v>
      </c>
      <c r="BQ218" s="7">
        <v>0</v>
      </c>
      <c r="BR218" s="7">
        <v>0</v>
      </c>
      <c r="BS218" s="7">
        <v>0</v>
      </c>
      <c r="BT218" s="7">
        <v>0</v>
      </c>
      <c r="BU218" s="7">
        <v>0</v>
      </c>
      <c r="BV218" s="7">
        <v>0</v>
      </c>
      <c r="BW218" s="7">
        <v>0</v>
      </c>
      <c r="BX218" s="7">
        <v>0</v>
      </c>
      <c r="BY218" s="7">
        <v>0</v>
      </c>
      <c r="BZ218" s="7">
        <v>0</v>
      </c>
      <c r="CA218" s="7">
        <v>0</v>
      </c>
      <c r="CB218" s="7">
        <v>0</v>
      </c>
      <c r="CC218" s="7">
        <v>0</v>
      </c>
      <c r="CD218" s="7"/>
      <c r="CE218" s="7">
        <v>0</v>
      </c>
    </row>
    <row r="219" spans="1:83">
      <c r="A219" s="4" t="s">
        <v>258</v>
      </c>
      <c r="B219" s="6">
        <v>841</v>
      </c>
      <c r="C219" s="7">
        <v>5.3237147118479798E-5</v>
      </c>
      <c r="D219" s="7"/>
      <c r="E219" s="7">
        <v>5.3237147118479798E-5</v>
      </c>
      <c r="F219" s="7"/>
      <c r="G219" s="7">
        <v>5.3237147118479798E-5</v>
      </c>
      <c r="H219" s="7"/>
      <c r="I219" s="7">
        <v>5.3237147118479798E-5</v>
      </c>
      <c r="J219" s="7"/>
      <c r="K219" s="7">
        <v>5.3237147118479798E-5</v>
      </c>
      <c r="L219" s="7"/>
      <c r="M219" s="7">
        <v>5.3237147118479798E-5</v>
      </c>
      <c r="N219" s="7"/>
      <c r="O219" s="7">
        <v>5.3237147118479798E-5</v>
      </c>
      <c r="P219" s="7"/>
      <c r="Q219" s="7">
        <v>5.3237147118479798E-5</v>
      </c>
      <c r="R219" s="7"/>
      <c r="S219" s="7">
        <v>5.3237147118479798E-5</v>
      </c>
      <c r="T219" s="7"/>
      <c r="U219" s="7">
        <v>5.3237147118479798E-5</v>
      </c>
      <c r="V219" s="7"/>
      <c r="W219" s="7">
        <v>5.3237147118479798E-5</v>
      </c>
      <c r="X219" s="7"/>
      <c r="Y219" s="7">
        <v>5.3237147118479798E-5</v>
      </c>
      <c r="Z219" s="7"/>
      <c r="AA219" s="7">
        <v>5.3237147118479798E-5</v>
      </c>
      <c r="AB219" s="7"/>
      <c r="AC219" s="7">
        <v>5.3237147118479798E-5</v>
      </c>
      <c r="AD219" s="7"/>
      <c r="AE219" s="7">
        <v>5.3237147118479798E-5</v>
      </c>
      <c r="AF219" s="7"/>
      <c r="AG219" s="7">
        <v>5.3237147118479798E-5</v>
      </c>
      <c r="AH219" s="7"/>
      <c r="AI219" s="7">
        <v>5.3237147118479798E-5</v>
      </c>
      <c r="AJ219" s="7"/>
      <c r="AK219" s="7">
        <v>4.22000227118437E-5</v>
      </c>
      <c r="AL219" s="7"/>
      <c r="AM219" s="7">
        <v>4.22000227118437E-5</v>
      </c>
      <c r="AN219" s="7"/>
      <c r="AO219" s="7">
        <v>3.7360895698062E-5</v>
      </c>
      <c r="AP219" s="7"/>
      <c r="AQ219" s="7">
        <v>3.6673636948623002E-5</v>
      </c>
      <c r="AR219" s="7"/>
      <c r="AS219" s="7">
        <v>3.4310694285861402E-5</v>
      </c>
      <c r="AT219" s="7"/>
      <c r="AU219" s="7">
        <v>3.11499458845082E-5</v>
      </c>
      <c r="AV219" s="7"/>
      <c r="AW219" s="7">
        <v>2.7002211663277E-5</v>
      </c>
      <c r="AX219" s="7"/>
      <c r="AY219" s="7">
        <v>2.2397015455523799E-5</v>
      </c>
      <c r="AZ219" s="7"/>
      <c r="BA219" s="7">
        <v>1.5696197440820698E-5</v>
      </c>
      <c r="BB219" s="7"/>
      <c r="BC219" s="7">
        <v>8.5975048401137295E-6</v>
      </c>
      <c r="BD219" s="7"/>
      <c r="BE219" s="7">
        <v>3.1289871372998601E-6</v>
      </c>
      <c r="BF219" s="7"/>
      <c r="BG219" s="7">
        <v>2.5591704618513399E-7</v>
      </c>
      <c r="BH219" s="7"/>
      <c r="BI219" s="7">
        <v>5.4116540034825599E-9</v>
      </c>
      <c r="BJ219" s="7"/>
      <c r="BK219" s="7">
        <v>0</v>
      </c>
      <c r="BL219" s="7"/>
      <c r="BM219" s="7">
        <v>0</v>
      </c>
      <c r="BN219" s="7"/>
      <c r="BO219" s="7">
        <v>0</v>
      </c>
      <c r="BP219" s="7"/>
      <c r="BQ219" s="7">
        <v>0</v>
      </c>
      <c r="BR219" s="7"/>
      <c r="BS219" s="7">
        <v>0</v>
      </c>
      <c r="BT219" s="7"/>
      <c r="BU219" s="7">
        <v>0</v>
      </c>
      <c r="BV219" s="7"/>
      <c r="BW219" s="7">
        <v>0</v>
      </c>
      <c r="BX219" s="7"/>
      <c r="BY219" s="7">
        <v>0</v>
      </c>
      <c r="BZ219" s="7"/>
      <c r="CA219" s="7">
        <v>0</v>
      </c>
      <c r="CB219" s="7"/>
      <c r="CC219" s="7">
        <v>0</v>
      </c>
      <c r="CD219" s="7"/>
      <c r="CE219" s="7">
        <v>0</v>
      </c>
    </row>
    <row r="220" spans="1:83">
      <c r="A220" s="4" t="s">
        <v>259</v>
      </c>
      <c r="B220" s="6">
        <v>109</v>
      </c>
      <c r="C220" s="7">
        <v>2.49924417214754E-3</v>
      </c>
      <c r="D220" s="7">
        <v>1.63955424077467E-3</v>
      </c>
      <c r="E220" s="7">
        <v>2.49924417214754E-3</v>
      </c>
      <c r="F220" s="7">
        <v>1.63955424077467E-3</v>
      </c>
      <c r="G220" s="7">
        <v>2.49924417214754E-3</v>
      </c>
      <c r="H220" s="7">
        <v>1.63955424077467E-3</v>
      </c>
      <c r="I220" s="7">
        <v>2.49924417214754E-3</v>
      </c>
      <c r="J220" s="7">
        <v>1.63955424077467E-3</v>
      </c>
      <c r="K220" s="7">
        <v>2.49924417214754E-3</v>
      </c>
      <c r="L220" s="7">
        <v>1.63955424077467E-3</v>
      </c>
      <c r="M220" s="7">
        <v>2.49924417214754E-3</v>
      </c>
      <c r="N220" s="7">
        <v>1.63955424077467E-3</v>
      </c>
      <c r="O220" s="7">
        <v>2.49924417214754E-3</v>
      </c>
      <c r="P220" s="7">
        <v>1.63955424077467E-3</v>
      </c>
      <c r="Q220" s="7">
        <v>2.49924417214754E-3</v>
      </c>
      <c r="R220" s="7">
        <v>1.63955424077467E-3</v>
      </c>
      <c r="S220" s="7">
        <v>2.49924417214754E-3</v>
      </c>
      <c r="T220" s="7">
        <v>1.63955424077467E-3</v>
      </c>
      <c r="U220" s="7">
        <v>2.49924417214754E-3</v>
      </c>
      <c r="V220" s="7">
        <v>1.63955424077467E-3</v>
      </c>
      <c r="W220" s="7">
        <v>2.49924417214754E-3</v>
      </c>
      <c r="X220" s="7">
        <v>1.63955424077467E-3</v>
      </c>
      <c r="Y220" s="7">
        <v>2.49924417214754E-3</v>
      </c>
      <c r="Z220" s="7">
        <v>1.63955424077467E-3</v>
      </c>
      <c r="AA220" s="7">
        <v>1.7667366215232199E-3</v>
      </c>
      <c r="AB220" s="7">
        <v>1.63955424077467E-3</v>
      </c>
      <c r="AC220" s="7">
        <v>1.7667366215232199E-3</v>
      </c>
      <c r="AD220" s="7">
        <v>1.63955424077467E-3</v>
      </c>
      <c r="AE220" s="7">
        <v>1.7270250516558899E-3</v>
      </c>
      <c r="AF220" s="7">
        <v>1.63955424077467E-3</v>
      </c>
      <c r="AG220" s="7">
        <v>1.62797591003555E-3</v>
      </c>
      <c r="AH220" s="7">
        <v>1.63955424077467E-3</v>
      </c>
      <c r="AI220" s="7">
        <v>1.03427745344463E-3</v>
      </c>
      <c r="AJ220" s="7">
        <v>1.47228531776095E-3</v>
      </c>
      <c r="AK220" s="7">
        <v>9.9510588041473291E-4</v>
      </c>
      <c r="AL220" s="7">
        <v>1.32385509851287E-3</v>
      </c>
      <c r="AM220" s="7">
        <v>9.6558324215899002E-4</v>
      </c>
      <c r="AN220" s="7">
        <v>1.18957363480115E-3</v>
      </c>
      <c r="AO220" s="7">
        <v>9.0133612129798097E-4</v>
      </c>
      <c r="AP220" s="7">
        <v>1.0684912166347E-3</v>
      </c>
      <c r="AQ220" s="7">
        <v>8.0745718973463602E-4</v>
      </c>
      <c r="AR220" s="7">
        <v>9.4991820032617699E-4</v>
      </c>
      <c r="AS220" s="7">
        <v>7.7733925789685398E-4</v>
      </c>
      <c r="AT220" s="7">
        <v>8.0569389439574704E-4</v>
      </c>
      <c r="AU220" s="7">
        <v>6.4314155648331598E-4</v>
      </c>
      <c r="AV220" s="7">
        <v>6.1070452023461201E-4</v>
      </c>
      <c r="AW220" s="7">
        <v>3.28369321459618E-4</v>
      </c>
      <c r="AX220" s="7">
        <v>4.3282996202382001E-4</v>
      </c>
      <c r="AY220" s="7">
        <v>2.0436924402050699E-4</v>
      </c>
      <c r="AZ220" s="7">
        <v>3.1726205307225499E-4</v>
      </c>
      <c r="BA220" s="7">
        <v>1.60413809918846E-4</v>
      </c>
      <c r="BB220" s="7">
        <v>2.42718765182917E-4</v>
      </c>
      <c r="BC220" s="7">
        <v>7.7385496151761499E-5</v>
      </c>
      <c r="BD220" s="7">
        <v>1.77879085035763E-4</v>
      </c>
      <c r="BE220" s="7">
        <v>5.6856053905334797E-6</v>
      </c>
      <c r="BF220" s="7">
        <v>9.2938626649522404E-5</v>
      </c>
      <c r="BG220" s="7">
        <v>1.8885795181995999E-7</v>
      </c>
      <c r="BH220" s="7">
        <v>3.5705695012024702E-5</v>
      </c>
      <c r="BI220" s="7">
        <v>0</v>
      </c>
      <c r="BJ220" s="7">
        <v>7.1263282320681004E-6</v>
      </c>
      <c r="BK220" s="7">
        <v>0</v>
      </c>
      <c r="BL220" s="7">
        <v>0</v>
      </c>
      <c r="BM220" s="7">
        <v>0</v>
      </c>
      <c r="BN220" s="7">
        <v>0</v>
      </c>
      <c r="BO220" s="7">
        <v>0</v>
      </c>
      <c r="BP220" s="7">
        <v>0</v>
      </c>
      <c r="BQ220" s="7">
        <v>0</v>
      </c>
      <c r="BR220" s="7">
        <v>0</v>
      </c>
      <c r="BS220" s="7">
        <v>0</v>
      </c>
      <c r="BT220" s="7">
        <v>0</v>
      </c>
      <c r="BU220" s="7">
        <v>0</v>
      </c>
      <c r="BV220" s="7">
        <v>0</v>
      </c>
      <c r="BW220" s="7">
        <v>0</v>
      </c>
      <c r="BX220" s="7">
        <v>0</v>
      </c>
      <c r="BY220" s="7">
        <v>0</v>
      </c>
      <c r="BZ220" s="7">
        <v>0</v>
      </c>
      <c r="CA220" s="7">
        <v>0</v>
      </c>
      <c r="CB220" s="7">
        <v>0</v>
      </c>
      <c r="CC220" s="7">
        <v>0</v>
      </c>
      <c r="CD220" s="7"/>
      <c r="CE220" s="7">
        <v>0</v>
      </c>
    </row>
    <row r="221" spans="1:83">
      <c r="A221" s="4" t="s">
        <v>260</v>
      </c>
      <c r="B221" s="6">
        <v>244</v>
      </c>
      <c r="C221" s="7">
        <v>1.42860825130409E-3</v>
      </c>
      <c r="D221" s="7">
        <v>1.3578004268734801E-3</v>
      </c>
      <c r="E221" s="7">
        <v>1.42860825130409E-3</v>
      </c>
      <c r="F221" s="7">
        <v>1.3578004268734801E-3</v>
      </c>
      <c r="G221" s="7">
        <v>1.42860825130409E-3</v>
      </c>
      <c r="H221" s="7">
        <v>1.3578004268734801E-3</v>
      </c>
      <c r="I221" s="7">
        <v>1.42860825130409E-3</v>
      </c>
      <c r="J221" s="7">
        <v>1.3578004268734801E-3</v>
      </c>
      <c r="K221" s="7">
        <v>1.42860825130409E-3</v>
      </c>
      <c r="L221" s="7">
        <v>1.3578004268734801E-3</v>
      </c>
      <c r="M221" s="7">
        <v>1.42860825130409E-3</v>
      </c>
      <c r="N221" s="7">
        <v>1.3578004268734801E-3</v>
      </c>
      <c r="O221" s="7">
        <v>1.42860825130409E-3</v>
      </c>
      <c r="P221" s="7">
        <v>1.3578004268734801E-3</v>
      </c>
      <c r="Q221" s="7">
        <v>1.42860825130409E-3</v>
      </c>
      <c r="R221" s="7">
        <v>1.3578004268734801E-3</v>
      </c>
      <c r="S221" s="7">
        <v>1.42860825130409E-3</v>
      </c>
      <c r="T221" s="7">
        <v>1.3578004268734801E-3</v>
      </c>
      <c r="U221" s="7">
        <v>1.42860825130409E-3</v>
      </c>
      <c r="V221" s="7">
        <v>1.3578004268734801E-3</v>
      </c>
      <c r="W221" s="7">
        <v>1.42860825130409E-3</v>
      </c>
      <c r="X221" s="7">
        <v>1.3578004268734801E-3</v>
      </c>
      <c r="Y221" s="7">
        <v>1.42860825130409E-3</v>
      </c>
      <c r="Z221" s="7">
        <v>1.3578004268734801E-3</v>
      </c>
      <c r="AA221" s="7">
        <v>1.37773575834593E-3</v>
      </c>
      <c r="AB221" s="7">
        <v>1.3578004268734801E-3</v>
      </c>
      <c r="AC221" s="7">
        <v>1.37773575834593E-3</v>
      </c>
      <c r="AD221" s="7">
        <v>1.3578004268734801E-3</v>
      </c>
      <c r="AE221" s="7">
        <v>1.33837677817362E-3</v>
      </c>
      <c r="AF221" s="7">
        <v>1.3578004268734801E-3</v>
      </c>
      <c r="AG221" s="7">
        <v>1.3349047088870301E-3</v>
      </c>
      <c r="AH221" s="7">
        <v>1.3578004268734801E-3</v>
      </c>
      <c r="AI221" s="7">
        <v>1.2850455582306701E-3</v>
      </c>
      <c r="AJ221" s="7">
        <v>1.2158122317195499E-3</v>
      </c>
      <c r="AK221" s="7">
        <v>1.14251131775141E-3</v>
      </c>
      <c r="AL221" s="7">
        <v>1.0879598581816001E-3</v>
      </c>
      <c r="AM221" s="7">
        <v>1.0355359422799899E-3</v>
      </c>
      <c r="AN221" s="7">
        <v>9.7441166797109901E-4</v>
      </c>
      <c r="AO221" s="7">
        <v>9.4239350797576098E-4</v>
      </c>
      <c r="AP221" s="7">
        <v>8.7078938701043104E-4</v>
      </c>
      <c r="AQ221" s="7">
        <v>9.02478952253208E-4</v>
      </c>
      <c r="AR221" s="7">
        <v>7.7519281753428697E-4</v>
      </c>
      <c r="AS221" s="7">
        <v>8.6481580779620905E-4</v>
      </c>
      <c r="AT221" s="7">
        <v>6.8024624156250201E-4</v>
      </c>
      <c r="AU221" s="7">
        <v>8.2629084640827195E-4</v>
      </c>
      <c r="AV221" s="7">
        <v>5.7068438340701199E-4</v>
      </c>
      <c r="AW221" s="7">
        <v>6.9906501290024296E-4</v>
      </c>
      <c r="AX221" s="7">
        <v>4.3298223974953598E-4</v>
      </c>
      <c r="AY221" s="7">
        <v>6.6703137793972596E-4</v>
      </c>
      <c r="AZ221" s="7">
        <v>3.0098120593340501E-4</v>
      </c>
      <c r="BA221" s="7">
        <v>4.90753688438725E-4</v>
      </c>
      <c r="BB221" s="7">
        <v>1.91125050305803E-4</v>
      </c>
      <c r="BC221" s="7">
        <v>5.9049866660575997E-5</v>
      </c>
      <c r="BD221" s="7">
        <v>9.0132599500830499E-5</v>
      </c>
      <c r="BE221" s="7">
        <v>0</v>
      </c>
      <c r="BF221" s="7">
        <v>3.3075283437682502E-5</v>
      </c>
      <c r="BG221" s="7">
        <v>0</v>
      </c>
      <c r="BH221" s="7">
        <v>6.6013370154505096E-6</v>
      </c>
      <c r="BI221" s="7">
        <v>0</v>
      </c>
      <c r="BJ221" s="7">
        <v>0</v>
      </c>
      <c r="BK221" s="7">
        <v>0</v>
      </c>
      <c r="BL221" s="7">
        <v>0</v>
      </c>
      <c r="BM221" s="7">
        <v>0</v>
      </c>
      <c r="BN221" s="7">
        <v>0</v>
      </c>
      <c r="BO221" s="7">
        <v>0</v>
      </c>
      <c r="BP221" s="7">
        <v>0</v>
      </c>
      <c r="BQ221" s="7">
        <v>0</v>
      </c>
      <c r="BR221" s="7">
        <v>0</v>
      </c>
      <c r="BS221" s="7">
        <v>0</v>
      </c>
      <c r="BT221" s="7">
        <v>0</v>
      </c>
      <c r="BU221" s="7">
        <v>0</v>
      </c>
      <c r="BV221" s="7">
        <v>0</v>
      </c>
      <c r="BW221" s="7">
        <v>0</v>
      </c>
      <c r="BX221" s="7">
        <v>0</v>
      </c>
      <c r="BY221" s="7">
        <v>0</v>
      </c>
      <c r="BZ221" s="7">
        <v>0</v>
      </c>
      <c r="CA221" s="7">
        <v>0</v>
      </c>
      <c r="CB221" s="7">
        <v>0</v>
      </c>
      <c r="CC221" s="7">
        <v>0</v>
      </c>
      <c r="CD221" s="7"/>
      <c r="CE221" s="7">
        <v>0</v>
      </c>
    </row>
    <row r="222" spans="1:83">
      <c r="A222" s="4" t="s">
        <v>261</v>
      </c>
      <c r="B222" s="6">
        <v>162</v>
      </c>
      <c r="C222" s="7">
        <v>6.9961782792713595E-4</v>
      </c>
      <c r="D222" s="7"/>
      <c r="E222" s="7">
        <v>6.9961782792713595E-4</v>
      </c>
      <c r="F222" s="7"/>
      <c r="G222" s="7">
        <v>6.9961782792713595E-4</v>
      </c>
      <c r="H222" s="7"/>
      <c r="I222" s="7">
        <v>6.9961782792713595E-4</v>
      </c>
      <c r="J222" s="7"/>
      <c r="K222" s="7">
        <v>6.9961782792713595E-4</v>
      </c>
      <c r="L222" s="7"/>
      <c r="M222" s="7">
        <v>6.9961782792713595E-4</v>
      </c>
      <c r="N222" s="7"/>
      <c r="O222" s="7">
        <v>6.9961782792713595E-4</v>
      </c>
      <c r="P222" s="7"/>
      <c r="Q222" s="7">
        <v>6.9961782792713595E-4</v>
      </c>
      <c r="R222" s="7"/>
      <c r="S222" s="7">
        <v>6.9961782792713595E-4</v>
      </c>
      <c r="T222" s="7"/>
      <c r="U222" s="7">
        <v>6.9961782792713595E-4</v>
      </c>
      <c r="V222" s="7"/>
      <c r="W222" s="7">
        <v>6.9961782792713595E-4</v>
      </c>
      <c r="X222" s="7"/>
      <c r="Y222" s="7">
        <v>6.9961782792713595E-4</v>
      </c>
      <c r="Z222" s="7"/>
      <c r="AA222" s="7">
        <v>5.4426574551460604E-4</v>
      </c>
      <c r="AB222" s="7"/>
      <c r="AC222" s="7">
        <v>5.4426574551460604E-4</v>
      </c>
      <c r="AD222" s="7"/>
      <c r="AE222" s="7">
        <v>4.6321604659084101E-4</v>
      </c>
      <c r="AF222" s="7"/>
      <c r="AG222" s="7">
        <v>4.4338750667563E-4</v>
      </c>
      <c r="AH222" s="7"/>
      <c r="AI222" s="7">
        <v>4.0090969159771998E-4</v>
      </c>
      <c r="AJ222" s="7"/>
      <c r="AK222" s="7">
        <v>3.4021590104779101E-4</v>
      </c>
      <c r="AL222" s="7"/>
      <c r="AM222" s="7">
        <v>3.0201029971931601E-4</v>
      </c>
      <c r="AN222" s="7"/>
      <c r="AO222" s="7">
        <v>2.7728940588846499E-4</v>
      </c>
      <c r="AP222" s="7"/>
      <c r="AQ222" s="7">
        <v>2.0839191486991801E-4</v>
      </c>
      <c r="AR222" s="7"/>
      <c r="AS222" s="7">
        <v>1.9034106823814201E-4</v>
      </c>
      <c r="AT222" s="7"/>
      <c r="AU222" s="7">
        <v>1.70763194236677E-4</v>
      </c>
      <c r="AV222" s="7"/>
      <c r="AW222" s="7">
        <v>1.4500658233482401E-4</v>
      </c>
      <c r="AX222" s="7"/>
      <c r="AY222" s="7">
        <v>1.21387233124828E-4</v>
      </c>
      <c r="AZ222" s="7"/>
      <c r="BA222" s="7">
        <v>3.7174203362717298E-5</v>
      </c>
      <c r="BB222" s="7"/>
      <c r="BC222" s="7">
        <v>9.3557154954840607E-6</v>
      </c>
      <c r="BD222" s="7"/>
      <c r="BE222" s="7">
        <v>0</v>
      </c>
      <c r="BF222" s="7"/>
      <c r="BG222" s="7">
        <v>0</v>
      </c>
      <c r="BH222" s="7"/>
      <c r="BI222" s="7">
        <v>0</v>
      </c>
      <c r="BJ222" s="7"/>
      <c r="BK222" s="7">
        <v>0</v>
      </c>
      <c r="BL222" s="7"/>
      <c r="BM222" s="7">
        <v>0</v>
      </c>
      <c r="BN222" s="7"/>
      <c r="BO222" s="7">
        <v>0</v>
      </c>
      <c r="BP222" s="7"/>
      <c r="BQ222" s="7">
        <v>0</v>
      </c>
      <c r="BR222" s="7"/>
      <c r="BS222" s="7">
        <v>0</v>
      </c>
      <c r="BT222" s="7"/>
      <c r="BU222" s="7">
        <v>0</v>
      </c>
      <c r="BV222" s="7"/>
      <c r="BW222" s="7">
        <v>0</v>
      </c>
      <c r="BX222" s="7"/>
      <c r="BY222" s="7">
        <v>0</v>
      </c>
      <c r="BZ222" s="7"/>
      <c r="CA222" s="7">
        <v>0</v>
      </c>
      <c r="CB222" s="7"/>
      <c r="CC222" s="7">
        <v>0</v>
      </c>
      <c r="CD222" s="7"/>
      <c r="CE222" s="7">
        <v>0</v>
      </c>
    </row>
    <row r="223" spans="1:83">
      <c r="A223" s="4" t="s">
        <v>262</v>
      </c>
      <c r="B223" s="6">
        <v>186</v>
      </c>
      <c r="C223" s="7">
        <v>1.57209103059757E-4</v>
      </c>
      <c r="D223" s="7"/>
      <c r="E223" s="7">
        <v>1.57209103059757E-4</v>
      </c>
      <c r="F223" s="7"/>
      <c r="G223" s="7">
        <v>1.57209103059757E-4</v>
      </c>
      <c r="H223" s="7"/>
      <c r="I223" s="7">
        <v>1.57209103059757E-4</v>
      </c>
      <c r="J223" s="7"/>
      <c r="K223" s="7">
        <v>1.57209103059757E-4</v>
      </c>
      <c r="L223" s="7"/>
      <c r="M223" s="7">
        <v>1.57209103059757E-4</v>
      </c>
      <c r="N223" s="7"/>
      <c r="O223" s="7">
        <v>1.57209103059757E-4</v>
      </c>
      <c r="P223" s="7"/>
      <c r="Q223" s="7">
        <v>1.57209103059757E-4</v>
      </c>
      <c r="R223" s="7"/>
      <c r="S223" s="7">
        <v>1.57209103059757E-4</v>
      </c>
      <c r="T223" s="7"/>
      <c r="U223" s="7">
        <v>1.57209103059757E-4</v>
      </c>
      <c r="V223" s="7"/>
      <c r="W223" s="7">
        <v>1.57209103059757E-4</v>
      </c>
      <c r="X223" s="7"/>
      <c r="Y223" s="7">
        <v>1.57209103059757E-4</v>
      </c>
      <c r="Z223" s="7"/>
      <c r="AA223" s="7">
        <v>1.57209103059757E-4</v>
      </c>
      <c r="AB223" s="7"/>
      <c r="AC223" s="7">
        <v>1.57209103059757E-4</v>
      </c>
      <c r="AD223" s="7"/>
      <c r="AE223" s="7">
        <v>1.04531612765979E-4</v>
      </c>
      <c r="AF223" s="7"/>
      <c r="AG223" s="7">
        <v>1.04531612765979E-4</v>
      </c>
      <c r="AH223" s="7"/>
      <c r="AI223" s="7">
        <v>9.1324369671625798E-5</v>
      </c>
      <c r="AJ223" s="7"/>
      <c r="AK223" s="7">
        <v>9.0916391808981996E-5</v>
      </c>
      <c r="AL223" s="7"/>
      <c r="AM223" s="7">
        <v>8.8115082482607705E-5</v>
      </c>
      <c r="AN223" s="7"/>
      <c r="AO223" s="7">
        <v>8.4271686446724299E-5</v>
      </c>
      <c r="AP223" s="7"/>
      <c r="AQ223" s="7">
        <v>7.2376578286576E-5</v>
      </c>
      <c r="AR223" s="7"/>
      <c r="AS223" s="7">
        <v>6.35745581119295E-5</v>
      </c>
      <c r="AT223" s="7"/>
      <c r="AU223" s="7">
        <v>5.5154806660075597E-5</v>
      </c>
      <c r="AV223" s="7"/>
      <c r="AW223" s="7">
        <v>4.2103424524125299E-5</v>
      </c>
      <c r="AX223" s="7"/>
      <c r="AY223" s="7">
        <v>3.8331314908131902E-5</v>
      </c>
      <c r="AZ223" s="7"/>
      <c r="BA223" s="7">
        <v>2.8080816593194799E-5</v>
      </c>
      <c r="BB223" s="7"/>
      <c r="BC223" s="7">
        <v>2.4521084268618099E-5</v>
      </c>
      <c r="BD223" s="7"/>
      <c r="BE223" s="7">
        <v>1.4946307473697199E-5</v>
      </c>
      <c r="BF223" s="7"/>
      <c r="BG223" s="7">
        <v>5.1299758955125099E-7</v>
      </c>
      <c r="BH223" s="7"/>
      <c r="BI223" s="7">
        <v>0</v>
      </c>
      <c r="BJ223" s="7"/>
      <c r="BK223" s="7">
        <v>0</v>
      </c>
      <c r="BL223" s="7"/>
      <c r="BM223" s="7">
        <v>0</v>
      </c>
      <c r="BN223" s="7"/>
      <c r="BO223" s="7">
        <v>0</v>
      </c>
      <c r="BP223" s="7"/>
      <c r="BQ223" s="7">
        <v>0</v>
      </c>
      <c r="BR223" s="7"/>
      <c r="BS223" s="7">
        <v>0</v>
      </c>
      <c r="BT223" s="7"/>
      <c r="BU223" s="7">
        <v>0</v>
      </c>
      <c r="BV223" s="7"/>
      <c r="BW223" s="7">
        <v>0</v>
      </c>
      <c r="BX223" s="7"/>
      <c r="BY223" s="7">
        <v>0</v>
      </c>
      <c r="BZ223" s="7"/>
      <c r="CA223" s="7">
        <v>0</v>
      </c>
      <c r="CB223" s="7"/>
      <c r="CC223" s="7">
        <v>0</v>
      </c>
      <c r="CD223" s="7"/>
      <c r="CE223" s="7">
        <v>0</v>
      </c>
    </row>
    <row r="224" spans="1:83">
      <c r="A224" s="4" t="s">
        <v>263</v>
      </c>
      <c r="B224" s="6">
        <v>647</v>
      </c>
      <c r="C224" s="7">
        <v>4.0303897016884097E-4</v>
      </c>
      <c r="D224" s="7"/>
      <c r="E224" s="7">
        <v>4.0303897016884097E-4</v>
      </c>
      <c r="F224" s="7"/>
      <c r="G224" s="7">
        <v>4.0303897016884097E-4</v>
      </c>
      <c r="H224" s="7"/>
      <c r="I224" s="7">
        <v>4.0303897016884097E-4</v>
      </c>
      <c r="J224" s="7"/>
      <c r="K224" s="7">
        <v>4.0303897016884097E-4</v>
      </c>
      <c r="L224" s="7"/>
      <c r="M224" s="7">
        <v>4.0303897016884097E-4</v>
      </c>
      <c r="N224" s="7"/>
      <c r="O224" s="7">
        <v>4.0303897016884097E-4</v>
      </c>
      <c r="P224" s="7"/>
      <c r="Q224" s="7">
        <v>4.0303897016884097E-4</v>
      </c>
      <c r="R224" s="7"/>
      <c r="S224" s="7">
        <v>4.0303897016884097E-4</v>
      </c>
      <c r="T224" s="7"/>
      <c r="U224" s="7">
        <v>3.9916011946322698E-4</v>
      </c>
      <c r="V224" s="7"/>
      <c r="W224" s="7">
        <v>3.9916011946322698E-4</v>
      </c>
      <c r="X224" s="7"/>
      <c r="Y224" s="7">
        <v>3.5069904524975701E-4</v>
      </c>
      <c r="Z224" s="7"/>
      <c r="AA224" s="7">
        <v>3.3572037871953898E-4</v>
      </c>
      <c r="AB224" s="7"/>
      <c r="AC224" s="7">
        <v>2.92965133966382E-4</v>
      </c>
      <c r="AD224" s="7"/>
      <c r="AE224" s="7">
        <v>2.7915065079712998E-4</v>
      </c>
      <c r="AF224" s="7"/>
      <c r="AG224" s="7">
        <v>2.7056739215781099E-4</v>
      </c>
      <c r="AH224" s="7"/>
      <c r="AI224" s="7">
        <v>2.57546733722044E-4</v>
      </c>
      <c r="AJ224" s="7"/>
      <c r="AK224" s="7">
        <v>2.4276342309735899E-4</v>
      </c>
      <c r="AL224" s="7"/>
      <c r="AM224" s="7">
        <v>2.2566934845869599E-4</v>
      </c>
      <c r="AN224" s="7"/>
      <c r="AO224" s="7">
        <v>2.12337389724018E-4</v>
      </c>
      <c r="AP224" s="7"/>
      <c r="AQ224" s="7">
        <v>2.0531015709721501E-4</v>
      </c>
      <c r="AR224" s="7"/>
      <c r="AS224" s="7">
        <v>1.97605531826707E-4</v>
      </c>
      <c r="AT224" s="7"/>
      <c r="AU224" s="7">
        <v>1.8268510476124599E-4</v>
      </c>
      <c r="AV224" s="7"/>
      <c r="AW224" s="7">
        <v>1.7456441472071401E-4</v>
      </c>
      <c r="AX224" s="7"/>
      <c r="AY224" s="7">
        <v>1.7055042097132101E-4</v>
      </c>
      <c r="AZ224" s="7"/>
      <c r="BA224" s="7">
        <v>1.5090270923571301E-4</v>
      </c>
      <c r="BB224" s="7"/>
      <c r="BC224" s="7">
        <v>1.0197212784579101E-4</v>
      </c>
      <c r="BD224" s="7"/>
      <c r="BE224" s="7">
        <v>7.9209303847079597E-5</v>
      </c>
      <c r="BF224" s="7"/>
      <c r="BG224" s="7">
        <v>5.9110735594855002E-5</v>
      </c>
      <c r="BH224" s="7"/>
      <c r="BI224" s="7">
        <v>3.00662532737866E-5</v>
      </c>
      <c r="BJ224" s="7"/>
      <c r="BK224" s="7">
        <v>2.4593257898416002E-5</v>
      </c>
      <c r="BL224" s="7"/>
      <c r="BM224" s="7">
        <v>1.4391688557449999E-5</v>
      </c>
      <c r="BN224" s="7"/>
      <c r="BO224" s="7">
        <v>7.1359288669849001E-7</v>
      </c>
      <c r="BP224" s="7"/>
      <c r="BQ224" s="7">
        <v>1.6808930453852799E-7</v>
      </c>
      <c r="BR224" s="7"/>
      <c r="BS224" s="7">
        <v>2.6938881242186501E-9</v>
      </c>
      <c r="BT224" s="7"/>
      <c r="BU224" s="7">
        <v>0</v>
      </c>
      <c r="BV224" s="7"/>
      <c r="BW224" s="7">
        <v>0</v>
      </c>
      <c r="BX224" s="7"/>
      <c r="BY224" s="7">
        <v>0</v>
      </c>
      <c r="BZ224" s="7"/>
      <c r="CA224" s="7">
        <v>0</v>
      </c>
      <c r="CB224" s="7"/>
      <c r="CC224" s="7">
        <v>0</v>
      </c>
      <c r="CD224" s="7"/>
      <c r="CE224" s="7">
        <v>0</v>
      </c>
    </row>
    <row r="225" spans="1:83">
      <c r="A225" s="4" t="s">
        <v>264</v>
      </c>
      <c r="B225" s="6">
        <v>193</v>
      </c>
      <c r="C225" s="7">
        <v>3.1683177537162601E-4</v>
      </c>
      <c r="D225" s="7"/>
      <c r="E225" s="7">
        <v>3.1683177537162601E-4</v>
      </c>
      <c r="F225" s="7"/>
      <c r="G225" s="7">
        <v>3.1683177537162601E-4</v>
      </c>
      <c r="H225" s="7"/>
      <c r="I225" s="7">
        <v>3.1683177537162601E-4</v>
      </c>
      <c r="J225" s="7"/>
      <c r="K225" s="7">
        <v>3.1683177537162601E-4</v>
      </c>
      <c r="L225" s="7"/>
      <c r="M225" s="7">
        <v>3.1683177537162601E-4</v>
      </c>
      <c r="N225" s="7"/>
      <c r="O225" s="7">
        <v>3.1683177537162601E-4</v>
      </c>
      <c r="P225" s="7"/>
      <c r="Q225" s="7">
        <v>3.1683177537162601E-4</v>
      </c>
      <c r="R225" s="7"/>
      <c r="S225" s="7">
        <v>3.1683177537162601E-4</v>
      </c>
      <c r="T225" s="7"/>
      <c r="U225" s="7">
        <v>3.1683177537162601E-4</v>
      </c>
      <c r="V225" s="7"/>
      <c r="W225" s="7">
        <v>3.1683177537162601E-4</v>
      </c>
      <c r="X225" s="7"/>
      <c r="Y225" s="7">
        <v>3.1683177537162601E-4</v>
      </c>
      <c r="Z225" s="7"/>
      <c r="AA225" s="7">
        <v>3.1683177537162601E-4</v>
      </c>
      <c r="AB225" s="7"/>
      <c r="AC225" s="7">
        <v>3.1683177537162601E-4</v>
      </c>
      <c r="AD225" s="7"/>
      <c r="AE225" s="7">
        <v>3.1683177537162601E-4</v>
      </c>
      <c r="AF225" s="7"/>
      <c r="AG225" s="7">
        <v>3.1683177537162601E-4</v>
      </c>
      <c r="AH225" s="7"/>
      <c r="AI225" s="7">
        <v>3.1683177537162601E-4</v>
      </c>
      <c r="AJ225" s="7"/>
      <c r="AK225" s="7">
        <v>2.6369749773254899E-4</v>
      </c>
      <c r="AL225" s="7"/>
      <c r="AM225" s="7">
        <v>2.5346024962516798E-4</v>
      </c>
      <c r="AN225" s="7"/>
      <c r="AO225" s="7">
        <v>2.0453310486836601E-4</v>
      </c>
      <c r="AP225" s="7"/>
      <c r="AQ225" s="7">
        <v>1.5700989550207099E-4</v>
      </c>
      <c r="AR225" s="7"/>
      <c r="AS225" s="7">
        <v>1.43523011803851E-4</v>
      </c>
      <c r="AT225" s="7"/>
      <c r="AU225" s="7">
        <v>1.1569536925906799E-4</v>
      </c>
      <c r="AV225" s="7"/>
      <c r="AW225" s="7">
        <v>7.57705885472492E-5</v>
      </c>
      <c r="AX225" s="7"/>
      <c r="AY225" s="7">
        <v>6.4382734617499205E-5</v>
      </c>
      <c r="AZ225" s="7"/>
      <c r="BA225" s="7">
        <v>5.15590167849618E-5</v>
      </c>
      <c r="BB225" s="7"/>
      <c r="BC225" s="7">
        <v>2.3173112851234799E-5</v>
      </c>
      <c r="BD225" s="7"/>
      <c r="BE225" s="7">
        <v>3.4565816541701099E-6</v>
      </c>
      <c r="BF225" s="7"/>
      <c r="BG225" s="7">
        <v>2.1431594097976801E-7</v>
      </c>
      <c r="BH225" s="7"/>
      <c r="BI225" s="7">
        <v>0</v>
      </c>
      <c r="BJ225" s="7"/>
      <c r="BK225" s="7">
        <v>0</v>
      </c>
      <c r="BL225" s="7"/>
      <c r="BM225" s="7">
        <v>0</v>
      </c>
      <c r="BN225" s="7"/>
      <c r="BO225" s="7">
        <v>0</v>
      </c>
      <c r="BP225" s="7"/>
      <c r="BQ225" s="7">
        <v>0</v>
      </c>
      <c r="BR225" s="7"/>
      <c r="BS225" s="7">
        <v>0</v>
      </c>
      <c r="BT225" s="7"/>
      <c r="BU225" s="7">
        <v>0</v>
      </c>
      <c r="BV225" s="7"/>
      <c r="BW225" s="7">
        <v>0</v>
      </c>
      <c r="BX225" s="7"/>
      <c r="BY225" s="7">
        <v>0</v>
      </c>
      <c r="BZ225" s="7"/>
      <c r="CA225" s="7">
        <v>0</v>
      </c>
      <c r="CB225" s="7"/>
      <c r="CC225" s="7">
        <v>0</v>
      </c>
      <c r="CD225" s="7"/>
      <c r="CE225" s="7">
        <v>0</v>
      </c>
    </row>
    <row r="226" spans="1:83">
      <c r="A226" s="4" t="s">
        <v>265</v>
      </c>
      <c r="B226" s="6">
        <v>93</v>
      </c>
      <c r="C226" s="7">
        <v>2.0440211372773601E-3</v>
      </c>
      <c r="D226" s="7">
        <v>1.83515768441994E-3</v>
      </c>
      <c r="E226" s="7">
        <v>2.0440211372773601E-3</v>
      </c>
      <c r="F226" s="7">
        <v>1.83515768441994E-3</v>
      </c>
      <c r="G226" s="7">
        <v>2.0440211372773601E-3</v>
      </c>
      <c r="H226" s="7">
        <v>1.83515768441994E-3</v>
      </c>
      <c r="I226" s="7">
        <v>2.0440211372773601E-3</v>
      </c>
      <c r="J226" s="7">
        <v>1.83515768441994E-3</v>
      </c>
      <c r="K226" s="7">
        <v>2.0440211372773601E-3</v>
      </c>
      <c r="L226" s="7">
        <v>1.83515768441994E-3</v>
      </c>
      <c r="M226" s="7">
        <v>2.0440211372773601E-3</v>
      </c>
      <c r="N226" s="7">
        <v>1.83515768441994E-3</v>
      </c>
      <c r="O226" s="7">
        <v>2.0440211372773601E-3</v>
      </c>
      <c r="P226" s="7">
        <v>1.83515768441994E-3</v>
      </c>
      <c r="Q226" s="7">
        <v>2.0440211372773601E-3</v>
      </c>
      <c r="R226" s="7">
        <v>1.83515768441994E-3</v>
      </c>
      <c r="S226" s="7">
        <v>2.0440211372773601E-3</v>
      </c>
      <c r="T226" s="7">
        <v>1.83515768441994E-3</v>
      </c>
      <c r="U226" s="7">
        <v>2.0440211372773601E-3</v>
      </c>
      <c r="V226" s="7">
        <v>1.83515768441994E-3</v>
      </c>
      <c r="W226" s="7">
        <v>2.0440211372773601E-3</v>
      </c>
      <c r="X226" s="7">
        <v>1.83515768441994E-3</v>
      </c>
      <c r="Y226" s="7">
        <v>2.0440211372773601E-3</v>
      </c>
      <c r="Z226" s="7">
        <v>1.83515768441994E-3</v>
      </c>
      <c r="AA226" s="7">
        <v>2.0440211372773601E-3</v>
      </c>
      <c r="AB226" s="7">
        <v>1.83515768441994E-3</v>
      </c>
      <c r="AC226" s="7">
        <v>2.0440211372773601E-3</v>
      </c>
      <c r="AD226" s="7">
        <v>1.83515768441994E-3</v>
      </c>
      <c r="AE226" s="7">
        <v>1.9522933367841801E-3</v>
      </c>
      <c r="AF226" s="7">
        <v>1.83515768441994E-3</v>
      </c>
      <c r="AG226" s="7">
        <v>1.9064336405286101E-3</v>
      </c>
      <c r="AH226" s="7">
        <v>1.83515768441994E-3</v>
      </c>
      <c r="AI226" s="7">
        <v>1.5226666766585801E-3</v>
      </c>
      <c r="AJ226" s="7">
        <v>1.6127229442920599E-3</v>
      </c>
      <c r="AK226" s="7">
        <v>1.2973786397998299E-3</v>
      </c>
      <c r="AL226" s="7">
        <v>1.4152056876642299E-3</v>
      </c>
      <c r="AM226" s="7">
        <v>1.2388013352830399E-3</v>
      </c>
      <c r="AN226" s="7">
        <v>1.2384138910789099E-3</v>
      </c>
      <c r="AO226" s="7">
        <v>1.17407256431546E-3</v>
      </c>
      <c r="AP226" s="7">
        <v>1.0605077850999701E-3</v>
      </c>
      <c r="AQ226" s="7">
        <v>1.10686325494605E-3</v>
      </c>
      <c r="AR226" s="7">
        <v>8.4169048893987695E-4</v>
      </c>
      <c r="AS226" s="7">
        <v>1.04236552668886E-3</v>
      </c>
      <c r="AT226" s="7">
        <v>5.5180737312200397E-4</v>
      </c>
      <c r="AU226" s="7">
        <v>9.3554228521443598E-4</v>
      </c>
      <c r="AV226" s="7">
        <v>3.2507727452525101E-4</v>
      </c>
      <c r="AW226" s="7">
        <v>5.9568574371831001E-4</v>
      </c>
      <c r="AX226" s="7">
        <v>1.3831325763046301E-4</v>
      </c>
      <c r="AY226" s="7">
        <v>4.8358433131290702E-4</v>
      </c>
      <c r="AZ226" s="7">
        <v>4.6087021755519201E-5</v>
      </c>
      <c r="BA226" s="7">
        <v>3.4981150681629802E-4</v>
      </c>
      <c r="BB226" s="7">
        <v>9.1982873924165603E-6</v>
      </c>
      <c r="BC226" s="7">
        <v>1.6141050850098401E-4</v>
      </c>
      <c r="BD226" s="7">
        <v>0</v>
      </c>
      <c r="BE226" s="7">
        <v>5.8514325373635E-5</v>
      </c>
      <c r="BF226" s="7">
        <v>0</v>
      </c>
      <c r="BG226" s="7">
        <v>6.5329341874344104E-8</v>
      </c>
      <c r="BH226" s="7">
        <v>0</v>
      </c>
      <c r="BI226" s="7">
        <v>0</v>
      </c>
      <c r="BJ226" s="7">
        <v>0</v>
      </c>
      <c r="BK226" s="7">
        <v>0</v>
      </c>
      <c r="BL226" s="7">
        <v>0</v>
      </c>
      <c r="BM226" s="7">
        <v>0</v>
      </c>
      <c r="BN226" s="7">
        <v>0</v>
      </c>
      <c r="BO226" s="7">
        <v>0</v>
      </c>
      <c r="BP226" s="7">
        <v>0</v>
      </c>
      <c r="BQ226" s="7">
        <v>0</v>
      </c>
      <c r="BR226" s="7">
        <v>0</v>
      </c>
      <c r="BS226" s="7">
        <v>0</v>
      </c>
      <c r="BT226" s="7">
        <v>0</v>
      </c>
      <c r="BU226" s="7">
        <v>0</v>
      </c>
      <c r="BV226" s="7">
        <v>0</v>
      </c>
      <c r="BW226" s="7">
        <v>0</v>
      </c>
      <c r="BX226" s="7">
        <v>0</v>
      </c>
      <c r="BY226" s="7">
        <v>0</v>
      </c>
      <c r="BZ226" s="7">
        <v>0</v>
      </c>
      <c r="CA226" s="7">
        <v>0</v>
      </c>
      <c r="CB226" s="7">
        <v>0</v>
      </c>
      <c r="CC226" s="7">
        <v>0</v>
      </c>
      <c r="CD226" s="7"/>
      <c r="CE226" s="7">
        <v>0</v>
      </c>
    </row>
    <row r="227" spans="1:83">
      <c r="A227" s="4" t="s">
        <v>266</v>
      </c>
      <c r="B227" s="6">
        <v>89</v>
      </c>
      <c r="C227" s="7">
        <v>1.46797782005983E-3</v>
      </c>
      <c r="D227" s="7">
        <v>5.0912994007170699E-4</v>
      </c>
      <c r="E227" s="7">
        <v>1.46797782005983E-3</v>
      </c>
      <c r="F227" s="7">
        <v>5.0912994007170699E-4</v>
      </c>
      <c r="G227" s="7">
        <v>1.46797782005983E-3</v>
      </c>
      <c r="H227" s="7">
        <v>5.0912994007170699E-4</v>
      </c>
      <c r="I227" s="7">
        <v>1.46797782005983E-3</v>
      </c>
      <c r="J227" s="7">
        <v>5.0912994007170699E-4</v>
      </c>
      <c r="K227" s="7">
        <v>1.46797782005983E-3</v>
      </c>
      <c r="L227" s="7">
        <v>5.0912994007170699E-4</v>
      </c>
      <c r="M227" s="7">
        <v>1.46797782005983E-3</v>
      </c>
      <c r="N227" s="7">
        <v>5.0912994007170699E-4</v>
      </c>
      <c r="O227" s="7">
        <v>1.46797782005983E-3</v>
      </c>
      <c r="P227" s="7">
        <v>5.0912994007170699E-4</v>
      </c>
      <c r="Q227" s="7">
        <v>1.46797782005983E-3</v>
      </c>
      <c r="R227" s="7">
        <v>5.0912994007170699E-4</v>
      </c>
      <c r="S227" s="7">
        <v>1.46797782005983E-3</v>
      </c>
      <c r="T227" s="7">
        <v>5.0912994007170699E-4</v>
      </c>
      <c r="U227" s="7">
        <v>1.46797782005983E-3</v>
      </c>
      <c r="V227" s="7">
        <v>5.0912994007170699E-4</v>
      </c>
      <c r="W227" s="7">
        <v>1.46797782005983E-3</v>
      </c>
      <c r="X227" s="7">
        <v>5.0912994007170699E-4</v>
      </c>
      <c r="Y227" s="7">
        <v>1.46797782005983E-3</v>
      </c>
      <c r="Z227" s="7">
        <v>5.0912994007170699E-4</v>
      </c>
      <c r="AA227" s="7">
        <v>1.08937847222559E-3</v>
      </c>
      <c r="AB227" s="7">
        <v>5.0912994007170699E-4</v>
      </c>
      <c r="AC227" s="7">
        <v>1.08937847222559E-3</v>
      </c>
      <c r="AD227" s="7">
        <v>5.0912994007170699E-4</v>
      </c>
      <c r="AE227" s="7">
        <v>9.2513766745324299E-4</v>
      </c>
      <c r="AF227" s="7">
        <v>5.0912994007170699E-4</v>
      </c>
      <c r="AG227" s="7">
        <v>9.1316698304505202E-4</v>
      </c>
      <c r="AH227" s="7">
        <v>5.0912994007170699E-4</v>
      </c>
      <c r="AI227" s="7">
        <v>7.8802879636395305E-4</v>
      </c>
      <c r="AJ227" s="7">
        <v>4.4901641790951201E-4</v>
      </c>
      <c r="AK227" s="7">
        <v>6.4573649052230403E-4</v>
      </c>
      <c r="AL227" s="7">
        <v>3.9585907747343102E-4</v>
      </c>
      <c r="AM227" s="7">
        <v>5.2463608683584102E-4</v>
      </c>
      <c r="AN227" s="7">
        <v>3.4848763698215103E-4</v>
      </c>
      <c r="AO227" s="7">
        <v>4.3569585195413001E-4</v>
      </c>
      <c r="AP227" s="7">
        <v>3.0592869844821698E-4</v>
      </c>
      <c r="AQ227" s="7">
        <v>3.6213710904155297E-4</v>
      </c>
      <c r="AR227" s="7">
        <v>2.6317505538321102E-4</v>
      </c>
      <c r="AS227" s="7">
        <v>3.0034846759916098E-4</v>
      </c>
      <c r="AT227" s="7">
        <v>2.08142871398898E-4</v>
      </c>
      <c r="AU227" s="7">
        <v>2.11774386353989E-4</v>
      </c>
      <c r="AV227" s="7">
        <v>1.30056557592853E-4</v>
      </c>
      <c r="AW227" s="7">
        <v>6.3850725147381195E-5</v>
      </c>
      <c r="AX227" s="7">
        <v>5.97865162170536E-5</v>
      </c>
      <c r="AY227" s="7">
        <v>9.4659439905433894E-6</v>
      </c>
      <c r="AZ227" s="7">
        <v>1.9086706959507801E-5</v>
      </c>
      <c r="BA227" s="7">
        <v>0</v>
      </c>
      <c r="BB227" s="7">
        <v>2.97165149602313E-6</v>
      </c>
      <c r="BC227" s="7">
        <v>0</v>
      </c>
      <c r="BD227" s="7">
        <v>0</v>
      </c>
      <c r="BE227" s="7">
        <v>0</v>
      </c>
      <c r="BF227" s="7">
        <v>0</v>
      </c>
      <c r="BG227" s="7">
        <v>0</v>
      </c>
      <c r="BH227" s="7">
        <v>0</v>
      </c>
      <c r="BI227" s="7">
        <v>0</v>
      </c>
      <c r="BJ227" s="7">
        <v>0</v>
      </c>
      <c r="BK227" s="7">
        <v>0</v>
      </c>
      <c r="BL227" s="7">
        <v>0</v>
      </c>
      <c r="BM227" s="7">
        <v>0</v>
      </c>
      <c r="BN227" s="7">
        <v>0</v>
      </c>
      <c r="BO227" s="7">
        <v>0</v>
      </c>
      <c r="BP227" s="7">
        <v>0</v>
      </c>
      <c r="BQ227" s="7">
        <v>0</v>
      </c>
      <c r="BR227" s="7">
        <v>0</v>
      </c>
      <c r="BS227" s="7">
        <v>0</v>
      </c>
      <c r="BT227" s="7">
        <v>0</v>
      </c>
      <c r="BU227" s="7">
        <v>0</v>
      </c>
      <c r="BV227" s="7">
        <v>0</v>
      </c>
      <c r="BW227" s="7">
        <v>0</v>
      </c>
      <c r="BX227" s="7">
        <v>0</v>
      </c>
      <c r="BY227" s="7">
        <v>0</v>
      </c>
      <c r="BZ227" s="7">
        <v>0</v>
      </c>
      <c r="CA227" s="7">
        <v>0</v>
      </c>
      <c r="CB227" s="7">
        <v>0</v>
      </c>
      <c r="CC227" s="7">
        <v>0</v>
      </c>
      <c r="CD227" s="7"/>
      <c r="CE227" s="7">
        <v>0</v>
      </c>
    </row>
    <row r="228" spans="1:83">
      <c r="A228" s="4" t="s">
        <v>267</v>
      </c>
      <c r="B228" s="6">
        <v>212</v>
      </c>
      <c r="C228" s="7">
        <v>3.8157047280337899E-4</v>
      </c>
      <c r="D228" s="7">
        <v>1.8021522021639199E-3</v>
      </c>
      <c r="E228" s="7">
        <v>3.8157047280337899E-4</v>
      </c>
      <c r="F228" s="7">
        <v>1.8021522021639199E-3</v>
      </c>
      <c r="G228" s="7">
        <v>3.8157047280337899E-4</v>
      </c>
      <c r="H228" s="7">
        <v>1.8021522021639199E-3</v>
      </c>
      <c r="I228" s="7">
        <v>3.8157047280337899E-4</v>
      </c>
      <c r="J228" s="7">
        <v>1.8021522021639199E-3</v>
      </c>
      <c r="K228" s="7">
        <v>3.8157047280337899E-4</v>
      </c>
      <c r="L228" s="7">
        <v>1.8021522021639199E-3</v>
      </c>
      <c r="M228" s="7">
        <v>3.8157047280337899E-4</v>
      </c>
      <c r="N228" s="7">
        <v>1.8021522021639199E-3</v>
      </c>
      <c r="O228" s="7">
        <v>3.8157047280337899E-4</v>
      </c>
      <c r="P228" s="7">
        <v>1.8021522021639199E-3</v>
      </c>
      <c r="Q228" s="7">
        <v>3.8157047280337899E-4</v>
      </c>
      <c r="R228" s="7">
        <v>1.8021522021639199E-3</v>
      </c>
      <c r="S228" s="7">
        <v>3.8157047280337899E-4</v>
      </c>
      <c r="T228" s="7">
        <v>1.8021522021639199E-3</v>
      </c>
      <c r="U228" s="7">
        <v>3.8157047280337899E-4</v>
      </c>
      <c r="V228" s="7">
        <v>1.8021522021639199E-3</v>
      </c>
      <c r="W228" s="7">
        <v>3.8157047280337899E-4</v>
      </c>
      <c r="X228" s="7">
        <v>1.8021522021639199E-3</v>
      </c>
      <c r="Y228" s="7">
        <v>3.8157047280337899E-4</v>
      </c>
      <c r="Z228" s="7">
        <v>1.8021522021639199E-3</v>
      </c>
      <c r="AA228" s="7">
        <v>3.8157047280337899E-4</v>
      </c>
      <c r="AB228" s="7">
        <v>1.8021522021639199E-3</v>
      </c>
      <c r="AC228" s="7">
        <v>3.8157047280337899E-4</v>
      </c>
      <c r="AD228" s="7">
        <v>1.8021522021639199E-3</v>
      </c>
      <c r="AE228" s="7">
        <v>3.8157047280337899E-4</v>
      </c>
      <c r="AF228" s="7">
        <v>1.8021522021639199E-3</v>
      </c>
      <c r="AG228" s="7">
        <v>3.8157047280337899E-4</v>
      </c>
      <c r="AH228" s="7">
        <v>1.8021522021639199E-3</v>
      </c>
      <c r="AI228" s="7">
        <v>3.8157047280337899E-4</v>
      </c>
      <c r="AJ228" s="7">
        <v>1.5837179716002099E-3</v>
      </c>
      <c r="AK228" s="7">
        <v>3.8157047280337899E-4</v>
      </c>
      <c r="AL228" s="7">
        <v>1.3897530812700799E-3</v>
      </c>
      <c r="AM228" s="7">
        <v>3.8157047280337899E-4</v>
      </c>
      <c r="AN228" s="7">
        <v>1.2161409016489899E-3</v>
      </c>
      <c r="AO228" s="7">
        <v>3.8001814999830401E-4</v>
      </c>
      <c r="AP228" s="7">
        <v>1.04143445359279E-3</v>
      </c>
      <c r="AQ228" s="7">
        <v>3.7207513336892699E-4</v>
      </c>
      <c r="AR228" s="7">
        <v>8.2655260692956502E-4</v>
      </c>
      <c r="AS228" s="7">
        <v>3.6912020758342502E-4</v>
      </c>
      <c r="AT228" s="7">
        <v>5.4188306600849105E-4</v>
      </c>
      <c r="AU228" s="7">
        <v>3.5992794288162701E-4</v>
      </c>
      <c r="AV228" s="7">
        <v>3.1923072939891599E-4</v>
      </c>
      <c r="AW228" s="7">
        <v>3.33608345672959E-4</v>
      </c>
      <c r="AX228" s="7">
        <v>1.35825680781284E-4</v>
      </c>
      <c r="AY228" s="7">
        <v>3.2774131200156699E-4</v>
      </c>
      <c r="AZ228" s="7">
        <v>4.5258142367329202E-5</v>
      </c>
      <c r="BA228" s="7">
        <v>3.1121246238990301E-4</v>
      </c>
      <c r="BB228" s="7">
        <v>9.0328553350733402E-6</v>
      </c>
      <c r="BC228" s="7">
        <v>2.6014193030928097E-4</v>
      </c>
      <c r="BD228" s="7">
        <v>0</v>
      </c>
      <c r="BE228" s="7">
        <v>2.09649769170554E-4</v>
      </c>
      <c r="BF228" s="7">
        <v>0</v>
      </c>
      <c r="BG228" s="7">
        <v>9.5813376004462401E-5</v>
      </c>
      <c r="BH228" s="7">
        <v>0</v>
      </c>
      <c r="BI228" s="7">
        <v>2.2040779599763799E-5</v>
      </c>
      <c r="BJ228" s="7">
        <v>0</v>
      </c>
      <c r="BK228" s="7">
        <v>2.4510492803016102E-6</v>
      </c>
      <c r="BL228" s="7">
        <v>0</v>
      </c>
      <c r="BM228" s="7">
        <v>3.8179805671865899E-9</v>
      </c>
      <c r="BN228" s="7">
        <v>0</v>
      </c>
      <c r="BO228" s="7">
        <v>0</v>
      </c>
      <c r="BP228" s="7">
        <v>0</v>
      </c>
      <c r="BQ228" s="7">
        <v>0</v>
      </c>
      <c r="BR228" s="7">
        <v>0</v>
      </c>
      <c r="BS228" s="7">
        <v>0</v>
      </c>
      <c r="BT228" s="7">
        <v>0</v>
      </c>
      <c r="BU228" s="7">
        <v>0</v>
      </c>
      <c r="BV228" s="7">
        <v>0</v>
      </c>
      <c r="BW228" s="7">
        <v>0</v>
      </c>
      <c r="BX228" s="7">
        <v>0</v>
      </c>
      <c r="BY228" s="7">
        <v>0</v>
      </c>
      <c r="BZ228" s="7">
        <v>0</v>
      </c>
      <c r="CA228" s="7">
        <v>0</v>
      </c>
      <c r="CB228" s="7">
        <v>0</v>
      </c>
      <c r="CC228" s="7">
        <v>0</v>
      </c>
      <c r="CD228" s="7"/>
      <c r="CE228" s="7">
        <v>0</v>
      </c>
    </row>
    <row r="229" spans="1:83">
      <c r="A229" s="4" t="s">
        <v>269</v>
      </c>
      <c r="B229" s="6">
        <v>215</v>
      </c>
      <c r="C229" s="7">
        <v>2.4069051209997801E-4</v>
      </c>
      <c r="D229" s="7">
        <v>1.8523475855288E-3</v>
      </c>
      <c r="E229" s="7">
        <v>2.4069051209997801E-4</v>
      </c>
      <c r="F229" s="7">
        <v>1.8523475855288E-3</v>
      </c>
      <c r="G229" s="7">
        <v>2.4069051209997801E-4</v>
      </c>
      <c r="H229" s="7">
        <v>1.8523475855288E-3</v>
      </c>
      <c r="I229" s="7">
        <v>2.4069051209997801E-4</v>
      </c>
      <c r="J229" s="7">
        <v>1.8523475855288E-3</v>
      </c>
      <c r="K229" s="7">
        <v>2.4069051209997801E-4</v>
      </c>
      <c r="L229" s="7">
        <v>1.8523475855288E-3</v>
      </c>
      <c r="M229" s="7">
        <v>2.4069051209997801E-4</v>
      </c>
      <c r="N229" s="7">
        <v>1.8523475855288E-3</v>
      </c>
      <c r="O229" s="7">
        <v>2.4069051209997801E-4</v>
      </c>
      <c r="P229" s="7">
        <v>1.8523475855288E-3</v>
      </c>
      <c r="Q229" s="7">
        <v>2.4069051209997801E-4</v>
      </c>
      <c r="R229" s="7">
        <v>1.8523475855288E-3</v>
      </c>
      <c r="S229" s="7">
        <v>2.4069051209997801E-4</v>
      </c>
      <c r="T229" s="7">
        <v>1.8523475855288E-3</v>
      </c>
      <c r="U229" s="7">
        <v>2.4069051209997801E-4</v>
      </c>
      <c r="V229" s="7">
        <v>1.8523475855288E-3</v>
      </c>
      <c r="W229" s="7">
        <v>2.4069051209997801E-4</v>
      </c>
      <c r="X229" s="7">
        <v>1.8523475855288E-3</v>
      </c>
      <c r="Y229" s="7">
        <v>2.4069051209997801E-4</v>
      </c>
      <c r="Z229" s="7">
        <v>1.8523475855288E-3</v>
      </c>
      <c r="AA229" s="7">
        <v>2.4069051209997801E-4</v>
      </c>
      <c r="AB229" s="7">
        <v>1.8523475855288E-3</v>
      </c>
      <c r="AC229" s="7">
        <v>2.4069051209997801E-4</v>
      </c>
      <c r="AD229" s="7">
        <v>1.8523475855288E-3</v>
      </c>
      <c r="AE229" s="7">
        <v>2.4069051209997801E-4</v>
      </c>
      <c r="AF229" s="7">
        <v>1.8523475855288E-3</v>
      </c>
      <c r="AG229" s="7">
        <v>2.4069051209997801E-4</v>
      </c>
      <c r="AH229" s="7">
        <v>1.8523475855288E-3</v>
      </c>
      <c r="AI229" s="7">
        <v>2.4069051209997801E-4</v>
      </c>
      <c r="AJ229" s="7">
        <v>1.63363890456025E-3</v>
      </c>
      <c r="AK229" s="7">
        <v>2.4069051209997801E-4</v>
      </c>
      <c r="AL229" s="7">
        <v>1.4402386280097301E-3</v>
      </c>
      <c r="AM229" s="7">
        <v>2.4069051209997801E-4</v>
      </c>
      <c r="AN229" s="7">
        <v>1.2678889653585199E-3</v>
      </c>
      <c r="AO229" s="7">
        <v>2.4069051209997801E-4</v>
      </c>
      <c r="AP229" s="7">
        <v>1.11304844070815E-3</v>
      </c>
      <c r="AQ229" s="7">
        <v>2.4069051209997801E-4</v>
      </c>
      <c r="AR229" s="7">
        <v>9.5749953016293396E-4</v>
      </c>
      <c r="AS229" s="7">
        <v>2.40442539437992E-4</v>
      </c>
      <c r="AT229" s="7">
        <v>7.5727808352139803E-4</v>
      </c>
      <c r="AU229" s="7">
        <v>2.39843017690622E-4</v>
      </c>
      <c r="AV229" s="7">
        <v>4.7317969633729398E-4</v>
      </c>
      <c r="AW229" s="7">
        <v>2.39338322425849E-4</v>
      </c>
      <c r="AX229" s="7">
        <v>2.17518948004144E-4</v>
      </c>
      <c r="AY229" s="7">
        <v>2.3658431625646399E-4</v>
      </c>
      <c r="AZ229" s="7">
        <v>6.9442420823175897E-5</v>
      </c>
      <c r="BA229" s="7">
        <v>2.30168075979818E-4</v>
      </c>
      <c r="BB229" s="7">
        <v>1.08116436305576E-5</v>
      </c>
      <c r="BC229" s="7">
        <v>2.2003746414464499E-4</v>
      </c>
      <c r="BD229" s="7">
        <v>0</v>
      </c>
      <c r="BE229" s="7">
        <v>1.91498435119166E-4</v>
      </c>
      <c r="BF229" s="7">
        <v>0</v>
      </c>
      <c r="BG229" s="7">
        <v>9.5185093332457598E-5</v>
      </c>
      <c r="BH229" s="7">
        <v>0</v>
      </c>
      <c r="BI229" s="7">
        <v>2.2621735981223E-5</v>
      </c>
      <c r="BJ229" s="7">
        <v>0</v>
      </c>
      <c r="BK229" s="7">
        <v>2.4731595645056801E-6</v>
      </c>
      <c r="BL229" s="7">
        <v>0</v>
      </c>
      <c r="BM229" s="7">
        <v>3.8179805671865899E-9</v>
      </c>
      <c r="BN229" s="7">
        <v>0</v>
      </c>
      <c r="BO229" s="7">
        <v>0</v>
      </c>
      <c r="BP229" s="7">
        <v>0</v>
      </c>
      <c r="BQ229" s="7">
        <v>0</v>
      </c>
      <c r="BR229" s="7">
        <v>0</v>
      </c>
      <c r="BS229" s="7">
        <v>0</v>
      </c>
      <c r="BT229" s="7">
        <v>0</v>
      </c>
      <c r="BU229" s="7">
        <v>0</v>
      </c>
      <c r="BV229" s="7">
        <v>0</v>
      </c>
      <c r="BW229" s="7">
        <v>0</v>
      </c>
      <c r="BX229" s="7">
        <v>0</v>
      </c>
      <c r="BY229" s="7">
        <v>0</v>
      </c>
      <c r="BZ229" s="7">
        <v>0</v>
      </c>
      <c r="CA229" s="7">
        <v>0</v>
      </c>
      <c r="CB229" s="7">
        <v>0</v>
      </c>
      <c r="CC229" s="7">
        <v>0</v>
      </c>
      <c r="CD229" s="7"/>
      <c r="CE229" s="7">
        <v>0</v>
      </c>
    </row>
    <row r="230" spans="1:83">
      <c r="A230" s="4" t="s">
        <v>426</v>
      </c>
      <c r="B230" s="6">
        <v>217</v>
      </c>
      <c r="C230" s="7">
        <v>4.5096697512025398E-4</v>
      </c>
      <c r="D230" s="7">
        <v>8.2516318509727395E-4</v>
      </c>
      <c r="E230" s="7">
        <v>4.5096697512025398E-4</v>
      </c>
      <c r="F230" s="7">
        <v>8.2516318509727395E-4</v>
      </c>
      <c r="G230" s="7">
        <v>4.5096697512025398E-4</v>
      </c>
      <c r="H230" s="7">
        <v>8.2516318509727395E-4</v>
      </c>
      <c r="I230" s="7">
        <v>4.5096697512025398E-4</v>
      </c>
      <c r="J230" s="7">
        <v>8.2516318509727395E-4</v>
      </c>
      <c r="K230" s="7">
        <v>4.5096697512025398E-4</v>
      </c>
      <c r="L230" s="7">
        <v>8.2516318509727395E-4</v>
      </c>
      <c r="M230" s="7">
        <v>4.5096697512025398E-4</v>
      </c>
      <c r="N230" s="7">
        <v>8.2516318509727395E-4</v>
      </c>
      <c r="O230" s="7">
        <v>4.5096697512025398E-4</v>
      </c>
      <c r="P230" s="7">
        <v>8.2516318509727395E-4</v>
      </c>
      <c r="Q230" s="7">
        <v>4.5096697512025398E-4</v>
      </c>
      <c r="R230" s="7">
        <v>8.2516318509727395E-4</v>
      </c>
      <c r="S230" s="7">
        <v>4.5096697512025398E-4</v>
      </c>
      <c r="T230" s="7">
        <v>8.2516318509727395E-4</v>
      </c>
      <c r="U230" s="7">
        <v>4.5096697512025398E-4</v>
      </c>
      <c r="V230" s="7">
        <v>8.2516318509727395E-4</v>
      </c>
      <c r="W230" s="7">
        <v>4.5096697512025398E-4</v>
      </c>
      <c r="X230" s="7">
        <v>8.2516318509727395E-4</v>
      </c>
      <c r="Y230" s="7">
        <v>4.5096697512025398E-4</v>
      </c>
      <c r="Z230" s="7">
        <v>8.2516318509727395E-4</v>
      </c>
      <c r="AA230" s="7">
        <v>4.1563474279734101E-4</v>
      </c>
      <c r="AB230" s="7">
        <v>8.2516318509727395E-4</v>
      </c>
      <c r="AC230" s="7">
        <v>4.0537898213293799E-4</v>
      </c>
      <c r="AD230" s="7">
        <v>8.2516318509727395E-4</v>
      </c>
      <c r="AE230" s="7">
        <v>3.8670604491049297E-4</v>
      </c>
      <c r="AF230" s="7">
        <v>8.1708879354277098E-4</v>
      </c>
      <c r="AG230" s="7">
        <v>3.58963355653164E-4</v>
      </c>
      <c r="AH230" s="7">
        <v>7.8470732159154598E-4</v>
      </c>
      <c r="AI230" s="7">
        <v>3.4970762356309601E-4</v>
      </c>
      <c r="AJ230" s="7">
        <v>5.3648961327158599E-4</v>
      </c>
      <c r="AK230" s="7">
        <v>3.2466462825821298E-4</v>
      </c>
      <c r="AL230" s="7">
        <v>4.2159259553319701E-4</v>
      </c>
      <c r="AM230" s="7">
        <v>3.0728715523582501E-4</v>
      </c>
      <c r="AN230" s="7">
        <v>3.2910160697921E-4</v>
      </c>
      <c r="AO230" s="7">
        <v>2.8883666260617902E-4</v>
      </c>
      <c r="AP230" s="7">
        <v>2.4632379529340303E-4</v>
      </c>
      <c r="AQ230" s="7">
        <v>2.7280559979215598E-4</v>
      </c>
      <c r="AR230" s="7">
        <v>1.8019976230213E-4</v>
      </c>
      <c r="AS230" s="7">
        <v>2.5395568563551098E-4</v>
      </c>
      <c r="AT230" s="7">
        <v>1.11592231349637E-4</v>
      </c>
      <c r="AU230" s="7">
        <v>2.3190008496166799E-4</v>
      </c>
      <c r="AV230" s="7">
        <v>6.4052757424277706E-5</v>
      </c>
      <c r="AW230" s="7">
        <v>2.07667024905293E-4</v>
      </c>
      <c r="AX230" s="7">
        <v>2.7253044841415E-5</v>
      </c>
      <c r="AY230" s="7">
        <v>1.9918540429495E-4</v>
      </c>
      <c r="AZ230" s="7">
        <v>9.0809203110988194E-6</v>
      </c>
      <c r="BA230" s="7">
        <v>1.8820307943811401E-4</v>
      </c>
      <c r="BB230" s="7">
        <v>1.81241728426076E-6</v>
      </c>
      <c r="BC230" s="7">
        <v>1.5227513808403599E-4</v>
      </c>
      <c r="BD230" s="7">
        <v>0</v>
      </c>
      <c r="BE230" s="7">
        <v>5.9076271357661E-5</v>
      </c>
      <c r="BF230" s="7">
        <v>0</v>
      </c>
      <c r="BG230" s="7">
        <v>5.8721649300400603E-6</v>
      </c>
      <c r="BH230" s="7">
        <v>0</v>
      </c>
      <c r="BI230" s="7">
        <v>6.8423860532756605E-8</v>
      </c>
      <c r="BJ230" s="7">
        <v>0</v>
      </c>
      <c r="BK230" s="7">
        <v>0</v>
      </c>
      <c r="BL230" s="7">
        <v>0</v>
      </c>
      <c r="BM230" s="7">
        <v>0</v>
      </c>
      <c r="BN230" s="7">
        <v>0</v>
      </c>
      <c r="BO230" s="7">
        <v>0</v>
      </c>
      <c r="BP230" s="7">
        <v>0</v>
      </c>
      <c r="BQ230" s="7">
        <v>0</v>
      </c>
      <c r="BR230" s="7">
        <v>0</v>
      </c>
      <c r="BS230" s="7">
        <v>0</v>
      </c>
      <c r="BT230" s="7">
        <v>0</v>
      </c>
      <c r="BU230" s="7">
        <v>0</v>
      </c>
      <c r="BV230" s="7">
        <v>0</v>
      </c>
      <c r="BW230" s="7">
        <v>0</v>
      </c>
      <c r="BX230" s="7">
        <v>0</v>
      </c>
      <c r="BY230" s="7">
        <v>0</v>
      </c>
      <c r="BZ230" s="7">
        <v>0</v>
      </c>
      <c r="CA230" s="7">
        <v>0</v>
      </c>
      <c r="CB230" s="7">
        <v>0</v>
      </c>
      <c r="CC230" s="7">
        <v>0</v>
      </c>
      <c r="CD230" s="7"/>
      <c r="CE230" s="7">
        <v>0</v>
      </c>
    </row>
    <row r="231" spans="1:83">
      <c r="A231" s="4" t="s">
        <v>270</v>
      </c>
      <c r="B231" s="6">
        <v>688</v>
      </c>
      <c r="C231" s="7">
        <v>1.3522228790381801E-3</v>
      </c>
      <c r="D231" s="7"/>
      <c r="E231" s="7">
        <v>1.3522228790381801E-3</v>
      </c>
      <c r="F231" s="7"/>
      <c r="G231" s="7">
        <v>1.3522228790381801E-3</v>
      </c>
      <c r="H231" s="7"/>
      <c r="I231" s="7">
        <v>1.3522228790381801E-3</v>
      </c>
      <c r="J231" s="7"/>
      <c r="K231" s="7">
        <v>1.3522228790381801E-3</v>
      </c>
      <c r="L231" s="7"/>
      <c r="M231" s="7">
        <v>1.3522228790381801E-3</v>
      </c>
      <c r="N231" s="7"/>
      <c r="O231" s="7">
        <v>1.3522228790381801E-3</v>
      </c>
      <c r="P231" s="7"/>
      <c r="Q231" s="7">
        <v>1.3522228790381801E-3</v>
      </c>
      <c r="R231" s="7"/>
      <c r="S231" s="7">
        <v>1.3522228790381801E-3</v>
      </c>
      <c r="T231" s="7"/>
      <c r="U231" s="7">
        <v>1.3522228790381801E-3</v>
      </c>
      <c r="V231" s="7"/>
      <c r="W231" s="7">
        <v>8.9481081276953799E-4</v>
      </c>
      <c r="X231" s="7"/>
      <c r="Y231" s="7">
        <v>8.1318787848353303E-4</v>
      </c>
      <c r="Z231" s="7"/>
      <c r="AA231" s="7">
        <v>4.3720683847832598E-4</v>
      </c>
      <c r="AB231" s="7"/>
      <c r="AC231" s="7">
        <v>3.3001154210908999E-4</v>
      </c>
      <c r="AD231" s="7"/>
      <c r="AE231" s="7">
        <v>1.8392724136889299E-4</v>
      </c>
      <c r="AF231" s="7"/>
      <c r="AG231" s="7">
        <v>1.13682969137074E-4</v>
      </c>
      <c r="AH231" s="7"/>
      <c r="AI231" s="7">
        <v>5.5784791821147997E-5</v>
      </c>
      <c r="AJ231" s="7"/>
      <c r="AK231" s="7">
        <v>9.8946368349025497E-6</v>
      </c>
      <c r="AL231" s="7"/>
      <c r="AM231" s="7">
        <v>0</v>
      </c>
      <c r="AN231" s="7"/>
      <c r="AO231" s="7">
        <v>0</v>
      </c>
      <c r="AP231" s="7"/>
      <c r="AQ231" s="7">
        <v>0</v>
      </c>
      <c r="AR231" s="7"/>
      <c r="AS231" s="7">
        <v>0</v>
      </c>
      <c r="AT231" s="7"/>
      <c r="AU231" s="7">
        <v>0</v>
      </c>
      <c r="AV231" s="7"/>
      <c r="AW231" s="7">
        <v>0</v>
      </c>
      <c r="AX231" s="7"/>
      <c r="AY231" s="7">
        <v>0</v>
      </c>
      <c r="AZ231" s="7"/>
      <c r="BA231" s="7">
        <v>0</v>
      </c>
      <c r="BB231" s="7"/>
      <c r="BC231" s="7">
        <v>0</v>
      </c>
      <c r="BD231" s="7"/>
      <c r="BE231" s="7">
        <v>0</v>
      </c>
      <c r="BF231" s="7"/>
      <c r="BG231" s="7">
        <v>0</v>
      </c>
      <c r="BH231" s="7"/>
      <c r="BI231" s="7">
        <v>0</v>
      </c>
      <c r="BJ231" s="7"/>
      <c r="BK231" s="7">
        <v>0</v>
      </c>
      <c r="BL231" s="7"/>
      <c r="BM231" s="7">
        <v>0</v>
      </c>
      <c r="BN231" s="7"/>
      <c r="BO231" s="7">
        <v>0</v>
      </c>
      <c r="BP231" s="7"/>
      <c r="BQ231" s="7">
        <v>0</v>
      </c>
      <c r="BR231" s="7"/>
      <c r="BS231" s="7">
        <v>0</v>
      </c>
      <c r="BT231" s="7"/>
      <c r="BU231" s="7">
        <v>0</v>
      </c>
      <c r="BV231" s="7"/>
      <c r="BW231" s="7">
        <v>0</v>
      </c>
      <c r="BX231" s="7"/>
      <c r="BY231" s="7">
        <v>0</v>
      </c>
      <c r="BZ231" s="7"/>
      <c r="CA231" s="7">
        <v>0</v>
      </c>
      <c r="CB231" s="7"/>
      <c r="CC231" s="7">
        <v>0</v>
      </c>
      <c r="CD231" s="7"/>
      <c r="CE231" s="7">
        <v>0</v>
      </c>
    </row>
    <row r="232" spans="1:83">
      <c r="A232" s="4" t="s">
        <v>271</v>
      </c>
      <c r="B232" s="6">
        <v>58</v>
      </c>
      <c r="C232" s="7">
        <v>7.2861792936419105E-4</v>
      </c>
      <c r="D232" s="7">
        <v>1.51191157965607E-3</v>
      </c>
      <c r="E232" s="7">
        <v>7.2861792936419105E-4</v>
      </c>
      <c r="F232" s="7">
        <v>1.51191157965607E-3</v>
      </c>
      <c r="G232" s="7">
        <v>7.2861792936419105E-4</v>
      </c>
      <c r="H232" s="7">
        <v>1.51191157965607E-3</v>
      </c>
      <c r="I232" s="7">
        <v>7.2861792936419105E-4</v>
      </c>
      <c r="J232" s="7">
        <v>1.51191157965607E-3</v>
      </c>
      <c r="K232" s="7">
        <v>7.2861792936419105E-4</v>
      </c>
      <c r="L232" s="7">
        <v>1.51191157965607E-3</v>
      </c>
      <c r="M232" s="7">
        <v>7.2861792936419105E-4</v>
      </c>
      <c r="N232" s="7">
        <v>1.51191157965607E-3</v>
      </c>
      <c r="O232" s="7">
        <v>7.2861792936419105E-4</v>
      </c>
      <c r="P232" s="7">
        <v>1.51191157965607E-3</v>
      </c>
      <c r="Q232" s="7">
        <v>7.2861792936419105E-4</v>
      </c>
      <c r="R232" s="7">
        <v>1.51191157965607E-3</v>
      </c>
      <c r="S232" s="7">
        <v>7.2861792936419105E-4</v>
      </c>
      <c r="T232" s="7">
        <v>1.51191157965607E-3</v>
      </c>
      <c r="U232" s="7">
        <v>7.2861792936419105E-4</v>
      </c>
      <c r="V232" s="7">
        <v>1.51191157965607E-3</v>
      </c>
      <c r="W232" s="7">
        <v>7.2861792936419105E-4</v>
      </c>
      <c r="X232" s="7">
        <v>1.51191157965607E-3</v>
      </c>
      <c r="Y232" s="7">
        <v>7.2861792936419105E-4</v>
      </c>
      <c r="Z232" s="7">
        <v>1.51191157965607E-3</v>
      </c>
      <c r="AA232" s="7">
        <v>7.2861792936419105E-4</v>
      </c>
      <c r="AB232" s="7">
        <v>1.51191157965607E-3</v>
      </c>
      <c r="AC232" s="7">
        <v>7.2861792936419105E-4</v>
      </c>
      <c r="AD232" s="7">
        <v>1.51191157965607E-3</v>
      </c>
      <c r="AE232" s="7">
        <v>7.2861792936419105E-4</v>
      </c>
      <c r="AF232" s="7">
        <v>1.51191157965607E-3</v>
      </c>
      <c r="AG232" s="7">
        <v>5.5670874854224397E-4</v>
      </c>
      <c r="AH232" s="7">
        <v>1.51191157965607E-3</v>
      </c>
      <c r="AI232" s="7">
        <v>5.5670874854224397E-4</v>
      </c>
      <c r="AJ232" s="7">
        <v>1.31755625863321E-3</v>
      </c>
      <c r="AK232" s="7">
        <v>4.1008417951421497E-4</v>
      </c>
      <c r="AL232" s="7">
        <v>1.14365962736671E-3</v>
      </c>
      <c r="AM232" s="7">
        <v>4.0920438080827498E-4</v>
      </c>
      <c r="AN232" s="7">
        <v>9.7189450931081298E-4</v>
      </c>
      <c r="AO232" s="7">
        <v>3.9977237906686699E-4</v>
      </c>
      <c r="AP232" s="7">
        <v>7.5893483968089205E-4</v>
      </c>
      <c r="AQ232" s="7">
        <v>3.7500252260985501E-4</v>
      </c>
      <c r="AR232" s="7">
        <v>4.6617368974130499E-4</v>
      </c>
      <c r="AS232" s="7">
        <v>3.6553664262174002E-4</v>
      </c>
      <c r="AT232" s="7">
        <v>2.12012998971046E-4</v>
      </c>
      <c r="AU232" s="7">
        <v>3.6275309539565102E-4</v>
      </c>
      <c r="AV232" s="7">
        <v>6.7684659334809499E-5</v>
      </c>
      <c r="AW232" s="7">
        <v>3.6107302973150199E-4</v>
      </c>
      <c r="AX232" s="7">
        <v>1.05379738682397E-5</v>
      </c>
      <c r="AY232" s="7">
        <v>3.60129481659712E-4</v>
      </c>
      <c r="AZ232" s="7">
        <v>0</v>
      </c>
      <c r="BA232" s="7">
        <v>3.5872398114720198E-4</v>
      </c>
      <c r="BB232" s="7">
        <v>0</v>
      </c>
      <c r="BC232" s="7">
        <v>3.5578976531259598E-4</v>
      </c>
      <c r="BD232" s="7">
        <v>0</v>
      </c>
      <c r="BE232" s="7">
        <v>3.2996313158678201E-4</v>
      </c>
      <c r="BF232" s="7">
        <v>0</v>
      </c>
      <c r="BG232" s="7">
        <v>3.15729517587103E-4</v>
      </c>
      <c r="BH232" s="7">
        <v>0</v>
      </c>
      <c r="BI232" s="7">
        <v>1.70713011666187E-4</v>
      </c>
      <c r="BJ232" s="7">
        <v>0</v>
      </c>
      <c r="BK232" s="7">
        <v>5.4022400386887997E-5</v>
      </c>
      <c r="BL232" s="7">
        <v>0</v>
      </c>
      <c r="BM232" s="7">
        <v>1.3180117615319599E-5</v>
      </c>
      <c r="BN232" s="7">
        <v>0</v>
      </c>
      <c r="BO232" s="7">
        <v>1.24861656609362E-6</v>
      </c>
      <c r="BP232" s="7">
        <v>0</v>
      </c>
      <c r="BQ232" s="7">
        <v>3.2094125037454198E-7</v>
      </c>
      <c r="BR232" s="7">
        <v>0</v>
      </c>
      <c r="BS232" s="7">
        <v>1.82459055893572E-10</v>
      </c>
      <c r="BT232" s="7">
        <v>0</v>
      </c>
      <c r="BU232" s="7">
        <v>0</v>
      </c>
      <c r="BV232" s="7">
        <v>0</v>
      </c>
      <c r="BW232" s="7">
        <v>0</v>
      </c>
      <c r="BX232" s="7">
        <v>0</v>
      </c>
      <c r="BY232" s="7">
        <v>0</v>
      </c>
      <c r="BZ232" s="7">
        <v>0</v>
      </c>
      <c r="CA232" s="7">
        <v>0</v>
      </c>
      <c r="CB232" s="7">
        <v>0</v>
      </c>
      <c r="CC232" s="7">
        <v>0</v>
      </c>
      <c r="CD232" s="7"/>
      <c r="CE232" s="7">
        <v>0</v>
      </c>
    </row>
    <row r="233" spans="1:83">
      <c r="A233" s="4" t="s">
        <v>272</v>
      </c>
      <c r="B233" s="6">
        <v>666</v>
      </c>
      <c r="C233" s="7">
        <v>4.2367660465397001E-4</v>
      </c>
      <c r="D233" s="7">
        <v>3.0682060637293599E-4</v>
      </c>
      <c r="E233" s="7">
        <v>4.2367660465397001E-4</v>
      </c>
      <c r="F233" s="7">
        <v>3.0682060637293599E-4</v>
      </c>
      <c r="G233" s="7">
        <v>4.2367660465397001E-4</v>
      </c>
      <c r="H233" s="7">
        <v>3.0682060637293599E-4</v>
      </c>
      <c r="I233" s="7">
        <v>4.2367660465397001E-4</v>
      </c>
      <c r="J233" s="7">
        <v>3.0682060637293599E-4</v>
      </c>
      <c r="K233" s="7">
        <v>4.2367660465397001E-4</v>
      </c>
      <c r="L233" s="7">
        <v>3.0682060637293599E-4</v>
      </c>
      <c r="M233" s="7">
        <v>4.2367660465397001E-4</v>
      </c>
      <c r="N233" s="7">
        <v>3.0682060637293599E-4</v>
      </c>
      <c r="O233" s="7">
        <v>4.2367660465397001E-4</v>
      </c>
      <c r="P233" s="7">
        <v>3.0682060637293599E-4</v>
      </c>
      <c r="Q233" s="7">
        <v>4.2367660465397001E-4</v>
      </c>
      <c r="R233" s="7">
        <v>3.0682060637293599E-4</v>
      </c>
      <c r="S233" s="7">
        <v>4.2367660465397001E-4</v>
      </c>
      <c r="T233" s="7">
        <v>3.0682060637293599E-4</v>
      </c>
      <c r="U233" s="7">
        <v>4.2367660465397001E-4</v>
      </c>
      <c r="V233" s="7">
        <v>3.0682060637293599E-4</v>
      </c>
      <c r="W233" s="7">
        <v>4.2367660465397001E-4</v>
      </c>
      <c r="X233" s="7">
        <v>3.0682060637293599E-4</v>
      </c>
      <c r="Y233" s="7">
        <v>2.7540041425651199E-4</v>
      </c>
      <c r="Z233" s="7">
        <v>3.0682060637293599E-4</v>
      </c>
      <c r="AA233" s="7">
        <v>2.5058944864067898E-4</v>
      </c>
      <c r="AB233" s="7">
        <v>3.0682060637293599E-4</v>
      </c>
      <c r="AC233" s="7">
        <v>1.49200607983634E-4</v>
      </c>
      <c r="AD233" s="7">
        <v>3.0682060637293599E-4</v>
      </c>
      <c r="AE233" s="7">
        <v>1.25399346694101E-4</v>
      </c>
      <c r="AF233" s="7">
        <v>3.0682060637293599E-4</v>
      </c>
      <c r="AG233" s="7">
        <v>8.8784985126288103E-5</v>
      </c>
      <c r="AH233" s="7">
        <v>3.0256471899440802E-4</v>
      </c>
      <c r="AI233" s="7">
        <v>6.3557396618858702E-5</v>
      </c>
      <c r="AJ233" s="7">
        <v>2.2562822692849701E-4</v>
      </c>
      <c r="AK233" s="7">
        <v>4.5454981846934602E-5</v>
      </c>
      <c r="AL233" s="7">
        <v>1.3490059918593199E-4</v>
      </c>
      <c r="AM233" s="7">
        <v>2.8932622422878399E-5</v>
      </c>
      <c r="AN233" s="7">
        <v>7.8661104788459998E-5</v>
      </c>
      <c r="AO233" s="7">
        <v>1.96870815773124E-5</v>
      </c>
      <c r="AP233" s="7">
        <v>3.2073544893240503E-5</v>
      </c>
      <c r="AQ233" s="7">
        <v>1.36393426661354E-5</v>
      </c>
      <c r="AR233" s="7">
        <v>1.06871473248029E-5</v>
      </c>
      <c r="AS233" s="7">
        <v>1.0115601185026E-5</v>
      </c>
      <c r="AT233" s="7">
        <v>2.1329964218507101E-6</v>
      </c>
      <c r="AU233" s="7">
        <v>9.0669946295787696E-6</v>
      </c>
      <c r="AV233" s="7">
        <v>0</v>
      </c>
      <c r="AW233" s="7">
        <v>8.3287942592136702E-6</v>
      </c>
      <c r="AX233" s="7">
        <v>0</v>
      </c>
      <c r="AY233" s="7">
        <v>7.54086572049245E-6</v>
      </c>
      <c r="AZ233" s="7">
        <v>0</v>
      </c>
      <c r="BA233" s="7">
        <v>6.6692746507437796E-6</v>
      </c>
      <c r="BB233" s="7">
        <v>0</v>
      </c>
      <c r="BC233" s="7">
        <v>5.3186101038725499E-6</v>
      </c>
      <c r="BD233" s="7">
        <v>0</v>
      </c>
      <c r="BE233" s="7">
        <v>3.47558621138502E-6</v>
      </c>
      <c r="BF233" s="7">
        <v>0</v>
      </c>
      <c r="BG233" s="7">
        <v>1.91759543517144E-6</v>
      </c>
      <c r="BH233" s="7">
        <v>0</v>
      </c>
      <c r="BI233" s="7">
        <v>8.4855533176183496E-7</v>
      </c>
      <c r="BJ233" s="7">
        <v>0</v>
      </c>
      <c r="BK233" s="7">
        <v>4.6780347817889702E-7</v>
      </c>
      <c r="BL233" s="7">
        <v>0</v>
      </c>
      <c r="BM233" s="7">
        <v>1.06889545864629E-7</v>
      </c>
      <c r="BN233" s="7">
        <v>0</v>
      </c>
      <c r="BO233" s="7">
        <v>2.54256695952398E-8</v>
      </c>
      <c r="BP233" s="7">
        <v>0</v>
      </c>
      <c r="BQ233" s="7">
        <v>5.5835962372382402E-9</v>
      </c>
      <c r="BR233" s="7">
        <v>0</v>
      </c>
      <c r="BS233" s="7">
        <v>0</v>
      </c>
      <c r="BT233" s="7">
        <v>0</v>
      </c>
      <c r="BU233" s="7">
        <v>0</v>
      </c>
      <c r="BV233" s="7">
        <v>0</v>
      </c>
      <c r="BW233" s="7">
        <v>0</v>
      </c>
      <c r="BX233" s="7">
        <v>0</v>
      </c>
      <c r="BY233" s="7">
        <v>0</v>
      </c>
      <c r="BZ233" s="7">
        <v>0</v>
      </c>
      <c r="CA233" s="7">
        <v>0</v>
      </c>
      <c r="CB233" s="7">
        <v>0</v>
      </c>
      <c r="CC233" s="7">
        <v>0</v>
      </c>
      <c r="CD233" s="7"/>
      <c r="CE233" s="7">
        <v>0</v>
      </c>
    </row>
    <row r="234" spans="1:83">
      <c r="A234" s="4" t="s">
        <v>274</v>
      </c>
      <c r="B234" s="6">
        <v>843</v>
      </c>
      <c r="C234" s="7">
        <v>1.9090742765438701E-4</v>
      </c>
      <c r="D234" s="7"/>
      <c r="E234" s="7">
        <v>1.9090742765438701E-4</v>
      </c>
      <c r="F234" s="7"/>
      <c r="G234" s="7">
        <v>1.9090742765438701E-4</v>
      </c>
      <c r="H234" s="7"/>
      <c r="I234" s="7">
        <v>1.9090742765438701E-4</v>
      </c>
      <c r="J234" s="7"/>
      <c r="K234" s="7">
        <v>1.9090742765438701E-4</v>
      </c>
      <c r="L234" s="7"/>
      <c r="M234" s="7">
        <v>1.9090742765438701E-4</v>
      </c>
      <c r="N234" s="7"/>
      <c r="O234" s="7">
        <v>1.9090742765438701E-4</v>
      </c>
      <c r="P234" s="7"/>
      <c r="Q234" s="7">
        <v>1.9090742765438701E-4</v>
      </c>
      <c r="R234" s="7"/>
      <c r="S234" s="7">
        <v>1.9090742765438701E-4</v>
      </c>
      <c r="T234" s="7"/>
      <c r="U234" s="7">
        <v>1.9090742765438701E-4</v>
      </c>
      <c r="V234" s="7"/>
      <c r="W234" s="7">
        <v>1.14329328709615E-4</v>
      </c>
      <c r="X234" s="7"/>
      <c r="Y234" s="7">
        <v>1.14329328709615E-4</v>
      </c>
      <c r="Z234" s="7"/>
      <c r="AA234" s="7">
        <v>8.0552713871723694E-5</v>
      </c>
      <c r="AB234" s="7"/>
      <c r="AC234" s="7">
        <v>7.7542429032595702E-5</v>
      </c>
      <c r="AD234" s="7"/>
      <c r="AE234" s="7">
        <v>6.9404918905013294E-5</v>
      </c>
      <c r="AF234" s="7"/>
      <c r="AG234" s="7">
        <v>6.4003537429215202E-5</v>
      </c>
      <c r="AH234" s="7"/>
      <c r="AI234" s="7">
        <v>5.7367592398240598E-5</v>
      </c>
      <c r="AJ234" s="7"/>
      <c r="AK234" s="7">
        <v>4.9086671103214E-5</v>
      </c>
      <c r="AL234" s="7"/>
      <c r="AM234" s="7">
        <v>4.4096533884836797E-5</v>
      </c>
      <c r="AN234" s="7"/>
      <c r="AO234" s="7">
        <v>3.8104864985728802E-5</v>
      </c>
      <c r="AP234" s="7"/>
      <c r="AQ234" s="7">
        <v>3.3246266731411697E-5</v>
      </c>
      <c r="AR234" s="7"/>
      <c r="AS234" s="7">
        <v>2.9008925710777199E-5</v>
      </c>
      <c r="AT234" s="7"/>
      <c r="AU234" s="7">
        <v>2.6704190847691499E-5</v>
      </c>
      <c r="AV234" s="7"/>
      <c r="AW234" s="7">
        <v>2.4565177879518199E-5</v>
      </c>
      <c r="AX234" s="7"/>
      <c r="AY234" s="7">
        <v>2.2518984977298299E-5</v>
      </c>
      <c r="AZ234" s="7"/>
      <c r="BA234" s="7">
        <v>2.03560009939664E-5</v>
      </c>
      <c r="BB234" s="7"/>
      <c r="BC234" s="7">
        <v>1.7403067124493199E-5</v>
      </c>
      <c r="BD234" s="7"/>
      <c r="BE234" s="7">
        <v>1.33063146320405E-5</v>
      </c>
      <c r="BF234" s="7"/>
      <c r="BG234" s="7">
        <v>7.2842135142902504E-6</v>
      </c>
      <c r="BH234" s="7"/>
      <c r="BI234" s="7">
        <v>1.9816279989342099E-6</v>
      </c>
      <c r="BJ234" s="7"/>
      <c r="BK234" s="7">
        <v>9.0224733488096401E-7</v>
      </c>
      <c r="BL234" s="7"/>
      <c r="BM234" s="7">
        <v>1.85975406920107E-7</v>
      </c>
      <c r="BN234" s="7"/>
      <c r="BO234" s="7">
        <v>4.1449972147328002E-8</v>
      </c>
      <c r="BP234" s="7"/>
      <c r="BQ234" s="7">
        <v>6.7332842752409402E-9</v>
      </c>
      <c r="BR234" s="7"/>
      <c r="BS234" s="7">
        <v>0</v>
      </c>
      <c r="BT234" s="7"/>
      <c r="BU234" s="7">
        <v>0</v>
      </c>
      <c r="BV234" s="7"/>
      <c r="BW234" s="7">
        <v>0</v>
      </c>
      <c r="BX234" s="7"/>
      <c r="BY234" s="7">
        <v>0</v>
      </c>
      <c r="BZ234" s="7"/>
      <c r="CA234" s="7">
        <v>0</v>
      </c>
      <c r="CB234" s="7"/>
      <c r="CC234" s="7">
        <v>0</v>
      </c>
      <c r="CD234" s="7"/>
      <c r="CE234" s="7">
        <v>0</v>
      </c>
    </row>
    <row r="235" spans="1:83">
      <c r="A235" s="4" t="s">
        <v>275</v>
      </c>
      <c r="B235" s="6">
        <v>545</v>
      </c>
      <c r="C235" s="7">
        <v>6.7682668812953995E-4</v>
      </c>
      <c r="D235" s="7"/>
      <c r="E235" s="7">
        <v>6.7682668812953995E-4</v>
      </c>
      <c r="F235" s="7"/>
      <c r="G235" s="7">
        <v>6.7682668812953995E-4</v>
      </c>
      <c r="H235" s="7"/>
      <c r="I235" s="7">
        <v>6.7682668812953995E-4</v>
      </c>
      <c r="J235" s="7"/>
      <c r="K235" s="7">
        <v>6.7682668812953995E-4</v>
      </c>
      <c r="L235" s="7"/>
      <c r="M235" s="7">
        <v>6.7682668812953995E-4</v>
      </c>
      <c r="N235" s="7"/>
      <c r="O235" s="7">
        <v>6.7682668812953995E-4</v>
      </c>
      <c r="P235" s="7"/>
      <c r="Q235" s="7">
        <v>6.7682668812953995E-4</v>
      </c>
      <c r="R235" s="7"/>
      <c r="S235" s="7">
        <v>6.7682668812953995E-4</v>
      </c>
      <c r="T235" s="7"/>
      <c r="U235" s="7">
        <v>6.7682668812953995E-4</v>
      </c>
      <c r="V235" s="7"/>
      <c r="W235" s="7">
        <v>6.7682668812953995E-4</v>
      </c>
      <c r="X235" s="7"/>
      <c r="Y235" s="7">
        <v>6.7682668812953995E-4</v>
      </c>
      <c r="Z235" s="7"/>
      <c r="AA235" s="7">
        <v>6.7682668812953995E-4</v>
      </c>
      <c r="AB235" s="7"/>
      <c r="AC235" s="7">
        <v>4.3944400577966498E-4</v>
      </c>
      <c r="AD235" s="7"/>
      <c r="AE235" s="7">
        <v>4.3944400577966498E-4</v>
      </c>
      <c r="AF235" s="7"/>
      <c r="AG235" s="7">
        <v>3.3024666112536699E-4</v>
      </c>
      <c r="AH235" s="7"/>
      <c r="AI235" s="7">
        <v>3.1513174715852398E-4</v>
      </c>
      <c r="AJ235" s="7"/>
      <c r="AK235" s="7">
        <v>2.7696542444457698E-4</v>
      </c>
      <c r="AL235" s="7"/>
      <c r="AM235" s="7">
        <v>2.4456041380911301E-4</v>
      </c>
      <c r="AN235" s="7"/>
      <c r="AO235" s="7">
        <v>2.23343376753327E-4</v>
      </c>
      <c r="AP235" s="7"/>
      <c r="AQ235" s="7">
        <v>1.9750910708903199E-4</v>
      </c>
      <c r="AR235" s="7"/>
      <c r="AS235" s="7">
        <v>1.6441324395286401E-4</v>
      </c>
      <c r="AT235" s="7"/>
      <c r="AU235" s="7">
        <v>1.10875956750885E-4</v>
      </c>
      <c r="AV235" s="7"/>
      <c r="AW235" s="7">
        <v>2.65241401189625E-5</v>
      </c>
      <c r="AX235" s="7"/>
      <c r="AY235" s="7">
        <v>0</v>
      </c>
      <c r="AZ235" s="7"/>
      <c r="BA235" s="7">
        <v>0</v>
      </c>
      <c r="BB235" s="7"/>
      <c r="BC235" s="7">
        <v>0</v>
      </c>
      <c r="BD235" s="7"/>
      <c r="BE235" s="7">
        <v>0</v>
      </c>
      <c r="BF235" s="7"/>
      <c r="BG235" s="7">
        <v>0</v>
      </c>
      <c r="BH235" s="7"/>
      <c r="BI235" s="7">
        <v>0</v>
      </c>
      <c r="BJ235" s="7"/>
      <c r="BK235" s="7">
        <v>0</v>
      </c>
      <c r="BL235" s="7"/>
      <c r="BM235" s="7">
        <v>0</v>
      </c>
      <c r="BN235" s="7"/>
      <c r="BO235" s="7">
        <v>0</v>
      </c>
      <c r="BP235" s="7"/>
      <c r="BQ235" s="7">
        <v>0</v>
      </c>
      <c r="BR235" s="7"/>
      <c r="BS235" s="7">
        <v>0</v>
      </c>
      <c r="BT235" s="7"/>
      <c r="BU235" s="7">
        <v>0</v>
      </c>
      <c r="BV235" s="7"/>
      <c r="BW235" s="7">
        <v>0</v>
      </c>
      <c r="BX235" s="7"/>
      <c r="BY235" s="7">
        <v>0</v>
      </c>
      <c r="BZ235" s="7"/>
      <c r="CA235" s="7">
        <v>0</v>
      </c>
      <c r="CB235" s="7"/>
      <c r="CC235" s="7">
        <v>0</v>
      </c>
      <c r="CD235" s="7"/>
      <c r="CE235" s="7">
        <v>0</v>
      </c>
    </row>
    <row r="236" spans="1:83">
      <c r="A236" s="4" t="s">
        <v>276</v>
      </c>
      <c r="B236" s="6">
        <v>240</v>
      </c>
      <c r="C236" s="7">
        <v>5.9967038136953205E-4</v>
      </c>
      <c r="D236" s="7">
        <v>5.3678996624085705E-4</v>
      </c>
      <c r="E236" s="7">
        <v>5.9967038136953205E-4</v>
      </c>
      <c r="F236" s="7">
        <v>5.3678996624085705E-4</v>
      </c>
      <c r="G236" s="7">
        <v>5.9967038136953205E-4</v>
      </c>
      <c r="H236" s="7">
        <v>5.3678996624085705E-4</v>
      </c>
      <c r="I236" s="7">
        <v>5.9967038136953205E-4</v>
      </c>
      <c r="J236" s="7">
        <v>5.3678996624085705E-4</v>
      </c>
      <c r="K236" s="7">
        <v>5.9967038136953205E-4</v>
      </c>
      <c r="L236" s="7">
        <v>5.3678996624085705E-4</v>
      </c>
      <c r="M236" s="7">
        <v>5.9967038136953205E-4</v>
      </c>
      <c r="N236" s="7">
        <v>5.3678996624085705E-4</v>
      </c>
      <c r="O236" s="7">
        <v>5.9967038136953205E-4</v>
      </c>
      <c r="P236" s="7">
        <v>5.3678996624085705E-4</v>
      </c>
      <c r="Q236" s="7">
        <v>5.9967038136953205E-4</v>
      </c>
      <c r="R236" s="7">
        <v>5.3678996624085705E-4</v>
      </c>
      <c r="S236" s="7">
        <v>5.9967038136953205E-4</v>
      </c>
      <c r="T236" s="7">
        <v>5.3678996624085705E-4</v>
      </c>
      <c r="U236" s="7">
        <v>5.9967038136953205E-4</v>
      </c>
      <c r="V236" s="7">
        <v>5.3678996624085705E-4</v>
      </c>
      <c r="W236" s="7">
        <v>5.9967038136953205E-4</v>
      </c>
      <c r="X236" s="7">
        <v>5.3678996624085705E-4</v>
      </c>
      <c r="Y236" s="7">
        <v>5.9967038136953205E-4</v>
      </c>
      <c r="Z236" s="7">
        <v>5.3678996624085705E-4</v>
      </c>
      <c r="AA236" s="7">
        <v>5.9967038136953205E-4</v>
      </c>
      <c r="AB236" s="7">
        <v>5.3678996624085705E-4</v>
      </c>
      <c r="AC236" s="7">
        <v>5.9967038136953205E-4</v>
      </c>
      <c r="AD236" s="7">
        <v>5.3678996624085705E-4</v>
      </c>
      <c r="AE236" s="7">
        <v>5.9967038136953205E-4</v>
      </c>
      <c r="AF236" s="7">
        <v>5.3678996624085705E-4</v>
      </c>
      <c r="AG236" s="7">
        <v>5.4762293968652596E-4</v>
      </c>
      <c r="AH236" s="7">
        <v>5.3678996624085705E-4</v>
      </c>
      <c r="AI236" s="7">
        <v>5.4762293968652596E-4</v>
      </c>
      <c r="AJ236" s="7">
        <v>4.6778594006986898E-4</v>
      </c>
      <c r="AK236" s="7">
        <v>4.8940728432704105E-4</v>
      </c>
      <c r="AL236" s="7">
        <v>4.0604557900448401E-4</v>
      </c>
      <c r="AM236" s="7">
        <v>4.6156712130165402E-4</v>
      </c>
      <c r="AN236" s="7">
        <v>3.4506199162862797E-4</v>
      </c>
      <c r="AO236" s="7">
        <v>4.1011318394330003E-4</v>
      </c>
      <c r="AP236" s="7">
        <v>2.69452666712065E-4</v>
      </c>
      <c r="AQ236" s="7">
        <v>3.7620132300295403E-4</v>
      </c>
      <c r="AR236" s="7">
        <v>1.65510577831194E-4</v>
      </c>
      <c r="AS236" s="7">
        <v>3.3368647574361901E-4</v>
      </c>
      <c r="AT236" s="7">
        <v>7.52732184154561E-5</v>
      </c>
      <c r="AU236" s="7">
        <v>2.6740649670010198E-4</v>
      </c>
      <c r="AV236" s="7">
        <v>2.4030800800944099E-5</v>
      </c>
      <c r="AW236" s="7">
        <v>1.9550345297811799E-4</v>
      </c>
      <c r="AX236" s="7">
        <v>3.7414083688057102E-6</v>
      </c>
      <c r="AY236" s="7">
        <v>1.4927780188841801E-4</v>
      </c>
      <c r="AZ236" s="7">
        <v>0</v>
      </c>
      <c r="BA236" s="7">
        <v>1.1144562292218799E-4</v>
      </c>
      <c r="BB236" s="7">
        <v>0</v>
      </c>
      <c r="BC236" s="7">
        <v>9.1075668774448897E-5</v>
      </c>
      <c r="BD236" s="7">
        <v>0</v>
      </c>
      <c r="BE236" s="7">
        <v>7.9863900391426501E-5</v>
      </c>
      <c r="BF236" s="7">
        <v>0</v>
      </c>
      <c r="BG236" s="7">
        <v>3.0985712429533601E-6</v>
      </c>
      <c r="BH236" s="7">
        <v>0</v>
      </c>
      <c r="BI236" s="7">
        <v>0</v>
      </c>
      <c r="BJ236" s="7">
        <v>0</v>
      </c>
      <c r="BK236" s="7">
        <v>0</v>
      </c>
      <c r="BL236" s="7">
        <v>0</v>
      </c>
      <c r="BM236" s="7">
        <v>0</v>
      </c>
      <c r="BN236" s="7">
        <v>0</v>
      </c>
      <c r="BO236" s="7">
        <v>0</v>
      </c>
      <c r="BP236" s="7">
        <v>0</v>
      </c>
      <c r="BQ236" s="7">
        <v>0</v>
      </c>
      <c r="BR236" s="7">
        <v>0</v>
      </c>
      <c r="BS236" s="7">
        <v>0</v>
      </c>
      <c r="BT236" s="7">
        <v>0</v>
      </c>
      <c r="BU236" s="7">
        <v>0</v>
      </c>
      <c r="BV236" s="7">
        <v>0</v>
      </c>
      <c r="BW236" s="7">
        <v>0</v>
      </c>
      <c r="BX236" s="7">
        <v>0</v>
      </c>
      <c r="BY236" s="7">
        <v>0</v>
      </c>
      <c r="BZ236" s="7">
        <v>0</v>
      </c>
      <c r="CA236" s="7">
        <v>0</v>
      </c>
      <c r="CB236" s="7">
        <v>0</v>
      </c>
      <c r="CC236" s="7">
        <v>0</v>
      </c>
      <c r="CD236" s="7"/>
      <c r="CE236" s="7">
        <v>0</v>
      </c>
    </row>
    <row r="237" spans="1:83">
      <c r="A237" s="4" t="s">
        <v>427</v>
      </c>
      <c r="B237" s="6">
        <v>243</v>
      </c>
      <c r="C237" s="7">
        <v>3.6309167461664901E-4</v>
      </c>
      <c r="D237" s="7">
        <v>7.2216841722360704E-4</v>
      </c>
      <c r="E237" s="7">
        <v>3.6309167461664901E-4</v>
      </c>
      <c r="F237" s="7">
        <v>7.2216841722360704E-4</v>
      </c>
      <c r="G237" s="7">
        <v>3.6309167461664901E-4</v>
      </c>
      <c r="H237" s="7">
        <v>7.2216841722360704E-4</v>
      </c>
      <c r="I237" s="7">
        <v>3.6309167461664901E-4</v>
      </c>
      <c r="J237" s="7">
        <v>7.2216841722360704E-4</v>
      </c>
      <c r="K237" s="7">
        <v>3.6309167461664901E-4</v>
      </c>
      <c r="L237" s="7">
        <v>7.2216841722360704E-4</v>
      </c>
      <c r="M237" s="7">
        <v>3.6309167461664901E-4</v>
      </c>
      <c r="N237" s="7">
        <v>7.2216841722360704E-4</v>
      </c>
      <c r="O237" s="7">
        <v>3.6309167461664901E-4</v>
      </c>
      <c r="P237" s="7">
        <v>7.2216841722360704E-4</v>
      </c>
      <c r="Q237" s="7">
        <v>3.6309167461664901E-4</v>
      </c>
      <c r="R237" s="7">
        <v>7.2216841722360704E-4</v>
      </c>
      <c r="S237" s="7">
        <v>3.6309167461664901E-4</v>
      </c>
      <c r="T237" s="7">
        <v>7.2216841722360704E-4</v>
      </c>
      <c r="U237" s="7">
        <v>3.6309167461664901E-4</v>
      </c>
      <c r="V237" s="7">
        <v>7.2216841722360704E-4</v>
      </c>
      <c r="W237" s="7">
        <v>3.6309167461664901E-4</v>
      </c>
      <c r="X237" s="7">
        <v>7.2216841722360704E-4</v>
      </c>
      <c r="Y237" s="7">
        <v>3.6309167461664901E-4</v>
      </c>
      <c r="Z237" s="7">
        <v>7.2216841722360704E-4</v>
      </c>
      <c r="AA237" s="7">
        <v>3.6309167461664901E-4</v>
      </c>
      <c r="AB237" s="7">
        <v>7.2216841722360704E-4</v>
      </c>
      <c r="AC237" s="7">
        <v>3.6309167461664901E-4</v>
      </c>
      <c r="AD237" s="7">
        <v>7.2216841722360704E-4</v>
      </c>
      <c r="AE237" s="7">
        <v>3.6309167461664901E-4</v>
      </c>
      <c r="AF237" s="7">
        <v>7.1040116630789697E-4</v>
      </c>
      <c r="AG237" s="7">
        <v>3.6309167461664901E-4</v>
      </c>
      <c r="AH237" s="7">
        <v>6.6320988224662699E-4</v>
      </c>
      <c r="AI237" s="7">
        <v>3.6309167461664901E-4</v>
      </c>
      <c r="AJ237" s="7">
        <v>3.4211530308487999E-4</v>
      </c>
      <c r="AK237" s="7">
        <v>3.58606979927552E-4</v>
      </c>
      <c r="AL237" s="7">
        <v>2.1437226823599399E-4</v>
      </c>
      <c r="AM237" s="7">
        <v>3.3246147634392198E-4</v>
      </c>
      <c r="AN237" s="7">
        <v>1.2400093130810299E-4</v>
      </c>
      <c r="AO237" s="7">
        <v>2.9472902015749999E-4</v>
      </c>
      <c r="AP237" s="7">
        <v>5.4450947721268198E-5</v>
      </c>
      <c r="AQ237" s="7">
        <v>2.5372594545733298E-4</v>
      </c>
      <c r="AR237" s="7">
        <v>2.0919277619446601E-5</v>
      </c>
      <c r="AS237" s="7">
        <v>2.1412562900370501E-4</v>
      </c>
      <c r="AT237" s="7">
        <v>4.1751781793642403E-6</v>
      </c>
      <c r="AU237" s="7">
        <v>1.5314982066706899E-4</v>
      </c>
      <c r="AV237" s="7">
        <v>0</v>
      </c>
      <c r="AW237" s="7">
        <v>1.0498973836544E-4</v>
      </c>
      <c r="AX237" s="7">
        <v>0</v>
      </c>
      <c r="AY237" s="7">
        <v>9.1631169236724302E-5</v>
      </c>
      <c r="AZ237" s="7">
        <v>0</v>
      </c>
      <c r="BA237" s="7">
        <v>7.9264469478148799E-5</v>
      </c>
      <c r="BB237" s="7">
        <v>0</v>
      </c>
      <c r="BC237" s="7">
        <v>7.0809569721231095E-5</v>
      </c>
      <c r="BD237" s="7">
        <v>0</v>
      </c>
      <c r="BE237" s="7">
        <v>6.2855470181824404E-5</v>
      </c>
      <c r="BF237" s="7">
        <v>0</v>
      </c>
      <c r="BG237" s="7">
        <v>3.08397043894471E-6</v>
      </c>
      <c r="BH237" s="7">
        <v>0</v>
      </c>
      <c r="BI237" s="7">
        <v>0</v>
      </c>
      <c r="BJ237" s="7">
        <v>0</v>
      </c>
      <c r="BK237" s="7">
        <v>0</v>
      </c>
      <c r="BL237" s="7">
        <v>0</v>
      </c>
      <c r="BM237" s="7">
        <v>0</v>
      </c>
      <c r="BN237" s="7">
        <v>0</v>
      </c>
      <c r="BO237" s="7">
        <v>0</v>
      </c>
      <c r="BP237" s="7">
        <v>0</v>
      </c>
      <c r="BQ237" s="7">
        <v>0</v>
      </c>
      <c r="BR237" s="7">
        <v>0</v>
      </c>
      <c r="BS237" s="7">
        <v>0</v>
      </c>
      <c r="BT237" s="7">
        <v>0</v>
      </c>
      <c r="BU237" s="7">
        <v>0</v>
      </c>
      <c r="BV237" s="7">
        <v>0</v>
      </c>
      <c r="BW237" s="7">
        <v>0</v>
      </c>
      <c r="BX237" s="7">
        <v>0</v>
      </c>
      <c r="BY237" s="7">
        <v>0</v>
      </c>
      <c r="BZ237" s="7">
        <v>0</v>
      </c>
      <c r="CA237" s="7">
        <v>0</v>
      </c>
      <c r="CB237" s="7">
        <v>0</v>
      </c>
      <c r="CC237" s="7">
        <v>0</v>
      </c>
      <c r="CD237" s="7"/>
      <c r="CE237" s="7">
        <v>0</v>
      </c>
    </row>
    <row r="238" spans="1:83">
      <c r="A238" s="4" t="s">
        <v>428</v>
      </c>
      <c r="B238" s="6">
        <v>241</v>
      </c>
      <c r="C238" s="7">
        <v>3.23109654854859E-4</v>
      </c>
      <c r="D238" s="7">
        <v>6.1019431870144305E-4</v>
      </c>
      <c r="E238" s="7">
        <v>3.23109654854859E-4</v>
      </c>
      <c r="F238" s="7">
        <v>6.1019431870144305E-4</v>
      </c>
      <c r="G238" s="7">
        <v>3.23109654854859E-4</v>
      </c>
      <c r="H238" s="7">
        <v>6.1019431870144305E-4</v>
      </c>
      <c r="I238" s="7">
        <v>3.23109654854859E-4</v>
      </c>
      <c r="J238" s="7">
        <v>6.1019431870144305E-4</v>
      </c>
      <c r="K238" s="7">
        <v>3.23109654854859E-4</v>
      </c>
      <c r="L238" s="7">
        <v>6.1019431870144305E-4</v>
      </c>
      <c r="M238" s="7">
        <v>3.23109654854859E-4</v>
      </c>
      <c r="N238" s="7">
        <v>6.1019431870144305E-4</v>
      </c>
      <c r="O238" s="7">
        <v>3.23109654854859E-4</v>
      </c>
      <c r="P238" s="7">
        <v>6.1019431870144305E-4</v>
      </c>
      <c r="Q238" s="7">
        <v>3.23109654854859E-4</v>
      </c>
      <c r="R238" s="7">
        <v>6.1019431870144305E-4</v>
      </c>
      <c r="S238" s="7">
        <v>3.23109654854859E-4</v>
      </c>
      <c r="T238" s="7">
        <v>6.1019431870144305E-4</v>
      </c>
      <c r="U238" s="7">
        <v>3.23109654854859E-4</v>
      </c>
      <c r="V238" s="7">
        <v>6.1019431870144305E-4</v>
      </c>
      <c r="W238" s="7">
        <v>3.23109654854859E-4</v>
      </c>
      <c r="X238" s="7">
        <v>6.1019431870144305E-4</v>
      </c>
      <c r="Y238" s="7">
        <v>3.23109654854859E-4</v>
      </c>
      <c r="Z238" s="7">
        <v>6.1019431870144305E-4</v>
      </c>
      <c r="AA238" s="7">
        <v>3.23109654854859E-4</v>
      </c>
      <c r="AB238" s="7">
        <v>6.1019431870144305E-4</v>
      </c>
      <c r="AC238" s="7">
        <v>3.23109654854859E-4</v>
      </c>
      <c r="AD238" s="7">
        <v>6.1019431870144305E-4</v>
      </c>
      <c r="AE238" s="7">
        <v>3.23109654854859E-4</v>
      </c>
      <c r="AF238" s="7">
        <v>6.1019431870144305E-4</v>
      </c>
      <c r="AG238" s="7">
        <v>3.23109654854859E-4</v>
      </c>
      <c r="AH238" s="7">
        <v>6.1019431870144305E-4</v>
      </c>
      <c r="AI238" s="7">
        <v>3.23109654854859E-4</v>
      </c>
      <c r="AJ238" s="7">
        <v>5.0682198042012602E-4</v>
      </c>
      <c r="AK238" s="7">
        <v>3.23109654854859E-4</v>
      </c>
      <c r="AL238" s="7">
        <v>3.8901420327832898E-4</v>
      </c>
      <c r="AM238" s="7">
        <v>2.9947734483602701E-4</v>
      </c>
      <c r="AN238" s="7">
        <v>2.4336026694143901E-4</v>
      </c>
      <c r="AO238" s="7">
        <v>2.1175656340303899E-4</v>
      </c>
      <c r="AP238" s="7">
        <v>1.42500624062643E-4</v>
      </c>
      <c r="AQ238" s="7">
        <v>1.65356728838559E-4</v>
      </c>
      <c r="AR238" s="7">
        <v>5.9150602755914301E-5</v>
      </c>
      <c r="AS238" s="7">
        <v>1.21903013018127E-4</v>
      </c>
      <c r="AT238" s="7">
        <v>1.9709427445855099E-5</v>
      </c>
      <c r="AU238" s="7">
        <v>9.1406477061881601E-5</v>
      </c>
      <c r="AV238" s="7">
        <v>3.9337099921548901E-6</v>
      </c>
      <c r="AW238" s="7">
        <v>7.06580649105204E-5</v>
      </c>
      <c r="AX238" s="7">
        <v>0</v>
      </c>
      <c r="AY238" s="7">
        <v>6.5244784470094394E-5</v>
      </c>
      <c r="AZ238" s="7">
        <v>0</v>
      </c>
      <c r="BA238" s="7">
        <v>4.9603483087699203E-5</v>
      </c>
      <c r="BB238" s="7">
        <v>0</v>
      </c>
      <c r="BC238" s="7">
        <v>3.7669228511491103E-5</v>
      </c>
      <c r="BD238" s="7">
        <v>0</v>
      </c>
      <c r="BE238" s="7">
        <v>1.8369024692502302E-5</v>
      </c>
      <c r="BF238" s="7">
        <v>0</v>
      </c>
      <c r="BG238" s="7">
        <v>6.5833815420704696E-7</v>
      </c>
      <c r="BH238" s="7">
        <v>0</v>
      </c>
      <c r="BI238" s="7">
        <v>1.5704961730997101E-8</v>
      </c>
      <c r="BJ238" s="7">
        <v>0</v>
      </c>
      <c r="BK238" s="7">
        <v>0</v>
      </c>
      <c r="BL238" s="7">
        <v>0</v>
      </c>
      <c r="BM238" s="7">
        <v>0</v>
      </c>
      <c r="BN238" s="7">
        <v>0</v>
      </c>
      <c r="BO238" s="7">
        <v>0</v>
      </c>
      <c r="BP238" s="7">
        <v>0</v>
      </c>
      <c r="BQ238" s="7">
        <v>0</v>
      </c>
      <c r="BR238" s="7">
        <v>0</v>
      </c>
      <c r="BS238" s="7">
        <v>0</v>
      </c>
      <c r="BT238" s="7">
        <v>0</v>
      </c>
      <c r="BU238" s="7">
        <v>0</v>
      </c>
      <c r="BV238" s="7">
        <v>0</v>
      </c>
      <c r="BW238" s="7">
        <v>0</v>
      </c>
      <c r="BX238" s="7">
        <v>0</v>
      </c>
      <c r="BY238" s="7">
        <v>0</v>
      </c>
      <c r="BZ238" s="7">
        <v>0</v>
      </c>
      <c r="CA238" s="7">
        <v>0</v>
      </c>
      <c r="CB238" s="7">
        <v>0</v>
      </c>
      <c r="CC238" s="7">
        <v>0</v>
      </c>
      <c r="CD238" s="7"/>
      <c r="CE238" s="7">
        <v>0</v>
      </c>
    </row>
    <row r="239" spans="1:83">
      <c r="A239" s="4" t="s">
        <v>429</v>
      </c>
      <c r="B239" s="6">
        <v>242</v>
      </c>
      <c r="C239" s="7">
        <v>5.1190981357069601E-4</v>
      </c>
      <c r="D239" s="7">
        <v>7.9720044253274902E-4</v>
      </c>
      <c r="E239" s="7">
        <v>5.1190981357069601E-4</v>
      </c>
      <c r="F239" s="7">
        <v>7.9720044253274902E-4</v>
      </c>
      <c r="G239" s="7">
        <v>5.1190981357069601E-4</v>
      </c>
      <c r="H239" s="7">
        <v>7.9720044253274902E-4</v>
      </c>
      <c r="I239" s="7">
        <v>5.1190981357069601E-4</v>
      </c>
      <c r="J239" s="7">
        <v>7.9720044253274902E-4</v>
      </c>
      <c r="K239" s="7">
        <v>5.1190981357069601E-4</v>
      </c>
      <c r="L239" s="7">
        <v>7.9720044253274902E-4</v>
      </c>
      <c r="M239" s="7">
        <v>5.1190981357069601E-4</v>
      </c>
      <c r="N239" s="7">
        <v>7.9720044253274902E-4</v>
      </c>
      <c r="O239" s="7">
        <v>5.1190981357069601E-4</v>
      </c>
      <c r="P239" s="7">
        <v>7.9720044253274902E-4</v>
      </c>
      <c r="Q239" s="7">
        <v>5.1190981357069601E-4</v>
      </c>
      <c r="R239" s="7">
        <v>7.9720044253274902E-4</v>
      </c>
      <c r="S239" s="7">
        <v>5.1190981357069601E-4</v>
      </c>
      <c r="T239" s="7">
        <v>7.9720044253274902E-4</v>
      </c>
      <c r="U239" s="7">
        <v>5.1190981357069601E-4</v>
      </c>
      <c r="V239" s="7">
        <v>7.9720044253274902E-4</v>
      </c>
      <c r="W239" s="7">
        <v>5.1190981357069601E-4</v>
      </c>
      <c r="X239" s="7">
        <v>7.9720044253274902E-4</v>
      </c>
      <c r="Y239" s="7">
        <v>5.1190981357069601E-4</v>
      </c>
      <c r="Z239" s="7">
        <v>7.9720044253274902E-4</v>
      </c>
      <c r="AA239" s="7">
        <v>5.1190981357069601E-4</v>
      </c>
      <c r="AB239" s="7">
        <v>7.75606987009779E-4</v>
      </c>
      <c r="AC239" s="7">
        <v>5.1190981357069601E-4</v>
      </c>
      <c r="AD239" s="7">
        <v>6.8900877467042098E-4</v>
      </c>
      <c r="AE239" s="7">
        <v>4.4713246229902202E-4</v>
      </c>
      <c r="AF239" s="7">
        <v>5.1558752272649097E-4</v>
      </c>
      <c r="AG239" s="7">
        <v>4.4713246229902202E-4</v>
      </c>
      <c r="AH239" s="7">
        <v>3.3703296719917299E-4</v>
      </c>
      <c r="AI239" s="7">
        <v>4.4628866066416902E-4</v>
      </c>
      <c r="AJ239" s="7">
        <v>1.7749115796651999E-4</v>
      </c>
      <c r="AK239" s="7">
        <v>3.9413671350484398E-4</v>
      </c>
      <c r="AL239" s="7">
        <v>6.6946423134049303E-5</v>
      </c>
      <c r="AM239" s="7">
        <v>3.8789912356393798E-4</v>
      </c>
      <c r="AN239" s="7">
        <v>2.5719861081907301E-5</v>
      </c>
      <c r="AO239" s="7">
        <v>3.6244085330910502E-4</v>
      </c>
      <c r="AP239" s="7">
        <v>5.1333035833878297E-6</v>
      </c>
      <c r="AQ239" s="7">
        <v>3.0881944714261802E-4</v>
      </c>
      <c r="AR239" s="7">
        <v>0</v>
      </c>
      <c r="AS239" s="7">
        <v>2.7013173151236301E-4</v>
      </c>
      <c r="AT239" s="7">
        <v>0</v>
      </c>
      <c r="AU239" s="7">
        <v>2.0857695947334401E-4</v>
      </c>
      <c r="AV239" s="7">
        <v>0</v>
      </c>
      <c r="AW239" s="7">
        <v>1.5730479612562301E-4</v>
      </c>
      <c r="AX239" s="7">
        <v>0</v>
      </c>
      <c r="AY239" s="7">
        <v>1.41832383822865E-4</v>
      </c>
      <c r="AZ239" s="7">
        <v>0</v>
      </c>
      <c r="BA239" s="7">
        <v>1.22873817814143E-4</v>
      </c>
      <c r="BB239" s="7">
        <v>0</v>
      </c>
      <c r="BC239" s="7">
        <v>1.11195756553592E-4</v>
      </c>
      <c r="BD239" s="7">
        <v>0</v>
      </c>
      <c r="BE239" s="7">
        <v>8.8826731893431595E-5</v>
      </c>
      <c r="BF239" s="7">
        <v>0</v>
      </c>
      <c r="BG239" s="7">
        <v>2.2601791708616701E-5</v>
      </c>
      <c r="BH239" s="7">
        <v>0</v>
      </c>
      <c r="BI239" s="7">
        <v>3.6413387566384E-6</v>
      </c>
      <c r="BJ239" s="7">
        <v>0</v>
      </c>
      <c r="BK239" s="7">
        <v>3.4013458259248701E-7</v>
      </c>
      <c r="BL239" s="7">
        <v>0</v>
      </c>
      <c r="BM239" s="7">
        <v>0</v>
      </c>
      <c r="BN239" s="7">
        <v>0</v>
      </c>
      <c r="BO239" s="7">
        <v>0</v>
      </c>
      <c r="BP239" s="7">
        <v>0</v>
      </c>
      <c r="BQ239" s="7">
        <v>0</v>
      </c>
      <c r="BR239" s="7">
        <v>0</v>
      </c>
      <c r="BS239" s="7">
        <v>0</v>
      </c>
      <c r="BT239" s="7">
        <v>0</v>
      </c>
      <c r="BU239" s="7">
        <v>0</v>
      </c>
      <c r="BV239" s="7">
        <v>0</v>
      </c>
      <c r="BW239" s="7">
        <v>0</v>
      </c>
      <c r="BX239" s="7">
        <v>0</v>
      </c>
      <c r="BY239" s="7">
        <v>0</v>
      </c>
      <c r="BZ239" s="7">
        <v>0</v>
      </c>
      <c r="CA239" s="7">
        <v>0</v>
      </c>
      <c r="CB239" s="7">
        <v>0</v>
      </c>
      <c r="CC239" s="7">
        <v>0</v>
      </c>
      <c r="CD239" s="7"/>
      <c r="CE239" s="7">
        <v>0</v>
      </c>
    </row>
    <row r="240" spans="1:83">
      <c r="A240" s="4" t="s">
        <v>277</v>
      </c>
      <c r="B240" s="6">
        <v>648</v>
      </c>
      <c r="C240" s="7">
        <v>2.15622547583578E-3</v>
      </c>
      <c r="D240" s="7">
        <v>1.25156544452167E-3</v>
      </c>
      <c r="E240" s="7">
        <v>2.15622547583578E-3</v>
      </c>
      <c r="F240" s="7">
        <v>1.25156544452167E-3</v>
      </c>
      <c r="G240" s="7">
        <v>2.1555402815975899E-3</v>
      </c>
      <c r="H240" s="7">
        <v>1.25156544452167E-3</v>
      </c>
      <c r="I240" s="7">
        <v>2.1539021115015598E-3</v>
      </c>
      <c r="J240" s="7">
        <v>1.25156544452167E-3</v>
      </c>
      <c r="K240" s="7">
        <v>2.1523672117174501E-3</v>
      </c>
      <c r="L240" s="7">
        <v>1.25156544452167E-3</v>
      </c>
      <c r="M240" s="7">
        <v>2.1523672117174501E-3</v>
      </c>
      <c r="N240" s="7">
        <v>1.25156544452167E-3</v>
      </c>
      <c r="O240" s="7">
        <v>2.1513528215779702E-3</v>
      </c>
      <c r="P240" s="7">
        <v>1.25156544452167E-3</v>
      </c>
      <c r="Q240" s="7">
        <v>2.1506618002233402E-3</v>
      </c>
      <c r="R240" s="7">
        <v>1.25156544452167E-3</v>
      </c>
      <c r="S240" s="7">
        <v>2.1506601478143801E-3</v>
      </c>
      <c r="T240" s="7">
        <v>1.25156544452167E-3</v>
      </c>
      <c r="U240" s="7">
        <v>2.1492956839957501E-3</v>
      </c>
      <c r="V240" s="7">
        <v>1.25156544452167E-3</v>
      </c>
      <c r="W240" s="7">
        <v>9.2261027398229598E-4</v>
      </c>
      <c r="X240" s="7">
        <v>1.25156544452167E-3</v>
      </c>
      <c r="Y240" s="7">
        <v>7.8559346638228805E-4</v>
      </c>
      <c r="Z240" s="7">
        <v>1.2170018179151201E-3</v>
      </c>
      <c r="AA240" s="7">
        <v>3.3007496557984999E-4</v>
      </c>
      <c r="AB240" s="7">
        <v>1.0783881405947301E-3</v>
      </c>
      <c r="AC240" s="7">
        <v>2.2160938203213401E-4</v>
      </c>
      <c r="AD240" s="7">
        <v>8.0080091554605298E-4</v>
      </c>
      <c r="AE240" s="7">
        <v>1.54337059353771E-4</v>
      </c>
      <c r="AF240" s="7">
        <v>5.1499705337203303E-4</v>
      </c>
      <c r="AG240" s="7">
        <v>1.1927997371861899E-4</v>
      </c>
      <c r="AH240" s="7">
        <v>3.43431443660032E-4</v>
      </c>
      <c r="AI240" s="7">
        <v>9.7517764071815605E-5</v>
      </c>
      <c r="AJ240" s="7">
        <v>1.07157984482321E-4</v>
      </c>
      <c r="AK240" s="7">
        <v>8.5173357871000906E-5</v>
      </c>
      <c r="AL240" s="7">
        <v>4.1168569516947297E-5</v>
      </c>
      <c r="AM240" s="7">
        <v>7.0222051729885206E-5</v>
      </c>
      <c r="AN240" s="7">
        <v>8.2166371253405506E-6</v>
      </c>
      <c r="AO240" s="7">
        <v>5.0040403348417202E-5</v>
      </c>
      <c r="AP240" s="7">
        <v>0</v>
      </c>
      <c r="AQ240" s="7">
        <v>3.2552047171568398E-5</v>
      </c>
      <c r="AR240" s="7">
        <v>0</v>
      </c>
      <c r="AS240" s="7">
        <v>2.49155085256078E-5</v>
      </c>
      <c r="AT240" s="7">
        <v>0</v>
      </c>
      <c r="AU240" s="7">
        <v>1.7432892751304901E-5</v>
      </c>
      <c r="AV240" s="7">
        <v>0</v>
      </c>
      <c r="AW240" s="7">
        <v>3.78435073441998E-6</v>
      </c>
      <c r="AX240" s="7">
        <v>0</v>
      </c>
      <c r="AY240" s="7">
        <v>8.2773943481996996E-7</v>
      </c>
      <c r="AZ240" s="7">
        <v>0</v>
      </c>
      <c r="BA240" s="7">
        <v>3.6500026168502503E-7</v>
      </c>
      <c r="BB240" s="7">
        <v>0</v>
      </c>
      <c r="BC240" s="7">
        <v>0</v>
      </c>
      <c r="BD240" s="7">
        <v>0</v>
      </c>
      <c r="BE240" s="7">
        <v>0</v>
      </c>
      <c r="BF240" s="7">
        <v>0</v>
      </c>
      <c r="BG240" s="7">
        <v>0</v>
      </c>
      <c r="BH240" s="7">
        <v>0</v>
      </c>
      <c r="BI240" s="7">
        <v>0</v>
      </c>
      <c r="BJ240" s="7">
        <v>0</v>
      </c>
      <c r="BK240" s="7">
        <v>0</v>
      </c>
      <c r="BL240" s="7">
        <v>0</v>
      </c>
      <c r="BM240" s="7">
        <v>0</v>
      </c>
      <c r="BN240" s="7">
        <v>0</v>
      </c>
      <c r="BO240" s="7">
        <v>0</v>
      </c>
      <c r="BP240" s="7">
        <v>0</v>
      </c>
      <c r="BQ240" s="7">
        <v>0</v>
      </c>
      <c r="BR240" s="7">
        <v>0</v>
      </c>
      <c r="BS240" s="7">
        <v>0</v>
      </c>
      <c r="BT240" s="7">
        <v>0</v>
      </c>
      <c r="BU240" s="7">
        <v>0</v>
      </c>
      <c r="BV240" s="7">
        <v>0</v>
      </c>
      <c r="BW240" s="7">
        <v>0</v>
      </c>
      <c r="BX240" s="7">
        <v>0</v>
      </c>
      <c r="BY240" s="7">
        <v>0</v>
      </c>
      <c r="BZ240" s="7">
        <v>0</v>
      </c>
      <c r="CA240" s="7">
        <v>0</v>
      </c>
      <c r="CB240" s="7">
        <v>0</v>
      </c>
      <c r="CC240" s="7">
        <v>0</v>
      </c>
      <c r="CD240" s="7"/>
      <c r="CE240" s="7">
        <v>0</v>
      </c>
    </row>
    <row r="241" spans="1:83">
      <c r="A241" s="4" t="s">
        <v>279</v>
      </c>
      <c r="B241" s="6">
        <v>152</v>
      </c>
      <c r="C241" s="7">
        <v>7.2680292466758005E-4</v>
      </c>
      <c r="D241" s="7">
        <v>1.53307949188556E-3</v>
      </c>
      <c r="E241" s="7">
        <v>7.2680292466758005E-4</v>
      </c>
      <c r="F241" s="7">
        <v>1.53307949188556E-3</v>
      </c>
      <c r="G241" s="7">
        <v>7.2680292466758005E-4</v>
      </c>
      <c r="H241" s="7">
        <v>1.53307949188556E-3</v>
      </c>
      <c r="I241" s="7">
        <v>7.2680292466758005E-4</v>
      </c>
      <c r="J241" s="7">
        <v>1.53307949188556E-3</v>
      </c>
      <c r="K241" s="7">
        <v>7.2680292466758005E-4</v>
      </c>
      <c r="L241" s="7">
        <v>1.53307949188556E-3</v>
      </c>
      <c r="M241" s="7">
        <v>7.2680292466758005E-4</v>
      </c>
      <c r="N241" s="7">
        <v>1.53307949188556E-3</v>
      </c>
      <c r="O241" s="7">
        <v>7.2680292466758005E-4</v>
      </c>
      <c r="P241" s="7">
        <v>1.53307949188556E-3</v>
      </c>
      <c r="Q241" s="7">
        <v>7.2680292466758005E-4</v>
      </c>
      <c r="R241" s="7">
        <v>1.53307949188556E-3</v>
      </c>
      <c r="S241" s="7">
        <v>7.2680292466758005E-4</v>
      </c>
      <c r="T241" s="7">
        <v>1.53307949188556E-3</v>
      </c>
      <c r="U241" s="7">
        <v>7.2680292466758005E-4</v>
      </c>
      <c r="V241" s="7">
        <v>1.53307949188556E-3</v>
      </c>
      <c r="W241" s="7">
        <v>7.2680292466758005E-4</v>
      </c>
      <c r="X241" s="7">
        <v>1.53307949188556E-3</v>
      </c>
      <c r="Y241" s="7">
        <v>7.2680292466758005E-4</v>
      </c>
      <c r="Z241" s="7">
        <v>1.53307949188556E-3</v>
      </c>
      <c r="AA241" s="7">
        <v>7.2680292466758005E-4</v>
      </c>
      <c r="AB241" s="7">
        <v>1.53307949188556E-3</v>
      </c>
      <c r="AC241" s="7">
        <v>7.2680292466758005E-4</v>
      </c>
      <c r="AD241" s="7">
        <v>1.49244726494713E-3</v>
      </c>
      <c r="AE241" s="7">
        <v>7.2044493255704199E-4</v>
      </c>
      <c r="AF241" s="7">
        <v>1.32949612391788E-3</v>
      </c>
      <c r="AG241" s="7">
        <v>7.0817187027976899E-4</v>
      </c>
      <c r="AH241" s="7">
        <v>1.0031707862509301E-3</v>
      </c>
      <c r="AI241" s="7">
        <v>6.0888397738425605E-4</v>
      </c>
      <c r="AJ241" s="7">
        <v>5.86304171825046E-4</v>
      </c>
      <c r="AK241" s="7">
        <v>5.6356550746902202E-4</v>
      </c>
      <c r="AL241" s="7">
        <v>3.1126552313325999E-4</v>
      </c>
      <c r="AM241" s="7">
        <v>4.8150957086967898E-4</v>
      </c>
      <c r="AN241" s="7">
        <v>1.25972531566516E-4</v>
      </c>
      <c r="AO241" s="7">
        <v>4.0655486427444102E-4</v>
      </c>
      <c r="AP241" s="7">
        <v>4.8396850202738597E-5</v>
      </c>
      <c r="AQ241" s="7">
        <v>3.5798243141380601E-4</v>
      </c>
      <c r="AR241" s="7">
        <v>9.6592949619514093E-6</v>
      </c>
      <c r="AS241" s="7">
        <v>2.9473536103187298E-4</v>
      </c>
      <c r="AT241" s="7">
        <v>0</v>
      </c>
      <c r="AU241" s="7">
        <v>2.5527405985710798E-4</v>
      </c>
      <c r="AV241" s="7">
        <v>0</v>
      </c>
      <c r="AW241" s="7">
        <v>2.0276429477408001E-4</v>
      </c>
      <c r="AX241" s="7">
        <v>0</v>
      </c>
      <c r="AY241" s="7">
        <v>1.80532359558092E-4</v>
      </c>
      <c r="AZ241" s="7">
        <v>0</v>
      </c>
      <c r="BA241" s="7">
        <v>1.3204099536578899E-4</v>
      </c>
      <c r="BB241" s="7">
        <v>0</v>
      </c>
      <c r="BC241" s="7">
        <v>8.8537955735253101E-5</v>
      </c>
      <c r="BD241" s="7">
        <v>0</v>
      </c>
      <c r="BE241" s="7">
        <v>4.73707456044824E-5</v>
      </c>
      <c r="BF241" s="7">
        <v>0</v>
      </c>
      <c r="BG241" s="7">
        <v>2.24301044612926E-5</v>
      </c>
      <c r="BH241" s="7">
        <v>0</v>
      </c>
      <c r="BI241" s="7">
        <v>5.6015958025278003E-6</v>
      </c>
      <c r="BJ241" s="7">
        <v>0</v>
      </c>
      <c r="BK241" s="7">
        <v>1.8039817750947E-6</v>
      </c>
      <c r="BL241" s="7">
        <v>0</v>
      </c>
      <c r="BM241" s="7">
        <v>0</v>
      </c>
      <c r="BN241" s="7">
        <v>0</v>
      </c>
      <c r="BO241" s="7">
        <v>0</v>
      </c>
      <c r="BP241" s="7">
        <v>0</v>
      </c>
      <c r="BQ241" s="7">
        <v>0</v>
      </c>
      <c r="BR241" s="7">
        <v>0</v>
      </c>
      <c r="BS241" s="7">
        <v>0</v>
      </c>
      <c r="BT241" s="7">
        <v>0</v>
      </c>
      <c r="BU241" s="7">
        <v>0</v>
      </c>
      <c r="BV241" s="7">
        <v>0</v>
      </c>
      <c r="BW241" s="7">
        <v>0</v>
      </c>
      <c r="BX241" s="7">
        <v>0</v>
      </c>
      <c r="BY241" s="7">
        <v>0</v>
      </c>
      <c r="BZ241" s="7">
        <v>0</v>
      </c>
      <c r="CA241" s="7">
        <v>0</v>
      </c>
      <c r="CB241" s="7">
        <v>0</v>
      </c>
      <c r="CC241" s="7">
        <v>0</v>
      </c>
      <c r="CD241" s="7"/>
      <c r="CE241" s="7">
        <v>0</v>
      </c>
    </row>
    <row r="242" spans="1:83">
      <c r="A242" s="4" t="s">
        <v>280</v>
      </c>
      <c r="B242" s="6">
        <v>118</v>
      </c>
      <c r="C242" s="7">
        <v>2.0167054579951901E-3</v>
      </c>
      <c r="D242" s="7">
        <v>1.280807166973E-3</v>
      </c>
      <c r="E242" s="7">
        <v>2.0167054579951901E-3</v>
      </c>
      <c r="F242" s="7">
        <v>1.280807166973E-3</v>
      </c>
      <c r="G242" s="7">
        <v>2.0167054579951901E-3</v>
      </c>
      <c r="H242" s="7">
        <v>1.280807166973E-3</v>
      </c>
      <c r="I242" s="7">
        <v>2.0167054579951901E-3</v>
      </c>
      <c r="J242" s="7">
        <v>1.280807166973E-3</v>
      </c>
      <c r="K242" s="7">
        <v>2.0167054579951901E-3</v>
      </c>
      <c r="L242" s="7">
        <v>1.280807166973E-3</v>
      </c>
      <c r="M242" s="7">
        <v>2.0167054579951901E-3</v>
      </c>
      <c r="N242" s="7">
        <v>1.280807166973E-3</v>
      </c>
      <c r="O242" s="7">
        <v>2.0167054579951901E-3</v>
      </c>
      <c r="P242" s="7">
        <v>1.280807166973E-3</v>
      </c>
      <c r="Q242" s="7">
        <v>2.0167054579951901E-3</v>
      </c>
      <c r="R242" s="7">
        <v>1.280807166973E-3</v>
      </c>
      <c r="S242" s="7">
        <v>2.0167054579951901E-3</v>
      </c>
      <c r="T242" s="7">
        <v>1.280807166973E-3</v>
      </c>
      <c r="U242" s="7">
        <v>2.0167054579951901E-3</v>
      </c>
      <c r="V242" s="7">
        <v>1.280807166973E-3</v>
      </c>
      <c r="W242" s="7">
        <v>2.0167054579951901E-3</v>
      </c>
      <c r="X242" s="7">
        <v>1.280807166973E-3</v>
      </c>
      <c r="Y242" s="7">
        <v>2.0167054579951901E-3</v>
      </c>
      <c r="Z242" s="7">
        <v>1.280807166973E-3</v>
      </c>
      <c r="AA242" s="7">
        <v>2.0167054579951901E-3</v>
      </c>
      <c r="AB242" s="7">
        <v>1.280807166973E-3</v>
      </c>
      <c r="AC242" s="7">
        <v>2.0167054579951901E-3</v>
      </c>
      <c r="AD242" s="7">
        <v>1.280807166973E-3</v>
      </c>
      <c r="AE242" s="7">
        <v>1.62332894582499E-3</v>
      </c>
      <c r="AF242" s="7">
        <v>1.280807166973E-3</v>
      </c>
      <c r="AG242" s="7">
        <v>1.6232215527687099E-3</v>
      </c>
      <c r="AH242" s="7">
        <v>1.280807166973E-3</v>
      </c>
      <c r="AI242" s="7">
        <v>1.61702746354626E-3</v>
      </c>
      <c r="AJ242" s="7">
        <v>1.1328419181488799E-3</v>
      </c>
      <c r="AK242" s="7">
        <v>1.47605800594589E-3</v>
      </c>
      <c r="AL242" s="7">
        <v>1.0031780650348501E-3</v>
      </c>
      <c r="AM242" s="7">
        <v>1.2491330847335101E-3</v>
      </c>
      <c r="AN242" s="7">
        <v>8.8873664983241704E-4</v>
      </c>
      <c r="AO242" s="7">
        <v>1.2245096566378599E-3</v>
      </c>
      <c r="AP242" s="7">
        <v>7.8695670699282703E-4</v>
      </c>
      <c r="AQ242" s="7">
        <v>1.1499508988850201E-3</v>
      </c>
      <c r="AR242" s="7">
        <v>6.9570811815407904E-4</v>
      </c>
      <c r="AS242" s="7">
        <v>9.3258366394089896E-4</v>
      </c>
      <c r="AT242" s="7">
        <v>6.1321912803355796E-4</v>
      </c>
      <c r="AU242" s="7">
        <v>7.9410192737065105E-4</v>
      </c>
      <c r="AV242" s="7">
        <v>5.2249758806103695E-4</v>
      </c>
      <c r="AW242" s="7">
        <v>6.2367229837829302E-4</v>
      </c>
      <c r="AX242" s="7">
        <v>3.91119548149259E-4</v>
      </c>
      <c r="AY242" s="7">
        <v>3.9160432602850702E-4</v>
      </c>
      <c r="AZ242" s="7">
        <v>2.0238542728545799E-4</v>
      </c>
      <c r="BA242" s="7">
        <v>3.0942990875707101E-4</v>
      </c>
      <c r="BB242" s="7">
        <v>7.7753595055635801E-5</v>
      </c>
      <c r="BC242" s="7">
        <v>2.3619632460984501E-4</v>
      </c>
      <c r="BD242" s="7">
        <v>1.5518466715204101E-5</v>
      </c>
      <c r="BE242" s="7">
        <v>1.1145488505726E-4</v>
      </c>
      <c r="BF242" s="7">
        <v>0</v>
      </c>
      <c r="BG242" s="7">
        <v>2.5353519036759101E-5</v>
      </c>
      <c r="BH242" s="7">
        <v>0</v>
      </c>
      <c r="BI242" s="7">
        <v>7.1210639078622498E-6</v>
      </c>
      <c r="BJ242" s="7">
        <v>0</v>
      </c>
      <c r="BK242" s="7">
        <v>6.8907704278925804E-7</v>
      </c>
      <c r="BL242" s="7">
        <v>0</v>
      </c>
      <c r="BM242" s="7">
        <v>0</v>
      </c>
      <c r="BN242" s="7">
        <v>0</v>
      </c>
      <c r="BO242" s="7">
        <v>0</v>
      </c>
      <c r="BP242" s="7">
        <v>0</v>
      </c>
      <c r="BQ242" s="7">
        <v>0</v>
      </c>
      <c r="BR242" s="7">
        <v>0</v>
      </c>
      <c r="BS242" s="7">
        <v>0</v>
      </c>
      <c r="BT242" s="7">
        <v>0</v>
      </c>
      <c r="BU242" s="7">
        <v>0</v>
      </c>
      <c r="BV242" s="7">
        <v>0</v>
      </c>
      <c r="BW242" s="7">
        <v>0</v>
      </c>
      <c r="BX242" s="7">
        <v>0</v>
      </c>
      <c r="BY242" s="7">
        <v>0</v>
      </c>
      <c r="BZ242" s="7">
        <v>0</v>
      </c>
      <c r="CA242" s="7">
        <v>0</v>
      </c>
      <c r="CB242" s="7">
        <v>0</v>
      </c>
      <c r="CC242" s="7">
        <v>0</v>
      </c>
      <c r="CD242" s="7"/>
      <c r="CE242" s="7">
        <v>0</v>
      </c>
    </row>
    <row r="243" spans="1:83">
      <c r="A243" s="4" t="s">
        <v>281</v>
      </c>
      <c r="B243" s="6">
        <v>161</v>
      </c>
      <c r="C243" s="7">
        <v>4.4821993168882703E-4</v>
      </c>
      <c r="D243" s="7"/>
      <c r="E243" s="7">
        <v>4.4821993168882703E-4</v>
      </c>
      <c r="F243" s="7"/>
      <c r="G243" s="7">
        <v>4.4821993168882703E-4</v>
      </c>
      <c r="H243" s="7"/>
      <c r="I243" s="7">
        <v>4.4821993168882703E-4</v>
      </c>
      <c r="J243" s="7"/>
      <c r="K243" s="7">
        <v>4.4821993168882703E-4</v>
      </c>
      <c r="L243" s="7"/>
      <c r="M243" s="7">
        <v>4.4821993168882703E-4</v>
      </c>
      <c r="N243" s="7"/>
      <c r="O243" s="7">
        <v>4.4821993168882703E-4</v>
      </c>
      <c r="P243" s="7"/>
      <c r="Q243" s="7">
        <v>4.4821993168882703E-4</v>
      </c>
      <c r="R243" s="7"/>
      <c r="S243" s="7">
        <v>4.4821993168882703E-4</v>
      </c>
      <c r="T243" s="7"/>
      <c r="U243" s="7">
        <v>4.4821993168882703E-4</v>
      </c>
      <c r="V243" s="7"/>
      <c r="W243" s="7">
        <v>4.4821993168882703E-4</v>
      </c>
      <c r="X243" s="7"/>
      <c r="Y243" s="7">
        <v>2.71654043510521E-4</v>
      </c>
      <c r="Z243" s="7"/>
      <c r="AA243" s="7">
        <v>2.27232508966659E-4</v>
      </c>
      <c r="AB243" s="7"/>
      <c r="AC243" s="7">
        <v>1.0206685007203699E-4</v>
      </c>
      <c r="AD243" s="7"/>
      <c r="AE243" s="7">
        <v>8.7845394076178099E-5</v>
      </c>
      <c r="AF243" s="7"/>
      <c r="AG243" s="7">
        <v>4.3571204378358401E-5</v>
      </c>
      <c r="AH243" s="7"/>
      <c r="AI243" s="7">
        <v>1.71372920791495E-5</v>
      </c>
      <c r="AJ243" s="7"/>
      <c r="AK243" s="7">
        <v>0</v>
      </c>
      <c r="AL243" s="7"/>
      <c r="AM243" s="7">
        <v>0</v>
      </c>
      <c r="AN243" s="7"/>
      <c r="AO243" s="7">
        <v>0</v>
      </c>
      <c r="AP243" s="7"/>
      <c r="AQ243" s="7">
        <v>0</v>
      </c>
      <c r="AR243" s="7"/>
      <c r="AS243" s="7">
        <v>0</v>
      </c>
      <c r="AT243" s="7"/>
      <c r="AU243" s="7">
        <v>0</v>
      </c>
      <c r="AV243" s="7"/>
      <c r="AW243" s="7">
        <v>0</v>
      </c>
      <c r="AX243" s="7"/>
      <c r="AY243" s="7">
        <v>0</v>
      </c>
      <c r="AZ243" s="7"/>
      <c r="BA243" s="7">
        <v>0</v>
      </c>
      <c r="BB243" s="7"/>
      <c r="BC243" s="7">
        <v>0</v>
      </c>
      <c r="BD243" s="7"/>
      <c r="BE243" s="7">
        <v>0</v>
      </c>
      <c r="BF243" s="7"/>
      <c r="BG243" s="7">
        <v>0</v>
      </c>
      <c r="BH243" s="7"/>
      <c r="BI243" s="7">
        <v>0</v>
      </c>
      <c r="BJ243" s="7"/>
      <c r="BK243" s="7">
        <v>0</v>
      </c>
      <c r="BL243" s="7"/>
      <c r="BM243" s="7">
        <v>0</v>
      </c>
      <c r="BN243" s="7"/>
      <c r="BO243" s="7">
        <v>0</v>
      </c>
      <c r="BP243" s="7"/>
      <c r="BQ243" s="7">
        <v>0</v>
      </c>
      <c r="BR243" s="7"/>
      <c r="BS243" s="7">
        <v>0</v>
      </c>
      <c r="BT243" s="7"/>
      <c r="BU243" s="7">
        <v>0</v>
      </c>
      <c r="BV243" s="7"/>
      <c r="BW243" s="7">
        <v>0</v>
      </c>
      <c r="BX243" s="7"/>
      <c r="BY243" s="7">
        <v>0</v>
      </c>
      <c r="BZ243" s="7"/>
      <c r="CA243" s="7">
        <v>0</v>
      </c>
      <c r="CB243" s="7"/>
      <c r="CC243" s="7">
        <v>0</v>
      </c>
      <c r="CD243" s="7"/>
      <c r="CE243" s="7">
        <v>0</v>
      </c>
    </row>
    <row r="244" spans="1:83">
      <c r="A244" s="4" t="s">
        <v>282</v>
      </c>
      <c r="B244" s="6">
        <v>232</v>
      </c>
      <c r="C244" s="7">
        <v>5.3038513279692002E-4</v>
      </c>
      <c r="D244" s="7"/>
      <c r="E244" s="7">
        <v>5.3038513279692002E-4</v>
      </c>
      <c r="F244" s="7"/>
      <c r="G244" s="7">
        <v>5.3038513279692002E-4</v>
      </c>
      <c r="H244" s="7"/>
      <c r="I244" s="7">
        <v>5.3038513279692002E-4</v>
      </c>
      <c r="J244" s="7"/>
      <c r="K244" s="7">
        <v>5.3038513279692002E-4</v>
      </c>
      <c r="L244" s="7"/>
      <c r="M244" s="7">
        <v>5.3038513279692002E-4</v>
      </c>
      <c r="N244" s="7"/>
      <c r="O244" s="7">
        <v>5.3038513279692002E-4</v>
      </c>
      <c r="P244" s="7"/>
      <c r="Q244" s="7">
        <v>5.3038513279692002E-4</v>
      </c>
      <c r="R244" s="7"/>
      <c r="S244" s="7">
        <v>5.3038513279692002E-4</v>
      </c>
      <c r="T244" s="7"/>
      <c r="U244" s="7">
        <v>5.3038513279692002E-4</v>
      </c>
      <c r="V244" s="7"/>
      <c r="W244" s="7">
        <v>5.3038513279692002E-4</v>
      </c>
      <c r="X244" s="7"/>
      <c r="Y244" s="7">
        <v>5.3038513279692002E-4</v>
      </c>
      <c r="Z244" s="7"/>
      <c r="AA244" s="7">
        <v>2.5207815317896998E-4</v>
      </c>
      <c r="AB244" s="7"/>
      <c r="AC244" s="7">
        <v>2.5207815317896998E-4</v>
      </c>
      <c r="AD244" s="7"/>
      <c r="AE244" s="7">
        <v>1.60733621657629E-4</v>
      </c>
      <c r="AF244" s="7"/>
      <c r="AG244" s="7">
        <v>1.53268505561594E-4</v>
      </c>
      <c r="AH244" s="7"/>
      <c r="AI244" s="7">
        <v>1.2751989449528601E-4</v>
      </c>
      <c r="AJ244" s="7"/>
      <c r="AK244" s="7">
        <v>7.5390531443353498E-5</v>
      </c>
      <c r="AL244" s="7"/>
      <c r="AM244" s="7">
        <v>6.3731699540683603E-5</v>
      </c>
      <c r="AN244" s="7"/>
      <c r="AO244" s="7">
        <v>6.3731699540683603E-5</v>
      </c>
      <c r="AP244" s="7"/>
      <c r="AQ244" s="7">
        <v>6.0709731388665998E-5</v>
      </c>
      <c r="AR244" s="7"/>
      <c r="AS244" s="7">
        <v>6.0709731388665998E-5</v>
      </c>
      <c r="AT244" s="7"/>
      <c r="AU244" s="7">
        <v>4.39476162736408E-5</v>
      </c>
      <c r="AV244" s="7"/>
      <c r="AW244" s="7">
        <v>5.67515127006879E-6</v>
      </c>
      <c r="AX244" s="7"/>
      <c r="AY244" s="7">
        <v>2.5907662977021101E-6</v>
      </c>
      <c r="AZ244" s="7"/>
      <c r="BA244" s="7">
        <v>5.0561783236647396E-7</v>
      </c>
      <c r="BB244" s="7"/>
      <c r="BC244" s="7">
        <v>2.0360160445474501E-7</v>
      </c>
      <c r="BD244" s="7"/>
      <c r="BE244" s="7">
        <v>1.02484410729515E-7</v>
      </c>
      <c r="BF244" s="7"/>
      <c r="BG244" s="7">
        <v>9.0368235187004398E-8</v>
      </c>
      <c r="BH244" s="7"/>
      <c r="BI244" s="7">
        <v>3.5438688201949199E-9</v>
      </c>
      <c r="BJ244" s="7"/>
      <c r="BK244" s="7">
        <v>0</v>
      </c>
      <c r="BL244" s="7"/>
      <c r="BM244" s="7">
        <v>0</v>
      </c>
      <c r="BN244" s="7"/>
      <c r="BO244" s="7">
        <v>0</v>
      </c>
      <c r="BP244" s="7"/>
      <c r="BQ244" s="7">
        <v>0</v>
      </c>
      <c r="BR244" s="7"/>
      <c r="BS244" s="7">
        <v>0</v>
      </c>
      <c r="BT244" s="7"/>
      <c r="BU244" s="7">
        <v>0</v>
      </c>
      <c r="BV244" s="7"/>
      <c r="BW244" s="7">
        <v>0</v>
      </c>
      <c r="BX244" s="7"/>
      <c r="BY244" s="7">
        <v>0</v>
      </c>
      <c r="BZ244" s="7"/>
      <c r="CA244" s="7">
        <v>0</v>
      </c>
      <c r="CB244" s="7"/>
      <c r="CC244" s="7">
        <v>0</v>
      </c>
      <c r="CD244" s="7"/>
      <c r="CE244" s="7">
        <v>0</v>
      </c>
    </row>
    <row r="245" spans="1:83">
      <c r="A245" s="4" t="s">
        <v>430</v>
      </c>
      <c r="B245" s="6">
        <v>233</v>
      </c>
      <c r="C245" s="7">
        <v>1.52315676049247E-4</v>
      </c>
      <c r="D245" s="7"/>
      <c r="E245" s="7">
        <v>1.52315676049247E-4</v>
      </c>
      <c r="F245" s="7"/>
      <c r="G245" s="7">
        <v>1.52315676049247E-4</v>
      </c>
      <c r="H245" s="7"/>
      <c r="I245" s="7">
        <v>1.52315676049247E-4</v>
      </c>
      <c r="J245" s="7"/>
      <c r="K245" s="7">
        <v>1.52315676049247E-4</v>
      </c>
      <c r="L245" s="7"/>
      <c r="M245" s="7">
        <v>1.52315676049247E-4</v>
      </c>
      <c r="N245" s="7"/>
      <c r="O245" s="7">
        <v>1.52315676049247E-4</v>
      </c>
      <c r="P245" s="7"/>
      <c r="Q245" s="7">
        <v>1.52315676049247E-4</v>
      </c>
      <c r="R245" s="7"/>
      <c r="S245" s="7">
        <v>1.52315676049247E-4</v>
      </c>
      <c r="T245" s="7"/>
      <c r="U245" s="7">
        <v>1.52315676049247E-4</v>
      </c>
      <c r="V245" s="7"/>
      <c r="W245" s="7">
        <v>1.52315676049247E-4</v>
      </c>
      <c r="X245" s="7"/>
      <c r="Y245" s="7">
        <v>1.52315676049247E-4</v>
      </c>
      <c r="Z245" s="7"/>
      <c r="AA245" s="7">
        <v>1.39121788241543E-4</v>
      </c>
      <c r="AB245" s="7"/>
      <c r="AC245" s="7">
        <v>1.39121788241543E-4</v>
      </c>
      <c r="AD245" s="7"/>
      <c r="AE245" s="7">
        <v>1.3344411109258799E-4</v>
      </c>
      <c r="AF245" s="7"/>
      <c r="AG245" s="7">
        <v>1.2739993477753E-4</v>
      </c>
      <c r="AH245" s="7"/>
      <c r="AI245" s="7">
        <v>1.17369130012004E-4</v>
      </c>
      <c r="AJ245" s="7"/>
      <c r="AK245" s="7">
        <v>1.0376292974364699E-4</v>
      </c>
      <c r="AL245" s="7"/>
      <c r="AM245" s="7">
        <v>9.1632242009409901E-5</v>
      </c>
      <c r="AN245" s="7"/>
      <c r="AO245" s="7">
        <v>8.6924211041377702E-5</v>
      </c>
      <c r="AP245" s="7"/>
      <c r="AQ245" s="7">
        <v>8.2369447721482403E-5</v>
      </c>
      <c r="AR245" s="7"/>
      <c r="AS245" s="7">
        <v>7.6097615422046698E-5</v>
      </c>
      <c r="AT245" s="7"/>
      <c r="AU245" s="7">
        <v>7.0767663762564696E-5</v>
      </c>
      <c r="AV245" s="7"/>
      <c r="AW245" s="7">
        <v>6.2554208918177298E-5</v>
      </c>
      <c r="AX245" s="7"/>
      <c r="AY245" s="7">
        <v>5.4423692119598501E-5</v>
      </c>
      <c r="AZ245" s="7"/>
      <c r="BA245" s="7">
        <v>4.0985844207477898E-5</v>
      </c>
      <c r="BB245" s="7"/>
      <c r="BC245" s="7">
        <v>2.6147803618024399E-5</v>
      </c>
      <c r="BD245" s="7"/>
      <c r="BE245" s="7">
        <v>2.0754048088488901E-7</v>
      </c>
      <c r="BF245" s="7"/>
      <c r="BG245" s="7">
        <v>0</v>
      </c>
      <c r="BH245" s="7"/>
      <c r="BI245" s="7">
        <v>0</v>
      </c>
      <c r="BJ245" s="7"/>
      <c r="BK245" s="7">
        <v>0</v>
      </c>
      <c r="BL245" s="7"/>
      <c r="BM245" s="7">
        <v>0</v>
      </c>
      <c r="BN245" s="7"/>
      <c r="BO245" s="7">
        <v>0</v>
      </c>
      <c r="BP245" s="7"/>
      <c r="BQ245" s="7">
        <v>0</v>
      </c>
      <c r="BR245" s="7"/>
      <c r="BS245" s="7">
        <v>0</v>
      </c>
      <c r="BT245" s="7"/>
      <c r="BU245" s="7">
        <v>0</v>
      </c>
      <c r="BV245" s="7"/>
      <c r="BW245" s="7">
        <v>0</v>
      </c>
      <c r="BX245" s="7"/>
      <c r="BY245" s="7">
        <v>0</v>
      </c>
      <c r="BZ245" s="7"/>
      <c r="CA245" s="7">
        <v>0</v>
      </c>
      <c r="CB245" s="7"/>
      <c r="CC245" s="7">
        <v>0</v>
      </c>
      <c r="CD245" s="7"/>
      <c r="CE245" s="7">
        <v>0</v>
      </c>
    </row>
    <row r="246" spans="1:83">
      <c r="A246" s="4" t="s">
        <v>283</v>
      </c>
      <c r="B246" s="6">
        <v>649</v>
      </c>
      <c r="C246" s="7">
        <v>8.1198685109327995E-4</v>
      </c>
      <c r="D246" s="7"/>
      <c r="E246" s="7">
        <v>8.1198685109327995E-4</v>
      </c>
      <c r="F246" s="7"/>
      <c r="G246" s="7">
        <v>8.1198685109327995E-4</v>
      </c>
      <c r="H246" s="7"/>
      <c r="I246" s="7">
        <v>8.1198685109327995E-4</v>
      </c>
      <c r="J246" s="7"/>
      <c r="K246" s="7">
        <v>8.1198685109327995E-4</v>
      </c>
      <c r="L246" s="7"/>
      <c r="M246" s="7">
        <v>8.1198685109327995E-4</v>
      </c>
      <c r="N246" s="7"/>
      <c r="O246" s="7">
        <v>8.1198685109327995E-4</v>
      </c>
      <c r="P246" s="7"/>
      <c r="Q246" s="7">
        <v>8.1198685109327995E-4</v>
      </c>
      <c r="R246" s="7"/>
      <c r="S246" s="7">
        <v>8.1198685109327995E-4</v>
      </c>
      <c r="T246" s="7"/>
      <c r="U246" s="7">
        <v>8.1198685109327995E-4</v>
      </c>
      <c r="V246" s="7"/>
      <c r="W246" s="7">
        <v>8.1198685109327995E-4</v>
      </c>
      <c r="X246" s="7"/>
      <c r="Y246" s="7">
        <v>8.1198685109327995E-4</v>
      </c>
      <c r="Z246" s="7"/>
      <c r="AA246" s="7">
        <v>5.1983569736611902E-4</v>
      </c>
      <c r="AB246" s="7"/>
      <c r="AC246" s="7">
        <v>5.1983569736611902E-4</v>
      </c>
      <c r="AD246" s="7"/>
      <c r="AE246" s="7">
        <v>3.1694273221472198E-4</v>
      </c>
      <c r="AF246" s="7"/>
      <c r="AG246" s="7">
        <v>3.0854504333305499E-4</v>
      </c>
      <c r="AH246" s="7"/>
      <c r="AI246" s="7">
        <v>2.5927776559944298E-4</v>
      </c>
      <c r="AJ246" s="7"/>
      <c r="AK246" s="7">
        <v>2.22775904152435E-4</v>
      </c>
      <c r="AL246" s="7"/>
      <c r="AM246" s="7">
        <v>1.9345246982160801E-4</v>
      </c>
      <c r="AN246" s="7"/>
      <c r="AO246" s="7">
        <v>1.6694830412026E-4</v>
      </c>
      <c r="AP246" s="7"/>
      <c r="AQ246" s="7">
        <v>1.4406088587376901E-4</v>
      </c>
      <c r="AR246" s="7"/>
      <c r="AS246" s="7">
        <v>1.21236073614454E-4</v>
      </c>
      <c r="AT246" s="7"/>
      <c r="AU246" s="7">
        <v>1.01005069036589E-4</v>
      </c>
      <c r="AV246" s="7"/>
      <c r="AW246" s="7">
        <v>7.9327966215158698E-5</v>
      </c>
      <c r="AX246" s="7"/>
      <c r="AY246" s="7">
        <v>6.0117484059890797E-5</v>
      </c>
      <c r="AZ246" s="7"/>
      <c r="BA246" s="7">
        <v>4.3136411923394498E-5</v>
      </c>
      <c r="BB246" s="7"/>
      <c r="BC246" s="7">
        <v>2.61592289470329E-5</v>
      </c>
      <c r="BD246" s="7"/>
      <c r="BE246" s="7">
        <v>1.41515984963281E-5</v>
      </c>
      <c r="BF246" s="7"/>
      <c r="BG246" s="7">
        <v>5.2815667963570801E-6</v>
      </c>
      <c r="BH246" s="7"/>
      <c r="BI246" s="7">
        <v>1.530443480761E-6</v>
      </c>
      <c r="BJ246" s="7"/>
      <c r="BK246" s="7">
        <v>2.4563456483821602E-7</v>
      </c>
      <c r="BL246" s="7"/>
      <c r="BM246" s="7">
        <v>4.4998169354225203E-8</v>
      </c>
      <c r="BN246" s="7"/>
      <c r="BO246" s="7">
        <v>0</v>
      </c>
      <c r="BP246" s="7"/>
      <c r="BQ246" s="7">
        <v>0</v>
      </c>
      <c r="BR246" s="7"/>
      <c r="BS246" s="7">
        <v>0</v>
      </c>
      <c r="BT246" s="7"/>
      <c r="BU246" s="7">
        <v>0</v>
      </c>
      <c r="BV246" s="7"/>
      <c r="BW246" s="7">
        <v>0</v>
      </c>
      <c r="BX246" s="7"/>
      <c r="BY246" s="7">
        <v>0</v>
      </c>
      <c r="BZ246" s="7"/>
      <c r="CA246" s="7">
        <v>0</v>
      </c>
      <c r="CB246" s="7"/>
      <c r="CC246" s="7">
        <v>0</v>
      </c>
      <c r="CD246" s="7"/>
      <c r="CE246" s="7">
        <v>0</v>
      </c>
    </row>
    <row r="247" spans="1:83">
      <c r="A247" s="4" t="s">
        <v>284</v>
      </c>
      <c r="B247" s="6">
        <v>205</v>
      </c>
      <c r="C247" s="7">
        <v>3.1438847889988798E-4</v>
      </c>
      <c r="D247" s="7"/>
      <c r="E247" s="7">
        <v>3.1438847889988798E-4</v>
      </c>
      <c r="F247" s="7"/>
      <c r="G247" s="7">
        <v>3.1438847889988798E-4</v>
      </c>
      <c r="H247" s="7"/>
      <c r="I247" s="7">
        <v>3.1438847889988798E-4</v>
      </c>
      <c r="J247" s="7"/>
      <c r="K247" s="7">
        <v>3.1438847889988798E-4</v>
      </c>
      <c r="L247" s="7"/>
      <c r="M247" s="7">
        <v>3.1438847889988798E-4</v>
      </c>
      <c r="N247" s="7"/>
      <c r="O247" s="7">
        <v>3.1438847889988798E-4</v>
      </c>
      <c r="P247" s="7"/>
      <c r="Q247" s="7">
        <v>3.1438847889988798E-4</v>
      </c>
      <c r="R247" s="7"/>
      <c r="S247" s="7">
        <v>3.1438847889988798E-4</v>
      </c>
      <c r="T247" s="7"/>
      <c r="U247" s="7">
        <v>3.1438847889988798E-4</v>
      </c>
      <c r="V247" s="7"/>
      <c r="W247" s="7">
        <v>3.1438847889988798E-4</v>
      </c>
      <c r="X247" s="7"/>
      <c r="Y247" s="7">
        <v>1.3561458432690101E-4</v>
      </c>
      <c r="Z247" s="7"/>
      <c r="AA247" s="7">
        <v>1.3561458432690101E-4</v>
      </c>
      <c r="AB247" s="7"/>
      <c r="AC247" s="7">
        <v>5.5617236600047103E-5</v>
      </c>
      <c r="AD247" s="7"/>
      <c r="AE247" s="7">
        <v>5.0923850864892798E-5</v>
      </c>
      <c r="AF247" s="7"/>
      <c r="AG247" s="7">
        <v>3.9914575520214403E-5</v>
      </c>
      <c r="AH247" s="7"/>
      <c r="AI247" s="7">
        <v>3.83387840355993E-5</v>
      </c>
      <c r="AJ247" s="7"/>
      <c r="AK247" s="7">
        <v>3.4512431752594699E-5</v>
      </c>
      <c r="AL247" s="7"/>
      <c r="AM247" s="7">
        <v>2.5028010837276299E-5</v>
      </c>
      <c r="AN247" s="7"/>
      <c r="AO247" s="7">
        <v>2.0939503305609701E-5</v>
      </c>
      <c r="AP247" s="7"/>
      <c r="AQ247" s="7">
        <v>1.5775005576861801E-5</v>
      </c>
      <c r="AR247" s="7"/>
      <c r="AS247" s="7">
        <v>9.73169833049252E-6</v>
      </c>
      <c r="AT247" s="7"/>
      <c r="AU247" s="7">
        <v>2.7643971498623501E-6</v>
      </c>
      <c r="AV247" s="7"/>
      <c r="AW247" s="7">
        <v>1.4149234002168601E-6</v>
      </c>
      <c r="AX247" s="7"/>
      <c r="AY247" s="7">
        <v>7.2768460427368597E-7</v>
      </c>
      <c r="AZ247" s="7"/>
      <c r="BA247" s="7">
        <v>4.1763898713562501E-7</v>
      </c>
      <c r="BB247" s="7"/>
      <c r="BC247" s="7">
        <v>1.95794876428539E-7</v>
      </c>
      <c r="BD247" s="7"/>
      <c r="BE247" s="7">
        <v>4.5349534434131698E-8</v>
      </c>
      <c r="BF247" s="7"/>
      <c r="BG247" s="7">
        <v>1.8549394406924099E-9</v>
      </c>
      <c r="BH247" s="7"/>
      <c r="BI247" s="7">
        <v>0</v>
      </c>
      <c r="BJ247" s="7"/>
      <c r="BK247" s="7">
        <v>0</v>
      </c>
      <c r="BL247" s="7"/>
      <c r="BM247" s="7">
        <v>0</v>
      </c>
      <c r="BN247" s="7"/>
      <c r="BO247" s="7">
        <v>0</v>
      </c>
      <c r="BP247" s="7"/>
      <c r="BQ247" s="7">
        <v>0</v>
      </c>
      <c r="BR247" s="7"/>
      <c r="BS247" s="7">
        <v>0</v>
      </c>
      <c r="BT247" s="7"/>
      <c r="BU247" s="7">
        <v>0</v>
      </c>
      <c r="BV247" s="7"/>
      <c r="BW247" s="7">
        <v>0</v>
      </c>
      <c r="BX247" s="7"/>
      <c r="BY247" s="7">
        <v>0</v>
      </c>
      <c r="BZ247" s="7"/>
      <c r="CA247" s="7">
        <v>0</v>
      </c>
      <c r="CB247" s="7"/>
      <c r="CC247" s="7">
        <v>0</v>
      </c>
      <c r="CD247" s="7"/>
      <c r="CE247" s="7">
        <v>0</v>
      </c>
    </row>
    <row r="248" spans="1:83">
      <c r="A248" s="4" t="s">
        <v>285</v>
      </c>
      <c r="B248" s="6">
        <v>650</v>
      </c>
      <c r="C248" s="7">
        <v>9.7570754242189096E-4</v>
      </c>
      <c r="D248" s="7">
        <v>6.37165138944584E-4</v>
      </c>
      <c r="E248" s="7">
        <v>9.7570754242189096E-4</v>
      </c>
      <c r="F248" s="7">
        <v>6.37165138944584E-4</v>
      </c>
      <c r="G248" s="7">
        <v>9.7570754242189096E-4</v>
      </c>
      <c r="H248" s="7">
        <v>6.37165138944584E-4</v>
      </c>
      <c r="I248" s="7">
        <v>9.7570754242189096E-4</v>
      </c>
      <c r="J248" s="7">
        <v>6.37165138944584E-4</v>
      </c>
      <c r="K248" s="7">
        <v>9.7570754242189096E-4</v>
      </c>
      <c r="L248" s="7">
        <v>6.37165138944584E-4</v>
      </c>
      <c r="M248" s="7">
        <v>9.7570754242189096E-4</v>
      </c>
      <c r="N248" s="7">
        <v>6.37165138944584E-4</v>
      </c>
      <c r="O248" s="7">
        <v>9.7570754242189096E-4</v>
      </c>
      <c r="P248" s="7">
        <v>6.37165138944584E-4</v>
      </c>
      <c r="Q248" s="7">
        <v>9.7570754242189096E-4</v>
      </c>
      <c r="R248" s="7">
        <v>6.37165138944584E-4</v>
      </c>
      <c r="S248" s="7">
        <v>9.7389016015590095E-4</v>
      </c>
      <c r="T248" s="7">
        <v>6.37165138944584E-4</v>
      </c>
      <c r="U248" s="7">
        <v>9.7389016015590095E-4</v>
      </c>
      <c r="V248" s="7">
        <v>6.37165138944584E-4</v>
      </c>
      <c r="W248" s="7">
        <v>9.1061067331604697E-4</v>
      </c>
      <c r="X248" s="7">
        <v>6.37165138944584E-4</v>
      </c>
      <c r="Y248" s="7">
        <v>6.2439502265566405E-4</v>
      </c>
      <c r="Z248" s="7">
        <v>6.37165138944584E-4</v>
      </c>
      <c r="AA248" s="7">
        <v>4.7295485948159298E-4</v>
      </c>
      <c r="AB248" s="7">
        <v>6.37165138944584E-4</v>
      </c>
      <c r="AC248" s="7">
        <v>4.54375718127927E-4</v>
      </c>
      <c r="AD248" s="7">
        <v>6.37165138944584E-4</v>
      </c>
      <c r="AE248" s="7">
        <v>3.9009325700307902E-4</v>
      </c>
      <c r="AF248" s="7">
        <v>6.37165138944584E-4</v>
      </c>
      <c r="AG248" s="7">
        <v>3.2907440832664799E-4</v>
      </c>
      <c r="AH248" s="7">
        <v>6.37165138944584E-4</v>
      </c>
      <c r="AI248" s="7">
        <v>2.8243571448760801E-4</v>
      </c>
      <c r="AJ248" s="7">
        <v>5.6354823827156598E-4</v>
      </c>
      <c r="AK248" s="7">
        <v>2.4240851729240301E-4</v>
      </c>
      <c r="AL248" s="7">
        <v>4.9919312108578505E-4</v>
      </c>
      <c r="AM248" s="7">
        <v>2.01945478298833E-4</v>
      </c>
      <c r="AN248" s="7">
        <v>4.4254161986147201E-4</v>
      </c>
      <c r="AO248" s="7">
        <v>1.69772470444468E-4</v>
      </c>
      <c r="AP248" s="7">
        <v>3.9229770729896999E-4</v>
      </c>
      <c r="AQ248" s="7">
        <v>1.4123366220599701E-4</v>
      </c>
      <c r="AR248" s="7">
        <v>3.47383394847017E-4</v>
      </c>
      <c r="AS248" s="7">
        <v>1.13531022035668E-4</v>
      </c>
      <c r="AT248" s="7">
        <v>3.0690205068041203E-4</v>
      </c>
      <c r="AU248" s="7">
        <v>8.5101838917680194E-5</v>
      </c>
      <c r="AV248" s="7">
        <v>2.65778624480064E-4</v>
      </c>
      <c r="AW248" s="7">
        <v>5.8009996398775601E-5</v>
      </c>
      <c r="AX248" s="7">
        <v>2.1162439723380099E-4</v>
      </c>
      <c r="AY248" s="7">
        <v>3.8435037968516799E-5</v>
      </c>
      <c r="AZ248" s="7">
        <v>1.3338745313981899E-4</v>
      </c>
      <c r="BA248" s="7">
        <v>2.1528846208626501E-5</v>
      </c>
      <c r="BB248" s="7">
        <v>6.1662266997988097E-5</v>
      </c>
      <c r="BC248" s="7">
        <v>7.6204714436176598E-6</v>
      </c>
      <c r="BD248" s="7">
        <v>1.96855360559244E-5</v>
      </c>
      <c r="BE248" s="7">
        <v>1.0236576862520599E-6</v>
      </c>
      <c r="BF248" s="7">
        <v>3.06488451857877E-6</v>
      </c>
      <c r="BG248" s="7">
        <v>5.8362672607471401E-9</v>
      </c>
      <c r="BH248" s="7">
        <v>0</v>
      </c>
      <c r="BI248" s="7">
        <v>0</v>
      </c>
      <c r="BJ248" s="7">
        <v>0</v>
      </c>
      <c r="BK248" s="7">
        <v>0</v>
      </c>
      <c r="BL248" s="7">
        <v>0</v>
      </c>
      <c r="BM248" s="7">
        <v>0</v>
      </c>
      <c r="BN248" s="7">
        <v>0</v>
      </c>
      <c r="BO248" s="7">
        <v>0</v>
      </c>
      <c r="BP248" s="7">
        <v>0</v>
      </c>
      <c r="BQ248" s="7">
        <v>0</v>
      </c>
      <c r="BR248" s="7">
        <v>0</v>
      </c>
      <c r="BS248" s="7">
        <v>0</v>
      </c>
      <c r="BT248" s="7">
        <v>0</v>
      </c>
      <c r="BU248" s="7">
        <v>0</v>
      </c>
      <c r="BV248" s="7">
        <v>0</v>
      </c>
      <c r="BW248" s="7">
        <v>0</v>
      </c>
      <c r="BX248" s="7">
        <v>0</v>
      </c>
      <c r="BY248" s="7">
        <v>0</v>
      </c>
      <c r="BZ248" s="7">
        <v>0</v>
      </c>
      <c r="CA248" s="7">
        <v>0</v>
      </c>
      <c r="CB248" s="7">
        <v>0</v>
      </c>
      <c r="CC248" s="7">
        <v>0</v>
      </c>
      <c r="CD248" s="7"/>
      <c r="CE248" s="7">
        <v>0</v>
      </c>
    </row>
    <row r="249" spans="1:83">
      <c r="A249" s="4" t="s">
        <v>287</v>
      </c>
      <c r="B249" s="6">
        <v>38</v>
      </c>
      <c r="C249" s="7">
        <v>7.2609769517958695E-4</v>
      </c>
      <c r="D249" s="7">
        <v>5.5955142258949197E-4</v>
      </c>
      <c r="E249" s="7">
        <v>7.2609769517958695E-4</v>
      </c>
      <c r="F249" s="7">
        <v>5.5955142258949197E-4</v>
      </c>
      <c r="G249" s="7">
        <v>7.2609769517958695E-4</v>
      </c>
      <c r="H249" s="7">
        <v>5.5955142258949197E-4</v>
      </c>
      <c r="I249" s="7">
        <v>7.2609769517958695E-4</v>
      </c>
      <c r="J249" s="7">
        <v>5.5955142258949197E-4</v>
      </c>
      <c r="K249" s="7">
        <v>7.2609769517958695E-4</v>
      </c>
      <c r="L249" s="7">
        <v>5.5955142258949197E-4</v>
      </c>
      <c r="M249" s="7">
        <v>7.2609769517958695E-4</v>
      </c>
      <c r="N249" s="7">
        <v>5.5955142258949197E-4</v>
      </c>
      <c r="O249" s="7">
        <v>7.2609769517958695E-4</v>
      </c>
      <c r="P249" s="7">
        <v>5.5955142258949197E-4</v>
      </c>
      <c r="Q249" s="7">
        <v>7.2609769517958695E-4</v>
      </c>
      <c r="R249" s="7">
        <v>5.5955142258949197E-4</v>
      </c>
      <c r="S249" s="7">
        <v>7.2609769517958695E-4</v>
      </c>
      <c r="T249" s="7">
        <v>5.5955142258949197E-4</v>
      </c>
      <c r="U249" s="7">
        <v>7.2609769517958695E-4</v>
      </c>
      <c r="V249" s="7">
        <v>5.5955142258949197E-4</v>
      </c>
      <c r="W249" s="7">
        <v>7.2609769517958695E-4</v>
      </c>
      <c r="X249" s="7">
        <v>5.5955142258949197E-4</v>
      </c>
      <c r="Y249" s="7">
        <v>7.2609769517958695E-4</v>
      </c>
      <c r="Z249" s="7">
        <v>5.5955142258949197E-4</v>
      </c>
      <c r="AA249" s="7">
        <v>7.2609769517958695E-4</v>
      </c>
      <c r="AB249" s="7">
        <v>5.4439507280357202E-4</v>
      </c>
      <c r="AC249" s="7">
        <v>7.2609769517958695E-4</v>
      </c>
      <c r="AD249" s="7">
        <v>4.8361217514958599E-4</v>
      </c>
      <c r="AE249" s="7">
        <v>2.0691803133701E-4</v>
      </c>
      <c r="AF249" s="7">
        <v>3.6188857459036302E-4</v>
      </c>
      <c r="AG249" s="7">
        <v>2.0691803133701E-4</v>
      </c>
      <c r="AH249" s="7">
        <v>2.3656193122103899E-4</v>
      </c>
      <c r="AI249" s="7">
        <v>2.0691803133701E-4</v>
      </c>
      <c r="AJ249" s="7">
        <v>1.2458024938077501E-4</v>
      </c>
      <c r="AK249" s="7">
        <v>0</v>
      </c>
      <c r="AL249" s="7">
        <v>4.6989394766146001E-5</v>
      </c>
      <c r="AM249" s="7">
        <v>0</v>
      </c>
      <c r="AN249" s="7">
        <v>1.8052655379207798E-5</v>
      </c>
      <c r="AO249" s="7">
        <v>0</v>
      </c>
      <c r="AP249" s="7">
        <v>3.6030428101008E-6</v>
      </c>
      <c r="AQ249" s="7">
        <v>0</v>
      </c>
      <c r="AR249" s="7">
        <v>0</v>
      </c>
      <c r="AS249" s="7">
        <v>0</v>
      </c>
      <c r="AT249" s="7">
        <v>0</v>
      </c>
      <c r="AU249" s="7">
        <v>0</v>
      </c>
      <c r="AV249" s="7">
        <v>0</v>
      </c>
      <c r="AW249" s="7">
        <v>0</v>
      </c>
      <c r="AX249" s="7">
        <v>0</v>
      </c>
      <c r="AY249" s="7">
        <v>0</v>
      </c>
      <c r="AZ249" s="7">
        <v>0</v>
      </c>
      <c r="BA249" s="7">
        <v>0</v>
      </c>
      <c r="BB249" s="7">
        <v>0</v>
      </c>
      <c r="BC249" s="7">
        <v>0</v>
      </c>
      <c r="BD249" s="7">
        <v>0</v>
      </c>
      <c r="BE249" s="7">
        <v>0</v>
      </c>
      <c r="BF249" s="7">
        <v>0</v>
      </c>
      <c r="BG249" s="7">
        <v>0</v>
      </c>
      <c r="BH249" s="7">
        <v>0</v>
      </c>
      <c r="BI249" s="7">
        <v>0</v>
      </c>
      <c r="BJ249" s="7">
        <v>0</v>
      </c>
      <c r="BK249" s="7">
        <v>0</v>
      </c>
      <c r="BL249" s="7">
        <v>0</v>
      </c>
      <c r="BM249" s="7">
        <v>0</v>
      </c>
      <c r="BN249" s="7">
        <v>0</v>
      </c>
      <c r="BO249" s="7">
        <v>0</v>
      </c>
      <c r="BP249" s="7">
        <v>0</v>
      </c>
      <c r="BQ249" s="7">
        <v>0</v>
      </c>
      <c r="BR249" s="7">
        <v>0</v>
      </c>
      <c r="BS249" s="7">
        <v>0</v>
      </c>
      <c r="BT249" s="7">
        <v>0</v>
      </c>
      <c r="BU249" s="7">
        <v>0</v>
      </c>
      <c r="BV249" s="7">
        <v>0</v>
      </c>
      <c r="BW249" s="7">
        <v>0</v>
      </c>
      <c r="BX249" s="7">
        <v>0</v>
      </c>
      <c r="BY249" s="7">
        <v>0</v>
      </c>
      <c r="BZ249" s="7">
        <v>0</v>
      </c>
      <c r="CA249" s="7">
        <v>0</v>
      </c>
      <c r="CB249" s="7">
        <v>0</v>
      </c>
      <c r="CC249" s="7">
        <v>0</v>
      </c>
      <c r="CD249" s="7"/>
      <c r="CE249" s="7">
        <v>0</v>
      </c>
    </row>
    <row r="250" spans="1:83">
      <c r="A250" s="4" t="s">
        <v>288</v>
      </c>
      <c r="B250" s="6">
        <v>689</v>
      </c>
      <c r="C250" s="7">
        <v>6.66650833881422E-4</v>
      </c>
      <c r="D250" s="7"/>
      <c r="E250" s="7">
        <v>6.66650833881422E-4</v>
      </c>
      <c r="F250" s="7"/>
      <c r="G250" s="7">
        <v>6.66650833881422E-4</v>
      </c>
      <c r="H250" s="7"/>
      <c r="I250" s="7">
        <v>6.66650833881422E-4</v>
      </c>
      <c r="J250" s="7"/>
      <c r="K250" s="7">
        <v>6.66650833881422E-4</v>
      </c>
      <c r="L250" s="7"/>
      <c r="M250" s="7">
        <v>6.66650833881422E-4</v>
      </c>
      <c r="N250" s="7"/>
      <c r="O250" s="7">
        <v>6.66650833881422E-4</v>
      </c>
      <c r="P250" s="7"/>
      <c r="Q250" s="7">
        <v>6.66650833881422E-4</v>
      </c>
      <c r="R250" s="7"/>
      <c r="S250" s="7">
        <v>6.66650833881422E-4</v>
      </c>
      <c r="T250" s="7"/>
      <c r="U250" s="7">
        <v>6.6555252855378605E-4</v>
      </c>
      <c r="V250" s="7"/>
      <c r="W250" s="7">
        <v>6.6555252855378605E-4</v>
      </c>
      <c r="X250" s="7"/>
      <c r="Y250" s="7">
        <v>3.8923337197580401E-4</v>
      </c>
      <c r="Z250" s="7"/>
      <c r="AA250" s="7">
        <v>7.22829953231154E-5</v>
      </c>
      <c r="AB250" s="7"/>
      <c r="AC250" s="7">
        <v>5.7881643205941298E-5</v>
      </c>
      <c r="AD250" s="7"/>
      <c r="AE250" s="7">
        <v>0</v>
      </c>
      <c r="AF250" s="7"/>
      <c r="AG250" s="7">
        <v>0</v>
      </c>
      <c r="AH250" s="7"/>
      <c r="AI250" s="7">
        <v>0</v>
      </c>
      <c r="AJ250" s="7"/>
      <c r="AK250" s="7">
        <v>0</v>
      </c>
      <c r="AL250" s="7"/>
      <c r="AM250" s="7">
        <v>0</v>
      </c>
      <c r="AN250" s="7"/>
      <c r="AO250" s="7">
        <v>0</v>
      </c>
      <c r="AP250" s="7"/>
      <c r="AQ250" s="7">
        <v>0</v>
      </c>
      <c r="AR250" s="7"/>
      <c r="AS250" s="7">
        <v>0</v>
      </c>
      <c r="AT250" s="7"/>
      <c r="AU250" s="7">
        <v>0</v>
      </c>
      <c r="AV250" s="7"/>
      <c r="AW250" s="7">
        <v>0</v>
      </c>
      <c r="AX250" s="7"/>
      <c r="AY250" s="7">
        <v>0</v>
      </c>
      <c r="AZ250" s="7"/>
      <c r="BA250" s="7">
        <v>0</v>
      </c>
      <c r="BB250" s="7"/>
      <c r="BC250" s="7">
        <v>0</v>
      </c>
      <c r="BD250" s="7"/>
      <c r="BE250" s="7">
        <v>0</v>
      </c>
      <c r="BF250" s="7"/>
      <c r="BG250" s="7">
        <v>0</v>
      </c>
      <c r="BH250" s="7"/>
      <c r="BI250" s="7">
        <v>0</v>
      </c>
      <c r="BJ250" s="7"/>
      <c r="BK250" s="7">
        <v>0</v>
      </c>
      <c r="BL250" s="7"/>
      <c r="BM250" s="7">
        <v>0</v>
      </c>
      <c r="BN250" s="7"/>
      <c r="BO250" s="7">
        <v>0</v>
      </c>
      <c r="BP250" s="7"/>
      <c r="BQ250" s="7">
        <v>0</v>
      </c>
      <c r="BR250" s="7"/>
      <c r="BS250" s="7">
        <v>0</v>
      </c>
      <c r="BT250" s="7"/>
      <c r="BU250" s="7">
        <v>0</v>
      </c>
      <c r="BV250" s="7"/>
      <c r="BW250" s="7">
        <v>0</v>
      </c>
      <c r="BX250" s="7"/>
      <c r="BY250" s="7">
        <v>0</v>
      </c>
      <c r="BZ250" s="7"/>
      <c r="CA250" s="7">
        <v>0</v>
      </c>
      <c r="CB250" s="7"/>
      <c r="CC250" s="7">
        <v>0</v>
      </c>
      <c r="CD250" s="7"/>
      <c r="CE250" s="7">
        <v>0</v>
      </c>
    </row>
    <row r="251" spans="1:83">
      <c r="A251" s="4" t="s">
        <v>289</v>
      </c>
      <c r="B251" s="6">
        <v>651</v>
      </c>
      <c r="C251" s="7">
        <v>4.1414097653514996E-3</v>
      </c>
      <c r="D251" s="7">
        <v>5.4169701384374196E-3</v>
      </c>
      <c r="E251" s="7">
        <v>4.1414097653514996E-3</v>
      </c>
      <c r="F251" s="7">
        <v>5.4169701384374196E-3</v>
      </c>
      <c r="G251" s="7">
        <v>4.1414097158386396E-3</v>
      </c>
      <c r="H251" s="7">
        <v>5.4169701384374196E-3</v>
      </c>
      <c r="I251" s="7">
        <v>4.1414097158386396E-3</v>
      </c>
      <c r="J251" s="7">
        <v>5.4169701384374196E-3</v>
      </c>
      <c r="K251" s="7">
        <v>4.1414092011766599E-3</v>
      </c>
      <c r="L251" s="7">
        <v>5.4169701384374196E-3</v>
      </c>
      <c r="M251" s="7">
        <v>4.1414091537289198E-3</v>
      </c>
      <c r="N251" s="7">
        <v>5.4169701384374196E-3</v>
      </c>
      <c r="O251" s="7">
        <v>4.1414083003637903E-3</v>
      </c>
      <c r="P251" s="7">
        <v>5.4169701384374196E-3</v>
      </c>
      <c r="Q251" s="7">
        <v>4.1414082856286198E-3</v>
      </c>
      <c r="R251" s="7">
        <v>5.4169701384374196E-3</v>
      </c>
      <c r="S251" s="7">
        <v>4.1413902830320396E-3</v>
      </c>
      <c r="T251" s="7">
        <v>5.4169701384374196E-3</v>
      </c>
      <c r="U251" s="7">
        <v>4.1407944246571104E-3</v>
      </c>
      <c r="V251" s="7">
        <v>5.4169701384374196E-3</v>
      </c>
      <c r="W251" s="7">
        <v>4.1405368492491599E-3</v>
      </c>
      <c r="X251" s="7">
        <v>5.4169701384374196E-3</v>
      </c>
      <c r="Y251" s="7">
        <v>3.9922878949749203E-3</v>
      </c>
      <c r="Z251" s="7">
        <v>5.4169701384374196E-3</v>
      </c>
      <c r="AA251" s="7">
        <v>3.8200608711767901E-3</v>
      </c>
      <c r="AB251" s="7">
        <v>5.4169701384374196E-3</v>
      </c>
      <c r="AC251" s="7">
        <v>3.7139572520031501E-3</v>
      </c>
      <c r="AD251" s="7">
        <v>5.4169701384374196E-3</v>
      </c>
      <c r="AE251" s="7">
        <v>3.5962113207072301E-3</v>
      </c>
      <c r="AF251" s="7">
        <v>5.4169701384374196E-3</v>
      </c>
      <c r="AG251" s="7">
        <v>3.4385246178248001E-3</v>
      </c>
      <c r="AH251" s="7">
        <v>5.4169701384374196E-3</v>
      </c>
      <c r="AI251" s="7">
        <v>3.2939870184052799E-3</v>
      </c>
      <c r="AJ251" s="7">
        <v>5.3280529847096903E-3</v>
      </c>
      <c r="AK251" s="7">
        <v>3.2336744679062101E-3</v>
      </c>
      <c r="AL251" s="7">
        <v>5.1345954247675801E-3</v>
      </c>
      <c r="AM251" s="7">
        <v>3.17590954787085E-3</v>
      </c>
      <c r="AN251" s="7">
        <v>4.6647634341216004E-3</v>
      </c>
      <c r="AO251" s="7">
        <v>3.0633704185832199E-3</v>
      </c>
      <c r="AP251" s="7">
        <v>3.7307575109415598E-3</v>
      </c>
      <c r="AQ251" s="7">
        <v>2.5135586228134501E-3</v>
      </c>
      <c r="AR251" s="7">
        <v>2.5430037265077301E-3</v>
      </c>
      <c r="AS251" s="7">
        <v>2.30349784057247E-3</v>
      </c>
      <c r="AT251" s="7">
        <v>1.43009747794088E-3</v>
      </c>
      <c r="AU251" s="7">
        <v>1.71939222958861E-3</v>
      </c>
      <c r="AV251" s="7">
        <v>6.0973170513379301E-4</v>
      </c>
      <c r="AW251" s="7">
        <v>1.28692246883926E-3</v>
      </c>
      <c r="AX251" s="7">
        <v>2.06833192604839E-4</v>
      </c>
      <c r="AY251" s="7">
        <v>9.6622994704513197E-4</v>
      </c>
      <c r="AZ251" s="7">
        <v>5.7334630429164402E-5</v>
      </c>
      <c r="BA251" s="7">
        <v>7.55445536608416E-4</v>
      </c>
      <c r="BB251" s="7">
        <v>8.8740018571152206E-6</v>
      </c>
      <c r="BC251" s="7">
        <v>2.93667860594671E-4</v>
      </c>
      <c r="BD251" s="7">
        <v>0</v>
      </c>
      <c r="BE251" s="7">
        <v>2.27157137361928E-5</v>
      </c>
      <c r="BF251" s="7">
        <v>0</v>
      </c>
      <c r="BG251" s="7">
        <v>6.7617514136999203E-6</v>
      </c>
      <c r="BH251" s="7">
        <v>0</v>
      </c>
      <c r="BI251" s="7">
        <v>3.5289321207597998E-6</v>
      </c>
      <c r="BJ251" s="7">
        <v>0</v>
      </c>
      <c r="BK251" s="7">
        <v>1.6205801377775001E-6</v>
      </c>
      <c r="BL251" s="7">
        <v>0</v>
      </c>
      <c r="BM251" s="7">
        <v>2.3693538195652699E-7</v>
      </c>
      <c r="BN251" s="7">
        <v>0</v>
      </c>
      <c r="BO251" s="7">
        <v>4.2554754295451498E-8</v>
      </c>
      <c r="BP251" s="7">
        <v>0</v>
      </c>
      <c r="BQ251" s="7">
        <v>0</v>
      </c>
      <c r="BR251" s="7">
        <v>0</v>
      </c>
      <c r="BS251" s="7">
        <v>0</v>
      </c>
      <c r="BT251" s="7">
        <v>0</v>
      </c>
      <c r="BU251" s="7">
        <v>0</v>
      </c>
      <c r="BV251" s="7">
        <v>0</v>
      </c>
      <c r="BW251" s="7">
        <v>0</v>
      </c>
      <c r="BX251" s="7">
        <v>0</v>
      </c>
      <c r="BY251" s="7">
        <v>0</v>
      </c>
      <c r="BZ251" s="7">
        <v>0</v>
      </c>
      <c r="CA251" s="7">
        <v>0</v>
      </c>
      <c r="CB251" s="7">
        <v>0</v>
      </c>
      <c r="CC251" s="7">
        <v>0</v>
      </c>
      <c r="CD251" s="7"/>
      <c r="CE251" s="7">
        <v>0</v>
      </c>
    </row>
    <row r="252" spans="1:83">
      <c r="A252" s="4" t="s">
        <v>291</v>
      </c>
      <c r="B252" s="6">
        <v>123</v>
      </c>
      <c r="C252" s="7">
        <v>3.4506374951034902E-3</v>
      </c>
      <c r="D252" s="7">
        <v>1.0348876259611199E-3</v>
      </c>
      <c r="E252" s="7">
        <v>3.4506374951034902E-3</v>
      </c>
      <c r="F252" s="7">
        <v>1.0348876259611199E-3</v>
      </c>
      <c r="G252" s="7">
        <v>3.4506374951034902E-3</v>
      </c>
      <c r="H252" s="7">
        <v>1.0348876259611199E-3</v>
      </c>
      <c r="I252" s="7">
        <v>3.4506374951034902E-3</v>
      </c>
      <c r="J252" s="7">
        <v>1.0348876259611199E-3</v>
      </c>
      <c r="K252" s="7">
        <v>3.4506374951034902E-3</v>
      </c>
      <c r="L252" s="7">
        <v>1.0348876259611199E-3</v>
      </c>
      <c r="M252" s="7">
        <v>3.4506374951034902E-3</v>
      </c>
      <c r="N252" s="7">
        <v>1.0348876259611199E-3</v>
      </c>
      <c r="O252" s="7">
        <v>3.4506374951034902E-3</v>
      </c>
      <c r="P252" s="7">
        <v>1.0348876259611199E-3</v>
      </c>
      <c r="Q252" s="7">
        <v>3.45027355114607E-3</v>
      </c>
      <c r="R252" s="7">
        <v>1.0348876259611199E-3</v>
      </c>
      <c r="S252" s="7">
        <v>3.45027355114607E-3</v>
      </c>
      <c r="T252" s="7">
        <v>1.0348876259611199E-3</v>
      </c>
      <c r="U252" s="7">
        <v>3.4472815184666801E-3</v>
      </c>
      <c r="V252" s="7">
        <v>1.0348876259611199E-3</v>
      </c>
      <c r="W252" s="7">
        <v>2.35721037461286E-3</v>
      </c>
      <c r="X252" s="7">
        <v>1.0348876259611199E-3</v>
      </c>
      <c r="Y252" s="7">
        <v>1.37901723755935E-3</v>
      </c>
      <c r="Z252" s="7">
        <v>1.0348876259611199E-3</v>
      </c>
      <c r="AA252" s="7">
        <v>1.35943963720063E-3</v>
      </c>
      <c r="AB252" s="7">
        <v>1.0348876259611199E-3</v>
      </c>
      <c r="AC252" s="7">
        <v>1.10051610656399E-3</v>
      </c>
      <c r="AD252" s="7">
        <v>1.0348876259611199E-3</v>
      </c>
      <c r="AE252" s="7">
        <v>1.0014842322203701E-3</v>
      </c>
      <c r="AF252" s="7">
        <v>1.0348876259611199E-3</v>
      </c>
      <c r="AG252" s="7">
        <v>8.9805294278053397E-4</v>
      </c>
      <c r="AH252" s="7">
        <v>1.02461252141654E-3</v>
      </c>
      <c r="AI252" s="7">
        <v>7.8298210479802897E-4</v>
      </c>
      <c r="AJ252" s="7">
        <v>8.1845158317291403E-4</v>
      </c>
      <c r="AK252" s="7">
        <v>5.7317840434197595E-4</v>
      </c>
      <c r="AL252" s="7">
        <v>5.8109441281367603E-4</v>
      </c>
      <c r="AM252" s="7">
        <v>4.8560663215091497E-4</v>
      </c>
      <c r="AN252" s="7">
        <v>4.2824492507140402E-4</v>
      </c>
      <c r="AO252" s="7">
        <v>3.8645149462608798E-4</v>
      </c>
      <c r="AP252" s="7">
        <v>2.99677757262855E-4</v>
      </c>
      <c r="AQ252" s="7">
        <v>3.0414759080994399E-4</v>
      </c>
      <c r="AR252" s="7">
        <v>2.32123502890618E-4</v>
      </c>
      <c r="AS252" s="7">
        <v>2.5156494962715498E-4</v>
      </c>
      <c r="AT252" s="7">
        <v>1.9603464563106899E-4</v>
      </c>
      <c r="AU252" s="7">
        <v>2.0708635994121099E-4</v>
      </c>
      <c r="AV252" s="7">
        <v>1.74248860748635E-4</v>
      </c>
      <c r="AW252" s="7">
        <v>1.56920369593295E-4</v>
      </c>
      <c r="AX252" s="7">
        <v>1.50973071358032E-4</v>
      </c>
      <c r="AY252" s="7">
        <v>1.27144192707928E-4</v>
      </c>
      <c r="AZ252" s="7">
        <v>1.13293298818181E-4</v>
      </c>
      <c r="BA252" s="7">
        <v>6.7796502695876705E-5</v>
      </c>
      <c r="BB252" s="7">
        <v>5.8866756406910999E-5</v>
      </c>
      <c r="BC252" s="7">
        <v>4.7606412178562702E-5</v>
      </c>
      <c r="BD252" s="7">
        <v>2.2615768345045299E-5</v>
      </c>
      <c r="BE252" s="7">
        <v>7.1888501560285E-6</v>
      </c>
      <c r="BF252" s="7">
        <v>4.5137726178607201E-6</v>
      </c>
      <c r="BG252" s="7">
        <v>1.8631612532942399E-7</v>
      </c>
      <c r="BH252" s="7">
        <v>0</v>
      </c>
      <c r="BI252" s="7">
        <v>0</v>
      </c>
      <c r="BJ252" s="7">
        <v>0</v>
      </c>
      <c r="BK252" s="7">
        <v>0</v>
      </c>
      <c r="BL252" s="7">
        <v>0</v>
      </c>
      <c r="BM252" s="7">
        <v>0</v>
      </c>
      <c r="BN252" s="7">
        <v>0</v>
      </c>
      <c r="BO252" s="7">
        <v>0</v>
      </c>
      <c r="BP252" s="7">
        <v>0</v>
      </c>
      <c r="BQ252" s="7">
        <v>0</v>
      </c>
      <c r="BR252" s="7">
        <v>0</v>
      </c>
      <c r="BS252" s="7">
        <v>0</v>
      </c>
      <c r="BT252" s="7">
        <v>0</v>
      </c>
      <c r="BU252" s="7">
        <v>0</v>
      </c>
      <c r="BV252" s="7">
        <v>0</v>
      </c>
      <c r="BW252" s="7">
        <v>0</v>
      </c>
      <c r="BX252" s="7">
        <v>0</v>
      </c>
      <c r="BY252" s="7">
        <v>0</v>
      </c>
      <c r="BZ252" s="7">
        <v>0</v>
      </c>
      <c r="CA252" s="7">
        <v>0</v>
      </c>
      <c r="CB252" s="7">
        <v>0</v>
      </c>
      <c r="CC252" s="7">
        <v>0</v>
      </c>
      <c r="CD252" s="7"/>
      <c r="CE252" s="7">
        <v>0</v>
      </c>
    </row>
    <row r="253" spans="1:83">
      <c r="A253" s="4" t="s">
        <v>292</v>
      </c>
      <c r="B253" s="6">
        <v>42</v>
      </c>
      <c r="C253" s="7">
        <v>7.5859416485297298E-4</v>
      </c>
      <c r="D253" s="7">
        <v>7.8944546858319899E-4</v>
      </c>
      <c r="E253" s="7">
        <v>7.5859416485297298E-4</v>
      </c>
      <c r="F253" s="7">
        <v>7.8944546858319899E-4</v>
      </c>
      <c r="G253" s="7">
        <v>7.5859416485297298E-4</v>
      </c>
      <c r="H253" s="7">
        <v>7.8944546858319899E-4</v>
      </c>
      <c r="I253" s="7">
        <v>7.5859416485297298E-4</v>
      </c>
      <c r="J253" s="7">
        <v>7.8944546858319899E-4</v>
      </c>
      <c r="K253" s="7">
        <v>7.5859416485297298E-4</v>
      </c>
      <c r="L253" s="7">
        <v>7.8944546858319899E-4</v>
      </c>
      <c r="M253" s="7">
        <v>7.5859416485297298E-4</v>
      </c>
      <c r="N253" s="7">
        <v>7.8944546858319899E-4</v>
      </c>
      <c r="O253" s="7">
        <v>7.5859416485297298E-4</v>
      </c>
      <c r="P253" s="7">
        <v>7.8944546858319899E-4</v>
      </c>
      <c r="Q253" s="7">
        <v>7.5859416485297298E-4</v>
      </c>
      <c r="R253" s="7">
        <v>7.8944546858319899E-4</v>
      </c>
      <c r="S253" s="7">
        <v>7.5859416485297298E-4</v>
      </c>
      <c r="T253" s="7">
        <v>7.8944546858319899E-4</v>
      </c>
      <c r="U253" s="7">
        <v>7.5859416485297298E-4</v>
      </c>
      <c r="V253" s="7">
        <v>7.8944546858319899E-4</v>
      </c>
      <c r="W253" s="7">
        <v>7.5859416485297298E-4</v>
      </c>
      <c r="X253" s="7">
        <v>7.8944546858319899E-4</v>
      </c>
      <c r="Y253" s="7">
        <v>7.5859416485297298E-4</v>
      </c>
      <c r="Z253" s="7">
        <v>7.8944546858319899E-4</v>
      </c>
      <c r="AA253" s="7">
        <v>7.5859416485297298E-4</v>
      </c>
      <c r="AB253" s="7">
        <v>7.8944546858319899E-4</v>
      </c>
      <c r="AC253" s="7">
        <v>7.5859416485297298E-4</v>
      </c>
      <c r="AD253" s="7">
        <v>7.8944546858319899E-4</v>
      </c>
      <c r="AE253" s="7">
        <v>6.1864695687055299E-4</v>
      </c>
      <c r="AF253" s="7">
        <v>7.8944546858319899E-4</v>
      </c>
      <c r="AG253" s="7">
        <v>5.9427613276947003E-4</v>
      </c>
      <c r="AH253" s="7">
        <v>7.8944546858319899E-4</v>
      </c>
      <c r="AI253" s="7">
        <v>4.4615816957667599E-4</v>
      </c>
      <c r="AJ253" s="7">
        <v>6.8071011976991302E-4</v>
      </c>
      <c r="AK253" s="7">
        <v>3.8945986058794502E-4</v>
      </c>
      <c r="AL253" s="7">
        <v>5.7362977375083096E-4</v>
      </c>
      <c r="AM253" s="7">
        <v>3.6611164955329702E-4</v>
      </c>
      <c r="AN253" s="7">
        <v>4.4749953684508398E-4</v>
      </c>
      <c r="AO253" s="7">
        <v>3.2888077902640099E-4</v>
      </c>
      <c r="AP253" s="7">
        <v>2.8660332411874797E-4</v>
      </c>
      <c r="AQ253" s="7">
        <v>2.7676277435911302E-4</v>
      </c>
      <c r="AR253" s="7">
        <v>1.6828625673832E-4</v>
      </c>
      <c r="AS253" s="7">
        <v>2.33227151017017E-4</v>
      </c>
      <c r="AT253" s="7">
        <v>7.0658912233937396E-5</v>
      </c>
      <c r="AU253" s="7">
        <v>1.2618836181603E-4</v>
      </c>
      <c r="AV253" s="7">
        <v>2.35440830556386E-5</v>
      </c>
      <c r="AW253" s="7">
        <v>2.8979608078953901E-5</v>
      </c>
      <c r="AX253" s="7">
        <v>4.6990504937748203E-6</v>
      </c>
      <c r="AY253" s="7">
        <v>0</v>
      </c>
      <c r="AZ253" s="7">
        <v>0</v>
      </c>
      <c r="BA253" s="7">
        <v>0</v>
      </c>
      <c r="BB253" s="7">
        <v>0</v>
      </c>
      <c r="BC253" s="7">
        <v>0</v>
      </c>
      <c r="BD253" s="7">
        <v>0</v>
      </c>
      <c r="BE253" s="7">
        <v>0</v>
      </c>
      <c r="BF253" s="7">
        <v>0</v>
      </c>
      <c r="BG253" s="7">
        <v>0</v>
      </c>
      <c r="BH253" s="7">
        <v>0</v>
      </c>
      <c r="BI253" s="7">
        <v>0</v>
      </c>
      <c r="BJ253" s="7">
        <v>0</v>
      </c>
      <c r="BK253" s="7">
        <v>0</v>
      </c>
      <c r="BL253" s="7">
        <v>0</v>
      </c>
      <c r="BM253" s="7">
        <v>0</v>
      </c>
      <c r="BN253" s="7">
        <v>0</v>
      </c>
      <c r="BO253" s="7">
        <v>0</v>
      </c>
      <c r="BP253" s="7">
        <v>0</v>
      </c>
      <c r="BQ253" s="7">
        <v>0</v>
      </c>
      <c r="BR253" s="7">
        <v>0</v>
      </c>
      <c r="BS253" s="7">
        <v>0</v>
      </c>
      <c r="BT253" s="7">
        <v>0</v>
      </c>
      <c r="BU253" s="7">
        <v>0</v>
      </c>
      <c r="BV253" s="7">
        <v>0</v>
      </c>
      <c r="BW253" s="7">
        <v>0</v>
      </c>
      <c r="BX253" s="7">
        <v>0</v>
      </c>
      <c r="BY253" s="7">
        <v>0</v>
      </c>
      <c r="BZ253" s="7">
        <v>0</v>
      </c>
      <c r="CA253" s="7">
        <v>0</v>
      </c>
      <c r="CB253" s="7">
        <v>0</v>
      </c>
      <c r="CC253" s="7">
        <v>0</v>
      </c>
      <c r="CD253" s="7"/>
      <c r="CE253" s="7">
        <v>0</v>
      </c>
    </row>
    <row r="254" spans="1:83">
      <c r="A254" s="4" t="s">
        <v>293</v>
      </c>
      <c r="B254" s="6">
        <v>690</v>
      </c>
      <c r="C254" s="7">
        <v>1.4299917717761699E-3</v>
      </c>
      <c r="D254" s="7"/>
      <c r="E254" s="7">
        <v>1.4299917717761699E-3</v>
      </c>
      <c r="F254" s="7"/>
      <c r="G254" s="7">
        <v>1.4299917717761699E-3</v>
      </c>
      <c r="H254" s="7"/>
      <c r="I254" s="7">
        <v>1.4299917717761699E-3</v>
      </c>
      <c r="J254" s="7"/>
      <c r="K254" s="7">
        <v>1.4299917717761699E-3</v>
      </c>
      <c r="L254" s="7"/>
      <c r="M254" s="7">
        <v>1.4299917717761699E-3</v>
      </c>
      <c r="N254" s="7"/>
      <c r="O254" s="7">
        <v>1.4299917717761699E-3</v>
      </c>
      <c r="P254" s="7"/>
      <c r="Q254" s="7">
        <v>1.4299917717761699E-3</v>
      </c>
      <c r="R254" s="7"/>
      <c r="S254" s="7">
        <v>1.4299917717761699E-3</v>
      </c>
      <c r="T254" s="7"/>
      <c r="U254" s="7">
        <v>1.4299917717761699E-3</v>
      </c>
      <c r="V254" s="7"/>
      <c r="W254" s="7">
        <v>1.4299917717761699E-3</v>
      </c>
      <c r="X254" s="7"/>
      <c r="Y254" s="7">
        <v>1.4299917717761699E-3</v>
      </c>
      <c r="Z254" s="7"/>
      <c r="AA254" s="7">
        <v>1.4299917717761699E-3</v>
      </c>
      <c r="AB254" s="7"/>
      <c r="AC254" s="7">
        <v>1.4299917717761699E-3</v>
      </c>
      <c r="AD254" s="7"/>
      <c r="AE254" s="7">
        <v>1.4299917717761699E-3</v>
      </c>
      <c r="AF254" s="7"/>
      <c r="AG254" s="7">
        <v>1.4299917717761699E-3</v>
      </c>
      <c r="AH254" s="7"/>
      <c r="AI254" s="7">
        <v>1.0917187085141701E-3</v>
      </c>
      <c r="AJ254" s="7"/>
      <c r="AK254" s="7">
        <v>1.0917187085141701E-3</v>
      </c>
      <c r="AL254" s="7"/>
      <c r="AM254" s="7">
        <v>8.0235631021645002E-4</v>
      </c>
      <c r="AN254" s="7"/>
      <c r="AO254" s="7">
        <v>7.6427941726738805E-4</v>
      </c>
      <c r="AP254" s="7"/>
      <c r="AQ254" s="7">
        <v>6.1455964401218297E-4</v>
      </c>
      <c r="AR254" s="7"/>
      <c r="AS254" s="7">
        <v>4.9552366848646095E-4</v>
      </c>
      <c r="AT254" s="7"/>
      <c r="AU254" s="7">
        <v>4.0448608030501997E-4</v>
      </c>
      <c r="AV254" s="7"/>
      <c r="AW254" s="7">
        <v>2.5588051139817099E-4</v>
      </c>
      <c r="AX254" s="7"/>
      <c r="AY254" s="7">
        <v>5.5247218777496697E-5</v>
      </c>
      <c r="AZ254" s="7"/>
      <c r="BA254" s="7">
        <v>0</v>
      </c>
      <c r="BB254" s="7"/>
      <c r="BC254" s="7">
        <v>0</v>
      </c>
      <c r="BD254" s="7"/>
      <c r="BE254" s="7">
        <v>0</v>
      </c>
      <c r="BF254" s="7"/>
      <c r="BG254" s="7">
        <v>0</v>
      </c>
      <c r="BH254" s="7"/>
      <c r="BI254" s="7">
        <v>0</v>
      </c>
      <c r="BJ254" s="7"/>
      <c r="BK254" s="7">
        <v>0</v>
      </c>
      <c r="BL254" s="7"/>
      <c r="BM254" s="7">
        <v>0</v>
      </c>
      <c r="BN254" s="7"/>
      <c r="BO254" s="7">
        <v>0</v>
      </c>
      <c r="BP254" s="7"/>
      <c r="BQ254" s="7">
        <v>0</v>
      </c>
      <c r="BR254" s="7"/>
      <c r="BS254" s="7">
        <v>0</v>
      </c>
      <c r="BT254" s="7"/>
      <c r="BU254" s="7">
        <v>0</v>
      </c>
      <c r="BV254" s="7"/>
      <c r="BW254" s="7">
        <v>0</v>
      </c>
      <c r="BX254" s="7"/>
      <c r="BY254" s="7">
        <v>0</v>
      </c>
      <c r="BZ254" s="7"/>
      <c r="CA254" s="7">
        <v>0</v>
      </c>
      <c r="CB254" s="7"/>
      <c r="CC254" s="7">
        <v>0</v>
      </c>
      <c r="CD254" s="7"/>
      <c r="CE254" s="7">
        <v>0</v>
      </c>
    </row>
    <row r="255" spans="1:83">
      <c r="A255" s="4" t="s">
        <v>294</v>
      </c>
      <c r="B255" s="6">
        <v>287</v>
      </c>
      <c r="C255" s="7">
        <v>4.9478363006326001E-3</v>
      </c>
      <c r="D255" s="7">
        <v>5.7999977747111601E-3</v>
      </c>
      <c r="E255" s="7">
        <v>4.9478363006326001E-3</v>
      </c>
      <c r="F255" s="7">
        <v>5.7999977747111601E-3</v>
      </c>
      <c r="G255" s="7">
        <v>4.9478363006326001E-3</v>
      </c>
      <c r="H255" s="7">
        <v>5.7999977747111601E-3</v>
      </c>
      <c r="I255" s="7">
        <v>4.9478363006326001E-3</v>
      </c>
      <c r="J255" s="7">
        <v>5.7999977747111601E-3</v>
      </c>
      <c r="K255" s="7">
        <v>4.9478363006326001E-3</v>
      </c>
      <c r="L255" s="7">
        <v>5.7999977747111601E-3</v>
      </c>
      <c r="M255" s="7">
        <v>4.9478363006326001E-3</v>
      </c>
      <c r="N255" s="7">
        <v>5.7999977747111601E-3</v>
      </c>
      <c r="O255" s="7">
        <v>4.9478363006326001E-3</v>
      </c>
      <c r="P255" s="7">
        <v>5.7999977747111601E-3</v>
      </c>
      <c r="Q255" s="7">
        <v>4.9478363006326001E-3</v>
      </c>
      <c r="R255" s="7">
        <v>5.7999977747111601E-3</v>
      </c>
      <c r="S255" s="7">
        <v>4.9478363006326001E-3</v>
      </c>
      <c r="T255" s="7">
        <v>5.7999977747111601E-3</v>
      </c>
      <c r="U255" s="7">
        <v>4.9478363006326001E-3</v>
      </c>
      <c r="V255" s="7">
        <v>5.7999977747111601E-3</v>
      </c>
      <c r="W255" s="7">
        <v>4.9478363006326001E-3</v>
      </c>
      <c r="X255" s="7">
        <v>5.7999977747111601E-3</v>
      </c>
      <c r="Y255" s="7">
        <v>4.9478363006326001E-3</v>
      </c>
      <c r="Z255" s="7">
        <v>5.7999977747111601E-3</v>
      </c>
      <c r="AA255" s="7">
        <v>4.9478363006326001E-3</v>
      </c>
      <c r="AB255" s="7">
        <v>5.7999977747111601E-3</v>
      </c>
      <c r="AC255" s="7">
        <v>4.8884084434567899E-3</v>
      </c>
      <c r="AD255" s="7">
        <v>5.7999977747111601E-3</v>
      </c>
      <c r="AE255" s="7">
        <v>4.5580627347092803E-3</v>
      </c>
      <c r="AF255" s="7">
        <v>5.7999977747111601E-3</v>
      </c>
      <c r="AG255" s="7">
        <v>4.5124973811681698E-3</v>
      </c>
      <c r="AH255" s="7">
        <v>5.7999977747111601E-3</v>
      </c>
      <c r="AI255" s="7">
        <v>4.50028818858224E-3</v>
      </c>
      <c r="AJ255" s="7">
        <v>5.7839803885251298E-3</v>
      </c>
      <c r="AK255" s="7">
        <v>4.47551247076379E-3</v>
      </c>
      <c r="AL255" s="7">
        <v>5.7601167062959098E-3</v>
      </c>
      <c r="AM255" s="7">
        <v>4.43542016195877E-3</v>
      </c>
      <c r="AN255" s="7">
        <v>5.7130235455366499E-3</v>
      </c>
      <c r="AO255" s="7">
        <v>4.39613396621291E-3</v>
      </c>
      <c r="AP255" s="7">
        <v>5.6233674329483297E-3</v>
      </c>
      <c r="AQ255" s="7">
        <v>4.3455221375593798E-3</v>
      </c>
      <c r="AR255" s="7">
        <v>5.5026979526698596E-3</v>
      </c>
      <c r="AS255" s="7">
        <v>4.31409405103126E-3</v>
      </c>
      <c r="AT255" s="7">
        <v>5.3809255878496803E-3</v>
      </c>
      <c r="AU255" s="7">
        <v>4.2895491121993203E-3</v>
      </c>
      <c r="AV255" s="7">
        <v>5.28687369309855E-3</v>
      </c>
      <c r="AW255" s="7">
        <v>4.2658256370593298E-3</v>
      </c>
      <c r="AX255" s="7">
        <v>5.2261372568730398E-3</v>
      </c>
      <c r="AY255" s="7">
        <v>4.2557340675171999E-3</v>
      </c>
      <c r="AZ255" s="7">
        <v>5.1463601650019201E-3</v>
      </c>
      <c r="BA255" s="7">
        <v>4.18659658712244E-3</v>
      </c>
      <c r="BB255" s="7">
        <v>4.93038427964797E-3</v>
      </c>
      <c r="BC255" s="7">
        <v>4.1251365390398698E-3</v>
      </c>
      <c r="BD255" s="7">
        <v>4.4268214867345598E-3</v>
      </c>
      <c r="BE255" s="7">
        <v>3.6350610226763402E-3</v>
      </c>
      <c r="BF255" s="7">
        <v>3.5976950203470098E-3</v>
      </c>
      <c r="BG255" s="7">
        <v>3.3279937567527798E-3</v>
      </c>
      <c r="BH255" s="7">
        <v>2.5583941870949102E-3</v>
      </c>
      <c r="BI255" s="7">
        <v>2.6172183753213401E-3</v>
      </c>
      <c r="BJ255" s="7">
        <v>1.48936755405624E-3</v>
      </c>
      <c r="BK255" s="7">
        <v>1.7648883265011901E-3</v>
      </c>
      <c r="BL255" s="7">
        <v>6.3087139360113202E-4</v>
      </c>
      <c r="BM255" s="7">
        <v>1.0184242902958401E-3</v>
      </c>
      <c r="BN255" s="7">
        <v>2.0714882408812401E-4</v>
      </c>
      <c r="BO255" s="7">
        <v>4.1204640953144403E-4</v>
      </c>
      <c r="BP255" s="7">
        <v>3.8895369729423299E-5</v>
      </c>
      <c r="BQ255" s="7">
        <v>4.51629458621589E-5</v>
      </c>
      <c r="BR255" s="7">
        <v>7.2590756152657801E-6</v>
      </c>
      <c r="BS255" s="7">
        <v>4.7602207679733597E-6</v>
      </c>
      <c r="BT255" s="7">
        <v>1.08027809839614E-6</v>
      </c>
      <c r="BU255" s="7">
        <v>1.6095449741035501E-6</v>
      </c>
      <c r="BV255" s="7">
        <v>0</v>
      </c>
      <c r="BW255" s="7">
        <v>0</v>
      </c>
      <c r="BX255" s="7">
        <v>0</v>
      </c>
      <c r="BY255" s="7">
        <v>0</v>
      </c>
      <c r="BZ255" s="7">
        <v>0</v>
      </c>
      <c r="CA255" s="7">
        <v>0</v>
      </c>
      <c r="CB255" s="7">
        <v>0</v>
      </c>
      <c r="CC255" s="7">
        <v>0</v>
      </c>
      <c r="CD255" s="7"/>
      <c r="CE255" s="7">
        <v>0</v>
      </c>
    </row>
    <row r="256" spans="1:83">
      <c r="A256" s="4" t="s">
        <v>295</v>
      </c>
      <c r="B256" s="6">
        <v>300</v>
      </c>
      <c r="C256" s="7">
        <v>5.69241177340153E-3</v>
      </c>
      <c r="D256" s="7">
        <v>5.9537695237623697E-3</v>
      </c>
      <c r="E256" s="7">
        <v>5.69241177340153E-3</v>
      </c>
      <c r="F256" s="7">
        <v>5.9537695237623697E-3</v>
      </c>
      <c r="G256" s="7">
        <v>5.69241177340153E-3</v>
      </c>
      <c r="H256" s="7">
        <v>5.9537695237623697E-3</v>
      </c>
      <c r="I256" s="7">
        <v>5.69241177340153E-3</v>
      </c>
      <c r="J256" s="7">
        <v>5.9537695237623697E-3</v>
      </c>
      <c r="K256" s="7">
        <v>5.69241177340153E-3</v>
      </c>
      <c r="L256" s="7">
        <v>5.9537695237623697E-3</v>
      </c>
      <c r="M256" s="7">
        <v>5.69241177340153E-3</v>
      </c>
      <c r="N256" s="7">
        <v>5.9537695237623697E-3</v>
      </c>
      <c r="O256" s="7">
        <v>5.69241177340153E-3</v>
      </c>
      <c r="P256" s="7">
        <v>5.9537695237623697E-3</v>
      </c>
      <c r="Q256" s="7">
        <v>5.69241177340153E-3</v>
      </c>
      <c r="R256" s="7">
        <v>5.9537695237623697E-3</v>
      </c>
      <c r="S256" s="7">
        <v>5.69241177340153E-3</v>
      </c>
      <c r="T256" s="7">
        <v>5.9537695237623697E-3</v>
      </c>
      <c r="U256" s="7">
        <v>5.69241177340153E-3</v>
      </c>
      <c r="V256" s="7">
        <v>5.9537695237623697E-3</v>
      </c>
      <c r="W256" s="7">
        <v>5.69241177340153E-3</v>
      </c>
      <c r="X256" s="7">
        <v>5.9537695237623697E-3</v>
      </c>
      <c r="Y256" s="7">
        <v>5.69241177340153E-3</v>
      </c>
      <c r="Z256" s="7">
        <v>5.9537695237623697E-3</v>
      </c>
      <c r="AA256" s="7">
        <v>5.69241177340153E-3</v>
      </c>
      <c r="AB256" s="7">
        <v>5.9537695237623697E-3</v>
      </c>
      <c r="AC256" s="7">
        <v>5.69241177340153E-3</v>
      </c>
      <c r="AD256" s="7">
        <v>5.9537695237623697E-3</v>
      </c>
      <c r="AE256" s="7">
        <v>5.5284978672108503E-3</v>
      </c>
      <c r="AF256" s="7">
        <v>5.9537695237623697E-3</v>
      </c>
      <c r="AG256" s="7">
        <v>5.5284978672108503E-3</v>
      </c>
      <c r="AH256" s="7">
        <v>5.9537695237623697E-3</v>
      </c>
      <c r="AI256" s="7">
        <v>5.45570004173517E-3</v>
      </c>
      <c r="AJ256" s="7">
        <v>5.9356164860848801E-3</v>
      </c>
      <c r="AK256" s="7">
        <v>5.44431514375844E-3</v>
      </c>
      <c r="AL256" s="7">
        <v>5.9162090123372202E-3</v>
      </c>
      <c r="AM256" s="7">
        <v>5.4159158531149696E-3</v>
      </c>
      <c r="AN256" s="7">
        <v>5.8913106943670303E-3</v>
      </c>
      <c r="AO256" s="7">
        <v>5.3899635435035896E-3</v>
      </c>
      <c r="AP256" s="7">
        <v>5.8549474886858003E-3</v>
      </c>
      <c r="AQ256" s="7">
        <v>5.3604961216483097E-3</v>
      </c>
      <c r="AR256" s="7">
        <v>5.7944040803782296E-3</v>
      </c>
      <c r="AS256" s="7">
        <v>4.9648495257170596E-3</v>
      </c>
      <c r="AT256" s="7">
        <v>5.7137813791531197E-3</v>
      </c>
      <c r="AU256" s="7">
        <v>4.8553169196122303E-3</v>
      </c>
      <c r="AV256" s="7">
        <v>5.6002429322071397E-3</v>
      </c>
      <c r="AW256" s="7">
        <v>4.8226432207886302E-3</v>
      </c>
      <c r="AX256" s="7">
        <v>5.4185650530799703E-3</v>
      </c>
      <c r="AY256" s="7">
        <v>4.6342862631164701E-3</v>
      </c>
      <c r="AZ256" s="7">
        <v>5.1218200015090698E-3</v>
      </c>
      <c r="BA256" s="7">
        <v>4.0020515152147697E-3</v>
      </c>
      <c r="BB256" s="7">
        <v>4.7163442352463596E-3</v>
      </c>
      <c r="BC256" s="7">
        <v>3.9613481293723904E-3</v>
      </c>
      <c r="BD256" s="7">
        <v>4.1721814059351497E-3</v>
      </c>
      <c r="BE256" s="7">
        <v>3.4920474417415499E-3</v>
      </c>
      <c r="BF256" s="7">
        <v>3.4071791540555298E-3</v>
      </c>
      <c r="BG256" s="7">
        <v>3.1825087164704001E-3</v>
      </c>
      <c r="BH256" s="7">
        <v>2.44365727950569E-3</v>
      </c>
      <c r="BI256" s="7">
        <v>2.5447672494799101E-3</v>
      </c>
      <c r="BJ256" s="7">
        <v>1.42984227616683E-3</v>
      </c>
      <c r="BK256" s="7">
        <v>1.7604220864076E-3</v>
      </c>
      <c r="BL256" s="7">
        <v>6.1293482643685101E-4</v>
      </c>
      <c r="BM256" s="7">
        <v>1.0219151580449001E-3</v>
      </c>
      <c r="BN256" s="7">
        <v>2.01078853993289E-4</v>
      </c>
      <c r="BO256" s="7">
        <v>4.1472058527941297E-4</v>
      </c>
      <c r="BP256" s="7">
        <v>3.7782943140158099E-5</v>
      </c>
      <c r="BQ256" s="7">
        <v>4.5461946880849903E-5</v>
      </c>
      <c r="BR256" s="7">
        <v>7.2590756152657801E-6</v>
      </c>
      <c r="BS256" s="7">
        <v>4.7602207679733597E-6</v>
      </c>
      <c r="BT256" s="7">
        <v>1.08027809839614E-6</v>
      </c>
      <c r="BU256" s="7">
        <v>1.6095449741035501E-6</v>
      </c>
      <c r="BV256" s="7">
        <v>0</v>
      </c>
      <c r="BW256" s="7">
        <v>0</v>
      </c>
      <c r="BX256" s="7">
        <v>0</v>
      </c>
      <c r="BY256" s="7">
        <v>0</v>
      </c>
      <c r="BZ256" s="7">
        <v>0</v>
      </c>
      <c r="CA256" s="7">
        <v>0</v>
      </c>
      <c r="CB256" s="7">
        <v>0</v>
      </c>
      <c r="CC256" s="7">
        <v>0</v>
      </c>
      <c r="CD256" s="7"/>
      <c r="CE256" s="7">
        <v>0</v>
      </c>
    </row>
    <row r="257" spans="1:83">
      <c r="A257" s="4" t="s">
        <v>296</v>
      </c>
      <c r="B257" s="6">
        <v>285</v>
      </c>
      <c r="C257" s="7">
        <v>5.78406498755936E-3</v>
      </c>
      <c r="D257" s="7">
        <v>8.4636518306956104E-3</v>
      </c>
      <c r="E257" s="7">
        <v>5.78406498755936E-3</v>
      </c>
      <c r="F257" s="7">
        <v>8.4636518306956104E-3</v>
      </c>
      <c r="G257" s="7">
        <v>5.78406498755936E-3</v>
      </c>
      <c r="H257" s="7">
        <v>8.4636518306956104E-3</v>
      </c>
      <c r="I257" s="7">
        <v>5.78406498755936E-3</v>
      </c>
      <c r="J257" s="7">
        <v>8.4636518306956104E-3</v>
      </c>
      <c r="K257" s="7">
        <v>5.78406498755936E-3</v>
      </c>
      <c r="L257" s="7">
        <v>8.4636518306956104E-3</v>
      </c>
      <c r="M257" s="7">
        <v>5.78406498755936E-3</v>
      </c>
      <c r="N257" s="7">
        <v>8.4636518306956104E-3</v>
      </c>
      <c r="O257" s="7">
        <v>5.78406498755936E-3</v>
      </c>
      <c r="P257" s="7">
        <v>8.4636518306956104E-3</v>
      </c>
      <c r="Q257" s="7">
        <v>5.78406498755936E-3</v>
      </c>
      <c r="R257" s="7">
        <v>8.4636518306956104E-3</v>
      </c>
      <c r="S257" s="7">
        <v>5.78406498755936E-3</v>
      </c>
      <c r="T257" s="7">
        <v>8.4636518306956104E-3</v>
      </c>
      <c r="U257" s="7">
        <v>5.78406498755936E-3</v>
      </c>
      <c r="V257" s="7">
        <v>8.4636518306956104E-3</v>
      </c>
      <c r="W257" s="7">
        <v>5.78406498755936E-3</v>
      </c>
      <c r="X257" s="7">
        <v>8.4636518306956104E-3</v>
      </c>
      <c r="Y257" s="7">
        <v>5.78406498755936E-3</v>
      </c>
      <c r="Z257" s="7">
        <v>8.4636518306956104E-3</v>
      </c>
      <c r="AA257" s="7">
        <v>5.7307752995941303E-3</v>
      </c>
      <c r="AB257" s="7">
        <v>8.4636518306956104E-3</v>
      </c>
      <c r="AC257" s="7">
        <v>5.7123777233855201E-3</v>
      </c>
      <c r="AD257" s="7">
        <v>8.4636518306956104E-3</v>
      </c>
      <c r="AE257" s="7">
        <v>5.6712688026598103E-3</v>
      </c>
      <c r="AF257" s="7">
        <v>8.4636518306956104E-3</v>
      </c>
      <c r="AG257" s="7">
        <v>5.5142869732589398E-3</v>
      </c>
      <c r="AH257" s="7">
        <v>8.4636518306956104E-3</v>
      </c>
      <c r="AI257" s="7">
        <v>5.4465012126150699E-3</v>
      </c>
      <c r="AJ257" s="7">
        <v>8.4444309672723795E-3</v>
      </c>
      <c r="AK257" s="7">
        <v>5.4216357226234899E-3</v>
      </c>
      <c r="AL257" s="7">
        <v>8.4220184335938204E-3</v>
      </c>
      <c r="AM257" s="7">
        <v>5.39051586305194E-3</v>
      </c>
      <c r="AN257" s="7">
        <v>8.2581875478321305E-3</v>
      </c>
      <c r="AO257" s="7">
        <v>5.3589880642341504E-3</v>
      </c>
      <c r="AP257" s="7">
        <v>7.76417248908008E-3</v>
      </c>
      <c r="AQ257" s="7">
        <v>5.3067447246353001E-3</v>
      </c>
      <c r="AR257" s="7">
        <v>6.9102649970846303E-3</v>
      </c>
      <c r="AS257" s="7">
        <v>4.7700085732150597E-3</v>
      </c>
      <c r="AT257" s="7">
        <v>5.9969014501472804E-3</v>
      </c>
      <c r="AU257" s="7">
        <v>4.6778830139483701E-3</v>
      </c>
      <c r="AV257" s="7">
        <v>5.3108172005222297E-3</v>
      </c>
      <c r="AW257" s="7">
        <v>4.6460876201493001E-3</v>
      </c>
      <c r="AX257" s="7">
        <v>4.8875320416678801E-3</v>
      </c>
      <c r="AY257" s="7">
        <v>4.4581286928781997E-3</v>
      </c>
      <c r="AZ257" s="7">
        <v>4.5457123674762E-3</v>
      </c>
      <c r="BA257" s="7">
        <v>3.82739329285566E-3</v>
      </c>
      <c r="BB257" s="7">
        <v>4.15746437031707E-3</v>
      </c>
      <c r="BC257" s="7">
        <v>3.7872777335301402E-3</v>
      </c>
      <c r="BD257" s="7">
        <v>3.6486873480534102E-3</v>
      </c>
      <c r="BE257" s="7">
        <v>3.31836139598677E-3</v>
      </c>
      <c r="BF257" s="7">
        <v>2.96719194085582E-3</v>
      </c>
      <c r="BG257" s="7">
        <v>3.0230839360051499E-3</v>
      </c>
      <c r="BH257" s="7">
        <v>2.1386934523543902E-3</v>
      </c>
      <c r="BI257" s="7">
        <v>2.45020751012096E-3</v>
      </c>
      <c r="BJ257" s="7">
        <v>1.2647888750332999E-3</v>
      </c>
      <c r="BK257" s="7">
        <v>1.74588234937454E-3</v>
      </c>
      <c r="BL257" s="7">
        <v>5.5707279084113296E-4</v>
      </c>
      <c r="BM257" s="7">
        <v>1.0194447691928999E-3</v>
      </c>
      <c r="BN257" s="7">
        <v>1.8810996242769499E-4</v>
      </c>
      <c r="BO257" s="7">
        <v>4.1492926450099399E-4</v>
      </c>
      <c r="BP257" s="7">
        <v>3.5445237463044999E-5</v>
      </c>
      <c r="BQ257" s="7">
        <v>4.5461946880849903E-5</v>
      </c>
      <c r="BR257" s="7">
        <v>7.0633994181767497E-6</v>
      </c>
      <c r="BS257" s="7">
        <v>4.7602207679733597E-6</v>
      </c>
      <c r="BT257" s="7">
        <v>1.08027809839614E-6</v>
      </c>
      <c r="BU257" s="7">
        <v>1.6095449741035501E-6</v>
      </c>
      <c r="BV257" s="7">
        <v>0</v>
      </c>
      <c r="BW257" s="7">
        <v>0</v>
      </c>
      <c r="BX257" s="7">
        <v>0</v>
      </c>
      <c r="BY257" s="7">
        <v>0</v>
      </c>
      <c r="BZ257" s="7">
        <v>0</v>
      </c>
      <c r="CA257" s="7">
        <v>0</v>
      </c>
      <c r="CB257" s="7">
        <v>0</v>
      </c>
      <c r="CC257" s="7">
        <v>0</v>
      </c>
      <c r="CD257" s="7"/>
      <c r="CE257" s="7">
        <v>0</v>
      </c>
    </row>
    <row r="258" spans="1:83">
      <c r="A258" s="4" t="s">
        <v>297</v>
      </c>
      <c r="B258" s="6">
        <v>295</v>
      </c>
      <c r="C258" s="7">
        <v>5.9162412384425097E-3</v>
      </c>
      <c r="D258" s="7">
        <v>7.4574398689347104E-3</v>
      </c>
      <c r="E258" s="7">
        <v>5.9162412384425097E-3</v>
      </c>
      <c r="F258" s="7">
        <v>7.4574398689347104E-3</v>
      </c>
      <c r="G258" s="7">
        <v>5.9162412384425097E-3</v>
      </c>
      <c r="H258" s="7">
        <v>7.4574398689347104E-3</v>
      </c>
      <c r="I258" s="7">
        <v>5.9162412384425097E-3</v>
      </c>
      <c r="J258" s="7">
        <v>7.4574398689347104E-3</v>
      </c>
      <c r="K258" s="7">
        <v>5.9162412384425097E-3</v>
      </c>
      <c r="L258" s="7">
        <v>7.4574398689347104E-3</v>
      </c>
      <c r="M258" s="7">
        <v>5.9162412384425097E-3</v>
      </c>
      <c r="N258" s="7">
        <v>7.4574398689347104E-3</v>
      </c>
      <c r="O258" s="7">
        <v>5.9162412384425097E-3</v>
      </c>
      <c r="P258" s="7">
        <v>7.4574398689347104E-3</v>
      </c>
      <c r="Q258" s="7">
        <v>5.9162412384425097E-3</v>
      </c>
      <c r="R258" s="7">
        <v>7.4574398689347104E-3</v>
      </c>
      <c r="S258" s="7">
        <v>5.9162412384425097E-3</v>
      </c>
      <c r="T258" s="7">
        <v>7.4574398689347104E-3</v>
      </c>
      <c r="U258" s="7">
        <v>5.9162412384425097E-3</v>
      </c>
      <c r="V258" s="7">
        <v>7.4574398689347104E-3</v>
      </c>
      <c r="W258" s="7">
        <v>5.9162412384425097E-3</v>
      </c>
      <c r="X258" s="7">
        <v>7.4574398689347104E-3</v>
      </c>
      <c r="Y258" s="7">
        <v>5.6974887199965898E-3</v>
      </c>
      <c r="Z258" s="7">
        <v>7.4574398689347104E-3</v>
      </c>
      <c r="AA258" s="7">
        <v>5.6894274733599697E-3</v>
      </c>
      <c r="AB258" s="7">
        <v>7.4574398689347104E-3</v>
      </c>
      <c r="AC258" s="7">
        <v>5.4151675163740904E-3</v>
      </c>
      <c r="AD258" s="7">
        <v>7.4574398689347104E-3</v>
      </c>
      <c r="AE258" s="7">
        <v>5.3970173179522197E-3</v>
      </c>
      <c r="AF258" s="7">
        <v>7.4574398689347104E-3</v>
      </c>
      <c r="AG258" s="7">
        <v>5.2603199991646202E-3</v>
      </c>
      <c r="AH258" s="7">
        <v>7.4574398689347104E-3</v>
      </c>
      <c r="AI258" s="7">
        <v>5.2023689793870703E-3</v>
      </c>
      <c r="AJ258" s="7">
        <v>7.4424903084944196E-3</v>
      </c>
      <c r="AK258" s="7">
        <v>5.1643453966008796E-3</v>
      </c>
      <c r="AL258" s="7">
        <v>7.1676065308418201E-3</v>
      </c>
      <c r="AM258" s="7">
        <v>5.1235934243844998E-3</v>
      </c>
      <c r="AN258" s="7">
        <v>6.3741163274439998E-3</v>
      </c>
      <c r="AO258" s="7">
        <v>5.0775422167821001E-3</v>
      </c>
      <c r="AP258" s="7">
        <v>4.9888857544112299E-3</v>
      </c>
      <c r="AQ258" s="7">
        <v>3.9877752818821598E-3</v>
      </c>
      <c r="AR258" s="7">
        <v>3.55571055183471E-3</v>
      </c>
      <c r="AS258" s="7">
        <v>3.8534759913057101E-3</v>
      </c>
      <c r="AT258" s="7">
        <v>2.4787802684404598E-3</v>
      </c>
      <c r="AU258" s="7">
        <v>3.8204165193208199E-3</v>
      </c>
      <c r="AV258" s="7">
        <v>1.9311219529320599E-3</v>
      </c>
      <c r="AW258" s="7">
        <v>3.7670887253205099E-3</v>
      </c>
      <c r="AX258" s="7">
        <v>1.6210680113138999E-3</v>
      </c>
      <c r="AY258" s="7">
        <v>2.2219735390967602E-3</v>
      </c>
      <c r="AZ258" s="7">
        <v>1.3884446775909499E-3</v>
      </c>
      <c r="BA258" s="7">
        <v>2.09887897967164E-3</v>
      </c>
      <c r="BB258" s="7">
        <v>1.13400624522747E-3</v>
      </c>
      <c r="BC258" s="7">
        <v>1.5538383501761399E-3</v>
      </c>
      <c r="BD258" s="7">
        <v>8.9950506964108195E-4</v>
      </c>
      <c r="BE258" s="7">
        <v>1.13970366151254E-3</v>
      </c>
      <c r="BF258" s="7">
        <v>6.9325442487399799E-4</v>
      </c>
      <c r="BG258" s="7">
        <v>9.9080934844591908E-4</v>
      </c>
      <c r="BH258" s="7">
        <v>4.9882577899439996E-4</v>
      </c>
      <c r="BI258" s="7">
        <v>7.8921467412143196E-4</v>
      </c>
      <c r="BJ258" s="7">
        <v>3.15611690212665E-4</v>
      </c>
      <c r="BK258" s="7">
        <v>6.2238674142663195E-4</v>
      </c>
      <c r="BL258" s="7">
        <v>1.6894677906791701E-4</v>
      </c>
      <c r="BM258" s="7">
        <v>3.1032982091891599E-4</v>
      </c>
      <c r="BN258" s="7">
        <v>8.8388433612428605E-5</v>
      </c>
      <c r="BO258" s="7">
        <v>8.9417263351932006E-5</v>
      </c>
      <c r="BP258" s="7">
        <v>2.1730249636568101E-5</v>
      </c>
      <c r="BQ258" s="7">
        <v>4.0448413425979003E-6</v>
      </c>
      <c r="BR258" s="7">
        <v>6.1112184940980301E-6</v>
      </c>
      <c r="BS258" s="7">
        <v>1.0652072146493301E-6</v>
      </c>
      <c r="BT258" s="7">
        <v>1.08027809839614E-6</v>
      </c>
      <c r="BU258" s="7">
        <v>2.51194059232721E-7</v>
      </c>
      <c r="BV258" s="7">
        <v>0</v>
      </c>
      <c r="BW258" s="7">
        <v>0</v>
      </c>
      <c r="BX258" s="7">
        <v>0</v>
      </c>
      <c r="BY258" s="7">
        <v>0</v>
      </c>
      <c r="BZ258" s="7">
        <v>0</v>
      </c>
      <c r="CA258" s="7">
        <v>0</v>
      </c>
      <c r="CB258" s="7">
        <v>0</v>
      </c>
      <c r="CC258" s="7">
        <v>0</v>
      </c>
      <c r="CD258" s="7"/>
      <c r="CE258" s="7">
        <v>0</v>
      </c>
    </row>
    <row r="259" spans="1:83">
      <c r="A259" s="4" t="s">
        <v>298</v>
      </c>
      <c r="B259" s="6">
        <v>658</v>
      </c>
      <c r="C259" s="7">
        <v>3.5119978666513299E-2</v>
      </c>
      <c r="D259" s="7">
        <v>1.0790961964956E-2</v>
      </c>
      <c r="E259" s="7">
        <v>3.5119978666513299E-2</v>
      </c>
      <c r="F259" s="7">
        <v>1.0790961964956E-2</v>
      </c>
      <c r="G259" s="7">
        <v>3.5119966026134E-2</v>
      </c>
      <c r="H259" s="7">
        <v>1.0790961964956E-2</v>
      </c>
      <c r="I259" s="7">
        <v>3.5119948711911902E-2</v>
      </c>
      <c r="J259" s="7">
        <v>1.0790961964956E-2</v>
      </c>
      <c r="K259" s="7">
        <v>3.5119795330037402E-2</v>
      </c>
      <c r="L259" s="7">
        <v>1.0790961964956E-2</v>
      </c>
      <c r="M259" s="7">
        <v>3.5119668458061699E-2</v>
      </c>
      <c r="N259" s="7">
        <v>1.0790961964956E-2</v>
      </c>
      <c r="O259" s="7">
        <v>3.5119309812063002E-2</v>
      </c>
      <c r="P259" s="7">
        <v>1.0790961964956E-2</v>
      </c>
      <c r="Q259" s="7">
        <v>3.5118610655992498E-2</v>
      </c>
      <c r="R259" s="7">
        <v>1.0790961964956E-2</v>
      </c>
      <c r="S259" s="7">
        <v>3.5117237308142001E-2</v>
      </c>
      <c r="T259" s="7">
        <v>1.0790961964956E-2</v>
      </c>
      <c r="U259" s="7">
        <v>3.5096074092255701E-2</v>
      </c>
      <c r="V259" s="7">
        <v>1.0790961964956E-2</v>
      </c>
      <c r="W259" s="7">
        <v>3.1091644056467801E-2</v>
      </c>
      <c r="X259" s="7">
        <v>1.0790961964956E-2</v>
      </c>
      <c r="Y259" s="7">
        <v>2.3065017645167201E-2</v>
      </c>
      <c r="Z259" s="7">
        <v>8.1394021051216705E-3</v>
      </c>
      <c r="AA259" s="7">
        <v>2.0433483436894401E-2</v>
      </c>
      <c r="AB259" s="7">
        <v>5.9890903162276897E-3</v>
      </c>
      <c r="AC259" s="7">
        <v>1.63706628583935E-2</v>
      </c>
      <c r="AD259" s="7">
        <v>4.2452711931906103E-3</v>
      </c>
      <c r="AE259" s="7">
        <v>1.2827528954590099E-2</v>
      </c>
      <c r="AF259" s="7">
        <v>2.8311017924667098E-3</v>
      </c>
      <c r="AG259" s="7">
        <v>9.8585233703541199E-3</v>
      </c>
      <c r="AH259" s="7">
        <v>1.6842654792711301E-3</v>
      </c>
      <c r="AI259" s="7">
        <v>8.6210132018101297E-3</v>
      </c>
      <c r="AJ259" s="7">
        <v>7.5422588953689496E-4</v>
      </c>
      <c r="AK259" s="7">
        <v>7.9569381545033496E-3</v>
      </c>
      <c r="AL259" s="7">
        <v>0</v>
      </c>
      <c r="AM259" s="7">
        <v>7.9051859516506492E-3</v>
      </c>
      <c r="AN259" s="7">
        <v>0</v>
      </c>
      <c r="AO259" s="7">
        <v>7.7034613805854E-3</v>
      </c>
      <c r="AP259" s="7">
        <v>0</v>
      </c>
      <c r="AQ259" s="7">
        <v>7.5966301853479298E-3</v>
      </c>
      <c r="AR259" s="7">
        <v>0</v>
      </c>
      <c r="AS259" s="7">
        <v>6.05848665152681E-3</v>
      </c>
      <c r="AT259" s="7">
        <v>0</v>
      </c>
      <c r="AU259" s="7">
        <v>4.9508742289100299E-3</v>
      </c>
      <c r="AV259" s="7">
        <v>0</v>
      </c>
      <c r="AW259" s="7">
        <v>4.7360287239672297E-3</v>
      </c>
      <c r="AX259" s="7">
        <v>0</v>
      </c>
      <c r="AY259" s="7">
        <v>4.5547646073299097E-3</v>
      </c>
      <c r="AZ259" s="7">
        <v>0</v>
      </c>
      <c r="BA259" s="7">
        <v>3.84929799237179E-3</v>
      </c>
      <c r="BB259" s="7">
        <v>0</v>
      </c>
      <c r="BC259" s="7">
        <v>3.2808415921246098E-3</v>
      </c>
      <c r="BD259" s="7">
        <v>0</v>
      </c>
      <c r="BE259" s="7">
        <v>2.9067400227640698E-3</v>
      </c>
      <c r="BF259" s="7">
        <v>0</v>
      </c>
      <c r="BG259" s="7">
        <v>2.6354341120672902E-3</v>
      </c>
      <c r="BH259" s="7">
        <v>0</v>
      </c>
      <c r="BI259" s="7">
        <v>1.9440208544527101E-3</v>
      </c>
      <c r="BJ259" s="7">
        <v>0</v>
      </c>
      <c r="BK259" s="7">
        <v>1.4627438361092999E-3</v>
      </c>
      <c r="BL259" s="7">
        <v>0</v>
      </c>
      <c r="BM259" s="7">
        <v>9.6813614388285699E-4</v>
      </c>
      <c r="BN259" s="7">
        <v>0</v>
      </c>
      <c r="BO259" s="7">
        <v>3.9148312298308198E-4</v>
      </c>
      <c r="BP259" s="7">
        <v>0</v>
      </c>
      <c r="BQ259" s="7">
        <v>4.5461946880849903E-5</v>
      </c>
      <c r="BR259" s="7">
        <v>0</v>
      </c>
      <c r="BS259" s="7">
        <v>4.7602207679733597E-6</v>
      </c>
      <c r="BT259" s="7">
        <v>0</v>
      </c>
      <c r="BU259" s="7">
        <v>1.6095449741035501E-6</v>
      </c>
      <c r="BV259" s="7">
        <v>0</v>
      </c>
      <c r="BW259" s="7">
        <v>0</v>
      </c>
      <c r="BX259" s="7">
        <v>0</v>
      </c>
      <c r="BY259" s="7">
        <v>0</v>
      </c>
      <c r="BZ259" s="7">
        <v>0</v>
      </c>
      <c r="CA259" s="7">
        <v>0</v>
      </c>
      <c r="CB259" s="7">
        <v>0</v>
      </c>
      <c r="CC259" s="7">
        <v>0</v>
      </c>
      <c r="CD259" s="7"/>
      <c r="CE259" s="7">
        <v>0</v>
      </c>
    </row>
    <row r="260" spans="1:83">
      <c r="A260" s="4" t="s">
        <v>300</v>
      </c>
      <c r="B260" s="6">
        <v>286</v>
      </c>
      <c r="C260" s="7">
        <v>4.9204299998578099E-3</v>
      </c>
      <c r="D260" s="7">
        <v>5.6974111653788203E-3</v>
      </c>
      <c r="E260" s="7">
        <v>4.9204299998578099E-3</v>
      </c>
      <c r="F260" s="7">
        <v>5.6974111653788203E-3</v>
      </c>
      <c r="G260" s="7">
        <v>4.9204299998578099E-3</v>
      </c>
      <c r="H260" s="7">
        <v>5.6974111653788203E-3</v>
      </c>
      <c r="I260" s="7">
        <v>4.9204299998578099E-3</v>
      </c>
      <c r="J260" s="7">
        <v>5.6974111653788203E-3</v>
      </c>
      <c r="K260" s="7">
        <v>4.9204299998578099E-3</v>
      </c>
      <c r="L260" s="7">
        <v>5.6974111653788203E-3</v>
      </c>
      <c r="M260" s="7">
        <v>4.9204299998578099E-3</v>
      </c>
      <c r="N260" s="7">
        <v>5.6974111653788203E-3</v>
      </c>
      <c r="O260" s="7">
        <v>4.9204299998578099E-3</v>
      </c>
      <c r="P260" s="7">
        <v>5.6974111653788203E-3</v>
      </c>
      <c r="Q260" s="7">
        <v>4.9204299998578099E-3</v>
      </c>
      <c r="R260" s="7">
        <v>5.6974111653788203E-3</v>
      </c>
      <c r="S260" s="7">
        <v>4.9204299998578099E-3</v>
      </c>
      <c r="T260" s="7">
        <v>5.6974111653788203E-3</v>
      </c>
      <c r="U260" s="7">
        <v>4.9204299998578099E-3</v>
      </c>
      <c r="V260" s="7">
        <v>5.6974111653788203E-3</v>
      </c>
      <c r="W260" s="7">
        <v>4.9204299998578099E-3</v>
      </c>
      <c r="X260" s="7">
        <v>5.6974111653788203E-3</v>
      </c>
      <c r="Y260" s="7">
        <v>4.9204299998578099E-3</v>
      </c>
      <c r="Z260" s="7">
        <v>5.6974111653788203E-3</v>
      </c>
      <c r="AA260" s="7">
        <v>4.9204299998578099E-3</v>
      </c>
      <c r="AB260" s="7">
        <v>5.6974111653788203E-3</v>
      </c>
      <c r="AC260" s="7">
        <v>4.9204299998578099E-3</v>
      </c>
      <c r="AD260" s="7">
        <v>5.6974111653788203E-3</v>
      </c>
      <c r="AE260" s="7">
        <v>4.9144960084002796E-3</v>
      </c>
      <c r="AF260" s="7">
        <v>5.6974111653788203E-3</v>
      </c>
      <c r="AG260" s="7">
        <v>4.9144960084002796E-3</v>
      </c>
      <c r="AH260" s="7">
        <v>5.6956922596553801E-3</v>
      </c>
      <c r="AI260" s="7">
        <v>4.9103029129388296E-3</v>
      </c>
      <c r="AJ260" s="7">
        <v>5.6743547106942096E-3</v>
      </c>
      <c r="AK260" s="7">
        <v>4.9082696164002397E-3</v>
      </c>
      <c r="AL260" s="7">
        <v>5.6381540663735701E-3</v>
      </c>
      <c r="AM260" s="7">
        <v>4.9005318915577101E-3</v>
      </c>
      <c r="AN260" s="7">
        <v>5.5891858853236703E-3</v>
      </c>
      <c r="AO260" s="7">
        <v>4.8838949596244898E-3</v>
      </c>
      <c r="AP260" s="7">
        <v>5.5366838387498202E-3</v>
      </c>
      <c r="AQ260" s="7">
        <v>4.8623568462047798E-3</v>
      </c>
      <c r="AR260" s="7">
        <v>5.4861759585724699E-3</v>
      </c>
      <c r="AS260" s="7">
        <v>4.8366732808897903E-3</v>
      </c>
      <c r="AT260" s="7">
        <v>5.4451628755902296E-3</v>
      </c>
      <c r="AU260" s="7">
        <v>4.81808999419209E-3</v>
      </c>
      <c r="AV260" s="7">
        <v>5.40665210183504E-3</v>
      </c>
      <c r="AW260" s="7">
        <v>4.8018658257354598E-3</v>
      </c>
      <c r="AX260" s="7">
        <v>5.3414294101539698E-3</v>
      </c>
      <c r="AY260" s="7">
        <v>4.7909565868999903E-3</v>
      </c>
      <c r="AZ260" s="7">
        <v>5.2083303265459801E-3</v>
      </c>
      <c r="BA260" s="7">
        <v>4.7663456096948397E-3</v>
      </c>
      <c r="BB260" s="7">
        <v>4.9543891793448099E-3</v>
      </c>
      <c r="BC260" s="7">
        <v>4.7218465554496897E-3</v>
      </c>
      <c r="BD260" s="7">
        <v>4.4907283550927801E-3</v>
      </c>
      <c r="BE260" s="7">
        <v>4.2294893150139597E-3</v>
      </c>
      <c r="BF260" s="7">
        <v>3.70828619941055E-3</v>
      </c>
      <c r="BG260" s="7">
        <v>3.7594839326664598E-3</v>
      </c>
      <c r="BH260" s="7">
        <v>2.6544640004326999E-3</v>
      </c>
      <c r="BI260" s="7">
        <v>2.8359731903332499E-3</v>
      </c>
      <c r="BJ260" s="7">
        <v>1.53213122448532E-3</v>
      </c>
      <c r="BK260" s="7">
        <v>1.8478255772954701E-3</v>
      </c>
      <c r="BL260" s="7">
        <v>6.43965434440531E-4</v>
      </c>
      <c r="BM260" s="7">
        <v>1.0267094800316299E-3</v>
      </c>
      <c r="BN260" s="7">
        <v>2.0896118198758599E-4</v>
      </c>
      <c r="BO260" s="7">
        <v>4.1313442258072102E-4</v>
      </c>
      <c r="BP260" s="7">
        <v>3.8895369729423299E-5</v>
      </c>
      <c r="BQ260" s="7">
        <v>4.18408882533882E-5</v>
      </c>
      <c r="BR260" s="7">
        <v>7.2590756152657801E-6</v>
      </c>
      <c r="BS260" s="7">
        <v>4.7602207679733597E-6</v>
      </c>
      <c r="BT260" s="7">
        <v>1.08027809839614E-6</v>
      </c>
      <c r="BU260" s="7">
        <v>1.6095449741035501E-6</v>
      </c>
      <c r="BV260" s="7">
        <v>0</v>
      </c>
      <c r="BW260" s="7">
        <v>0</v>
      </c>
      <c r="BX260" s="7">
        <v>0</v>
      </c>
      <c r="BY260" s="7">
        <v>0</v>
      </c>
      <c r="BZ260" s="7">
        <v>0</v>
      </c>
      <c r="CA260" s="7">
        <v>0</v>
      </c>
      <c r="CB260" s="7">
        <v>0</v>
      </c>
      <c r="CC260" s="7">
        <v>0</v>
      </c>
      <c r="CD260" s="7"/>
      <c r="CE260" s="7">
        <v>0</v>
      </c>
    </row>
    <row r="261" spans="1:83">
      <c r="A261" s="4" t="s">
        <v>301</v>
      </c>
      <c r="B261" s="6">
        <v>301</v>
      </c>
      <c r="C261" s="7">
        <v>1.5001130033110901E-2</v>
      </c>
      <c r="D261" s="7">
        <v>6.9785288240543702E-3</v>
      </c>
      <c r="E261" s="7">
        <v>1.5001130033110901E-2</v>
      </c>
      <c r="F261" s="7">
        <v>6.9785288240543702E-3</v>
      </c>
      <c r="G261" s="7">
        <v>1.5001130033110901E-2</v>
      </c>
      <c r="H261" s="7">
        <v>6.9785288240543702E-3</v>
      </c>
      <c r="I261" s="7">
        <v>1.5001130033110901E-2</v>
      </c>
      <c r="J261" s="7">
        <v>6.9785288240543702E-3</v>
      </c>
      <c r="K261" s="7">
        <v>1.5001130033110901E-2</v>
      </c>
      <c r="L261" s="7">
        <v>6.9785288240543702E-3</v>
      </c>
      <c r="M261" s="7">
        <v>1.5001130033110901E-2</v>
      </c>
      <c r="N261" s="7">
        <v>6.9785288240543702E-3</v>
      </c>
      <c r="O261" s="7">
        <v>1.5001130033110901E-2</v>
      </c>
      <c r="P261" s="7">
        <v>6.9785288240543702E-3</v>
      </c>
      <c r="Q261" s="7">
        <v>1.5001130033110901E-2</v>
      </c>
      <c r="R261" s="7">
        <v>6.9785288240543702E-3</v>
      </c>
      <c r="S261" s="7">
        <v>1.5001130033110901E-2</v>
      </c>
      <c r="T261" s="7">
        <v>6.9785288240543702E-3</v>
      </c>
      <c r="U261" s="7">
        <v>1.5001130033110901E-2</v>
      </c>
      <c r="V261" s="7">
        <v>6.9785288240543702E-3</v>
      </c>
      <c r="W261" s="7">
        <v>1.5001130033110901E-2</v>
      </c>
      <c r="X261" s="7">
        <v>6.9785288240543702E-3</v>
      </c>
      <c r="Y261" s="7">
        <v>1.5001130033110901E-2</v>
      </c>
      <c r="Z261" s="7">
        <v>6.9785288240543702E-3</v>
      </c>
      <c r="AA261" s="7">
        <v>1.5001130033110901E-2</v>
      </c>
      <c r="AB261" s="7">
        <v>6.9785288240543702E-3</v>
      </c>
      <c r="AC261" s="7">
        <v>1.37057165267849E-2</v>
      </c>
      <c r="AD261" s="7">
        <v>6.9785288240543702E-3</v>
      </c>
      <c r="AE261" s="7">
        <v>1.2689917541402E-2</v>
      </c>
      <c r="AF261" s="7">
        <v>6.9785288240543702E-3</v>
      </c>
      <c r="AG261" s="7">
        <v>6.3498095379118701E-3</v>
      </c>
      <c r="AH261" s="7">
        <v>6.9785288240543702E-3</v>
      </c>
      <c r="AI261" s="7">
        <v>5.5254503790198601E-3</v>
      </c>
      <c r="AJ261" s="7">
        <v>6.9518331804109901E-3</v>
      </c>
      <c r="AK261" s="7">
        <v>5.43854198409114E-3</v>
      </c>
      <c r="AL261" s="7">
        <v>6.9238001627754901E-3</v>
      </c>
      <c r="AM261" s="7">
        <v>5.3226640728306204E-3</v>
      </c>
      <c r="AN261" s="7">
        <v>6.8930129491955403E-3</v>
      </c>
      <c r="AO261" s="7">
        <v>5.1953495077965497E-3</v>
      </c>
      <c r="AP261" s="7">
        <v>6.8596967859285898E-3</v>
      </c>
      <c r="AQ261" s="7">
        <v>5.0849063760241E-3</v>
      </c>
      <c r="AR261" s="7">
        <v>6.8156601155375598E-3</v>
      </c>
      <c r="AS261" s="7">
        <v>4.9771323833732502E-3</v>
      </c>
      <c r="AT261" s="7">
        <v>6.73358143821316E-3</v>
      </c>
      <c r="AU261" s="7">
        <v>4.8009486516245601E-3</v>
      </c>
      <c r="AV261" s="7">
        <v>6.5523325490754597E-3</v>
      </c>
      <c r="AW261" s="7">
        <v>4.5462482887966603E-3</v>
      </c>
      <c r="AX261" s="7">
        <v>6.2203684328582098E-3</v>
      </c>
      <c r="AY261" s="7">
        <v>4.4844251023477902E-3</v>
      </c>
      <c r="AZ261" s="7">
        <v>5.7043896040822302E-3</v>
      </c>
      <c r="BA261" s="7">
        <v>4.3900384001614402E-3</v>
      </c>
      <c r="BB261" s="7">
        <v>5.0761336589101296E-3</v>
      </c>
      <c r="BC261" s="7">
        <v>4.3349753558194802E-3</v>
      </c>
      <c r="BD261" s="7">
        <v>4.4182565307925399E-3</v>
      </c>
      <c r="BE261" s="7">
        <v>4.24483180679477E-3</v>
      </c>
      <c r="BF261" s="7">
        <v>3.6694912107677899E-3</v>
      </c>
      <c r="BG261" s="7">
        <v>3.8678373523363301E-3</v>
      </c>
      <c r="BH261" s="7">
        <v>2.69939653394379E-3</v>
      </c>
      <c r="BI261" s="7">
        <v>2.79438957017469E-3</v>
      </c>
      <c r="BJ261" s="7">
        <v>1.58418149884716E-3</v>
      </c>
      <c r="BK261" s="7">
        <v>1.8060080890869E-3</v>
      </c>
      <c r="BL261" s="7">
        <v>6.6260379904931304E-4</v>
      </c>
      <c r="BM261" s="7">
        <v>1.00395772386537E-3</v>
      </c>
      <c r="BN261" s="7">
        <v>2.0896118198758599E-4</v>
      </c>
      <c r="BO261" s="7">
        <v>4.0758196291539798E-4</v>
      </c>
      <c r="BP261" s="7">
        <v>3.8895369729423299E-5</v>
      </c>
      <c r="BQ261" s="7">
        <v>3.9419884901773103E-5</v>
      </c>
      <c r="BR261" s="7">
        <v>7.2590756152657801E-6</v>
      </c>
      <c r="BS261" s="7">
        <v>4.6622234574726299E-6</v>
      </c>
      <c r="BT261" s="7">
        <v>1.08027809839614E-6</v>
      </c>
      <c r="BU261" s="7">
        <v>1.6095449741035501E-6</v>
      </c>
      <c r="BV261" s="7">
        <v>0</v>
      </c>
      <c r="BW261" s="7">
        <v>0</v>
      </c>
      <c r="BX261" s="7">
        <v>0</v>
      </c>
      <c r="BY261" s="7">
        <v>0</v>
      </c>
      <c r="BZ261" s="7">
        <v>0</v>
      </c>
      <c r="CA261" s="7">
        <v>0</v>
      </c>
      <c r="CB261" s="7">
        <v>0</v>
      </c>
      <c r="CC261" s="7">
        <v>0</v>
      </c>
      <c r="CD261" s="7"/>
      <c r="CE261" s="7">
        <v>0</v>
      </c>
    </row>
    <row r="262" spans="1:83">
      <c r="A262" s="4" t="s">
        <v>302</v>
      </c>
      <c r="B262" s="6">
        <v>294</v>
      </c>
      <c r="C262" s="7">
        <v>6.7735968043747296E-4</v>
      </c>
      <c r="D262" s="7"/>
      <c r="E262" s="7">
        <v>6.7735968043747296E-4</v>
      </c>
      <c r="F262" s="7"/>
      <c r="G262" s="7">
        <v>6.7735968043747296E-4</v>
      </c>
      <c r="H262" s="7"/>
      <c r="I262" s="7">
        <v>6.7735968043747296E-4</v>
      </c>
      <c r="J262" s="7"/>
      <c r="K262" s="7">
        <v>6.7735968043747296E-4</v>
      </c>
      <c r="L262" s="7"/>
      <c r="M262" s="7">
        <v>6.7735968043747296E-4</v>
      </c>
      <c r="N262" s="7"/>
      <c r="O262" s="7">
        <v>6.7735968043747296E-4</v>
      </c>
      <c r="P262" s="7"/>
      <c r="Q262" s="7">
        <v>6.7735968043747296E-4</v>
      </c>
      <c r="R262" s="7"/>
      <c r="S262" s="7">
        <v>6.7735968043747296E-4</v>
      </c>
      <c r="T262" s="7"/>
      <c r="U262" s="7">
        <v>6.7735968043747296E-4</v>
      </c>
      <c r="V262" s="7"/>
      <c r="W262" s="7">
        <v>6.7735968043747296E-4</v>
      </c>
      <c r="X262" s="7"/>
      <c r="Y262" s="7">
        <v>6.7735968043747296E-4</v>
      </c>
      <c r="Z262" s="7"/>
      <c r="AA262" s="7">
        <v>6.7735968043747296E-4</v>
      </c>
      <c r="AB262" s="7"/>
      <c r="AC262" s="7">
        <v>6.7735968043747296E-4</v>
      </c>
      <c r="AD262" s="7"/>
      <c r="AE262" s="7">
        <v>6.7727528183225499E-4</v>
      </c>
      <c r="AF262" s="7"/>
      <c r="AG262" s="7">
        <v>6.7128379231918601E-4</v>
      </c>
      <c r="AH262" s="7"/>
      <c r="AI262" s="7">
        <v>6.7099092823013696E-4</v>
      </c>
      <c r="AJ262" s="7"/>
      <c r="AK262" s="7">
        <v>6.6284991315287999E-4</v>
      </c>
      <c r="AL262" s="7"/>
      <c r="AM262" s="7">
        <v>6.5119303258953903E-4</v>
      </c>
      <c r="AN262" s="7"/>
      <c r="AO262" s="7">
        <v>6.4957492241475004E-4</v>
      </c>
      <c r="AP262" s="7"/>
      <c r="AQ262" s="7">
        <v>6.4575316911059304E-4</v>
      </c>
      <c r="AR262" s="7"/>
      <c r="AS262" s="7">
        <v>6.4373570322442302E-4</v>
      </c>
      <c r="AT262" s="7"/>
      <c r="AU262" s="7">
        <v>6.2851843002406497E-4</v>
      </c>
      <c r="AV262" s="7"/>
      <c r="AW262" s="7">
        <v>6.2082722412986203E-4</v>
      </c>
      <c r="AX262" s="7"/>
      <c r="AY262" s="7">
        <v>5.8308238512671997E-4</v>
      </c>
      <c r="AZ262" s="7"/>
      <c r="BA262" s="7">
        <v>5.7394552859785599E-4</v>
      </c>
      <c r="BB262" s="7"/>
      <c r="BC262" s="7">
        <v>5.5264187029926395E-4</v>
      </c>
      <c r="BD262" s="7"/>
      <c r="BE262" s="7">
        <v>4.0870810981581701E-4</v>
      </c>
      <c r="BF262" s="7"/>
      <c r="BG262" s="7">
        <v>3.2659581513553302E-4</v>
      </c>
      <c r="BH262" s="7"/>
      <c r="BI262" s="7">
        <v>2.4720737463920398E-4</v>
      </c>
      <c r="BJ262" s="7"/>
      <c r="BK262" s="7">
        <v>1.6077110157589801E-4</v>
      </c>
      <c r="BL262" s="7"/>
      <c r="BM262" s="7">
        <v>8.4752528580453595E-5</v>
      </c>
      <c r="BN262" s="7"/>
      <c r="BO262" s="7">
        <v>3.3451048030403197E-5</v>
      </c>
      <c r="BP262" s="7"/>
      <c r="BQ262" s="7">
        <v>3.2621767066426899E-6</v>
      </c>
      <c r="BR262" s="7"/>
      <c r="BS262" s="7">
        <v>1.28287892788541E-6</v>
      </c>
      <c r="BT262" s="7"/>
      <c r="BU262" s="7">
        <v>9.6614426542102991E-7</v>
      </c>
      <c r="BV262" s="7"/>
      <c r="BW262" s="7">
        <v>0</v>
      </c>
      <c r="BX262" s="7"/>
      <c r="BY262" s="7">
        <v>0</v>
      </c>
      <c r="BZ262" s="7"/>
      <c r="CA262" s="7">
        <v>0</v>
      </c>
      <c r="CB262" s="7"/>
      <c r="CC262" s="7">
        <v>0</v>
      </c>
      <c r="CD262" s="7"/>
      <c r="CE262" s="7">
        <v>0</v>
      </c>
    </row>
    <row r="263" spans="1:83">
      <c r="A263" s="4" t="s">
        <v>303</v>
      </c>
      <c r="B263" s="6">
        <v>654</v>
      </c>
      <c r="C263" s="7">
        <v>8.9529136448927606E-3</v>
      </c>
      <c r="D263" s="7">
        <v>4.8122114559216401E-3</v>
      </c>
      <c r="E263" s="7">
        <v>8.9529136448927606E-3</v>
      </c>
      <c r="F263" s="7">
        <v>4.8122114559216401E-3</v>
      </c>
      <c r="G263" s="7">
        <v>8.9529136448927606E-3</v>
      </c>
      <c r="H263" s="7">
        <v>4.8122114559216401E-3</v>
      </c>
      <c r="I263" s="7">
        <v>8.9529136448927606E-3</v>
      </c>
      <c r="J263" s="7">
        <v>4.8122114559216401E-3</v>
      </c>
      <c r="K263" s="7">
        <v>8.9529136448927606E-3</v>
      </c>
      <c r="L263" s="7">
        <v>4.8122114559216401E-3</v>
      </c>
      <c r="M263" s="7">
        <v>8.9529136448927606E-3</v>
      </c>
      <c r="N263" s="7">
        <v>4.8122114559216401E-3</v>
      </c>
      <c r="O263" s="7">
        <v>8.9529136448927606E-3</v>
      </c>
      <c r="P263" s="7">
        <v>4.8122114559216401E-3</v>
      </c>
      <c r="Q263" s="7">
        <v>8.9529136448927606E-3</v>
      </c>
      <c r="R263" s="7">
        <v>4.8122114559216401E-3</v>
      </c>
      <c r="S263" s="7">
        <v>8.9529136448927606E-3</v>
      </c>
      <c r="T263" s="7">
        <v>4.8122114559216401E-3</v>
      </c>
      <c r="U263" s="7">
        <v>8.9529136448927606E-3</v>
      </c>
      <c r="V263" s="7">
        <v>4.8122114559216401E-3</v>
      </c>
      <c r="W263" s="7">
        <v>8.9529136448927606E-3</v>
      </c>
      <c r="X263" s="7">
        <v>4.8122114559216401E-3</v>
      </c>
      <c r="Y263" s="7">
        <v>8.1158905859574203E-3</v>
      </c>
      <c r="Z263" s="7">
        <v>4.8122114559216401E-3</v>
      </c>
      <c r="AA263" s="7">
        <v>8.1158905859574203E-3</v>
      </c>
      <c r="AB263" s="7">
        <v>4.8122114559216401E-3</v>
      </c>
      <c r="AC263" s="7">
        <v>7.1868806711672603E-3</v>
      </c>
      <c r="AD263" s="7">
        <v>4.8122114559216401E-3</v>
      </c>
      <c r="AE263" s="7">
        <v>7.1489574863475404E-3</v>
      </c>
      <c r="AF263" s="7">
        <v>4.8122114559216401E-3</v>
      </c>
      <c r="AG263" s="7">
        <v>6.4472141552839998E-3</v>
      </c>
      <c r="AH263" s="7">
        <v>4.8122114559216401E-3</v>
      </c>
      <c r="AI263" s="7">
        <v>6.3152449327784996E-3</v>
      </c>
      <c r="AJ263" s="7">
        <v>4.7548902875690401E-3</v>
      </c>
      <c r="AK263" s="7">
        <v>6.2501915886186699E-3</v>
      </c>
      <c r="AL263" s="7">
        <v>4.6935240006801297E-3</v>
      </c>
      <c r="AM263" s="7">
        <v>6.1716257867664697E-3</v>
      </c>
      <c r="AN263" s="7">
        <v>4.6279222367353297E-3</v>
      </c>
      <c r="AO263" s="7">
        <v>6.0654381846683703E-3</v>
      </c>
      <c r="AP263" s="7">
        <v>4.5601271007435903E-3</v>
      </c>
      <c r="AQ263" s="7">
        <v>5.8948515346057299E-3</v>
      </c>
      <c r="AR263" s="7">
        <v>4.4854269046048596E-3</v>
      </c>
      <c r="AS263" s="7">
        <v>5.75219094015407E-3</v>
      </c>
      <c r="AT263" s="7">
        <v>4.4058319822856797E-3</v>
      </c>
      <c r="AU263" s="7">
        <v>5.6740201387260204E-3</v>
      </c>
      <c r="AV263" s="7">
        <v>4.3184119385068801E-3</v>
      </c>
      <c r="AW263" s="7">
        <v>5.5484500538496703E-3</v>
      </c>
      <c r="AX263" s="7">
        <v>4.2187916670992703E-3</v>
      </c>
      <c r="AY263" s="7">
        <v>5.2522551200142103E-3</v>
      </c>
      <c r="AZ263" s="7">
        <v>4.1042150920620798E-3</v>
      </c>
      <c r="BA263" s="7">
        <v>4.8649846735863197E-3</v>
      </c>
      <c r="BB263" s="7">
        <v>3.9798604885122602E-3</v>
      </c>
      <c r="BC263" s="7">
        <v>4.4010666837408898E-3</v>
      </c>
      <c r="BD263" s="7">
        <v>3.7403033643342398E-3</v>
      </c>
      <c r="BE263" s="7">
        <v>3.43307827287428E-3</v>
      </c>
      <c r="BF263" s="7">
        <v>3.2368511194552198E-3</v>
      </c>
      <c r="BG263" s="7">
        <v>2.1388762450222799E-3</v>
      </c>
      <c r="BH263" s="7">
        <v>2.4323995105376998E-3</v>
      </c>
      <c r="BI263" s="7">
        <v>9.5289996678555905E-4</v>
      </c>
      <c r="BJ263" s="7">
        <v>1.51614789080717E-3</v>
      </c>
      <c r="BK263" s="7">
        <v>7.4507798458660801E-4</v>
      </c>
      <c r="BL263" s="7">
        <v>7.7232025611065304E-4</v>
      </c>
      <c r="BM263" s="7">
        <v>5.8989367041157204E-4</v>
      </c>
      <c r="BN263" s="7">
        <v>2.9625816599021E-4</v>
      </c>
      <c r="BO263" s="7">
        <v>3.4273536589151201E-4</v>
      </c>
      <c r="BP263" s="7">
        <v>6.0964171353721198E-5</v>
      </c>
      <c r="BQ263" s="7">
        <v>3.8792628575660201E-5</v>
      </c>
      <c r="BR263" s="7">
        <v>0</v>
      </c>
      <c r="BS263" s="7">
        <v>4.6910533723094903E-6</v>
      </c>
      <c r="BT263" s="7">
        <v>0</v>
      </c>
      <c r="BU263" s="7">
        <v>1.6095449741035501E-6</v>
      </c>
      <c r="BV263" s="7">
        <v>0</v>
      </c>
      <c r="BW263" s="7">
        <v>0</v>
      </c>
      <c r="BX263" s="7">
        <v>0</v>
      </c>
      <c r="BY263" s="7">
        <v>0</v>
      </c>
      <c r="BZ263" s="7">
        <v>0</v>
      </c>
      <c r="CA263" s="7">
        <v>0</v>
      </c>
      <c r="CB263" s="7">
        <v>0</v>
      </c>
      <c r="CC263" s="7">
        <v>0</v>
      </c>
      <c r="CD263" s="7"/>
      <c r="CE263" s="7">
        <v>0</v>
      </c>
    </row>
    <row r="264" spans="1:83">
      <c r="A264" s="4" t="s">
        <v>305</v>
      </c>
      <c r="B264" s="6">
        <v>653</v>
      </c>
      <c r="C264" s="7">
        <v>9.5515498610770407E-3</v>
      </c>
      <c r="D264" s="7">
        <v>4.9255123936105599E-3</v>
      </c>
      <c r="E264" s="7">
        <v>9.5515498610770407E-3</v>
      </c>
      <c r="F264" s="7">
        <v>4.9255123936105599E-3</v>
      </c>
      <c r="G264" s="7">
        <v>9.5515498610770407E-3</v>
      </c>
      <c r="H264" s="7">
        <v>4.9255123936105599E-3</v>
      </c>
      <c r="I264" s="7">
        <v>9.5515498610770407E-3</v>
      </c>
      <c r="J264" s="7">
        <v>4.9255123936105599E-3</v>
      </c>
      <c r="K264" s="7">
        <v>9.5515498610770407E-3</v>
      </c>
      <c r="L264" s="7">
        <v>4.9255123936105599E-3</v>
      </c>
      <c r="M264" s="7">
        <v>9.5515498610770407E-3</v>
      </c>
      <c r="N264" s="7">
        <v>4.9255123936105599E-3</v>
      </c>
      <c r="O264" s="7">
        <v>9.5515498610770407E-3</v>
      </c>
      <c r="P264" s="7">
        <v>4.9255123936105599E-3</v>
      </c>
      <c r="Q264" s="7">
        <v>9.5515498610770407E-3</v>
      </c>
      <c r="R264" s="7">
        <v>4.9255123936105599E-3</v>
      </c>
      <c r="S264" s="7">
        <v>9.5515498610770407E-3</v>
      </c>
      <c r="T264" s="7">
        <v>4.9255123936105599E-3</v>
      </c>
      <c r="U264" s="7">
        <v>9.5515498610770407E-3</v>
      </c>
      <c r="V264" s="7">
        <v>4.9255123936105599E-3</v>
      </c>
      <c r="W264" s="7">
        <v>9.5515498610770407E-3</v>
      </c>
      <c r="X264" s="7">
        <v>4.9255123936105599E-3</v>
      </c>
      <c r="Y264" s="7">
        <v>8.9923331811095405E-3</v>
      </c>
      <c r="Z264" s="7">
        <v>4.9255123936105599E-3</v>
      </c>
      <c r="AA264" s="7">
        <v>8.9591133846884802E-3</v>
      </c>
      <c r="AB264" s="7">
        <v>4.9255123936105599E-3</v>
      </c>
      <c r="AC264" s="7">
        <v>8.4996814579059408E-3</v>
      </c>
      <c r="AD264" s="7">
        <v>4.9255123936105599E-3</v>
      </c>
      <c r="AE264" s="7">
        <v>7.8121978249549003E-3</v>
      </c>
      <c r="AF264" s="7">
        <v>4.9255123936105599E-3</v>
      </c>
      <c r="AG264" s="7">
        <v>6.8871477489224498E-3</v>
      </c>
      <c r="AH264" s="7">
        <v>4.9255123936105599E-3</v>
      </c>
      <c r="AI264" s="7">
        <v>5.6764141293162299E-3</v>
      </c>
      <c r="AJ264" s="7">
        <v>4.8881869816600303E-3</v>
      </c>
      <c r="AK264" s="7">
        <v>5.5994593342737096E-3</v>
      </c>
      <c r="AL264" s="7">
        <v>4.8500035142624897E-3</v>
      </c>
      <c r="AM264" s="7">
        <v>5.4927374093988899E-3</v>
      </c>
      <c r="AN264" s="7">
        <v>4.8109216123379296E-3</v>
      </c>
      <c r="AO264" s="7">
        <v>5.3001106151739901E-3</v>
      </c>
      <c r="AP264" s="7">
        <v>4.7713744496760803E-3</v>
      </c>
      <c r="AQ264" s="7">
        <v>5.1341410525538702E-3</v>
      </c>
      <c r="AR264" s="7">
        <v>4.7303625772861903E-3</v>
      </c>
      <c r="AS264" s="7">
        <v>4.9671347772610097E-3</v>
      </c>
      <c r="AT264" s="7">
        <v>4.6736736523378796E-3</v>
      </c>
      <c r="AU264" s="7">
        <v>4.8251332970055197E-3</v>
      </c>
      <c r="AV264" s="7">
        <v>4.5497404903025902E-3</v>
      </c>
      <c r="AW264" s="7">
        <v>4.6219898211598597E-3</v>
      </c>
      <c r="AX264" s="7">
        <v>4.3192739522563799E-3</v>
      </c>
      <c r="AY264" s="7">
        <v>3.2813371121807001E-3</v>
      </c>
      <c r="AZ264" s="7">
        <v>4.0449214107336597E-3</v>
      </c>
      <c r="BA264" s="7">
        <v>2.7079115416936E-3</v>
      </c>
      <c r="BB264" s="7">
        <v>3.84516781444438E-3</v>
      </c>
      <c r="BC264" s="7">
        <v>2.4722041884601398E-3</v>
      </c>
      <c r="BD264" s="7">
        <v>3.6213760964178502E-3</v>
      </c>
      <c r="BE264" s="7">
        <v>2.0774003272221401E-3</v>
      </c>
      <c r="BF264" s="7">
        <v>3.1677808487313198E-3</v>
      </c>
      <c r="BG264" s="7">
        <v>1.3480767502962599E-3</v>
      </c>
      <c r="BH264" s="7">
        <v>2.4075574704221802E-3</v>
      </c>
      <c r="BI264" s="7">
        <v>6.0399074733326005E-4</v>
      </c>
      <c r="BJ264" s="7">
        <v>1.50985855480624E-3</v>
      </c>
      <c r="BK264" s="7">
        <v>4.26003577575402E-4</v>
      </c>
      <c r="BL264" s="7">
        <v>7.70561804578145E-4</v>
      </c>
      <c r="BM264" s="7">
        <v>3.1106006864666099E-4</v>
      </c>
      <c r="BN264" s="7">
        <v>2.9603358082914998E-4</v>
      </c>
      <c r="BO264" s="7">
        <v>2.2780755185165501E-4</v>
      </c>
      <c r="BP264" s="7">
        <v>6.0964171353721198E-5</v>
      </c>
      <c r="BQ264" s="7">
        <v>3.6446514144680297E-5</v>
      </c>
      <c r="BR264" s="7">
        <v>0</v>
      </c>
      <c r="BS264" s="7">
        <v>3.4278613439837101E-6</v>
      </c>
      <c r="BT264" s="7">
        <v>0</v>
      </c>
      <c r="BU264" s="7">
        <v>1.55684900808596E-6</v>
      </c>
      <c r="BV264" s="7">
        <v>0</v>
      </c>
      <c r="BW264" s="7">
        <v>0</v>
      </c>
      <c r="BX264" s="7">
        <v>0</v>
      </c>
      <c r="BY264" s="7">
        <v>0</v>
      </c>
      <c r="BZ264" s="7">
        <v>0</v>
      </c>
      <c r="CA264" s="7">
        <v>0</v>
      </c>
      <c r="CB264" s="7">
        <v>0</v>
      </c>
      <c r="CC264" s="7">
        <v>0</v>
      </c>
      <c r="CD264" s="7"/>
      <c r="CE264" s="7">
        <v>0</v>
      </c>
    </row>
    <row r="265" spans="1:83">
      <c r="A265" s="4" t="s">
        <v>307</v>
      </c>
      <c r="B265" s="6">
        <v>32</v>
      </c>
      <c r="C265" s="7">
        <v>4.6439189339674197E-2</v>
      </c>
      <c r="D265" s="7">
        <v>4.0331993007712001E-2</v>
      </c>
      <c r="E265" s="7">
        <v>4.6439184076788501E-2</v>
      </c>
      <c r="F265" s="7">
        <v>4.0331993007712001E-2</v>
      </c>
      <c r="G265" s="7">
        <v>4.6439184076788501E-2</v>
      </c>
      <c r="H265" s="7">
        <v>4.0331993007712001E-2</v>
      </c>
      <c r="I265" s="7">
        <v>4.6439177351843899E-2</v>
      </c>
      <c r="J265" s="7">
        <v>4.0331993007712001E-2</v>
      </c>
      <c r="K265" s="7">
        <v>4.6439110188290902E-2</v>
      </c>
      <c r="L265" s="7">
        <v>4.0331993007712001E-2</v>
      </c>
      <c r="M265" s="7">
        <v>4.6439045013278897E-2</v>
      </c>
      <c r="N265" s="7">
        <v>4.0331993007712001E-2</v>
      </c>
      <c r="O265" s="7">
        <v>4.6438893867463901E-2</v>
      </c>
      <c r="P265" s="7">
        <v>4.0331993007712001E-2</v>
      </c>
      <c r="Q265" s="7">
        <v>4.6438429572232098E-2</v>
      </c>
      <c r="R265" s="7">
        <v>3.9151672082116999E-2</v>
      </c>
      <c r="S265" s="7">
        <v>4.6437517289012999E-2</v>
      </c>
      <c r="T265" s="7">
        <v>3.5246936226099299E-2</v>
      </c>
      <c r="U265" s="7">
        <v>4.2279307873262402E-2</v>
      </c>
      <c r="V265" s="7">
        <v>2.8211533071126699E-2</v>
      </c>
      <c r="W265" s="7">
        <v>2.88345933716804E-2</v>
      </c>
      <c r="X265" s="7">
        <v>2.0667035759633599E-2</v>
      </c>
      <c r="Y265" s="7">
        <v>1.34333802467963E-2</v>
      </c>
      <c r="Z265" s="7">
        <v>1.42548429539578E-2</v>
      </c>
      <c r="AA265" s="7">
        <v>6.3237846220489096E-3</v>
      </c>
      <c r="AB265" s="7">
        <v>9.8038751120724799E-3</v>
      </c>
      <c r="AC265" s="7">
        <v>4.4584156392892199E-3</v>
      </c>
      <c r="AD265" s="7">
        <v>7.9106434459921601E-3</v>
      </c>
      <c r="AE265" s="7">
        <v>4.4342435249871597E-3</v>
      </c>
      <c r="AF265" s="7">
        <v>7.4631976512193497E-3</v>
      </c>
      <c r="AG265" s="7">
        <v>4.3471580785631302E-3</v>
      </c>
      <c r="AH265" s="7">
        <v>7.4631976512193497E-3</v>
      </c>
      <c r="AI265" s="7">
        <v>4.2842399228254901E-3</v>
      </c>
      <c r="AJ265" s="7">
        <v>7.45572287099921E-3</v>
      </c>
      <c r="AK265" s="7">
        <v>4.2677840185632197E-3</v>
      </c>
      <c r="AL265" s="7">
        <v>7.4481755200973398E-3</v>
      </c>
      <c r="AM265" s="7">
        <v>4.2537444984452298E-3</v>
      </c>
      <c r="AN265" s="7">
        <v>7.3010273519089099E-3</v>
      </c>
      <c r="AO265" s="7">
        <v>4.2406421079988601E-3</v>
      </c>
      <c r="AP265" s="7">
        <v>6.8288220299644797E-3</v>
      </c>
      <c r="AQ265" s="7">
        <v>4.2159544319281001E-3</v>
      </c>
      <c r="AR265" s="7">
        <v>6.0003187033523097E-3</v>
      </c>
      <c r="AS265" s="7">
        <v>3.85564498953158E-3</v>
      </c>
      <c r="AT265" s="7">
        <v>5.1122683240362099E-3</v>
      </c>
      <c r="AU265" s="7">
        <v>3.8052746670681399E-3</v>
      </c>
      <c r="AV265" s="7">
        <v>4.4604286178072296E-3</v>
      </c>
      <c r="AW265" s="7">
        <v>3.7950766233554802E-3</v>
      </c>
      <c r="AX265" s="7">
        <v>4.0975735322053997E-3</v>
      </c>
      <c r="AY265" s="7">
        <v>3.6856036207846502E-3</v>
      </c>
      <c r="AZ265" s="7">
        <v>3.8472887385822001E-3</v>
      </c>
      <c r="BA265" s="7">
        <v>3.1377989473314999E-3</v>
      </c>
      <c r="BB265" s="7">
        <v>3.5444495688874002E-3</v>
      </c>
      <c r="BC265" s="7">
        <v>3.1085902691438002E-3</v>
      </c>
      <c r="BD265" s="7">
        <v>3.09277068255065E-3</v>
      </c>
      <c r="BE265" s="7">
        <v>2.75425650807402E-3</v>
      </c>
      <c r="BF265" s="7">
        <v>2.46717282392361E-3</v>
      </c>
      <c r="BG265" s="7">
        <v>2.5546365478936301E-3</v>
      </c>
      <c r="BH265" s="7">
        <v>1.74521680769845E-3</v>
      </c>
      <c r="BI265" s="7">
        <v>2.1494138608561201E-3</v>
      </c>
      <c r="BJ265" s="7">
        <v>1.0267853883084001E-3</v>
      </c>
      <c r="BK265" s="7">
        <v>1.58738377445701E-3</v>
      </c>
      <c r="BL265" s="7">
        <v>4.6151394448142101E-4</v>
      </c>
      <c r="BM265" s="7">
        <v>9.94200797413886E-4</v>
      </c>
      <c r="BN265" s="7">
        <v>1.6006272040757299E-4</v>
      </c>
      <c r="BO265" s="7">
        <v>4.0486750235940603E-4</v>
      </c>
      <c r="BP265" s="7">
        <v>3.3856743372902198E-5</v>
      </c>
      <c r="BQ265" s="7">
        <v>4.5461946880849903E-5</v>
      </c>
      <c r="BR265" s="7">
        <v>7.0197448057408198E-6</v>
      </c>
      <c r="BS265" s="7">
        <v>4.7602207679733597E-6</v>
      </c>
      <c r="BT265" s="7">
        <v>1.07456473706253E-6</v>
      </c>
      <c r="BU265" s="7">
        <v>1.6095449741035501E-6</v>
      </c>
      <c r="BV265" s="7">
        <v>0</v>
      </c>
      <c r="BW265" s="7">
        <v>0</v>
      </c>
      <c r="BX265" s="7">
        <v>0</v>
      </c>
      <c r="BY265" s="7">
        <v>0</v>
      </c>
      <c r="BZ265" s="7">
        <v>0</v>
      </c>
      <c r="CA265" s="7">
        <v>0</v>
      </c>
      <c r="CB265" s="7">
        <v>0</v>
      </c>
      <c r="CC265" s="7">
        <v>0</v>
      </c>
      <c r="CD265" s="7"/>
      <c r="CE265" s="7">
        <v>0</v>
      </c>
    </row>
    <row r="266" spans="1:83">
      <c r="A266" s="4" t="s">
        <v>308</v>
      </c>
      <c r="B266" s="6">
        <v>655</v>
      </c>
      <c r="C266" s="7">
        <v>4.8698821290736102E-3</v>
      </c>
      <c r="D266" s="7">
        <v>4.5148397182373503E-3</v>
      </c>
      <c r="E266" s="7">
        <v>4.8698821290736102E-3</v>
      </c>
      <c r="F266" s="7">
        <v>4.5148397182373503E-3</v>
      </c>
      <c r="G266" s="7">
        <v>4.8698821290736102E-3</v>
      </c>
      <c r="H266" s="7">
        <v>4.5148397182373503E-3</v>
      </c>
      <c r="I266" s="7">
        <v>4.8698821290736102E-3</v>
      </c>
      <c r="J266" s="7">
        <v>4.5148397182373503E-3</v>
      </c>
      <c r="K266" s="7">
        <v>4.8698821290736102E-3</v>
      </c>
      <c r="L266" s="7">
        <v>4.5148397182373503E-3</v>
      </c>
      <c r="M266" s="7">
        <v>4.8698821290736102E-3</v>
      </c>
      <c r="N266" s="7">
        <v>4.5148397182373503E-3</v>
      </c>
      <c r="O266" s="7">
        <v>4.8698821290736102E-3</v>
      </c>
      <c r="P266" s="7">
        <v>4.5148397182373503E-3</v>
      </c>
      <c r="Q266" s="7">
        <v>4.8698821290736102E-3</v>
      </c>
      <c r="R266" s="7">
        <v>4.5148397182373503E-3</v>
      </c>
      <c r="S266" s="7">
        <v>4.8698821290736102E-3</v>
      </c>
      <c r="T266" s="7">
        <v>4.5148397182373503E-3</v>
      </c>
      <c r="U266" s="7">
        <v>4.8698821290736102E-3</v>
      </c>
      <c r="V266" s="7">
        <v>4.5148397182373503E-3</v>
      </c>
      <c r="W266" s="7">
        <v>4.8698821290736102E-3</v>
      </c>
      <c r="X266" s="7">
        <v>4.5148397182373503E-3</v>
      </c>
      <c r="Y266" s="7">
        <v>4.8698821290736102E-3</v>
      </c>
      <c r="Z266" s="7">
        <v>4.5148397182373503E-3</v>
      </c>
      <c r="AA266" s="7">
        <v>4.83728581765854E-3</v>
      </c>
      <c r="AB266" s="7">
        <v>4.5148397182373503E-3</v>
      </c>
      <c r="AC266" s="7">
        <v>4.83728581765854E-3</v>
      </c>
      <c r="AD266" s="7">
        <v>4.5148397182373503E-3</v>
      </c>
      <c r="AE266" s="7">
        <v>4.8301987036767401E-3</v>
      </c>
      <c r="AF266" s="7">
        <v>4.5148397182373503E-3</v>
      </c>
      <c r="AG266" s="7">
        <v>4.8015263057615996E-3</v>
      </c>
      <c r="AH266" s="7">
        <v>4.5148397182373503E-3</v>
      </c>
      <c r="AI266" s="7">
        <v>4.7789009867526102E-3</v>
      </c>
      <c r="AJ266" s="7">
        <v>4.4855126088476499E-3</v>
      </c>
      <c r="AK266" s="7">
        <v>4.7680913776596704E-3</v>
      </c>
      <c r="AL266" s="7">
        <v>4.4527839225069E-3</v>
      </c>
      <c r="AM266" s="7">
        <v>4.7460715488608302E-3</v>
      </c>
      <c r="AN266" s="7">
        <v>4.4164935850055202E-3</v>
      </c>
      <c r="AO266" s="7">
        <v>4.7150914885635596E-3</v>
      </c>
      <c r="AP266" s="7">
        <v>4.3732695061855197E-3</v>
      </c>
      <c r="AQ266" s="7">
        <v>4.6801706018084199E-3</v>
      </c>
      <c r="AR266" s="7">
        <v>4.3114654030861404E-3</v>
      </c>
      <c r="AS266" s="7">
        <v>4.5853875512766899E-3</v>
      </c>
      <c r="AT266" s="7">
        <v>4.21653498759628E-3</v>
      </c>
      <c r="AU266" s="7">
        <v>4.4234828631052603E-3</v>
      </c>
      <c r="AV266" s="7">
        <v>4.0926071887980699E-3</v>
      </c>
      <c r="AW266" s="7">
        <v>4.3188643875262797E-3</v>
      </c>
      <c r="AX266" s="7">
        <v>3.8424632135174801E-3</v>
      </c>
      <c r="AY266" s="7">
        <v>4.2683687554242299E-3</v>
      </c>
      <c r="AZ266" s="7">
        <v>3.3618331068621201E-3</v>
      </c>
      <c r="BA266" s="7">
        <v>3.8654069809969799E-3</v>
      </c>
      <c r="BB266" s="7">
        <v>2.7018017009611001E-3</v>
      </c>
      <c r="BC266" s="7">
        <v>3.0862872698776299E-3</v>
      </c>
      <c r="BD266" s="7">
        <v>2.1834670414971002E-3</v>
      </c>
      <c r="BE266" s="7">
        <v>2.6579762624942202E-3</v>
      </c>
      <c r="BF266" s="7">
        <v>1.9115566306258101E-3</v>
      </c>
      <c r="BG266" s="7">
        <v>2.0347349025647702E-3</v>
      </c>
      <c r="BH266" s="7">
        <v>1.70195830199024E-3</v>
      </c>
      <c r="BI266" s="7">
        <v>1.10600502027147E-3</v>
      </c>
      <c r="BJ266" s="7">
        <v>1.27570479090432E-3</v>
      </c>
      <c r="BK266" s="7">
        <v>9.1678755876420197E-4</v>
      </c>
      <c r="BL266" s="7">
        <v>7.3869421097014297E-4</v>
      </c>
      <c r="BM266" s="7">
        <v>7.3279105635471202E-4</v>
      </c>
      <c r="BN266" s="7">
        <v>2.9625816599021E-4</v>
      </c>
      <c r="BO266" s="7">
        <v>3.5265813193605702E-4</v>
      </c>
      <c r="BP266" s="7">
        <v>6.0964171353721198E-5</v>
      </c>
      <c r="BQ266" s="7">
        <v>3.9876153803176699E-5</v>
      </c>
      <c r="BR266" s="7">
        <v>0</v>
      </c>
      <c r="BS266" s="7">
        <v>4.7584216803733204E-6</v>
      </c>
      <c r="BT266" s="7">
        <v>0</v>
      </c>
      <c r="BU266" s="7">
        <v>1.6095449741035501E-6</v>
      </c>
      <c r="BV266" s="7">
        <v>0</v>
      </c>
      <c r="BW266" s="7">
        <v>0</v>
      </c>
      <c r="BX266" s="7">
        <v>0</v>
      </c>
      <c r="BY266" s="7">
        <v>0</v>
      </c>
      <c r="BZ266" s="7">
        <v>0</v>
      </c>
      <c r="CA266" s="7">
        <v>0</v>
      </c>
      <c r="CB266" s="7">
        <v>0</v>
      </c>
      <c r="CC266" s="7">
        <v>0</v>
      </c>
      <c r="CD266" s="7"/>
      <c r="CE266" s="7">
        <v>0</v>
      </c>
    </row>
    <row r="267" spans="1:83">
      <c r="A267" s="4" t="s">
        <v>310</v>
      </c>
      <c r="B267" s="6">
        <v>282</v>
      </c>
      <c r="C267" s="7">
        <v>7.13664731520688E-3</v>
      </c>
      <c r="D267" s="7">
        <v>5.9080992035916297E-3</v>
      </c>
      <c r="E267" s="7">
        <v>7.13664731520688E-3</v>
      </c>
      <c r="F267" s="7">
        <v>5.9080992035916297E-3</v>
      </c>
      <c r="G267" s="7">
        <v>7.13664731520688E-3</v>
      </c>
      <c r="H267" s="7">
        <v>5.9080992035916297E-3</v>
      </c>
      <c r="I267" s="7">
        <v>7.13664731520688E-3</v>
      </c>
      <c r="J267" s="7">
        <v>5.9080992035916297E-3</v>
      </c>
      <c r="K267" s="7">
        <v>7.13664731520688E-3</v>
      </c>
      <c r="L267" s="7">
        <v>5.9080992035916297E-3</v>
      </c>
      <c r="M267" s="7">
        <v>7.13664731520688E-3</v>
      </c>
      <c r="N267" s="7">
        <v>5.9080992035916297E-3</v>
      </c>
      <c r="O267" s="7">
        <v>7.13664731520688E-3</v>
      </c>
      <c r="P267" s="7">
        <v>5.9080992035916297E-3</v>
      </c>
      <c r="Q267" s="7">
        <v>7.13664731520688E-3</v>
      </c>
      <c r="R267" s="7">
        <v>5.9080992035916297E-3</v>
      </c>
      <c r="S267" s="7">
        <v>7.13664731520688E-3</v>
      </c>
      <c r="T267" s="7">
        <v>5.9080992035916297E-3</v>
      </c>
      <c r="U267" s="7">
        <v>7.13664731520688E-3</v>
      </c>
      <c r="V267" s="7">
        <v>5.9080992035916297E-3</v>
      </c>
      <c r="W267" s="7">
        <v>7.13664731520688E-3</v>
      </c>
      <c r="X267" s="7">
        <v>5.9080992035916297E-3</v>
      </c>
      <c r="Y267" s="7">
        <v>7.13664731520688E-3</v>
      </c>
      <c r="Z267" s="7">
        <v>5.9080992035916297E-3</v>
      </c>
      <c r="AA267" s="7">
        <v>7.1122309977694502E-3</v>
      </c>
      <c r="AB267" s="7">
        <v>5.9080992035916297E-3</v>
      </c>
      <c r="AC267" s="7">
        <v>7.1122309977694502E-3</v>
      </c>
      <c r="AD267" s="7">
        <v>5.9080992035916297E-3</v>
      </c>
      <c r="AE267" s="7">
        <v>6.47405274190319E-3</v>
      </c>
      <c r="AF267" s="7">
        <v>5.9013590322818804E-3</v>
      </c>
      <c r="AG267" s="7">
        <v>5.4471025930053103E-3</v>
      </c>
      <c r="AH267" s="7">
        <v>5.8668725724798703E-3</v>
      </c>
      <c r="AI267" s="7">
        <v>5.4210734210183801E-3</v>
      </c>
      <c r="AJ267" s="7">
        <v>5.7659471008699899E-3</v>
      </c>
      <c r="AK267" s="7">
        <v>5.4030209131938301E-3</v>
      </c>
      <c r="AL267" s="7">
        <v>5.6106962132272901E-3</v>
      </c>
      <c r="AM267" s="7">
        <v>4.8292999073022199E-3</v>
      </c>
      <c r="AN267" s="7">
        <v>5.4379815020317301E-3</v>
      </c>
      <c r="AO267" s="7">
        <v>4.6832697613578304E-3</v>
      </c>
      <c r="AP267" s="7">
        <v>5.2462966537950703E-3</v>
      </c>
      <c r="AQ267" s="7">
        <v>4.59828373864502E-3</v>
      </c>
      <c r="AR267" s="7">
        <v>5.0320667434572098E-3</v>
      </c>
      <c r="AS267" s="7">
        <v>4.5079120927015602E-3</v>
      </c>
      <c r="AT267" s="7">
        <v>4.7679667967755503E-3</v>
      </c>
      <c r="AU267" s="7">
        <v>4.1171608508597099E-3</v>
      </c>
      <c r="AV267" s="7">
        <v>4.4678092848582504E-3</v>
      </c>
      <c r="AW267" s="7">
        <v>3.9413583991551697E-3</v>
      </c>
      <c r="AX267" s="7">
        <v>4.14036400433889E-3</v>
      </c>
      <c r="AY267" s="7">
        <v>3.8740521763012499E-3</v>
      </c>
      <c r="AZ267" s="7">
        <v>3.7108109362471299E-3</v>
      </c>
      <c r="BA267" s="7">
        <v>3.76310589132501E-3</v>
      </c>
      <c r="BB267" s="7">
        <v>3.1572145613093E-3</v>
      </c>
      <c r="BC267" s="7">
        <v>3.7073732344274899E-3</v>
      </c>
      <c r="BD267" s="7">
        <v>2.5650867221262098E-3</v>
      </c>
      <c r="BE267" s="7">
        <v>3.50301039010822E-3</v>
      </c>
      <c r="BF267" s="7">
        <v>2.0034864073859601E-3</v>
      </c>
      <c r="BG267" s="7">
        <v>3.3515416127476898E-3</v>
      </c>
      <c r="BH267" s="7">
        <v>1.4654039174465899E-3</v>
      </c>
      <c r="BI267" s="7">
        <v>2.5984710473584598E-3</v>
      </c>
      <c r="BJ267" s="7">
        <v>9.2899066703574097E-4</v>
      </c>
      <c r="BK267" s="7">
        <v>1.72872807937516E-3</v>
      </c>
      <c r="BL267" s="7">
        <v>4.4213687507241902E-4</v>
      </c>
      <c r="BM267" s="7">
        <v>9.5653971780337399E-4</v>
      </c>
      <c r="BN267" s="7">
        <v>1.74373188145232E-4</v>
      </c>
      <c r="BO267" s="7">
        <v>3.8300515128429798E-4</v>
      </c>
      <c r="BP267" s="7">
        <v>3.8895369729423299E-5</v>
      </c>
      <c r="BQ267" s="7">
        <v>3.7100089005722403E-5</v>
      </c>
      <c r="BR267" s="7">
        <v>7.2590756152657801E-6</v>
      </c>
      <c r="BS267" s="7">
        <v>3.9173579465885097E-6</v>
      </c>
      <c r="BT267" s="7">
        <v>1.08027809839614E-6</v>
      </c>
      <c r="BU267" s="7">
        <v>1.6095449741035501E-6</v>
      </c>
      <c r="BV267" s="7">
        <v>0</v>
      </c>
      <c r="BW267" s="7">
        <v>0</v>
      </c>
      <c r="BX267" s="7">
        <v>0</v>
      </c>
      <c r="BY267" s="7">
        <v>0</v>
      </c>
      <c r="BZ267" s="7">
        <v>0</v>
      </c>
      <c r="CA267" s="7">
        <v>0</v>
      </c>
      <c r="CB267" s="7">
        <v>0</v>
      </c>
      <c r="CC267" s="7">
        <v>0</v>
      </c>
      <c r="CD267" s="7"/>
      <c r="CE267" s="7">
        <v>0</v>
      </c>
    </row>
    <row r="268" spans="1:83">
      <c r="A268" s="4" t="s">
        <v>311</v>
      </c>
      <c r="B268" s="6">
        <v>283</v>
      </c>
      <c r="C268" s="7">
        <v>6.1068622767647702E-3</v>
      </c>
      <c r="D268" s="7">
        <v>4.54183266145625E-3</v>
      </c>
      <c r="E268" s="7">
        <v>6.1068622767647702E-3</v>
      </c>
      <c r="F268" s="7">
        <v>4.54183266145625E-3</v>
      </c>
      <c r="G268" s="7">
        <v>6.1068622767647702E-3</v>
      </c>
      <c r="H268" s="7">
        <v>4.54183266145625E-3</v>
      </c>
      <c r="I268" s="7">
        <v>6.1068622767647702E-3</v>
      </c>
      <c r="J268" s="7">
        <v>4.54183266145625E-3</v>
      </c>
      <c r="K268" s="7">
        <v>6.1068622767647702E-3</v>
      </c>
      <c r="L268" s="7">
        <v>4.54183266145625E-3</v>
      </c>
      <c r="M268" s="7">
        <v>6.1068622767647702E-3</v>
      </c>
      <c r="N268" s="7">
        <v>4.54183266145625E-3</v>
      </c>
      <c r="O268" s="7">
        <v>6.1068622767647702E-3</v>
      </c>
      <c r="P268" s="7">
        <v>4.54183266145625E-3</v>
      </c>
      <c r="Q268" s="7">
        <v>6.1068622767647702E-3</v>
      </c>
      <c r="R268" s="7">
        <v>4.54183266145625E-3</v>
      </c>
      <c r="S268" s="7">
        <v>6.1068622767647702E-3</v>
      </c>
      <c r="T268" s="7">
        <v>4.54183266145625E-3</v>
      </c>
      <c r="U268" s="7">
        <v>6.1068622767647702E-3</v>
      </c>
      <c r="V268" s="7">
        <v>4.54183266145625E-3</v>
      </c>
      <c r="W268" s="7">
        <v>6.1068622767647702E-3</v>
      </c>
      <c r="X268" s="7">
        <v>4.54183266145625E-3</v>
      </c>
      <c r="Y268" s="7">
        <v>6.1068622767647702E-3</v>
      </c>
      <c r="Z268" s="7">
        <v>4.54183266145625E-3</v>
      </c>
      <c r="AA268" s="7">
        <v>6.0684795537654899E-3</v>
      </c>
      <c r="AB268" s="7">
        <v>4.54183266145625E-3</v>
      </c>
      <c r="AC268" s="7">
        <v>6.0684795537654899E-3</v>
      </c>
      <c r="AD268" s="7">
        <v>4.54183266145625E-3</v>
      </c>
      <c r="AE268" s="7">
        <v>5.3093856285990103E-3</v>
      </c>
      <c r="AF268" s="7">
        <v>4.54183266145625E-3</v>
      </c>
      <c r="AG268" s="7">
        <v>4.9691201355901698E-3</v>
      </c>
      <c r="AH268" s="7">
        <v>4.5413234809423301E-3</v>
      </c>
      <c r="AI268" s="7">
        <v>4.3815064420555903E-3</v>
      </c>
      <c r="AJ268" s="7">
        <v>4.5238665747107604E-3</v>
      </c>
      <c r="AK268" s="7">
        <v>4.3459732510715797E-3</v>
      </c>
      <c r="AL268" s="7">
        <v>4.5015282509457497E-3</v>
      </c>
      <c r="AM268" s="7">
        <v>4.2572963091162897E-3</v>
      </c>
      <c r="AN268" s="7">
        <v>4.4731909170793302E-3</v>
      </c>
      <c r="AO268" s="7">
        <v>2.8952114290364201E-3</v>
      </c>
      <c r="AP268" s="7">
        <v>4.4157831236980201E-3</v>
      </c>
      <c r="AQ268" s="7">
        <v>2.83898372008058E-3</v>
      </c>
      <c r="AR268" s="7">
        <v>4.2809240724795503E-3</v>
      </c>
      <c r="AS268" s="7">
        <v>2.7873117419608298E-3</v>
      </c>
      <c r="AT268" s="7">
        <v>4.02860474871845E-3</v>
      </c>
      <c r="AU268" s="7">
        <v>2.4266660956682399E-3</v>
      </c>
      <c r="AV268" s="7">
        <v>3.6860899160688501E-3</v>
      </c>
      <c r="AW268" s="7">
        <v>2.3215330693745501E-3</v>
      </c>
      <c r="AX268" s="7">
        <v>3.32646582547953E-3</v>
      </c>
      <c r="AY268" s="7">
        <v>2.2493074135547602E-3</v>
      </c>
      <c r="AZ268" s="7">
        <v>2.9485487700691999E-3</v>
      </c>
      <c r="BA268" s="7">
        <v>2.1444305739873998E-3</v>
      </c>
      <c r="BB268" s="7">
        <v>2.49755180102501E-3</v>
      </c>
      <c r="BC268" s="7">
        <v>1.6929204117536701E-3</v>
      </c>
      <c r="BD268" s="7">
        <v>1.9709822013047299E-3</v>
      </c>
      <c r="BE268" s="7">
        <v>1.47524272612689E-3</v>
      </c>
      <c r="BF268" s="7">
        <v>1.4568369236163301E-3</v>
      </c>
      <c r="BG268" s="7">
        <v>1.3768931145649501E-3</v>
      </c>
      <c r="BH268" s="7">
        <v>1.00566765422071E-3</v>
      </c>
      <c r="BI268" s="7">
        <v>1.09756972888679E-3</v>
      </c>
      <c r="BJ268" s="7">
        <v>6.2834112652549096E-4</v>
      </c>
      <c r="BK268" s="7">
        <v>6.4388607797349299E-4</v>
      </c>
      <c r="BL268" s="7">
        <v>3.1121927542055702E-4</v>
      </c>
      <c r="BM268" s="7">
        <v>3.0099351242162601E-4</v>
      </c>
      <c r="BN268" s="7">
        <v>1.3712791787108401E-4</v>
      </c>
      <c r="BO268" s="7">
        <v>9.0526773757306905E-5</v>
      </c>
      <c r="BP268" s="7">
        <v>3.36155824001949E-5</v>
      </c>
      <c r="BQ268" s="7">
        <v>3.4773154764724601E-6</v>
      </c>
      <c r="BR268" s="7">
        <v>7.2590756152657801E-6</v>
      </c>
      <c r="BS268" s="7">
        <v>1.09379344090769E-6</v>
      </c>
      <c r="BT268" s="7">
        <v>1.08027809839614E-6</v>
      </c>
      <c r="BU268" s="7">
        <v>3.5294088225604102E-7</v>
      </c>
      <c r="BV268" s="7">
        <v>0</v>
      </c>
      <c r="BW268" s="7">
        <v>0</v>
      </c>
      <c r="BX268" s="7">
        <v>0</v>
      </c>
      <c r="BY268" s="7">
        <v>0</v>
      </c>
      <c r="BZ268" s="7">
        <v>0</v>
      </c>
      <c r="CA268" s="7">
        <v>0</v>
      </c>
      <c r="CB268" s="7">
        <v>0</v>
      </c>
      <c r="CC268" s="7">
        <v>0</v>
      </c>
      <c r="CD268" s="7"/>
      <c r="CE268" s="7">
        <v>0</v>
      </c>
    </row>
    <row r="269" spans="1:83">
      <c r="A269" s="4" t="s">
        <v>312</v>
      </c>
      <c r="B269" s="6">
        <v>284</v>
      </c>
      <c r="C269" s="7">
        <v>4.19536163652589E-3</v>
      </c>
      <c r="D269" s="7">
        <v>3.47106939386307E-3</v>
      </c>
      <c r="E269" s="7">
        <v>4.19536163652589E-3</v>
      </c>
      <c r="F269" s="7">
        <v>3.47106939386307E-3</v>
      </c>
      <c r="G269" s="7">
        <v>4.19536163652589E-3</v>
      </c>
      <c r="H269" s="7">
        <v>3.47106939386307E-3</v>
      </c>
      <c r="I269" s="7">
        <v>4.19536163652589E-3</v>
      </c>
      <c r="J269" s="7">
        <v>3.47106939386307E-3</v>
      </c>
      <c r="K269" s="7">
        <v>4.19536163652589E-3</v>
      </c>
      <c r="L269" s="7">
        <v>3.47106939386307E-3</v>
      </c>
      <c r="M269" s="7">
        <v>4.19536163652589E-3</v>
      </c>
      <c r="N269" s="7">
        <v>3.47106939386307E-3</v>
      </c>
      <c r="O269" s="7">
        <v>4.19536163652589E-3</v>
      </c>
      <c r="P269" s="7">
        <v>3.47106939386307E-3</v>
      </c>
      <c r="Q269" s="7">
        <v>4.19536163652589E-3</v>
      </c>
      <c r="R269" s="7">
        <v>3.47106939386307E-3</v>
      </c>
      <c r="S269" s="7">
        <v>4.19536163652589E-3</v>
      </c>
      <c r="T269" s="7">
        <v>3.47106939386307E-3</v>
      </c>
      <c r="U269" s="7">
        <v>4.19536163652589E-3</v>
      </c>
      <c r="V269" s="7">
        <v>3.47106939386307E-3</v>
      </c>
      <c r="W269" s="7">
        <v>4.19536163652589E-3</v>
      </c>
      <c r="X269" s="7">
        <v>3.47106939386307E-3</v>
      </c>
      <c r="Y269" s="7">
        <v>4.19536163652589E-3</v>
      </c>
      <c r="Z269" s="7">
        <v>3.47106939386307E-3</v>
      </c>
      <c r="AA269" s="7">
        <v>4.19536163652589E-3</v>
      </c>
      <c r="AB269" s="7">
        <v>3.47106939386307E-3</v>
      </c>
      <c r="AC269" s="7">
        <v>4.1164871945384499E-3</v>
      </c>
      <c r="AD269" s="7">
        <v>3.47106939386307E-3</v>
      </c>
      <c r="AE269" s="7">
        <v>4.1164871945384499E-3</v>
      </c>
      <c r="AF269" s="7">
        <v>3.47106939386307E-3</v>
      </c>
      <c r="AG269" s="7">
        <v>3.8830703563886701E-3</v>
      </c>
      <c r="AH269" s="7">
        <v>3.47106939386307E-3</v>
      </c>
      <c r="AI269" s="7">
        <v>3.78090625944358E-3</v>
      </c>
      <c r="AJ269" s="7">
        <v>3.4529163561855701E-3</v>
      </c>
      <c r="AK269" s="7">
        <v>3.75457145716014E-3</v>
      </c>
      <c r="AL269" s="7">
        <v>3.4324306894519302E-3</v>
      </c>
      <c r="AM269" s="7">
        <v>3.7177615954492298E-3</v>
      </c>
      <c r="AN269" s="7">
        <v>3.4030901391461799E-3</v>
      </c>
      <c r="AO269" s="7">
        <v>3.65618913667676E-3</v>
      </c>
      <c r="AP269" s="7">
        <v>3.3506711717544799E-3</v>
      </c>
      <c r="AQ269" s="7">
        <v>3.5778976653213601E-3</v>
      </c>
      <c r="AR269" s="7">
        <v>3.2653843368983799E-3</v>
      </c>
      <c r="AS269" s="7">
        <v>3.5353335166822702E-3</v>
      </c>
      <c r="AT269" s="7">
        <v>3.1365345076084E-3</v>
      </c>
      <c r="AU269" s="7">
        <v>3.45760981430198E-3</v>
      </c>
      <c r="AV269" s="7">
        <v>2.9276316566975999E-3</v>
      </c>
      <c r="AW269" s="7">
        <v>3.3897749853903998E-3</v>
      </c>
      <c r="AX269" s="7">
        <v>2.5905481641751802E-3</v>
      </c>
      <c r="AY269" s="7">
        <v>2.1741943755262398E-3</v>
      </c>
      <c r="AZ269" s="7">
        <v>2.1571400609239301E-3</v>
      </c>
      <c r="BA269" s="7">
        <v>2.0171041407165201E-3</v>
      </c>
      <c r="BB269" s="7">
        <v>1.73617497693346E-3</v>
      </c>
      <c r="BC269" s="7">
        <v>1.4782400131264999E-3</v>
      </c>
      <c r="BD269" s="7">
        <v>1.37582765548565E-3</v>
      </c>
      <c r="BE269" s="7">
        <v>1.14538322033227E-3</v>
      </c>
      <c r="BF269" s="7">
        <v>1.0515315956095199E-3</v>
      </c>
      <c r="BG269" s="7">
        <v>1.0460395393273999E-3</v>
      </c>
      <c r="BH269" s="7">
        <v>7.3500875176500202E-4</v>
      </c>
      <c r="BI269" s="7">
        <v>8.2801997336630297E-4</v>
      </c>
      <c r="BJ269" s="7">
        <v>4.5438054647647301E-4</v>
      </c>
      <c r="BK269" s="7">
        <v>5.62487489375574E-4</v>
      </c>
      <c r="BL269" s="7">
        <v>2.3252494970566099E-4</v>
      </c>
      <c r="BM269" s="7">
        <v>2.7563766350880998E-4</v>
      </c>
      <c r="BN269" s="7">
        <v>1.1045661442477601E-4</v>
      </c>
      <c r="BO269" s="7">
        <v>8.3446115897280597E-5</v>
      </c>
      <c r="BP269" s="7">
        <v>2.88042015948253E-5</v>
      </c>
      <c r="BQ269" s="7">
        <v>3.15430242315542E-6</v>
      </c>
      <c r="BR269" s="7">
        <v>7.2590756152657801E-6</v>
      </c>
      <c r="BS269" s="7">
        <v>9.5779838871342095E-7</v>
      </c>
      <c r="BT269" s="7">
        <v>1.08027809839614E-6</v>
      </c>
      <c r="BU269" s="7">
        <v>3.30254761506334E-7</v>
      </c>
      <c r="BV269" s="7">
        <v>0</v>
      </c>
      <c r="BW269" s="7">
        <v>0</v>
      </c>
      <c r="BX269" s="7">
        <v>0</v>
      </c>
      <c r="BY269" s="7">
        <v>0</v>
      </c>
      <c r="BZ269" s="7">
        <v>0</v>
      </c>
      <c r="CA269" s="7">
        <v>0</v>
      </c>
      <c r="CB269" s="7">
        <v>0</v>
      </c>
      <c r="CC269" s="7">
        <v>0</v>
      </c>
      <c r="CD269" s="7"/>
      <c r="CE269" s="7">
        <v>0</v>
      </c>
    </row>
    <row r="270" spans="1:83">
      <c r="A270" s="4" t="s">
        <v>313</v>
      </c>
      <c r="B270" s="6">
        <v>657</v>
      </c>
      <c r="C270" s="7">
        <v>9.3171074020201999E-3</v>
      </c>
      <c r="D270" s="7">
        <v>5.0886825577735502E-3</v>
      </c>
      <c r="E270" s="7">
        <v>9.3171074020201999E-3</v>
      </c>
      <c r="F270" s="7">
        <v>5.0886825577735502E-3</v>
      </c>
      <c r="G270" s="7">
        <v>9.3171074020201999E-3</v>
      </c>
      <c r="H270" s="7">
        <v>5.0886825577735502E-3</v>
      </c>
      <c r="I270" s="7">
        <v>9.3171074020201999E-3</v>
      </c>
      <c r="J270" s="7">
        <v>5.0886825577735502E-3</v>
      </c>
      <c r="K270" s="7">
        <v>9.3171074020201999E-3</v>
      </c>
      <c r="L270" s="7">
        <v>5.0886825577735502E-3</v>
      </c>
      <c r="M270" s="7">
        <v>9.3171074020201999E-3</v>
      </c>
      <c r="N270" s="7">
        <v>5.0886825577735502E-3</v>
      </c>
      <c r="O270" s="7">
        <v>9.3171074020201999E-3</v>
      </c>
      <c r="P270" s="7">
        <v>5.0886825577735502E-3</v>
      </c>
      <c r="Q270" s="7">
        <v>9.3171074020201999E-3</v>
      </c>
      <c r="R270" s="7">
        <v>5.0886825577735502E-3</v>
      </c>
      <c r="S270" s="7">
        <v>9.3171074020201999E-3</v>
      </c>
      <c r="T270" s="7">
        <v>5.0886825577735502E-3</v>
      </c>
      <c r="U270" s="7">
        <v>9.3171074020201999E-3</v>
      </c>
      <c r="V270" s="7">
        <v>5.0886825577735502E-3</v>
      </c>
      <c r="W270" s="7">
        <v>9.3171074020201999E-3</v>
      </c>
      <c r="X270" s="7">
        <v>5.0886825577735502E-3</v>
      </c>
      <c r="Y270" s="7">
        <v>9.3171074020201999E-3</v>
      </c>
      <c r="Z270" s="7">
        <v>5.0886825577735502E-3</v>
      </c>
      <c r="AA270" s="7">
        <v>9.3168087010425307E-3</v>
      </c>
      <c r="AB270" s="7">
        <v>5.0886825577735502E-3</v>
      </c>
      <c r="AC270" s="7">
        <v>8.9839339509084903E-3</v>
      </c>
      <c r="AD270" s="7">
        <v>5.0886825577735502E-3</v>
      </c>
      <c r="AE270" s="7">
        <v>8.7535376605961703E-3</v>
      </c>
      <c r="AF270" s="7">
        <v>5.0886825577735502E-3</v>
      </c>
      <c r="AG270" s="7">
        <v>7.7735172919152704E-3</v>
      </c>
      <c r="AH270" s="7">
        <v>5.0886825577735502E-3</v>
      </c>
      <c r="AI270" s="7">
        <v>7.0250618259327796E-3</v>
      </c>
      <c r="AJ270" s="7">
        <v>5.0726859526518901E-3</v>
      </c>
      <c r="AK270" s="7">
        <v>6.9792376020066903E-3</v>
      </c>
      <c r="AL270" s="7">
        <v>5.0563216094815198E-3</v>
      </c>
      <c r="AM270" s="7">
        <v>6.9552442051610402E-3</v>
      </c>
      <c r="AN270" s="7">
        <v>4.9936220888727196E-3</v>
      </c>
      <c r="AO270" s="7">
        <v>6.9110204643629903E-3</v>
      </c>
      <c r="AP270" s="7">
        <v>4.8115829029694301E-3</v>
      </c>
      <c r="AQ270" s="7">
        <v>6.8513531596769003E-3</v>
      </c>
      <c r="AR270" s="7">
        <v>4.48125065076825E-3</v>
      </c>
      <c r="AS270" s="7">
        <v>4.68627041788578E-3</v>
      </c>
      <c r="AT270" s="7">
        <v>4.0941784524595104E-3</v>
      </c>
      <c r="AU270" s="7">
        <v>3.4468101461230401E-3</v>
      </c>
      <c r="AV270" s="7">
        <v>3.7882306199575199E-3</v>
      </c>
      <c r="AW270" s="7">
        <v>3.4008176849547201E-3</v>
      </c>
      <c r="AX270" s="7">
        <v>3.4976710082946999E-3</v>
      </c>
      <c r="AY270" s="7">
        <v>3.3746385986415501E-3</v>
      </c>
      <c r="AZ270" s="7">
        <v>3.0471211789556401E-3</v>
      </c>
      <c r="BA270" s="7">
        <v>3.01660684799877E-3</v>
      </c>
      <c r="BB270" s="7">
        <v>2.4288380925015902E-3</v>
      </c>
      <c r="BC270" s="7">
        <v>2.3233215051738799E-3</v>
      </c>
      <c r="BD270" s="7">
        <v>1.94601615039616E-3</v>
      </c>
      <c r="BE270" s="7">
        <v>2.1444204830597001E-3</v>
      </c>
      <c r="BF270" s="7">
        <v>1.71714294976714E-3</v>
      </c>
      <c r="BG270" s="7">
        <v>1.8313264825784001E-3</v>
      </c>
      <c r="BH270" s="7">
        <v>1.5669550857965E-3</v>
      </c>
      <c r="BI270" s="7">
        <v>1.2527602057682799E-3</v>
      </c>
      <c r="BJ270" s="7">
        <v>1.22449647350089E-3</v>
      </c>
      <c r="BK270" s="7">
        <v>1.0492859804529099E-3</v>
      </c>
      <c r="BL270" s="7">
        <v>7.2466188560005795E-4</v>
      </c>
      <c r="BM270" s="7">
        <v>8.2429565168507999E-4</v>
      </c>
      <c r="BN270" s="7">
        <v>2.9296513644159301E-4</v>
      </c>
      <c r="BO270" s="7">
        <v>3.57026747539348E-4</v>
      </c>
      <c r="BP270" s="7">
        <v>6.0964171353721198E-5</v>
      </c>
      <c r="BQ270" s="7">
        <v>4.3439405191451099E-5</v>
      </c>
      <c r="BR270" s="7">
        <v>0</v>
      </c>
      <c r="BS270" s="7">
        <v>4.7568894651938201E-6</v>
      </c>
      <c r="BT270" s="7">
        <v>0</v>
      </c>
      <c r="BU270" s="7">
        <v>1.6095449741035501E-6</v>
      </c>
      <c r="BV270" s="7">
        <v>0</v>
      </c>
      <c r="BW270" s="7">
        <v>0</v>
      </c>
      <c r="BX270" s="7">
        <v>0</v>
      </c>
      <c r="BY270" s="7">
        <v>0</v>
      </c>
      <c r="BZ270" s="7">
        <v>0</v>
      </c>
      <c r="CA270" s="7">
        <v>0</v>
      </c>
      <c r="CB270" s="7">
        <v>0</v>
      </c>
      <c r="CC270" s="7">
        <v>0</v>
      </c>
      <c r="CD270" s="7"/>
      <c r="CE270" s="7">
        <v>0</v>
      </c>
    </row>
    <row r="271" spans="1:83">
      <c r="A271" s="4" t="s">
        <v>315</v>
      </c>
      <c r="B271" s="6">
        <v>80</v>
      </c>
      <c r="C271" s="7">
        <v>1.0790487097147999E-3</v>
      </c>
      <c r="D271" s="7">
        <v>4.2722953120087797E-3</v>
      </c>
      <c r="E271" s="7">
        <v>1.0790487097147999E-3</v>
      </c>
      <c r="F271" s="7">
        <v>4.2722953120087797E-3</v>
      </c>
      <c r="G271" s="7">
        <v>1.0790487097147999E-3</v>
      </c>
      <c r="H271" s="7">
        <v>4.2722953120087797E-3</v>
      </c>
      <c r="I271" s="7">
        <v>1.0790487097147999E-3</v>
      </c>
      <c r="J271" s="7">
        <v>4.2722953120087797E-3</v>
      </c>
      <c r="K271" s="7">
        <v>1.0790487097147999E-3</v>
      </c>
      <c r="L271" s="7">
        <v>4.2722953120087797E-3</v>
      </c>
      <c r="M271" s="7">
        <v>1.0790487097147999E-3</v>
      </c>
      <c r="N271" s="7">
        <v>4.2722953120087797E-3</v>
      </c>
      <c r="O271" s="7">
        <v>1.0790487097147999E-3</v>
      </c>
      <c r="P271" s="7">
        <v>4.2722953120087797E-3</v>
      </c>
      <c r="Q271" s="7">
        <v>1.0790487097147999E-3</v>
      </c>
      <c r="R271" s="7">
        <v>4.2722953120087797E-3</v>
      </c>
      <c r="S271" s="7">
        <v>1.0790487097147999E-3</v>
      </c>
      <c r="T271" s="7">
        <v>4.2722953120087797E-3</v>
      </c>
      <c r="U271" s="7">
        <v>1.0790487097147999E-3</v>
      </c>
      <c r="V271" s="7">
        <v>4.2722953120087797E-3</v>
      </c>
      <c r="W271" s="7">
        <v>1.0790487097147999E-3</v>
      </c>
      <c r="X271" s="7">
        <v>4.2722953120087797E-3</v>
      </c>
      <c r="Y271" s="7">
        <v>1.0790487097147999E-3</v>
      </c>
      <c r="Z271" s="7">
        <v>4.2722953120087797E-3</v>
      </c>
      <c r="AA271" s="7">
        <v>1.0790487097147999E-3</v>
      </c>
      <c r="AB271" s="7">
        <v>4.2722953120087797E-3</v>
      </c>
      <c r="AC271" s="7">
        <v>1.0790487097147999E-3</v>
      </c>
      <c r="AD271" s="7">
        <v>4.2722953120087797E-3</v>
      </c>
      <c r="AE271" s="7">
        <v>1.0790487097147999E-3</v>
      </c>
      <c r="AF271" s="7">
        <v>4.2722953120087797E-3</v>
      </c>
      <c r="AG271" s="7">
        <v>1.0790487097147999E-3</v>
      </c>
      <c r="AH271" s="7">
        <v>4.2722953120087797E-3</v>
      </c>
      <c r="AI271" s="7">
        <v>1.0790487097147999E-3</v>
      </c>
      <c r="AJ271" s="7">
        <v>3.7515318548476998E-3</v>
      </c>
      <c r="AK271" s="7">
        <v>1.07265992978671E-3</v>
      </c>
      <c r="AL271" s="7">
        <v>3.2883112582352998E-3</v>
      </c>
      <c r="AM271" s="7">
        <v>1.05790170996993E-3</v>
      </c>
      <c r="AN271" s="7">
        <v>2.8729527283127701E-3</v>
      </c>
      <c r="AO271" s="7">
        <v>1.03954666667538E-3</v>
      </c>
      <c r="AP271" s="7">
        <v>2.4588363141391299E-3</v>
      </c>
      <c r="AQ271" s="7">
        <v>1.0143640121538899E-3</v>
      </c>
      <c r="AR271" s="7">
        <v>1.93442420355184E-3</v>
      </c>
      <c r="AS271" s="7">
        <v>9.8400668640586894E-4</v>
      </c>
      <c r="AT271" s="7">
        <v>1.20028472401067E-3</v>
      </c>
      <c r="AU271" s="7">
        <v>9.2254630869314396E-4</v>
      </c>
      <c r="AV271" s="7">
        <v>5.49326352342762E-4</v>
      </c>
      <c r="AW271" s="7">
        <v>8.3661014233166902E-4</v>
      </c>
      <c r="AX271" s="7">
        <v>1.7537116687378401E-4</v>
      </c>
      <c r="AY271" s="7">
        <v>7.8479006139449002E-4</v>
      </c>
      <c r="AZ271" s="7">
        <v>2.7303923694442998E-5</v>
      </c>
      <c r="BA271" s="7">
        <v>5.4060166459588205E-4</v>
      </c>
      <c r="BB271" s="7">
        <v>0</v>
      </c>
      <c r="BC271" s="7">
        <v>2.6614808084100101E-4</v>
      </c>
      <c r="BD271" s="7">
        <v>0</v>
      </c>
      <c r="BE271" s="7">
        <v>1.20750754376324E-4</v>
      </c>
      <c r="BF271" s="7">
        <v>0</v>
      </c>
      <c r="BG271" s="7">
        <v>3.6058420025417699E-5</v>
      </c>
      <c r="BH271" s="7">
        <v>0</v>
      </c>
      <c r="BI271" s="7">
        <v>8.9399531414635304E-6</v>
      </c>
      <c r="BJ271" s="7">
        <v>0</v>
      </c>
      <c r="BK271" s="7">
        <v>2.4864492916850301E-6</v>
      </c>
      <c r="BL271" s="7">
        <v>0</v>
      </c>
      <c r="BM271" s="7">
        <v>4.6327711104229199E-7</v>
      </c>
      <c r="BN271" s="7">
        <v>0</v>
      </c>
      <c r="BO271" s="7">
        <v>0</v>
      </c>
      <c r="BP271" s="7">
        <v>0</v>
      </c>
      <c r="BQ271" s="7">
        <v>0</v>
      </c>
      <c r="BR271" s="7">
        <v>0</v>
      </c>
      <c r="BS271" s="7">
        <v>0</v>
      </c>
      <c r="BT271" s="7">
        <v>0</v>
      </c>
      <c r="BU271" s="7">
        <v>0</v>
      </c>
      <c r="BV271" s="7">
        <v>0</v>
      </c>
      <c r="BW271" s="7">
        <v>0</v>
      </c>
      <c r="BX271" s="7">
        <v>0</v>
      </c>
      <c r="BY271" s="7">
        <v>0</v>
      </c>
      <c r="BZ271" s="7">
        <v>0</v>
      </c>
      <c r="CA271" s="7">
        <v>0</v>
      </c>
      <c r="CB271" s="7">
        <v>0</v>
      </c>
      <c r="CC271" s="7">
        <v>0</v>
      </c>
      <c r="CD271" s="7"/>
      <c r="CE271" s="7">
        <v>0</v>
      </c>
    </row>
    <row r="272" spans="1:83">
      <c r="A272" s="4" t="s">
        <v>316</v>
      </c>
      <c r="B272" s="6">
        <v>178</v>
      </c>
      <c r="C272" s="7">
        <v>3.9505729676951396E-3</v>
      </c>
      <c r="D272" s="7"/>
      <c r="E272" s="7">
        <v>3.9505729676951396E-3</v>
      </c>
      <c r="F272" s="7"/>
      <c r="G272" s="7">
        <v>3.9505729676951396E-3</v>
      </c>
      <c r="H272" s="7"/>
      <c r="I272" s="7">
        <v>3.9505729676951396E-3</v>
      </c>
      <c r="J272" s="7"/>
      <c r="K272" s="7">
        <v>3.9505729676951396E-3</v>
      </c>
      <c r="L272" s="7"/>
      <c r="M272" s="7">
        <v>3.9505729676951396E-3</v>
      </c>
      <c r="N272" s="7"/>
      <c r="O272" s="7">
        <v>3.9505729676951396E-3</v>
      </c>
      <c r="P272" s="7"/>
      <c r="Q272" s="7">
        <v>3.9505729676951396E-3</v>
      </c>
      <c r="R272" s="7"/>
      <c r="S272" s="7">
        <v>3.9505729676951396E-3</v>
      </c>
      <c r="T272" s="7"/>
      <c r="U272" s="7">
        <v>3.9212588521966999E-3</v>
      </c>
      <c r="V272" s="7"/>
      <c r="W272" s="7">
        <v>3.9212588521966999E-3</v>
      </c>
      <c r="X272" s="7"/>
      <c r="Y272" s="7">
        <v>2.0736972804206201E-3</v>
      </c>
      <c r="Z272" s="7"/>
      <c r="AA272" s="7">
        <v>1.9960341331670402E-3</v>
      </c>
      <c r="AB272" s="7"/>
      <c r="AC272" s="7">
        <v>1.5958892713118201E-3</v>
      </c>
      <c r="AD272" s="7"/>
      <c r="AE272" s="7">
        <v>1.4307586772090101E-3</v>
      </c>
      <c r="AF272" s="7"/>
      <c r="AG272" s="7">
        <v>1.3043184828325E-3</v>
      </c>
      <c r="AH272" s="7"/>
      <c r="AI272" s="7">
        <v>1.1183304223191201E-3</v>
      </c>
      <c r="AJ272" s="7"/>
      <c r="AK272" s="7">
        <v>9.2955198643684402E-4</v>
      </c>
      <c r="AL272" s="7"/>
      <c r="AM272" s="7">
        <v>8.0170158156910899E-4</v>
      </c>
      <c r="AN272" s="7"/>
      <c r="AO272" s="7">
        <v>7.2218069250156304E-4</v>
      </c>
      <c r="AP272" s="7"/>
      <c r="AQ272" s="7">
        <v>6.3121116409565396E-4</v>
      </c>
      <c r="AR272" s="7"/>
      <c r="AS272" s="7">
        <v>5.5400822087939305E-4</v>
      </c>
      <c r="AT272" s="7"/>
      <c r="AU272" s="7">
        <v>4.8472411118825897E-4</v>
      </c>
      <c r="AV272" s="7"/>
      <c r="AW272" s="7">
        <v>3.7975909270688998E-4</v>
      </c>
      <c r="AX272" s="7"/>
      <c r="AY272" s="7">
        <v>6.6192722347359098E-5</v>
      </c>
      <c r="AZ272" s="7"/>
      <c r="BA272" s="7">
        <v>0</v>
      </c>
      <c r="BB272" s="7"/>
      <c r="BC272" s="7">
        <v>0</v>
      </c>
      <c r="BD272" s="7"/>
      <c r="BE272" s="7">
        <v>0</v>
      </c>
      <c r="BF272" s="7"/>
      <c r="BG272" s="7">
        <v>0</v>
      </c>
      <c r="BH272" s="7"/>
      <c r="BI272" s="7">
        <v>0</v>
      </c>
      <c r="BJ272" s="7"/>
      <c r="BK272" s="7">
        <v>0</v>
      </c>
      <c r="BL272" s="7"/>
      <c r="BM272" s="7">
        <v>0</v>
      </c>
      <c r="BN272" s="7"/>
      <c r="BO272" s="7">
        <v>0</v>
      </c>
      <c r="BP272" s="7"/>
      <c r="BQ272" s="7">
        <v>0</v>
      </c>
      <c r="BR272" s="7"/>
      <c r="BS272" s="7">
        <v>0</v>
      </c>
      <c r="BT272" s="7"/>
      <c r="BU272" s="7">
        <v>0</v>
      </c>
      <c r="BV272" s="7"/>
      <c r="BW272" s="7">
        <v>0</v>
      </c>
      <c r="BX272" s="7"/>
      <c r="BY272" s="7">
        <v>0</v>
      </c>
      <c r="BZ272" s="7"/>
      <c r="CA272" s="7">
        <v>0</v>
      </c>
      <c r="CB272" s="7"/>
      <c r="CC272" s="7">
        <v>0</v>
      </c>
      <c r="CD272" s="7"/>
      <c r="CE272" s="7">
        <v>0</v>
      </c>
    </row>
    <row r="273" spans="1:83">
      <c r="A273" s="4" t="s">
        <v>317</v>
      </c>
      <c r="B273" s="6">
        <v>774</v>
      </c>
      <c r="C273" s="7">
        <v>4.1274768190748797E-3</v>
      </c>
      <c r="D273" s="7"/>
      <c r="E273" s="7">
        <v>4.1274768190748797E-3</v>
      </c>
      <c r="F273" s="7"/>
      <c r="G273" s="7">
        <v>4.1274768190748797E-3</v>
      </c>
      <c r="H273" s="7"/>
      <c r="I273" s="7">
        <v>4.1274768190748797E-3</v>
      </c>
      <c r="J273" s="7"/>
      <c r="K273" s="7">
        <v>4.1274768190748797E-3</v>
      </c>
      <c r="L273" s="7"/>
      <c r="M273" s="7">
        <v>4.1274768190748797E-3</v>
      </c>
      <c r="N273" s="7"/>
      <c r="O273" s="7">
        <v>4.1274768190748797E-3</v>
      </c>
      <c r="P273" s="7"/>
      <c r="Q273" s="7">
        <v>4.1274768190748797E-3</v>
      </c>
      <c r="R273" s="7"/>
      <c r="S273" s="7">
        <v>4.1267829698625599E-3</v>
      </c>
      <c r="T273" s="7"/>
      <c r="U273" s="7">
        <v>4.1267829698625599E-3</v>
      </c>
      <c r="V273" s="7"/>
      <c r="W273" s="7">
        <v>2.2841229984199799E-3</v>
      </c>
      <c r="X273" s="7"/>
      <c r="Y273" s="7">
        <v>2.1152295320218E-3</v>
      </c>
      <c r="Z273" s="7"/>
      <c r="AA273" s="7">
        <v>1.47843924379765E-3</v>
      </c>
      <c r="AB273" s="7"/>
      <c r="AC273" s="7">
        <v>1.17740955398481E-3</v>
      </c>
      <c r="AD273" s="7"/>
      <c r="AE273" s="7">
        <v>1.0787747171969401E-3</v>
      </c>
      <c r="AF273" s="7"/>
      <c r="AG273" s="7">
        <v>1.00261291306623E-3</v>
      </c>
      <c r="AH273" s="7"/>
      <c r="AI273" s="7">
        <v>8.9349581686820698E-4</v>
      </c>
      <c r="AJ273" s="7"/>
      <c r="AK273" s="7">
        <v>7.7114988545608101E-4</v>
      </c>
      <c r="AL273" s="7"/>
      <c r="AM273" s="7">
        <v>6.8735298199478401E-4</v>
      </c>
      <c r="AN273" s="7"/>
      <c r="AO273" s="7">
        <v>6.1132076837294605E-4</v>
      </c>
      <c r="AP273" s="7"/>
      <c r="AQ273" s="7">
        <v>5.4994716891127501E-4</v>
      </c>
      <c r="AR273" s="7"/>
      <c r="AS273" s="7">
        <v>4.8706997985107302E-4</v>
      </c>
      <c r="AT273" s="7"/>
      <c r="AU273" s="7">
        <v>4.2699679421681099E-4</v>
      </c>
      <c r="AV273" s="7"/>
      <c r="AW273" s="7">
        <v>3.4606818066389199E-4</v>
      </c>
      <c r="AX273" s="7"/>
      <c r="AY273" s="7">
        <v>2.8823128580563899E-4</v>
      </c>
      <c r="AZ273" s="7"/>
      <c r="BA273" s="7">
        <v>8.2004397745852296E-5</v>
      </c>
      <c r="BB273" s="7"/>
      <c r="BC273" s="7">
        <v>1.0025623886896101E-5</v>
      </c>
      <c r="BD273" s="7"/>
      <c r="BE273" s="7">
        <v>0</v>
      </c>
      <c r="BF273" s="7"/>
      <c r="BG273" s="7">
        <v>0</v>
      </c>
      <c r="BH273" s="7"/>
      <c r="BI273" s="7">
        <v>0</v>
      </c>
      <c r="BJ273" s="7"/>
      <c r="BK273" s="7">
        <v>0</v>
      </c>
      <c r="BL273" s="7"/>
      <c r="BM273" s="7">
        <v>0</v>
      </c>
      <c r="BN273" s="7"/>
      <c r="BO273" s="7">
        <v>0</v>
      </c>
      <c r="BP273" s="7"/>
      <c r="BQ273" s="7">
        <v>0</v>
      </c>
      <c r="BR273" s="7"/>
      <c r="BS273" s="7">
        <v>0</v>
      </c>
      <c r="BT273" s="7"/>
      <c r="BU273" s="7">
        <v>0</v>
      </c>
      <c r="BV273" s="7"/>
      <c r="BW273" s="7">
        <v>0</v>
      </c>
      <c r="BX273" s="7"/>
      <c r="BY273" s="7">
        <v>0</v>
      </c>
      <c r="BZ273" s="7"/>
      <c r="CA273" s="7">
        <v>0</v>
      </c>
      <c r="CB273" s="7"/>
      <c r="CC273" s="7">
        <v>0</v>
      </c>
      <c r="CD273" s="7"/>
      <c r="CE273" s="7">
        <v>0</v>
      </c>
    </row>
    <row r="274" spans="1:83">
      <c r="A274" s="4" t="s">
        <v>431</v>
      </c>
      <c r="B274" s="6">
        <v>179</v>
      </c>
      <c r="C274" s="7">
        <v>3.6322962638820201E-3</v>
      </c>
      <c r="D274" s="7"/>
      <c r="E274" s="7">
        <v>3.6322962638820201E-3</v>
      </c>
      <c r="F274" s="7"/>
      <c r="G274" s="7">
        <v>3.6322962638820201E-3</v>
      </c>
      <c r="H274" s="7"/>
      <c r="I274" s="7">
        <v>3.6322962638820201E-3</v>
      </c>
      <c r="J274" s="7"/>
      <c r="K274" s="7">
        <v>3.6322962638820201E-3</v>
      </c>
      <c r="L274" s="7"/>
      <c r="M274" s="7">
        <v>3.6322962638820201E-3</v>
      </c>
      <c r="N274" s="7"/>
      <c r="O274" s="7">
        <v>3.6322962638820201E-3</v>
      </c>
      <c r="P274" s="7"/>
      <c r="Q274" s="7">
        <v>3.6322962638820201E-3</v>
      </c>
      <c r="R274" s="7"/>
      <c r="S274" s="7">
        <v>3.63176648843402E-3</v>
      </c>
      <c r="T274" s="7"/>
      <c r="U274" s="7">
        <v>3.63176648843402E-3</v>
      </c>
      <c r="V274" s="7"/>
      <c r="W274" s="7">
        <v>2.2045049117771099E-3</v>
      </c>
      <c r="X274" s="7"/>
      <c r="Y274" s="7">
        <v>1.9975584020428599E-3</v>
      </c>
      <c r="Z274" s="7"/>
      <c r="AA274" s="7">
        <v>1.59043229161111E-3</v>
      </c>
      <c r="AB274" s="7"/>
      <c r="AC274" s="7">
        <v>1.2726529220177E-3</v>
      </c>
      <c r="AD274" s="7"/>
      <c r="AE274" s="7">
        <v>1.15639366158525E-3</v>
      </c>
      <c r="AF274" s="7"/>
      <c r="AG274" s="7">
        <v>1.07647699717419E-3</v>
      </c>
      <c r="AH274" s="7"/>
      <c r="AI274" s="7">
        <v>9.4305494160929501E-4</v>
      </c>
      <c r="AJ274" s="7"/>
      <c r="AK274" s="7">
        <v>8.2042888141831605E-4</v>
      </c>
      <c r="AL274" s="7"/>
      <c r="AM274" s="7">
        <v>7.2571732858846803E-4</v>
      </c>
      <c r="AN274" s="7"/>
      <c r="AO274" s="7">
        <v>6.5671165208296004E-4</v>
      </c>
      <c r="AP274" s="7"/>
      <c r="AQ274" s="7">
        <v>5.8373749692745998E-4</v>
      </c>
      <c r="AR274" s="7"/>
      <c r="AS274" s="7">
        <v>5.2558699705220196E-4</v>
      </c>
      <c r="AT274" s="7"/>
      <c r="AU274" s="7">
        <v>4.6411241047172099E-4</v>
      </c>
      <c r="AV274" s="7"/>
      <c r="AW274" s="7">
        <v>3.7108357819461499E-4</v>
      </c>
      <c r="AX274" s="7"/>
      <c r="AY274" s="7">
        <v>2.6880517179884701E-4</v>
      </c>
      <c r="AZ274" s="7"/>
      <c r="BA274" s="7">
        <v>7.8890348243950294E-6</v>
      </c>
      <c r="BB274" s="7"/>
      <c r="BC274" s="7">
        <v>0</v>
      </c>
      <c r="BD274" s="7"/>
      <c r="BE274" s="7">
        <v>0</v>
      </c>
      <c r="BF274" s="7"/>
      <c r="BG274" s="7">
        <v>0</v>
      </c>
      <c r="BH274" s="7"/>
      <c r="BI274" s="7">
        <v>0</v>
      </c>
      <c r="BJ274" s="7"/>
      <c r="BK274" s="7">
        <v>0</v>
      </c>
      <c r="BL274" s="7"/>
      <c r="BM274" s="7">
        <v>0</v>
      </c>
      <c r="BN274" s="7"/>
      <c r="BO274" s="7">
        <v>0</v>
      </c>
      <c r="BP274" s="7"/>
      <c r="BQ274" s="7">
        <v>0</v>
      </c>
      <c r="BR274" s="7"/>
      <c r="BS274" s="7">
        <v>0</v>
      </c>
      <c r="BT274" s="7"/>
      <c r="BU274" s="7">
        <v>0</v>
      </c>
      <c r="BV274" s="7"/>
      <c r="BW274" s="7">
        <v>0</v>
      </c>
      <c r="BX274" s="7"/>
      <c r="BY274" s="7">
        <v>0</v>
      </c>
      <c r="BZ274" s="7"/>
      <c r="CA274" s="7">
        <v>0</v>
      </c>
      <c r="CB274" s="7"/>
      <c r="CC274" s="7">
        <v>0</v>
      </c>
      <c r="CD274" s="7"/>
      <c r="CE274" s="7">
        <v>0</v>
      </c>
    </row>
    <row r="275" spans="1:83">
      <c r="A275" s="4" t="s">
        <v>318</v>
      </c>
      <c r="B275" s="6">
        <v>177</v>
      </c>
      <c r="C275" s="7">
        <v>4.0591002503104299E-3</v>
      </c>
      <c r="D275" s="7"/>
      <c r="E275" s="7">
        <v>4.0591002503104299E-3</v>
      </c>
      <c r="F275" s="7"/>
      <c r="G275" s="7">
        <v>4.0591002503104299E-3</v>
      </c>
      <c r="H275" s="7"/>
      <c r="I275" s="7">
        <v>4.0591002503104299E-3</v>
      </c>
      <c r="J275" s="7"/>
      <c r="K275" s="7">
        <v>4.0591002503104299E-3</v>
      </c>
      <c r="L275" s="7"/>
      <c r="M275" s="7">
        <v>4.0591002503104299E-3</v>
      </c>
      <c r="N275" s="7"/>
      <c r="O275" s="7">
        <v>4.0591002503104299E-3</v>
      </c>
      <c r="P275" s="7"/>
      <c r="Q275" s="7">
        <v>4.0591002503104299E-3</v>
      </c>
      <c r="R275" s="7"/>
      <c r="S275" s="7">
        <v>4.0586547899470402E-3</v>
      </c>
      <c r="T275" s="7"/>
      <c r="U275" s="7">
        <v>4.0586547899470402E-3</v>
      </c>
      <c r="V275" s="7"/>
      <c r="W275" s="7">
        <v>2.59841901607368E-3</v>
      </c>
      <c r="X275" s="7"/>
      <c r="Y275" s="7">
        <v>2.3770849702558499E-3</v>
      </c>
      <c r="Z275" s="7"/>
      <c r="AA275" s="7">
        <v>1.82673504189934E-3</v>
      </c>
      <c r="AB275" s="7"/>
      <c r="AC275" s="7">
        <v>1.4507317424540501E-3</v>
      </c>
      <c r="AD275" s="7"/>
      <c r="AE275" s="7">
        <v>1.32211007825122E-3</v>
      </c>
      <c r="AF275" s="7"/>
      <c r="AG275" s="7">
        <v>1.23490535324413E-3</v>
      </c>
      <c r="AH275" s="7"/>
      <c r="AI275" s="7">
        <v>1.0743312134405599E-3</v>
      </c>
      <c r="AJ275" s="7"/>
      <c r="AK275" s="7">
        <v>9.2787747356783297E-4</v>
      </c>
      <c r="AL275" s="7"/>
      <c r="AM275" s="7">
        <v>8.37537357399815E-4</v>
      </c>
      <c r="AN275" s="7"/>
      <c r="AO275" s="7">
        <v>7.5804437920877097E-4</v>
      </c>
      <c r="AP275" s="7"/>
      <c r="AQ275" s="7">
        <v>6.9319645938278299E-4</v>
      </c>
      <c r="AR275" s="7"/>
      <c r="AS275" s="7">
        <v>6.2872830509878299E-4</v>
      </c>
      <c r="AT275" s="7"/>
      <c r="AU275" s="7">
        <v>5.2810539057911599E-4</v>
      </c>
      <c r="AV275" s="7"/>
      <c r="AW275" s="7">
        <v>3.4503317057412401E-4</v>
      </c>
      <c r="AX275" s="7"/>
      <c r="AY275" s="7">
        <v>2.72168690907282E-4</v>
      </c>
      <c r="AZ275" s="7"/>
      <c r="BA275" s="7">
        <v>4.4946716285124001E-5</v>
      </c>
      <c r="BB275" s="7"/>
      <c r="BC275" s="7">
        <v>5.0128119434481197E-6</v>
      </c>
      <c r="BD275" s="7"/>
      <c r="BE275" s="7">
        <v>0</v>
      </c>
      <c r="BF275" s="7"/>
      <c r="BG275" s="7">
        <v>0</v>
      </c>
      <c r="BH275" s="7"/>
      <c r="BI275" s="7">
        <v>0</v>
      </c>
      <c r="BJ275" s="7"/>
      <c r="BK275" s="7">
        <v>0</v>
      </c>
      <c r="BL275" s="7"/>
      <c r="BM275" s="7">
        <v>0</v>
      </c>
      <c r="BN275" s="7"/>
      <c r="BO275" s="7">
        <v>0</v>
      </c>
      <c r="BP275" s="7"/>
      <c r="BQ275" s="7">
        <v>0</v>
      </c>
      <c r="BR275" s="7"/>
      <c r="BS275" s="7">
        <v>0</v>
      </c>
      <c r="BT275" s="7"/>
      <c r="BU275" s="7">
        <v>0</v>
      </c>
      <c r="BV275" s="7"/>
      <c r="BW275" s="7">
        <v>0</v>
      </c>
      <c r="BX275" s="7"/>
      <c r="BY275" s="7">
        <v>0</v>
      </c>
      <c r="BZ275" s="7"/>
      <c r="CA275" s="7">
        <v>0</v>
      </c>
      <c r="CB275" s="7"/>
      <c r="CC275" s="7">
        <v>0</v>
      </c>
      <c r="CD275" s="7"/>
      <c r="CE275" s="7">
        <v>0</v>
      </c>
    </row>
    <row r="276" spans="1:83">
      <c r="A276" s="4" t="s">
        <v>319</v>
      </c>
      <c r="B276" s="6">
        <v>247</v>
      </c>
      <c r="C276" s="7">
        <v>4.7853790613469702E-4</v>
      </c>
      <c r="D276" s="7">
        <v>6.5829413212094702E-4</v>
      </c>
      <c r="E276" s="7">
        <v>4.7853790613469702E-4</v>
      </c>
      <c r="F276" s="7">
        <v>6.5829413212094702E-4</v>
      </c>
      <c r="G276" s="7">
        <v>4.7853790613469702E-4</v>
      </c>
      <c r="H276" s="7">
        <v>6.5829413212094702E-4</v>
      </c>
      <c r="I276" s="7">
        <v>4.7853790613469702E-4</v>
      </c>
      <c r="J276" s="7">
        <v>6.5829413212094702E-4</v>
      </c>
      <c r="K276" s="7">
        <v>4.7853790613469702E-4</v>
      </c>
      <c r="L276" s="7">
        <v>6.5829413212094702E-4</v>
      </c>
      <c r="M276" s="7">
        <v>4.7853790613469702E-4</v>
      </c>
      <c r="N276" s="7">
        <v>6.5829413212094702E-4</v>
      </c>
      <c r="O276" s="7">
        <v>4.7853790613469702E-4</v>
      </c>
      <c r="P276" s="7">
        <v>6.5829413212094702E-4</v>
      </c>
      <c r="Q276" s="7">
        <v>4.7853790613469702E-4</v>
      </c>
      <c r="R276" s="7">
        <v>6.5829413212094702E-4</v>
      </c>
      <c r="S276" s="7">
        <v>4.7853790613469702E-4</v>
      </c>
      <c r="T276" s="7">
        <v>6.5829413212094702E-4</v>
      </c>
      <c r="U276" s="7">
        <v>4.7853790613469702E-4</v>
      </c>
      <c r="V276" s="7">
        <v>6.5829413212094702E-4</v>
      </c>
      <c r="W276" s="7">
        <v>4.7853790613469702E-4</v>
      </c>
      <c r="X276" s="7">
        <v>6.5829413212094702E-4</v>
      </c>
      <c r="Y276" s="7">
        <v>4.7853790613469702E-4</v>
      </c>
      <c r="Z276" s="7">
        <v>6.5829413212094702E-4</v>
      </c>
      <c r="AA276" s="7">
        <v>4.7853790613469702E-4</v>
      </c>
      <c r="AB276" s="7">
        <v>6.5829413212094702E-4</v>
      </c>
      <c r="AC276" s="7">
        <v>4.7853790613469702E-4</v>
      </c>
      <c r="AD276" s="7">
        <v>6.5829413212094702E-4</v>
      </c>
      <c r="AE276" s="7">
        <v>3.8322440754404998E-4</v>
      </c>
      <c r="AF276" s="7">
        <v>6.5829413212094702E-4</v>
      </c>
      <c r="AG276" s="7">
        <v>3.8322440754404998E-4</v>
      </c>
      <c r="AH276" s="7">
        <v>6.5829413212094702E-4</v>
      </c>
      <c r="AI276" s="7">
        <v>3.30766882449258E-4</v>
      </c>
      <c r="AJ276" s="7">
        <v>5.80568632624963E-4</v>
      </c>
      <c r="AK276" s="7">
        <v>3.2462008120106602E-4</v>
      </c>
      <c r="AL276" s="7">
        <v>5.1183732744328398E-4</v>
      </c>
      <c r="AM276" s="7">
        <v>3.04545769159644E-4</v>
      </c>
      <c r="AN276" s="7">
        <v>4.5058706724211602E-4</v>
      </c>
      <c r="AO276" s="7">
        <v>2.8324136006770801E-4</v>
      </c>
      <c r="AP276" s="7">
        <v>3.9555926922603098E-4</v>
      </c>
      <c r="AQ276" s="7">
        <v>2.7051037581297098E-4</v>
      </c>
      <c r="AR276" s="7">
        <v>3.4027972241220501E-4</v>
      </c>
      <c r="AS276" s="7">
        <v>2.5614552403223898E-4</v>
      </c>
      <c r="AT276" s="7">
        <v>2.6912428458917702E-4</v>
      </c>
      <c r="AU276" s="7">
        <v>2.4743194726911801E-4</v>
      </c>
      <c r="AV276" s="7">
        <v>1.6816034958616201E-4</v>
      </c>
      <c r="AW276" s="7">
        <v>2.2956521174990899E-4</v>
      </c>
      <c r="AX276" s="7">
        <v>7.7302687797323503E-5</v>
      </c>
      <c r="AY276" s="7">
        <v>2.2183145639144899E-4</v>
      </c>
      <c r="AZ276" s="7">
        <v>2.46787042050556E-5</v>
      </c>
      <c r="BA276" s="7">
        <v>2.12185222641788E-4</v>
      </c>
      <c r="BB276" s="7">
        <v>3.8422818785089899E-6</v>
      </c>
      <c r="BC276" s="7">
        <v>1.99139390893555E-4</v>
      </c>
      <c r="BD276" s="7">
        <v>0</v>
      </c>
      <c r="BE276" s="7">
        <v>1.3514002275610601E-4</v>
      </c>
      <c r="BF276" s="7">
        <v>0</v>
      </c>
      <c r="BG276" s="7">
        <v>6.0587407080454098E-5</v>
      </c>
      <c r="BH276" s="7">
        <v>0</v>
      </c>
      <c r="BI276" s="7">
        <v>3.3861787618598E-5</v>
      </c>
      <c r="BJ276" s="7">
        <v>0</v>
      </c>
      <c r="BK276" s="7">
        <v>2.32198451713272E-5</v>
      </c>
      <c r="BL276" s="7">
        <v>0</v>
      </c>
      <c r="BM276" s="7">
        <v>1.40412014854362E-5</v>
      </c>
      <c r="BN276" s="7">
        <v>0</v>
      </c>
      <c r="BO276" s="7">
        <v>3.39943873876832E-6</v>
      </c>
      <c r="BP276" s="7">
        <v>0</v>
      </c>
      <c r="BQ276" s="7">
        <v>6.3200055062378305E-7</v>
      </c>
      <c r="BR276" s="7">
        <v>0</v>
      </c>
      <c r="BS276" s="7">
        <v>9.7997310500726095E-8</v>
      </c>
      <c r="BT276" s="7">
        <v>0</v>
      </c>
      <c r="BU276" s="7">
        <v>0</v>
      </c>
      <c r="BV276" s="7">
        <v>0</v>
      </c>
      <c r="BW276" s="7">
        <v>0</v>
      </c>
      <c r="BX276" s="7">
        <v>0</v>
      </c>
      <c r="BY276" s="7">
        <v>0</v>
      </c>
      <c r="BZ276" s="7">
        <v>0</v>
      </c>
      <c r="CA276" s="7">
        <v>0</v>
      </c>
      <c r="CB276" s="7">
        <v>0</v>
      </c>
      <c r="CC276" s="7">
        <v>0</v>
      </c>
      <c r="CD276" s="7"/>
      <c r="CE276" s="7">
        <v>0</v>
      </c>
    </row>
    <row r="277" spans="1:83">
      <c r="A277" s="4" t="s">
        <v>320</v>
      </c>
      <c r="B277" s="6">
        <v>248</v>
      </c>
      <c r="C277" s="7">
        <v>2.8445959296967698E-4</v>
      </c>
      <c r="D277" s="7"/>
      <c r="E277" s="7">
        <v>2.8445959296967698E-4</v>
      </c>
      <c r="F277" s="7"/>
      <c r="G277" s="7">
        <v>2.8445959296967698E-4</v>
      </c>
      <c r="H277" s="7"/>
      <c r="I277" s="7">
        <v>2.8445959296967698E-4</v>
      </c>
      <c r="J277" s="7"/>
      <c r="K277" s="7">
        <v>2.8445959296967698E-4</v>
      </c>
      <c r="L277" s="7"/>
      <c r="M277" s="7">
        <v>2.8445959296967698E-4</v>
      </c>
      <c r="N277" s="7"/>
      <c r="O277" s="7">
        <v>2.8445959296967698E-4</v>
      </c>
      <c r="P277" s="7"/>
      <c r="Q277" s="7">
        <v>2.8445959296967698E-4</v>
      </c>
      <c r="R277" s="7"/>
      <c r="S277" s="7">
        <v>2.8445959296967698E-4</v>
      </c>
      <c r="T277" s="7"/>
      <c r="U277" s="7">
        <v>2.8445959296967698E-4</v>
      </c>
      <c r="V277" s="7"/>
      <c r="W277" s="7">
        <v>2.8445959296967698E-4</v>
      </c>
      <c r="X277" s="7"/>
      <c r="Y277" s="7">
        <v>2.8445959296967698E-4</v>
      </c>
      <c r="Z277" s="7"/>
      <c r="AA277" s="7">
        <v>2.8445959296967698E-4</v>
      </c>
      <c r="AB277" s="7"/>
      <c r="AC277" s="7">
        <v>2.8445959296967698E-4</v>
      </c>
      <c r="AD277" s="7"/>
      <c r="AE277" s="7">
        <v>2.549829537912E-4</v>
      </c>
      <c r="AF277" s="7"/>
      <c r="AG277" s="7">
        <v>2.549829537912E-4</v>
      </c>
      <c r="AH277" s="7"/>
      <c r="AI277" s="7">
        <v>2.1734595568208799E-4</v>
      </c>
      <c r="AJ277" s="7"/>
      <c r="AK277" s="7">
        <v>2.16411784589787E-4</v>
      </c>
      <c r="AL277" s="7"/>
      <c r="AM277" s="7">
        <v>2.1117605977686999E-4</v>
      </c>
      <c r="AN277" s="7"/>
      <c r="AO277" s="7">
        <v>1.9785787758913701E-4</v>
      </c>
      <c r="AP277" s="7"/>
      <c r="AQ277" s="7">
        <v>1.8659473142920201E-4</v>
      </c>
      <c r="AR277" s="7"/>
      <c r="AS277" s="7">
        <v>1.6832390675100201E-4</v>
      </c>
      <c r="AT277" s="7"/>
      <c r="AU277" s="7">
        <v>1.3650963227229999E-4</v>
      </c>
      <c r="AV277" s="7"/>
      <c r="AW277" s="7">
        <v>1.2575231240041199E-4</v>
      </c>
      <c r="AX277" s="7"/>
      <c r="AY277" s="7">
        <v>1.17688151431977E-4</v>
      </c>
      <c r="AZ277" s="7"/>
      <c r="BA277" s="7">
        <v>9.0852463688450202E-5</v>
      </c>
      <c r="BB277" s="7"/>
      <c r="BC277" s="7">
        <v>7.4540149481689601E-5</v>
      </c>
      <c r="BD277" s="7"/>
      <c r="BE277" s="7">
        <v>5.5078893606315101E-5</v>
      </c>
      <c r="BF277" s="7"/>
      <c r="BG277" s="7">
        <v>2.6676407286853701E-5</v>
      </c>
      <c r="BH277" s="7"/>
      <c r="BI277" s="7">
        <v>8.1562816167295998E-6</v>
      </c>
      <c r="BJ277" s="7"/>
      <c r="BK277" s="7">
        <v>4.0803222394135804E-6</v>
      </c>
      <c r="BL277" s="7"/>
      <c r="BM277" s="7">
        <v>2.8151892771686601E-6</v>
      </c>
      <c r="BN277" s="7"/>
      <c r="BO277" s="7">
        <v>5.8933474584687704E-7</v>
      </c>
      <c r="BP277" s="7"/>
      <c r="BQ277" s="7">
        <v>6.35704013164722E-8</v>
      </c>
      <c r="BR277" s="7"/>
      <c r="BS277" s="7">
        <v>6.3014217381032197E-9</v>
      </c>
      <c r="BT277" s="7"/>
      <c r="BU277" s="7">
        <v>0</v>
      </c>
      <c r="BV277" s="7"/>
      <c r="BW277" s="7">
        <v>0</v>
      </c>
      <c r="BX277" s="7"/>
      <c r="BY277" s="7">
        <v>0</v>
      </c>
      <c r="BZ277" s="7"/>
      <c r="CA277" s="7">
        <v>0</v>
      </c>
      <c r="CB277" s="7"/>
      <c r="CC277" s="7">
        <v>0</v>
      </c>
      <c r="CD277" s="7"/>
      <c r="CE277" s="7">
        <v>0</v>
      </c>
    </row>
    <row r="278" spans="1:83">
      <c r="A278" s="4" t="s">
        <v>321</v>
      </c>
      <c r="B278" s="6">
        <v>194</v>
      </c>
      <c r="C278" s="7">
        <v>3.4931673260507498E-4</v>
      </c>
      <c r="D278" s="7"/>
      <c r="E278" s="7">
        <v>3.4931673260507498E-4</v>
      </c>
      <c r="F278" s="7"/>
      <c r="G278" s="7">
        <v>3.4931673260507498E-4</v>
      </c>
      <c r="H278" s="7"/>
      <c r="I278" s="7">
        <v>3.4931673260507498E-4</v>
      </c>
      <c r="J278" s="7"/>
      <c r="K278" s="7">
        <v>3.4931673260507498E-4</v>
      </c>
      <c r="L278" s="7"/>
      <c r="M278" s="7">
        <v>3.4931673260507498E-4</v>
      </c>
      <c r="N278" s="7"/>
      <c r="O278" s="7">
        <v>3.4931673260507498E-4</v>
      </c>
      <c r="P278" s="7"/>
      <c r="Q278" s="7">
        <v>3.4931673260507498E-4</v>
      </c>
      <c r="R278" s="7"/>
      <c r="S278" s="7">
        <v>3.4931673260507498E-4</v>
      </c>
      <c r="T278" s="7"/>
      <c r="U278" s="7">
        <v>3.4931673260507498E-4</v>
      </c>
      <c r="V278" s="7"/>
      <c r="W278" s="7">
        <v>3.4931673260507498E-4</v>
      </c>
      <c r="X278" s="7"/>
      <c r="Y278" s="7">
        <v>3.4931673260507498E-4</v>
      </c>
      <c r="Z278" s="7"/>
      <c r="AA278" s="7">
        <v>3.4931673260507498E-4</v>
      </c>
      <c r="AB278" s="7"/>
      <c r="AC278" s="7">
        <v>3.4931673260507498E-4</v>
      </c>
      <c r="AD278" s="7"/>
      <c r="AE278" s="7">
        <v>3.4931673260507498E-4</v>
      </c>
      <c r="AF278" s="7"/>
      <c r="AG278" s="7">
        <v>3.4931673260507498E-4</v>
      </c>
      <c r="AH278" s="7"/>
      <c r="AI278" s="7">
        <v>3.2412305889129202E-4</v>
      </c>
      <c r="AJ278" s="7"/>
      <c r="AK278" s="7">
        <v>3.2412305889129202E-4</v>
      </c>
      <c r="AL278" s="7"/>
      <c r="AM278" s="7">
        <v>2.7369186356091202E-4</v>
      </c>
      <c r="AN278" s="7"/>
      <c r="AO278" s="7">
        <v>2.73324236491118E-4</v>
      </c>
      <c r="AP278" s="7"/>
      <c r="AQ278" s="7">
        <v>2.7091202851973502E-4</v>
      </c>
      <c r="AR278" s="7"/>
      <c r="AS278" s="7">
        <v>2.7016990965985602E-4</v>
      </c>
      <c r="AT278" s="7"/>
      <c r="AU278" s="7">
        <v>2.69836041582603E-4</v>
      </c>
      <c r="AV278" s="7"/>
      <c r="AW278" s="7">
        <v>2.6921970838813403E-4</v>
      </c>
      <c r="AX278" s="7"/>
      <c r="AY278" s="7">
        <v>2.6786250394357698E-4</v>
      </c>
      <c r="AZ278" s="7"/>
      <c r="BA278" s="7">
        <v>2.6678502917741001E-4</v>
      </c>
      <c r="BB278" s="7"/>
      <c r="BC278" s="7">
        <v>2.00221297952281E-4</v>
      </c>
      <c r="BD278" s="7"/>
      <c r="BE278" s="7">
        <v>7.1298298336140101E-5</v>
      </c>
      <c r="BF278" s="7"/>
      <c r="BG278" s="7">
        <v>5.3152137799846602E-5</v>
      </c>
      <c r="BH278" s="7"/>
      <c r="BI278" s="7">
        <v>2.8121336428990498E-5</v>
      </c>
      <c r="BJ278" s="7"/>
      <c r="BK278" s="7">
        <v>1.0225480215665501E-5</v>
      </c>
      <c r="BL278" s="7"/>
      <c r="BM278" s="7">
        <v>2.8210441807455702E-6</v>
      </c>
      <c r="BN278" s="7"/>
      <c r="BO278" s="7">
        <v>9.0288828409485902E-9</v>
      </c>
      <c r="BP278" s="7"/>
      <c r="BQ278" s="7">
        <v>1.31810762711949E-9</v>
      </c>
      <c r="BR278" s="7"/>
      <c r="BS278" s="7">
        <v>0</v>
      </c>
      <c r="BT278" s="7"/>
      <c r="BU278" s="7">
        <v>0</v>
      </c>
      <c r="BV278" s="7"/>
      <c r="BW278" s="7">
        <v>0</v>
      </c>
      <c r="BX278" s="7"/>
      <c r="BY278" s="7">
        <v>0</v>
      </c>
      <c r="BZ278" s="7"/>
      <c r="CA278" s="7">
        <v>0</v>
      </c>
      <c r="CB278" s="7"/>
      <c r="CC278" s="7">
        <v>0</v>
      </c>
      <c r="CD278" s="7"/>
      <c r="CE278" s="7">
        <v>0</v>
      </c>
    </row>
    <row r="279" spans="1:83">
      <c r="A279" s="4" t="s">
        <v>322</v>
      </c>
      <c r="B279" s="6">
        <v>660</v>
      </c>
      <c r="C279" s="7">
        <v>2.9675234642501098E-3</v>
      </c>
      <c r="D279" s="7">
        <v>3.24891677180237E-3</v>
      </c>
      <c r="E279" s="7">
        <v>2.9675234642501098E-3</v>
      </c>
      <c r="F279" s="7">
        <v>3.24891677180237E-3</v>
      </c>
      <c r="G279" s="7">
        <v>2.9675234642501098E-3</v>
      </c>
      <c r="H279" s="7">
        <v>3.24891677180237E-3</v>
      </c>
      <c r="I279" s="7">
        <v>2.9675234642501098E-3</v>
      </c>
      <c r="J279" s="7">
        <v>3.24891677180237E-3</v>
      </c>
      <c r="K279" s="7">
        <v>2.9675234642501098E-3</v>
      </c>
      <c r="L279" s="7">
        <v>3.24891677180237E-3</v>
      </c>
      <c r="M279" s="7">
        <v>2.9675234642501098E-3</v>
      </c>
      <c r="N279" s="7">
        <v>3.24891677180237E-3</v>
      </c>
      <c r="O279" s="7">
        <v>2.9675234642501098E-3</v>
      </c>
      <c r="P279" s="7">
        <v>3.24891677180237E-3</v>
      </c>
      <c r="Q279" s="7">
        <v>2.9675234642501098E-3</v>
      </c>
      <c r="R279" s="7">
        <v>3.24891677180237E-3</v>
      </c>
      <c r="S279" s="7">
        <v>2.9675234642501098E-3</v>
      </c>
      <c r="T279" s="7">
        <v>3.24891677180237E-3</v>
      </c>
      <c r="U279" s="7">
        <v>2.9675234642501098E-3</v>
      </c>
      <c r="V279" s="7">
        <v>3.24891677180237E-3</v>
      </c>
      <c r="W279" s="7">
        <v>2.9675234642501098E-3</v>
      </c>
      <c r="X279" s="7">
        <v>3.24891677180237E-3</v>
      </c>
      <c r="Y279" s="7">
        <v>2.4709243838736501E-3</v>
      </c>
      <c r="Z279" s="7">
        <v>3.24891677180237E-3</v>
      </c>
      <c r="AA279" s="7">
        <v>2.4709243838736501E-3</v>
      </c>
      <c r="AB279" s="7">
        <v>3.24891677180237E-3</v>
      </c>
      <c r="AC279" s="7">
        <v>2.4384853452332298E-3</v>
      </c>
      <c r="AD279" s="7">
        <v>3.24891677180237E-3</v>
      </c>
      <c r="AE279" s="7">
        <v>2.29059541932036E-3</v>
      </c>
      <c r="AF279" s="7">
        <v>3.24891677180237E-3</v>
      </c>
      <c r="AG279" s="7">
        <v>2.21791484720681E-3</v>
      </c>
      <c r="AH279" s="7">
        <v>3.24891677180237E-3</v>
      </c>
      <c r="AI279" s="7">
        <v>2.2002451696848798E-3</v>
      </c>
      <c r="AJ279" s="7">
        <v>2.9434797277641902E-3</v>
      </c>
      <c r="AK279" s="7">
        <v>2.0775718160109501E-3</v>
      </c>
      <c r="AL279" s="7">
        <v>2.6566913826763E-3</v>
      </c>
      <c r="AM279" s="7">
        <v>1.93890926179421E-3</v>
      </c>
      <c r="AN279" s="7">
        <v>2.3964297171686902E-3</v>
      </c>
      <c r="AO279" s="7">
        <v>1.72505430726638E-3</v>
      </c>
      <c r="AP279" s="7">
        <v>2.14553333117295E-3</v>
      </c>
      <c r="AQ279" s="7">
        <v>1.5835644067496799E-3</v>
      </c>
      <c r="AR279" s="7">
        <v>1.8998904109620799E-3</v>
      </c>
      <c r="AS279" s="7">
        <v>1.4506771822105299E-3</v>
      </c>
      <c r="AT279" s="7">
        <v>1.6784920403264099E-3</v>
      </c>
      <c r="AU279" s="7">
        <v>1.35998627913119E-3</v>
      </c>
      <c r="AV279" s="7">
        <v>1.4535820294765099E-3</v>
      </c>
      <c r="AW279" s="7">
        <v>1.2602280604848499E-3</v>
      </c>
      <c r="AX279" s="7">
        <v>1.15740466871454E-3</v>
      </c>
      <c r="AY279" s="7">
        <v>1.2140288076646099E-3</v>
      </c>
      <c r="AZ279" s="7">
        <v>7.2951541991326597E-4</v>
      </c>
      <c r="BA279" s="7">
        <v>1.1591487124662601E-3</v>
      </c>
      <c r="BB279" s="7">
        <v>3.3723992431810998E-4</v>
      </c>
      <c r="BC279" s="7">
        <v>9.6787893421187402E-4</v>
      </c>
      <c r="BD279" s="7">
        <v>1.07663065483505E-4</v>
      </c>
      <c r="BE279" s="7">
        <v>6.6676715072568396E-4</v>
      </c>
      <c r="BF279" s="7">
        <v>1.6762300080837501E-5</v>
      </c>
      <c r="BG279" s="7">
        <v>3.2877104417364299E-4</v>
      </c>
      <c r="BH279" s="7">
        <v>0</v>
      </c>
      <c r="BI279" s="7">
        <v>9.4906976754049796E-5</v>
      </c>
      <c r="BJ279" s="7">
        <v>0</v>
      </c>
      <c r="BK279" s="7">
        <v>4.4066940889697E-5</v>
      </c>
      <c r="BL279" s="7">
        <v>0</v>
      </c>
      <c r="BM279" s="7">
        <v>1.2922532812738101E-5</v>
      </c>
      <c r="BN279" s="7">
        <v>0</v>
      </c>
      <c r="BO279" s="7">
        <v>2.4402858340147699E-6</v>
      </c>
      <c r="BP279" s="7">
        <v>0</v>
      </c>
      <c r="BQ279" s="7">
        <v>3.1604888437474702E-7</v>
      </c>
      <c r="BR279" s="7">
        <v>0</v>
      </c>
      <c r="BS279" s="7">
        <v>4.4908435281016796E-9</v>
      </c>
      <c r="BT279" s="7">
        <v>0</v>
      </c>
      <c r="BU279" s="7">
        <v>0</v>
      </c>
      <c r="BV279" s="7">
        <v>0</v>
      </c>
      <c r="BW279" s="7">
        <v>0</v>
      </c>
      <c r="BX279" s="7">
        <v>0</v>
      </c>
      <c r="BY279" s="7">
        <v>0</v>
      </c>
      <c r="BZ279" s="7">
        <v>0</v>
      </c>
      <c r="CA279" s="7">
        <v>0</v>
      </c>
      <c r="CB279" s="7">
        <v>0</v>
      </c>
      <c r="CC279" s="7">
        <v>0</v>
      </c>
      <c r="CD279" s="7"/>
      <c r="CE279" s="7">
        <v>0</v>
      </c>
    </row>
    <row r="280" spans="1:83">
      <c r="A280" s="4" t="s">
        <v>324</v>
      </c>
      <c r="B280" s="6">
        <v>661</v>
      </c>
      <c r="C280" s="7">
        <v>1.0795825916026199E-3</v>
      </c>
      <c r="D280" s="7">
        <v>2.7186799475135601E-3</v>
      </c>
      <c r="E280" s="7">
        <v>1.0795825916026199E-3</v>
      </c>
      <c r="F280" s="7">
        <v>2.7186799475135601E-3</v>
      </c>
      <c r="G280" s="7">
        <v>1.0795825916026199E-3</v>
      </c>
      <c r="H280" s="7">
        <v>2.7186799475135601E-3</v>
      </c>
      <c r="I280" s="7">
        <v>1.0795825916026199E-3</v>
      </c>
      <c r="J280" s="7">
        <v>2.7186799475135601E-3</v>
      </c>
      <c r="K280" s="7">
        <v>1.0795825916026199E-3</v>
      </c>
      <c r="L280" s="7">
        <v>2.7186799475135601E-3</v>
      </c>
      <c r="M280" s="7">
        <v>1.0795825916026199E-3</v>
      </c>
      <c r="N280" s="7">
        <v>2.7186799475135601E-3</v>
      </c>
      <c r="O280" s="7">
        <v>1.0795825916026199E-3</v>
      </c>
      <c r="P280" s="7">
        <v>2.7186799475135601E-3</v>
      </c>
      <c r="Q280" s="7">
        <v>1.0795825916026199E-3</v>
      </c>
      <c r="R280" s="7">
        <v>2.7186799475135601E-3</v>
      </c>
      <c r="S280" s="7">
        <v>1.0795825916026199E-3</v>
      </c>
      <c r="T280" s="7">
        <v>2.7186799475135601E-3</v>
      </c>
      <c r="U280" s="7">
        <v>1.0795825916026199E-3</v>
      </c>
      <c r="V280" s="7">
        <v>2.7186799475135601E-3</v>
      </c>
      <c r="W280" s="7">
        <v>1.0795825916026199E-3</v>
      </c>
      <c r="X280" s="7">
        <v>2.7186799475135601E-3</v>
      </c>
      <c r="Y280" s="7">
        <v>1.0117593297576701E-3</v>
      </c>
      <c r="Z280" s="7">
        <v>2.7186799475135601E-3</v>
      </c>
      <c r="AA280" s="7">
        <v>1.0117593297576701E-3</v>
      </c>
      <c r="AB280" s="7">
        <v>2.7186799475135601E-3</v>
      </c>
      <c r="AC280" s="7">
        <v>9.9749434025236602E-4</v>
      </c>
      <c r="AD280" s="7">
        <v>2.7186799475135601E-3</v>
      </c>
      <c r="AE280" s="7">
        <v>9.2645117217921697E-4</v>
      </c>
      <c r="AF280" s="7">
        <v>2.7186799475135601E-3</v>
      </c>
      <c r="AG280" s="7">
        <v>8.8192707061211198E-4</v>
      </c>
      <c r="AH280" s="7">
        <v>2.7186799475135601E-3</v>
      </c>
      <c r="AI280" s="7">
        <v>8.7533639655643298E-4</v>
      </c>
      <c r="AJ280" s="7">
        <v>2.52431091948926E-3</v>
      </c>
      <c r="AK280" s="7">
        <v>8.3199723396418896E-4</v>
      </c>
      <c r="AL280" s="7">
        <v>2.3418092453424198E-3</v>
      </c>
      <c r="AM280" s="7">
        <v>7.9220838656282502E-4</v>
      </c>
      <c r="AN280" s="7">
        <v>2.1683014683373499E-3</v>
      </c>
      <c r="AO280" s="7">
        <v>7.3162436424378601E-4</v>
      </c>
      <c r="AP280" s="7">
        <v>2.0010372110068602E-3</v>
      </c>
      <c r="AQ280" s="7">
        <v>7.0442915477781102E-4</v>
      </c>
      <c r="AR280" s="7">
        <v>1.8372752641996201E-3</v>
      </c>
      <c r="AS280" s="7">
        <v>6.7822736639816105E-4</v>
      </c>
      <c r="AT280" s="7">
        <v>1.6650765314829799E-3</v>
      </c>
      <c r="AU280" s="7">
        <v>6.6125479264459797E-4</v>
      </c>
      <c r="AV280" s="7">
        <v>1.4535820294765099E-3</v>
      </c>
      <c r="AW280" s="7">
        <v>6.3270150806000796E-4</v>
      </c>
      <c r="AX280" s="7">
        <v>1.15740466871454E-3</v>
      </c>
      <c r="AY280" s="7">
        <v>6.1768053942171195E-4</v>
      </c>
      <c r="AZ280" s="7">
        <v>7.2951541991326597E-4</v>
      </c>
      <c r="BA280" s="7">
        <v>5.9594198949887401E-4</v>
      </c>
      <c r="BB280" s="7">
        <v>3.3723992431810998E-4</v>
      </c>
      <c r="BC280" s="7">
        <v>5.1116411177105003E-4</v>
      </c>
      <c r="BD280" s="7">
        <v>1.07663065483505E-4</v>
      </c>
      <c r="BE280" s="7">
        <v>3.2809092569491797E-4</v>
      </c>
      <c r="BF280" s="7">
        <v>1.6762300080837501E-5</v>
      </c>
      <c r="BG280" s="7">
        <v>1.45609502385011E-4</v>
      </c>
      <c r="BH280" s="7">
        <v>0</v>
      </c>
      <c r="BI280" s="7">
        <v>6.8248554834006702E-5</v>
      </c>
      <c r="BJ280" s="7">
        <v>0</v>
      </c>
      <c r="BK280" s="7">
        <v>3.2500007440766099E-5</v>
      </c>
      <c r="BL280" s="7">
        <v>0</v>
      </c>
      <c r="BM280" s="7">
        <v>8.8294172971318602E-6</v>
      </c>
      <c r="BN280" s="7">
        <v>0</v>
      </c>
      <c r="BO280" s="7">
        <v>1.61142385884105E-6</v>
      </c>
      <c r="BP280" s="7">
        <v>0</v>
      </c>
      <c r="BQ280" s="7">
        <v>2.0100566252622601E-7</v>
      </c>
      <c r="BR280" s="7">
        <v>0</v>
      </c>
      <c r="BS280" s="7">
        <v>0</v>
      </c>
      <c r="BT280" s="7">
        <v>0</v>
      </c>
      <c r="BU280" s="7">
        <v>0</v>
      </c>
      <c r="BV280" s="7">
        <v>0</v>
      </c>
      <c r="BW280" s="7">
        <v>0</v>
      </c>
      <c r="BX280" s="7">
        <v>0</v>
      </c>
      <c r="BY280" s="7">
        <v>0</v>
      </c>
      <c r="BZ280" s="7">
        <v>0</v>
      </c>
      <c r="CA280" s="7">
        <v>0</v>
      </c>
      <c r="CB280" s="7">
        <v>0</v>
      </c>
      <c r="CC280" s="7">
        <v>0</v>
      </c>
      <c r="CD280" s="7"/>
      <c r="CE280" s="7">
        <v>0</v>
      </c>
    </row>
    <row r="281" spans="1:83">
      <c r="A281" s="4" t="s">
        <v>326</v>
      </c>
      <c r="B281" s="6">
        <v>293</v>
      </c>
      <c r="C281" s="7">
        <v>3.2142723399982099E-3</v>
      </c>
      <c r="D281" s="7">
        <v>4.5309109816826804E-3</v>
      </c>
      <c r="E281" s="7">
        <v>3.2142723399982099E-3</v>
      </c>
      <c r="F281" s="7">
        <v>4.5309109816826804E-3</v>
      </c>
      <c r="G281" s="7">
        <v>3.2142723399982099E-3</v>
      </c>
      <c r="H281" s="7">
        <v>4.5309109816826804E-3</v>
      </c>
      <c r="I281" s="7">
        <v>3.2142723399982099E-3</v>
      </c>
      <c r="J281" s="7">
        <v>4.5309109816826804E-3</v>
      </c>
      <c r="K281" s="7">
        <v>3.2142723399982099E-3</v>
      </c>
      <c r="L281" s="7">
        <v>4.5309109816826804E-3</v>
      </c>
      <c r="M281" s="7">
        <v>3.2142723399982099E-3</v>
      </c>
      <c r="N281" s="7">
        <v>4.5309109816826804E-3</v>
      </c>
      <c r="O281" s="7">
        <v>3.2142723399982099E-3</v>
      </c>
      <c r="P281" s="7">
        <v>4.5309109816826804E-3</v>
      </c>
      <c r="Q281" s="7">
        <v>3.2142723399982099E-3</v>
      </c>
      <c r="R281" s="7">
        <v>4.5309109816826804E-3</v>
      </c>
      <c r="S281" s="7">
        <v>3.2142723399982099E-3</v>
      </c>
      <c r="T281" s="7">
        <v>4.5309109816826804E-3</v>
      </c>
      <c r="U281" s="7">
        <v>3.2142723399982099E-3</v>
      </c>
      <c r="V281" s="7">
        <v>4.5309109816826804E-3</v>
      </c>
      <c r="W281" s="7">
        <v>3.2142723399982099E-3</v>
      </c>
      <c r="X281" s="7">
        <v>4.5309109816826804E-3</v>
      </c>
      <c r="Y281" s="7">
        <v>3.2142723399982099E-3</v>
      </c>
      <c r="Z281" s="7">
        <v>4.5309109816826804E-3</v>
      </c>
      <c r="AA281" s="7">
        <v>3.2142723399982099E-3</v>
      </c>
      <c r="AB281" s="7">
        <v>4.5309109816826804E-3</v>
      </c>
      <c r="AC281" s="7">
        <v>3.2142723399982099E-3</v>
      </c>
      <c r="AD281" s="7">
        <v>4.5309109816826804E-3</v>
      </c>
      <c r="AE281" s="7">
        <v>2.9991030412323699E-3</v>
      </c>
      <c r="AF281" s="7">
        <v>4.5309109816826804E-3</v>
      </c>
      <c r="AG281" s="7">
        <v>2.9991030412323699E-3</v>
      </c>
      <c r="AH281" s="7">
        <v>4.5309109816826804E-3</v>
      </c>
      <c r="AI281" s="7">
        <v>2.8859400558981902E-3</v>
      </c>
      <c r="AJ281" s="7">
        <v>4.4910643191834101E-3</v>
      </c>
      <c r="AK281" s="7">
        <v>2.86742065504991E-3</v>
      </c>
      <c r="AL281" s="7">
        <v>4.44676827749684E-3</v>
      </c>
      <c r="AM281" s="7">
        <v>2.80812859718457E-3</v>
      </c>
      <c r="AN281" s="7">
        <v>4.3977262313438202E-3</v>
      </c>
      <c r="AO281" s="7">
        <v>2.7633973629982698E-3</v>
      </c>
      <c r="AP281" s="7">
        <v>4.3402286599920296E-3</v>
      </c>
      <c r="AQ281" s="7">
        <v>2.70886253624518E-3</v>
      </c>
      <c r="AR281" s="7">
        <v>4.27364498239843E-3</v>
      </c>
      <c r="AS281" s="7">
        <v>2.5130106339581802E-3</v>
      </c>
      <c r="AT281" s="7">
        <v>4.1979474148264402E-3</v>
      </c>
      <c r="AU281" s="7">
        <v>2.2534406548686001E-3</v>
      </c>
      <c r="AV281" s="7">
        <v>4.108393813358E-3</v>
      </c>
      <c r="AW281" s="7">
        <v>2.01636531718896E-3</v>
      </c>
      <c r="AX281" s="7">
        <v>3.88246562329677E-3</v>
      </c>
      <c r="AY281" s="7">
        <v>1.97115214077692E-3</v>
      </c>
      <c r="AZ281" s="7">
        <v>3.3411518298805398E-3</v>
      </c>
      <c r="BA281" s="7">
        <v>1.7906744922464299E-3</v>
      </c>
      <c r="BB281" s="7">
        <v>2.44827196117702E-3</v>
      </c>
      <c r="BC281" s="7">
        <v>1.59662393862743E-3</v>
      </c>
      <c r="BD281" s="7">
        <v>1.5111062413882899E-3</v>
      </c>
      <c r="BE281" s="7">
        <v>1.42669073775025E-3</v>
      </c>
      <c r="BF281" s="7">
        <v>7.7491353150608297E-4</v>
      </c>
      <c r="BG281" s="7">
        <v>1.28779337121349E-3</v>
      </c>
      <c r="BH281" s="7">
        <v>3.3587582027948699E-4</v>
      </c>
      <c r="BI281" s="7">
        <v>1.02955463193986E-3</v>
      </c>
      <c r="BJ281" s="7">
        <v>9.7042889296210995E-5</v>
      </c>
      <c r="BK281" s="7">
        <v>8.4588161463393797E-4</v>
      </c>
      <c r="BL281" s="7">
        <v>1.37190489290876E-5</v>
      </c>
      <c r="BM281" s="7">
        <v>5.3388981547174196E-4</v>
      </c>
      <c r="BN281" s="7">
        <v>4.8558769332980603E-7</v>
      </c>
      <c r="BO281" s="7">
        <v>2.4420159949218901E-4</v>
      </c>
      <c r="BP281" s="7">
        <v>0</v>
      </c>
      <c r="BQ281" s="7">
        <v>2.9338996392112501E-5</v>
      </c>
      <c r="BR281" s="7">
        <v>0</v>
      </c>
      <c r="BS281" s="7">
        <v>9.1162930440422697E-7</v>
      </c>
      <c r="BT281" s="7">
        <v>0</v>
      </c>
      <c r="BU281" s="7">
        <v>2.06032513949746E-7</v>
      </c>
      <c r="BV281" s="7">
        <v>0</v>
      </c>
      <c r="BW281" s="7">
        <v>0</v>
      </c>
      <c r="BX281" s="7">
        <v>0</v>
      </c>
      <c r="BY281" s="7">
        <v>0</v>
      </c>
      <c r="BZ281" s="7">
        <v>0</v>
      </c>
      <c r="CA281" s="7">
        <v>0</v>
      </c>
      <c r="CB281" s="7">
        <v>0</v>
      </c>
      <c r="CC281" s="7">
        <v>0</v>
      </c>
      <c r="CD281" s="7"/>
      <c r="CE281" s="7">
        <v>0</v>
      </c>
    </row>
    <row r="282" spans="1:83">
      <c r="A282" s="4" t="s">
        <v>327</v>
      </c>
      <c r="B282" s="6">
        <v>99</v>
      </c>
      <c r="C282" s="7">
        <v>1.77899257759581E-3</v>
      </c>
      <c r="D282" s="7">
        <v>4.9453241551534804E-3</v>
      </c>
      <c r="E282" s="7">
        <v>1.77899257759581E-3</v>
      </c>
      <c r="F282" s="7">
        <v>4.9453241551534804E-3</v>
      </c>
      <c r="G282" s="7">
        <v>1.7789924896610299E-3</v>
      </c>
      <c r="H282" s="7">
        <v>4.9453241551534804E-3</v>
      </c>
      <c r="I282" s="7">
        <v>1.7789921933003101E-3</v>
      </c>
      <c r="J282" s="7">
        <v>4.9453241551534804E-3</v>
      </c>
      <c r="K282" s="7">
        <v>1.7789921306287199E-3</v>
      </c>
      <c r="L282" s="7">
        <v>4.9453241551534804E-3</v>
      </c>
      <c r="M282" s="7">
        <v>1.77899171679843E-3</v>
      </c>
      <c r="N282" s="7">
        <v>4.9453241551534804E-3</v>
      </c>
      <c r="O282" s="7">
        <v>1.7789916731526299E-3</v>
      </c>
      <c r="P282" s="7">
        <v>4.9453241551534804E-3</v>
      </c>
      <c r="Q282" s="7">
        <v>1.7789839446895801E-3</v>
      </c>
      <c r="R282" s="7">
        <v>4.9453241551534804E-3</v>
      </c>
      <c r="S282" s="7">
        <v>1.7789721996991101E-3</v>
      </c>
      <c r="T282" s="7">
        <v>4.9453241551534804E-3</v>
      </c>
      <c r="U282" s="7">
        <v>1.7787820027522099E-3</v>
      </c>
      <c r="V282" s="7">
        <v>4.9453241551534804E-3</v>
      </c>
      <c r="W282" s="7">
        <v>1.747099669756E-3</v>
      </c>
      <c r="X282" s="7">
        <v>4.9453241551534804E-3</v>
      </c>
      <c r="Y282" s="7">
        <v>1.6988841414006101E-3</v>
      </c>
      <c r="Z282" s="7">
        <v>4.9453241551534804E-3</v>
      </c>
      <c r="AA282" s="7">
        <v>1.69510548551855E-3</v>
      </c>
      <c r="AB282" s="7">
        <v>4.9453241551534804E-3</v>
      </c>
      <c r="AC282" s="7">
        <v>1.6622890044486001E-3</v>
      </c>
      <c r="AD282" s="7">
        <v>4.9453241551534804E-3</v>
      </c>
      <c r="AE282" s="7">
        <v>1.65756476524853E-3</v>
      </c>
      <c r="AF282" s="7">
        <v>4.8880009904329396E-3</v>
      </c>
      <c r="AG282" s="7">
        <v>1.62598907528988E-3</v>
      </c>
      <c r="AH282" s="7">
        <v>4.6794516280503204E-3</v>
      </c>
      <c r="AI282" s="7">
        <v>1.60437119362576E-3</v>
      </c>
      <c r="AJ282" s="7">
        <v>4.2148288848221499E-3</v>
      </c>
      <c r="AK282" s="7">
        <v>1.5887558377558799E-3</v>
      </c>
      <c r="AL282" s="7">
        <v>3.6357303669264599E-3</v>
      </c>
      <c r="AM282" s="7">
        <v>1.57306325096717E-3</v>
      </c>
      <c r="AN282" s="7">
        <v>3.0072968921284401E-3</v>
      </c>
      <c r="AO282" s="7">
        <v>1.52328860386771E-3</v>
      </c>
      <c r="AP282" s="7">
        <v>2.3970630685837698E-3</v>
      </c>
      <c r="AQ282" s="7">
        <v>1.2647221235483599E-3</v>
      </c>
      <c r="AR282" s="7">
        <v>1.92387755776031E-3</v>
      </c>
      <c r="AS282" s="7">
        <v>1.2042689723297301E-3</v>
      </c>
      <c r="AT282" s="7">
        <v>1.51634458199497E-3</v>
      </c>
      <c r="AU282" s="7">
        <v>1.1683425325503701E-3</v>
      </c>
      <c r="AV282" s="7">
        <v>1.09308556596435E-3</v>
      </c>
      <c r="AW282" s="7">
        <v>1.0829106996061301E-3</v>
      </c>
      <c r="AX282" s="7">
        <v>6.6996899590222501E-4</v>
      </c>
      <c r="AY282" s="7">
        <v>1.0601974786171699E-3</v>
      </c>
      <c r="AZ282" s="7">
        <v>3.94740536878174E-4</v>
      </c>
      <c r="BA282" s="7">
        <v>9.9210221600785692E-4</v>
      </c>
      <c r="BB282" s="7">
        <v>2.5145202251024599E-4</v>
      </c>
      <c r="BC282" s="7">
        <v>8.8818163970718397E-4</v>
      </c>
      <c r="BD282" s="7">
        <v>1.8030940848387999E-4</v>
      </c>
      <c r="BE282" s="7">
        <v>7.6834263954527295E-4</v>
      </c>
      <c r="BF282" s="7">
        <v>1.23579812646539E-4</v>
      </c>
      <c r="BG282" s="7">
        <v>6.8002688614267402E-4</v>
      </c>
      <c r="BH282" s="7">
        <v>6.5331772483066299E-5</v>
      </c>
      <c r="BI282" s="7">
        <v>5.3455120275296196E-4</v>
      </c>
      <c r="BJ282" s="7">
        <v>2.42545011961073E-5</v>
      </c>
      <c r="BK282" s="7">
        <v>4.47551584523126E-4</v>
      </c>
      <c r="BL282" s="7">
        <v>5.2285605008195701E-6</v>
      </c>
      <c r="BM282" s="7">
        <v>3.0993688378324198E-4</v>
      </c>
      <c r="BN282" s="7">
        <v>4.8558769332980603E-7</v>
      </c>
      <c r="BO282" s="7">
        <v>1.09824773144139E-4</v>
      </c>
      <c r="BP282" s="7">
        <v>0</v>
      </c>
      <c r="BQ282" s="7">
        <v>3.79082234032512E-6</v>
      </c>
      <c r="BR282" s="7">
        <v>0</v>
      </c>
      <c r="BS282" s="7">
        <v>3.8602031676351401E-7</v>
      </c>
      <c r="BT282" s="7">
        <v>0</v>
      </c>
      <c r="BU282" s="7">
        <v>7.7896572439327901E-8</v>
      </c>
      <c r="BV282" s="7">
        <v>0</v>
      </c>
      <c r="BW282" s="7">
        <v>0</v>
      </c>
      <c r="BX282" s="7">
        <v>0</v>
      </c>
      <c r="BY282" s="7">
        <v>0</v>
      </c>
      <c r="BZ282" s="7">
        <v>0</v>
      </c>
      <c r="CA282" s="7">
        <v>0</v>
      </c>
      <c r="CB282" s="7">
        <v>0</v>
      </c>
      <c r="CC282" s="7">
        <v>0</v>
      </c>
      <c r="CD282" s="7"/>
      <c r="CE282" s="7">
        <v>0</v>
      </c>
    </row>
    <row r="283" spans="1:83">
      <c r="A283" s="4" t="s">
        <v>328</v>
      </c>
      <c r="B283" s="6">
        <v>292</v>
      </c>
      <c r="C283" s="7">
        <v>2.0892908495108902E-3</v>
      </c>
      <c r="D283" s="7">
        <v>3.44643550896781E-3</v>
      </c>
      <c r="E283" s="7">
        <v>2.0892908495108902E-3</v>
      </c>
      <c r="F283" s="7">
        <v>3.44643550896781E-3</v>
      </c>
      <c r="G283" s="7">
        <v>2.0892908495108902E-3</v>
      </c>
      <c r="H283" s="7">
        <v>3.44643550896781E-3</v>
      </c>
      <c r="I283" s="7">
        <v>2.0892908495108902E-3</v>
      </c>
      <c r="J283" s="7">
        <v>3.44643550896781E-3</v>
      </c>
      <c r="K283" s="7">
        <v>2.0892908495108902E-3</v>
      </c>
      <c r="L283" s="7">
        <v>3.44643550896781E-3</v>
      </c>
      <c r="M283" s="7">
        <v>2.0892908495108902E-3</v>
      </c>
      <c r="N283" s="7">
        <v>3.44643550896781E-3</v>
      </c>
      <c r="O283" s="7">
        <v>2.0892908495108902E-3</v>
      </c>
      <c r="P283" s="7">
        <v>3.44643550896781E-3</v>
      </c>
      <c r="Q283" s="7">
        <v>2.0892908495108902E-3</v>
      </c>
      <c r="R283" s="7">
        <v>3.44643550896781E-3</v>
      </c>
      <c r="S283" s="7">
        <v>2.0892908495108902E-3</v>
      </c>
      <c r="T283" s="7">
        <v>3.44643550896781E-3</v>
      </c>
      <c r="U283" s="7">
        <v>2.0892908495108902E-3</v>
      </c>
      <c r="V283" s="7">
        <v>3.44643550896781E-3</v>
      </c>
      <c r="W283" s="7">
        <v>2.0892908495108902E-3</v>
      </c>
      <c r="X283" s="7">
        <v>3.44643550896781E-3</v>
      </c>
      <c r="Y283" s="7">
        <v>2.0892908495108902E-3</v>
      </c>
      <c r="Z283" s="7">
        <v>3.44643550896781E-3</v>
      </c>
      <c r="AA283" s="7">
        <v>2.0892908495108902E-3</v>
      </c>
      <c r="AB283" s="7">
        <v>3.44643550896781E-3</v>
      </c>
      <c r="AC283" s="7">
        <v>2.0892908495108902E-3</v>
      </c>
      <c r="AD283" s="7">
        <v>3.44643550896781E-3</v>
      </c>
      <c r="AE283" s="7">
        <v>1.8224580656649499E-3</v>
      </c>
      <c r="AF283" s="7">
        <v>3.44643550896781E-3</v>
      </c>
      <c r="AG283" s="7">
        <v>1.8224580656649499E-3</v>
      </c>
      <c r="AH283" s="7">
        <v>3.44643550896781E-3</v>
      </c>
      <c r="AI283" s="7">
        <v>1.77001263568609E-3</v>
      </c>
      <c r="AJ283" s="7">
        <v>3.4188493580067799E-3</v>
      </c>
      <c r="AK283" s="7">
        <v>1.76532379267017E-3</v>
      </c>
      <c r="AL283" s="7">
        <v>3.38993177760656E-3</v>
      </c>
      <c r="AM283" s="7">
        <v>1.6928137924491599E-3</v>
      </c>
      <c r="AN283" s="7">
        <v>3.3583155255685801E-3</v>
      </c>
      <c r="AO283" s="7">
        <v>1.63517418423149E-3</v>
      </c>
      <c r="AP283" s="7">
        <v>3.32161943380373E-3</v>
      </c>
      <c r="AQ283" s="7">
        <v>1.5593235735966999E-3</v>
      </c>
      <c r="AR283" s="7">
        <v>3.2789920595430399E-3</v>
      </c>
      <c r="AS283" s="7">
        <v>1.21761862616534E-3</v>
      </c>
      <c r="AT283" s="7">
        <v>3.23329062822194E-3</v>
      </c>
      <c r="AU283" s="7">
        <v>9.6340314616250901E-4</v>
      </c>
      <c r="AV283" s="7">
        <v>3.1875806918987499E-3</v>
      </c>
      <c r="AW283" s="7">
        <v>7.4938406310167695E-4</v>
      </c>
      <c r="AX283" s="7">
        <v>3.03677647901075E-3</v>
      </c>
      <c r="AY283" s="7">
        <v>7.0946367746341698E-4</v>
      </c>
      <c r="AZ283" s="7">
        <v>2.6178777192699802E-3</v>
      </c>
      <c r="BA283" s="7">
        <v>5.9988422130309398E-4</v>
      </c>
      <c r="BB283" s="7">
        <v>1.89064157083805E-3</v>
      </c>
      <c r="BC283" s="7">
        <v>5.1407900436310403E-4</v>
      </c>
      <c r="BD283" s="7">
        <v>1.1343342152330899E-3</v>
      </c>
      <c r="BE283" s="7">
        <v>4.6629220965482398E-4</v>
      </c>
      <c r="BF283" s="7">
        <v>5.6566261840329199E-4</v>
      </c>
      <c r="BG283" s="7">
        <v>4.2079002078102999E-4</v>
      </c>
      <c r="BH283" s="7">
        <v>2.4590367346634899E-4</v>
      </c>
      <c r="BI283" s="7">
        <v>3.5289932854726502E-4</v>
      </c>
      <c r="BJ283" s="7">
        <v>6.9791711489579204E-5</v>
      </c>
      <c r="BK283" s="7">
        <v>3.0503271115941901E-4</v>
      </c>
      <c r="BL283" s="7">
        <v>8.4904884282680997E-6</v>
      </c>
      <c r="BM283" s="7">
        <v>1.8631758583269301E-4</v>
      </c>
      <c r="BN283" s="7">
        <v>0</v>
      </c>
      <c r="BO283" s="7">
        <v>1.2337289624779799E-4</v>
      </c>
      <c r="BP283" s="7">
        <v>0</v>
      </c>
      <c r="BQ283" s="7">
        <v>2.49524453467386E-5</v>
      </c>
      <c r="BR283" s="7">
        <v>0</v>
      </c>
      <c r="BS283" s="7">
        <v>2.66051105067832E-7</v>
      </c>
      <c r="BT283" s="7">
        <v>0</v>
      </c>
      <c r="BU283" s="7">
        <v>7.3105058926446803E-8</v>
      </c>
      <c r="BV283" s="7">
        <v>0</v>
      </c>
      <c r="BW283" s="7">
        <v>0</v>
      </c>
      <c r="BX283" s="7">
        <v>0</v>
      </c>
      <c r="BY283" s="7">
        <v>0</v>
      </c>
      <c r="BZ283" s="7">
        <v>0</v>
      </c>
      <c r="CA283" s="7">
        <v>0</v>
      </c>
      <c r="CB283" s="7">
        <v>0</v>
      </c>
      <c r="CC283" s="7">
        <v>0</v>
      </c>
      <c r="CD283" s="7"/>
      <c r="CE283" s="7">
        <v>0</v>
      </c>
    </row>
    <row r="284" spans="1:83">
      <c r="A284" s="4" t="s">
        <v>329</v>
      </c>
      <c r="B284" s="6">
        <v>101</v>
      </c>
      <c r="C284" s="7">
        <v>1.37404652538717E-3</v>
      </c>
      <c r="D284" s="7">
        <v>2.56501215055625E-3</v>
      </c>
      <c r="E284" s="7">
        <v>1.37404652538717E-3</v>
      </c>
      <c r="F284" s="7">
        <v>2.56501215055625E-3</v>
      </c>
      <c r="G284" s="7">
        <v>1.37404652538717E-3</v>
      </c>
      <c r="H284" s="7">
        <v>2.56501215055625E-3</v>
      </c>
      <c r="I284" s="7">
        <v>1.37404652538717E-3</v>
      </c>
      <c r="J284" s="7">
        <v>2.56501215055625E-3</v>
      </c>
      <c r="K284" s="7">
        <v>1.37404652538717E-3</v>
      </c>
      <c r="L284" s="7">
        <v>2.56501215055625E-3</v>
      </c>
      <c r="M284" s="7">
        <v>1.37404652538717E-3</v>
      </c>
      <c r="N284" s="7">
        <v>2.56501215055625E-3</v>
      </c>
      <c r="O284" s="7">
        <v>1.37404652538717E-3</v>
      </c>
      <c r="P284" s="7">
        <v>2.56501215055625E-3</v>
      </c>
      <c r="Q284" s="7">
        <v>1.37404652538717E-3</v>
      </c>
      <c r="R284" s="7">
        <v>2.56501215055625E-3</v>
      </c>
      <c r="S284" s="7">
        <v>1.37404652538717E-3</v>
      </c>
      <c r="T284" s="7">
        <v>2.56501215055625E-3</v>
      </c>
      <c r="U284" s="7">
        <v>1.37404652538717E-3</v>
      </c>
      <c r="V284" s="7">
        <v>2.56501215055625E-3</v>
      </c>
      <c r="W284" s="7">
        <v>1.37404652538717E-3</v>
      </c>
      <c r="X284" s="7">
        <v>2.56501215055625E-3</v>
      </c>
      <c r="Y284" s="7">
        <v>1.37404652538717E-3</v>
      </c>
      <c r="Z284" s="7">
        <v>2.56501215055625E-3</v>
      </c>
      <c r="AA284" s="7">
        <v>1.37404652538717E-3</v>
      </c>
      <c r="AB284" s="7">
        <v>2.56501215055625E-3</v>
      </c>
      <c r="AC284" s="7">
        <v>1.37404652538717E-3</v>
      </c>
      <c r="AD284" s="7">
        <v>2.56501215055625E-3</v>
      </c>
      <c r="AE284" s="7">
        <v>1.3705175538761901E-3</v>
      </c>
      <c r="AF284" s="7">
        <v>2.56501215055625E-3</v>
      </c>
      <c r="AG284" s="7">
        <v>1.3705175538761901E-3</v>
      </c>
      <c r="AH284" s="7">
        <v>2.56501215055625E-3</v>
      </c>
      <c r="AI284" s="7">
        <v>1.3673277606870799E-3</v>
      </c>
      <c r="AJ284" s="7">
        <v>2.5314223134188601E-3</v>
      </c>
      <c r="AK284" s="7">
        <v>1.3646902908430699E-3</v>
      </c>
      <c r="AL284" s="7">
        <v>2.4689702829951599E-3</v>
      </c>
      <c r="AM284" s="7">
        <v>1.36074142561654E-3</v>
      </c>
      <c r="AN284" s="7">
        <v>2.3469577831261401E-3</v>
      </c>
      <c r="AO284" s="7">
        <v>1.35717210922908E-3</v>
      </c>
      <c r="AP284" s="7">
        <v>2.1540469454698502E-3</v>
      </c>
      <c r="AQ284" s="7">
        <v>1.3404052960753999E-3</v>
      </c>
      <c r="AR284" s="7">
        <v>1.9033079405029801E-3</v>
      </c>
      <c r="AS284" s="7">
        <v>1.32628297829491E-3</v>
      </c>
      <c r="AT284" s="7">
        <v>1.5806931904112499E-3</v>
      </c>
      <c r="AU284" s="7">
        <v>1.29750548902979E-3</v>
      </c>
      <c r="AV284" s="7">
        <v>1.19250420360128E-3</v>
      </c>
      <c r="AW284" s="7">
        <v>1.2033760651966299E-3</v>
      </c>
      <c r="AX284" s="7">
        <v>7.8029528129572095E-4</v>
      </c>
      <c r="AY284" s="7">
        <v>1.17936815625659E-3</v>
      </c>
      <c r="AZ284" s="7">
        <v>5.0114572317030395E-4</v>
      </c>
      <c r="BA284" s="7">
        <v>1.10874598094143E-3</v>
      </c>
      <c r="BB284" s="7">
        <v>3.38533459878005E-4</v>
      </c>
      <c r="BC284" s="7">
        <v>1.0016293524712E-3</v>
      </c>
      <c r="BD284" s="7">
        <v>2.4176782818829799E-4</v>
      </c>
      <c r="BE284" s="7">
        <v>8.8091513092991103E-4</v>
      </c>
      <c r="BF284" s="7">
        <v>1.5822435778091101E-4</v>
      </c>
      <c r="BG284" s="7">
        <v>7.9010886002532903E-4</v>
      </c>
      <c r="BH284" s="7">
        <v>7.9103648257072999E-5</v>
      </c>
      <c r="BI284" s="7">
        <v>6.1632756874908804E-4</v>
      </c>
      <c r="BJ284" s="7">
        <v>2.72511778066317E-5</v>
      </c>
      <c r="BK284" s="7">
        <v>5.1527265712054396E-4</v>
      </c>
      <c r="BL284" s="7">
        <v>5.2285605008195701E-6</v>
      </c>
      <c r="BM284" s="7">
        <v>3.3793792959846202E-4</v>
      </c>
      <c r="BN284" s="7">
        <v>4.8558769332980603E-7</v>
      </c>
      <c r="BO284" s="7">
        <v>1.19409776253456E-4</v>
      </c>
      <c r="BP284" s="7">
        <v>0</v>
      </c>
      <c r="BQ284" s="7">
        <v>4.1643311915131201E-6</v>
      </c>
      <c r="BR284" s="7">
        <v>0</v>
      </c>
      <c r="BS284" s="7">
        <v>5.2065973792813E-7</v>
      </c>
      <c r="BT284" s="7">
        <v>0</v>
      </c>
      <c r="BU284" s="7">
        <v>1.1293821145493799E-7</v>
      </c>
      <c r="BV284" s="7">
        <v>0</v>
      </c>
      <c r="BW284" s="7">
        <v>0</v>
      </c>
      <c r="BX284" s="7">
        <v>0</v>
      </c>
      <c r="BY284" s="7">
        <v>0</v>
      </c>
      <c r="BZ284" s="7">
        <v>0</v>
      </c>
      <c r="CA284" s="7">
        <v>0</v>
      </c>
      <c r="CB284" s="7">
        <v>0</v>
      </c>
      <c r="CC284" s="7">
        <v>0</v>
      </c>
      <c r="CD284" s="7"/>
      <c r="CE284" s="7">
        <v>0</v>
      </c>
    </row>
    <row r="285" spans="1:83">
      <c r="A285" s="4" t="s">
        <v>330</v>
      </c>
      <c r="B285" s="6">
        <v>901</v>
      </c>
      <c r="C285" s="7">
        <v>3.5086379169488899E-4</v>
      </c>
      <c r="D285" s="7"/>
      <c r="E285" s="7">
        <v>3.5086379169488899E-4</v>
      </c>
      <c r="F285" s="7"/>
      <c r="G285" s="7">
        <v>3.5086379169488899E-4</v>
      </c>
      <c r="H285" s="7"/>
      <c r="I285" s="7">
        <v>3.5086379169488899E-4</v>
      </c>
      <c r="J285" s="7"/>
      <c r="K285" s="7">
        <v>3.5086379169488899E-4</v>
      </c>
      <c r="L285" s="7"/>
      <c r="M285" s="7">
        <v>3.5086379169488899E-4</v>
      </c>
      <c r="N285" s="7"/>
      <c r="O285" s="7">
        <v>3.5086379169488899E-4</v>
      </c>
      <c r="P285" s="7"/>
      <c r="Q285" s="7">
        <v>3.5086379169488899E-4</v>
      </c>
      <c r="R285" s="7"/>
      <c r="S285" s="7">
        <v>3.5086379169488899E-4</v>
      </c>
      <c r="T285" s="7"/>
      <c r="U285" s="7">
        <v>3.5086379169488899E-4</v>
      </c>
      <c r="V285" s="7"/>
      <c r="W285" s="7">
        <v>3.5086379169488899E-4</v>
      </c>
      <c r="X285" s="7"/>
      <c r="Y285" s="7">
        <v>3.5086379169488899E-4</v>
      </c>
      <c r="Z285" s="7"/>
      <c r="AA285" s="7">
        <v>3.5086379169488899E-4</v>
      </c>
      <c r="AB285" s="7"/>
      <c r="AC285" s="7">
        <v>3.5086379169488899E-4</v>
      </c>
      <c r="AD285" s="7"/>
      <c r="AE285" s="7">
        <v>3.5002492593112501E-4</v>
      </c>
      <c r="AF285" s="7"/>
      <c r="AG285" s="7">
        <v>3.5002492593112501E-4</v>
      </c>
      <c r="AH285" s="7"/>
      <c r="AI285" s="7">
        <v>3.4726014214271899E-4</v>
      </c>
      <c r="AJ285" s="7"/>
      <c r="AK285" s="7">
        <v>3.4714243188615498E-4</v>
      </c>
      <c r="AL285" s="7"/>
      <c r="AM285" s="7">
        <v>3.4690492445151299E-4</v>
      </c>
      <c r="AN285" s="7"/>
      <c r="AO285" s="7">
        <v>3.4664174501053597E-4</v>
      </c>
      <c r="AP285" s="7"/>
      <c r="AQ285" s="7">
        <v>3.4632281447101102E-4</v>
      </c>
      <c r="AR285" s="7"/>
      <c r="AS285" s="7">
        <v>3.4598925387694702E-4</v>
      </c>
      <c r="AT285" s="7"/>
      <c r="AU285" s="7">
        <v>3.4553336950569397E-4</v>
      </c>
      <c r="AV285" s="7"/>
      <c r="AW285" s="7">
        <v>3.4503129254535999E-4</v>
      </c>
      <c r="AX285" s="7"/>
      <c r="AY285" s="7">
        <v>3.4449000939897702E-4</v>
      </c>
      <c r="AZ285" s="7"/>
      <c r="BA285" s="7">
        <v>3.4373612277119699E-4</v>
      </c>
      <c r="BB285" s="7"/>
      <c r="BC285" s="7">
        <v>3.4228524840147702E-4</v>
      </c>
      <c r="BD285" s="7"/>
      <c r="BE285" s="7">
        <v>3.3142756956519597E-4</v>
      </c>
      <c r="BF285" s="7"/>
      <c r="BG285" s="7">
        <v>3.0778609963420301E-4</v>
      </c>
      <c r="BH285" s="7"/>
      <c r="BI285" s="7">
        <v>2.1337104857443699E-4</v>
      </c>
      <c r="BJ285" s="7"/>
      <c r="BK285" s="7">
        <v>1.4995712897515099E-4</v>
      </c>
      <c r="BL285" s="7"/>
      <c r="BM285" s="7">
        <v>8.0135253368285097E-5</v>
      </c>
      <c r="BN285" s="7"/>
      <c r="BO285" s="7">
        <v>2.9624201619112799E-5</v>
      </c>
      <c r="BP285" s="7"/>
      <c r="BQ285" s="7">
        <v>3.5138072014042201E-6</v>
      </c>
      <c r="BR285" s="7"/>
      <c r="BS285" s="7">
        <v>3.8910843901075501E-7</v>
      </c>
      <c r="BT285" s="7"/>
      <c r="BU285" s="7">
        <v>1.3103825636010199E-7</v>
      </c>
      <c r="BV285" s="7"/>
      <c r="BW285" s="7">
        <v>0</v>
      </c>
      <c r="BX285" s="7"/>
      <c r="BY285" s="7">
        <v>0</v>
      </c>
      <c r="BZ285" s="7"/>
      <c r="CA285" s="7">
        <v>0</v>
      </c>
      <c r="CB285" s="7"/>
      <c r="CC285" s="7">
        <v>0</v>
      </c>
      <c r="CD285" s="7"/>
      <c r="CE285" s="7">
        <v>0</v>
      </c>
    </row>
    <row r="286" spans="1:83">
      <c r="A286" s="4" t="s">
        <v>331</v>
      </c>
      <c r="B286" s="6">
        <v>119</v>
      </c>
      <c r="C286" s="7">
        <v>1.70840347049065E-3</v>
      </c>
      <c r="D286" s="7">
        <v>3.7311965999127601E-3</v>
      </c>
      <c r="E286" s="7">
        <v>1.70840347049065E-3</v>
      </c>
      <c r="F286" s="7">
        <v>3.7311965999127601E-3</v>
      </c>
      <c r="G286" s="7">
        <v>1.70840347049065E-3</v>
      </c>
      <c r="H286" s="7">
        <v>3.7311965999127601E-3</v>
      </c>
      <c r="I286" s="7">
        <v>1.70840347049065E-3</v>
      </c>
      <c r="J286" s="7">
        <v>3.7311965999127601E-3</v>
      </c>
      <c r="K286" s="7">
        <v>1.70840347049065E-3</v>
      </c>
      <c r="L286" s="7">
        <v>3.7311965999127601E-3</v>
      </c>
      <c r="M286" s="7">
        <v>1.70840347049065E-3</v>
      </c>
      <c r="N286" s="7">
        <v>3.7311965999127601E-3</v>
      </c>
      <c r="O286" s="7">
        <v>1.70840347049065E-3</v>
      </c>
      <c r="P286" s="7">
        <v>3.7311965999127601E-3</v>
      </c>
      <c r="Q286" s="7">
        <v>1.70840347049065E-3</v>
      </c>
      <c r="R286" s="7">
        <v>3.7311965999127601E-3</v>
      </c>
      <c r="S286" s="7">
        <v>1.70840347049065E-3</v>
      </c>
      <c r="T286" s="7">
        <v>3.7311965999127601E-3</v>
      </c>
      <c r="U286" s="7">
        <v>1.70840347049065E-3</v>
      </c>
      <c r="V286" s="7">
        <v>3.7311965999127601E-3</v>
      </c>
      <c r="W286" s="7">
        <v>1.70840347049065E-3</v>
      </c>
      <c r="X286" s="7">
        <v>3.7311965999127601E-3</v>
      </c>
      <c r="Y286" s="7">
        <v>1.70840347049065E-3</v>
      </c>
      <c r="Z286" s="7">
        <v>3.7311965999127601E-3</v>
      </c>
      <c r="AA286" s="7">
        <v>1.70840347049065E-3</v>
      </c>
      <c r="AB286" s="7">
        <v>3.7311965999127601E-3</v>
      </c>
      <c r="AC286" s="7">
        <v>1.7077584549085301E-3</v>
      </c>
      <c r="AD286" s="7">
        <v>3.7311965999127601E-3</v>
      </c>
      <c r="AE286" s="7">
        <v>1.6902357771374E-3</v>
      </c>
      <c r="AF286" s="7">
        <v>3.7311965999127601E-3</v>
      </c>
      <c r="AG286" s="7">
        <v>1.6898948592776999E-3</v>
      </c>
      <c r="AH286" s="7">
        <v>3.7311965999127601E-3</v>
      </c>
      <c r="AI286" s="7">
        <v>1.68777965964014E-3</v>
      </c>
      <c r="AJ286" s="7">
        <v>3.7036104489517299E-3</v>
      </c>
      <c r="AK286" s="7">
        <v>1.6868943913303099E-3</v>
      </c>
      <c r="AL286" s="7">
        <v>3.6401582412979999E-3</v>
      </c>
      <c r="AM286" s="7">
        <v>1.68430005610393E-3</v>
      </c>
      <c r="AN286" s="7">
        <v>3.4848979519574901E-3</v>
      </c>
      <c r="AO286" s="7">
        <v>1.68284667140325E-3</v>
      </c>
      <c r="AP286" s="7">
        <v>3.1804920752426702E-3</v>
      </c>
      <c r="AQ286" s="7">
        <v>1.68128518835408E-3</v>
      </c>
      <c r="AR286" s="7">
        <v>2.7987049805617099E-3</v>
      </c>
      <c r="AS286" s="7">
        <v>1.6783101493243E-3</v>
      </c>
      <c r="AT286" s="7">
        <v>2.4239618249337399E-3</v>
      </c>
      <c r="AU286" s="7">
        <v>1.6749843131017E-3</v>
      </c>
      <c r="AV286" s="7">
        <v>2.0778836559402899E-3</v>
      </c>
      <c r="AW286" s="7">
        <v>1.6718239116528799E-3</v>
      </c>
      <c r="AX286" s="7">
        <v>1.7385921553330699E-3</v>
      </c>
      <c r="AY286" s="7">
        <v>1.6698306928634001E-3</v>
      </c>
      <c r="AZ286" s="7">
        <v>1.4241003046016601E-3</v>
      </c>
      <c r="BA286" s="7">
        <v>1.6657089774301801E-3</v>
      </c>
      <c r="BB286" s="7">
        <v>1.1862044043446901E-3</v>
      </c>
      <c r="BC286" s="7">
        <v>1.64702947815762E-3</v>
      </c>
      <c r="BD286" s="7">
        <v>9.3541077017625005E-4</v>
      </c>
      <c r="BE286" s="7">
        <v>1.58351885563134E-3</v>
      </c>
      <c r="BF286" s="7">
        <v>5.9565826801224195E-4</v>
      </c>
      <c r="BG286" s="7">
        <v>1.44355635789673E-3</v>
      </c>
      <c r="BH286" s="7">
        <v>3.0025393078824899E-4</v>
      </c>
      <c r="BI286" s="7">
        <v>1.12761473539472E-3</v>
      </c>
      <c r="BJ286" s="7">
        <v>9.28023674145549E-5</v>
      </c>
      <c r="BK286" s="7">
        <v>8.7012013326345696E-4</v>
      </c>
      <c r="BL286" s="7">
        <v>1.37190489290876E-5</v>
      </c>
      <c r="BM286" s="7">
        <v>5.4109354067257396E-4</v>
      </c>
      <c r="BN286" s="7">
        <v>4.8558769332980603E-7</v>
      </c>
      <c r="BO286" s="7">
        <v>2.4557223540138897E-4</v>
      </c>
      <c r="BP286" s="7">
        <v>0</v>
      </c>
      <c r="BQ286" s="7">
        <v>2.9777287551901201E-5</v>
      </c>
      <c r="BR286" s="7">
        <v>0</v>
      </c>
      <c r="BS286" s="7">
        <v>1.19403343935383E-6</v>
      </c>
      <c r="BT286" s="7">
        <v>0</v>
      </c>
      <c r="BU286" s="7">
        <v>2.77541776714076E-7</v>
      </c>
      <c r="BV286" s="7">
        <v>0</v>
      </c>
      <c r="BW286" s="7">
        <v>0</v>
      </c>
      <c r="BX286" s="7">
        <v>0</v>
      </c>
      <c r="BY286" s="7">
        <v>0</v>
      </c>
      <c r="BZ286" s="7">
        <v>0</v>
      </c>
      <c r="CA286" s="7">
        <v>0</v>
      </c>
      <c r="CB286" s="7">
        <v>0</v>
      </c>
      <c r="CC286" s="7">
        <v>0</v>
      </c>
      <c r="CD286" s="7"/>
      <c r="CE286" s="7">
        <v>0</v>
      </c>
    </row>
    <row r="287" spans="1:83">
      <c r="A287" s="4" t="s">
        <v>332</v>
      </c>
      <c r="B287" s="6">
        <v>289</v>
      </c>
      <c r="C287" s="7">
        <v>1.80266387900772E-3</v>
      </c>
      <c r="D287" s="7">
        <v>4.4088115729379604E-3</v>
      </c>
      <c r="E287" s="7">
        <v>1.80266387900772E-3</v>
      </c>
      <c r="F287" s="7">
        <v>4.4088115729379604E-3</v>
      </c>
      <c r="G287" s="7">
        <v>1.80266387900772E-3</v>
      </c>
      <c r="H287" s="7">
        <v>4.4088115729379604E-3</v>
      </c>
      <c r="I287" s="7">
        <v>1.80266387900772E-3</v>
      </c>
      <c r="J287" s="7">
        <v>4.4088115729379604E-3</v>
      </c>
      <c r="K287" s="7">
        <v>1.80266387900772E-3</v>
      </c>
      <c r="L287" s="7">
        <v>4.4088115729379604E-3</v>
      </c>
      <c r="M287" s="7">
        <v>1.80266387900772E-3</v>
      </c>
      <c r="N287" s="7">
        <v>4.4088115729379604E-3</v>
      </c>
      <c r="O287" s="7">
        <v>1.80266387900772E-3</v>
      </c>
      <c r="P287" s="7">
        <v>4.4088115729379604E-3</v>
      </c>
      <c r="Q287" s="7">
        <v>1.80266387900772E-3</v>
      </c>
      <c r="R287" s="7">
        <v>4.4088115729379604E-3</v>
      </c>
      <c r="S287" s="7">
        <v>1.80266387900772E-3</v>
      </c>
      <c r="T287" s="7">
        <v>4.4088115729379604E-3</v>
      </c>
      <c r="U287" s="7">
        <v>1.80266387900772E-3</v>
      </c>
      <c r="V287" s="7">
        <v>4.4088115729379604E-3</v>
      </c>
      <c r="W287" s="7">
        <v>1.80266387900772E-3</v>
      </c>
      <c r="X287" s="7">
        <v>4.4088115729379604E-3</v>
      </c>
      <c r="Y287" s="7">
        <v>1.80266387900772E-3</v>
      </c>
      <c r="Z287" s="7">
        <v>4.4088115729379604E-3</v>
      </c>
      <c r="AA287" s="7">
        <v>1.80266387900772E-3</v>
      </c>
      <c r="AB287" s="7">
        <v>4.4088115729379604E-3</v>
      </c>
      <c r="AC287" s="7">
        <v>1.8005139397133699E-3</v>
      </c>
      <c r="AD287" s="7">
        <v>4.4088115729379604E-3</v>
      </c>
      <c r="AE287" s="7">
        <v>1.8005139397133699E-3</v>
      </c>
      <c r="AF287" s="7">
        <v>4.4088115729379604E-3</v>
      </c>
      <c r="AG287" s="7">
        <v>1.7992094695182001E-3</v>
      </c>
      <c r="AH287" s="7">
        <v>4.4088115729379604E-3</v>
      </c>
      <c r="AI287" s="7">
        <v>1.7991182391808001E-3</v>
      </c>
      <c r="AJ287" s="7">
        <v>4.3842905498614904E-3</v>
      </c>
      <c r="AK287" s="7">
        <v>1.7981746364810799E-3</v>
      </c>
      <c r="AL287" s="7">
        <v>4.2980725778280398E-3</v>
      </c>
      <c r="AM287" s="7">
        <v>1.79736093421402E-3</v>
      </c>
      <c r="AN287" s="7">
        <v>4.0856535120042704E-3</v>
      </c>
      <c r="AO287" s="7">
        <v>1.79628176754433E-3</v>
      </c>
      <c r="AP287" s="7">
        <v>3.73988350098837E-3</v>
      </c>
      <c r="AQ287" s="7">
        <v>1.7937058824928601E-3</v>
      </c>
      <c r="AR287" s="7">
        <v>3.3416777189676701E-3</v>
      </c>
      <c r="AS287" s="7">
        <v>1.7921537679418101E-3</v>
      </c>
      <c r="AT287" s="7">
        <v>2.9723402576385702E-3</v>
      </c>
      <c r="AU287" s="7">
        <v>1.7903716078197099E-3</v>
      </c>
      <c r="AV287" s="7">
        <v>2.6483884096610102E-3</v>
      </c>
      <c r="AW287" s="7">
        <v>1.78667900459976E-3</v>
      </c>
      <c r="AX287" s="7">
        <v>2.2909276015063E-3</v>
      </c>
      <c r="AY287" s="7">
        <v>1.78458955058353E-3</v>
      </c>
      <c r="AZ287" s="7">
        <v>1.9153588648585401E-3</v>
      </c>
      <c r="BA287" s="7">
        <v>1.7481645130876099E-3</v>
      </c>
      <c r="BB287" s="7">
        <v>1.5532593350812199E-3</v>
      </c>
      <c r="BC287" s="7">
        <v>1.66620151829929E-3</v>
      </c>
      <c r="BD287" s="7">
        <v>1.1667630089313499E-3</v>
      </c>
      <c r="BE287" s="7">
        <v>1.5080903036371301E-3</v>
      </c>
      <c r="BF287" s="7">
        <v>7.0547153886941995E-4</v>
      </c>
      <c r="BG287" s="7">
        <v>1.3674656341525601E-3</v>
      </c>
      <c r="BH287" s="7">
        <v>3.33712389458232E-4</v>
      </c>
      <c r="BI287" s="7">
        <v>1.0927796566112501E-3</v>
      </c>
      <c r="BJ287" s="7">
        <v>9.7042889296210995E-5</v>
      </c>
      <c r="BK287" s="7">
        <v>8.6109212227070597E-4</v>
      </c>
      <c r="BL287" s="7">
        <v>1.37190489290876E-5</v>
      </c>
      <c r="BM287" s="7">
        <v>5.3813068885403496E-4</v>
      </c>
      <c r="BN287" s="7">
        <v>4.8558769332980603E-7</v>
      </c>
      <c r="BO287" s="7">
        <v>2.4491899781439302E-4</v>
      </c>
      <c r="BP287" s="7">
        <v>0</v>
      </c>
      <c r="BQ287" s="7">
        <v>2.9595869266573501E-5</v>
      </c>
      <c r="BR287" s="7">
        <v>0</v>
      </c>
      <c r="BS287" s="7">
        <v>1.07264308694211E-6</v>
      </c>
      <c r="BT287" s="7">
        <v>0</v>
      </c>
      <c r="BU287" s="7">
        <v>2.5930523561658301E-7</v>
      </c>
      <c r="BV287" s="7">
        <v>0</v>
      </c>
      <c r="BW287" s="7">
        <v>0</v>
      </c>
      <c r="BX287" s="7">
        <v>0</v>
      </c>
      <c r="BY287" s="7">
        <v>0</v>
      </c>
      <c r="BZ287" s="7">
        <v>0</v>
      </c>
      <c r="CA287" s="7">
        <v>0</v>
      </c>
      <c r="CB287" s="7">
        <v>0</v>
      </c>
      <c r="CC287" s="7">
        <v>0</v>
      </c>
      <c r="CD287" s="7"/>
      <c r="CE287" s="7">
        <v>0</v>
      </c>
    </row>
    <row r="288" spans="1:83">
      <c r="A288" s="4" t="s">
        <v>333</v>
      </c>
      <c r="B288" s="6">
        <v>401</v>
      </c>
      <c r="C288" s="7">
        <v>1.98400865443566E-3</v>
      </c>
      <c r="D288" s="7">
        <v>6.6482139631126999E-3</v>
      </c>
      <c r="E288" s="7">
        <v>1.98400865443566E-3</v>
      </c>
      <c r="F288" s="7">
        <v>6.6482139631126999E-3</v>
      </c>
      <c r="G288" s="7">
        <v>1.98400865443566E-3</v>
      </c>
      <c r="H288" s="7">
        <v>6.6482139631126999E-3</v>
      </c>
      <c r="I288" s="7">
        <v>1.98400865443566E-3</v>
      </c>
      <c r="J288" s="7">
        <v>6.6482139631126999E-3</v>
      </c>
      <c r="K288" s="7">
        <v>1.98400865443566E-3</v>
      </c>
      <c r="L288" s="7">
        <v>6.6482139631126999E-3</v>
      </c>
      <c r="M288" s="7">
        <v>1.98400865443566E-3</v>
      </c>
      <c r="N288" s="7">
        <v>6.6482139631126999E-3</v>
      </c>
      <c r="O288" s="7">
        <v>1.98400865443566E-3</v>
      </c>
      <c r="P288" s="7">
        <v>6.6482139631126999E-3</v>
      </c>
      <c r="Q288" s="7">
        <v>1.98400865443566E-3</v>
      </c>
      <c r="R288" s="7">
        <v>6.6482139631126999E-3</v>
      </c>
      <c r="S288" s="7">
        <v>1.98400865443566E-3</v>
      </c>
      <c r="T288" s="7">
        <v>6.6482139631126999E-3</v>
      </c>
      <c r="U288" s="7">
        <v>1.98400865443566E-3</v>
      </c>
      <c r="V288" s="7">
        <v>6.6482139631126999E-3</v>
      </c>
      <c r="W288" s="7">
        <v>1.98400865443566E-3</v>
      </c>
      <c r="X288" s="7">
        <v>6.6482139631126999E-3</v>
      </c>
      <c r="Y288" s="7">
        <v>1.98400865443566E-3</v>
      </c>
      <c r="Z288" s="7">
        <v>6.6482139631126999E-3</v>
      </c>
      <c r="AA288" s="7">
        <v>1.98400865443566E-3</v>
      </c>
      <c r="AB288" s="7">
        <v>6.6482139631126999E-3</v>
      </c>
      <c r="AC288" s="7">
        <v>1.9801982550150302E-3</v>
      </c>
      <c r="AD288" s="7">
        <v>6.6482139631126999E-3</v>
      </c>
      <c r="AE288" s="7">
        <v>1.9801982550150302E-3</v>
      </c>
      <c r="AF288" s="7">
        <v>6.6482139631126999E-3</v>
      </c>
      <c r="AG288" s="7">
        <v>1.9777397545026002E-3</v>
      </c>
      <c r="AH288" s="7">
        <v>6.6482139631126999E-3</v>
      </c>
      <c r="AI288" s="7">
        <v>1.9775588051675098E-3</v>
      </c>
      <c r="AJ288" s="7">
        <v>6.6206278121516597E-3</v>
      </c>
      <c r="AK288" s="7">
        <v>1.9764411499031799E-3</v>
      </c>
      <c r="AL288" s="7">
        <v>6.5312458371406101E-3</v>
      </c>
      <c r="AM288" s="7">
        <v>1.9754327981576598E-3</v>
      </c>
      <c r="AN288" s="7">
        <v>6.31555730157331E-3</v>
      </c>
      <c r="AO288" s="7">
        <v>1.9739403469305299E-3</v>
      </c>
      <c r="AP288" s="7">
        <v>5.9630228703983603E-3</v>
      </c>
      <c r="AQ288" s="7">
        <v>1.97056120418126E-3</v>
      </c>
      <c r="AR288" s="7">
        <v>5.5599900614952498E-3</v>
      </c>
      <c r="AS288" s="7">
        <v>1.9692689448575799E-3</v>
      </c>
      <c r="AT288" s="7">
        <v>5.1738054879777598E-3</v>
      </c>
      <c r="AU288" s="7">
        <v>1.9637107048429601E-3</v>
      </c>
      <c r="AV288" s="7">
        <v>4.8177433323236601E-3</v>
      </c>
      <c r="AW288" s="7">
        <v>1.94810231590142E-3</v>
      </c>
      <c r="AX288" s="7">
        <v>4.3158660068074598E-3</v>
      </c>
      <c r="AY288" s="7">
        <v>1.9361975881557201E-3</v>
      </c>
      <c r="AZ288" s="7">
        <v>3.5267324509930501E-3</v>
      </c>
      <c r="BA288" s="7">
        <v>1.8160664911506001E-3</v>
      </c>
      <c r="BB288" s="7">
        <v>2.4917364427244301E-3</v>
      </c>
      <c r="BC288" s="7">
        <v>1.6453256184568599E-3</v>
      </c>
      <c r="BD288" s="7">
        <v>1.5111062413882899E-3</v>
      </c>
      <c r="BE288" s="7">
        <v>1.47479642600189E-3</v>
      </c>
      <c r="BF288" s="7">
        <v>7.7491353150608297E-4</v>
      </c>
      <c r="BG288" s="7">
        <v>1.33479748107139E-3</v>
      </c>
      <c r="BH288" s="7">
        <v>3.3587582027948699E-4</v>
      </c>
      <c r="BI288" s="7">
        <v>1.0684963038036599E-3</v>
      </c>
      <c r="BJ288" s="7">
        <v>9.7042889296210995E-5</v>
      </c>
      <c r="BK288" s="7">
        <v>8.54775443799454E-4</v>
      </c>
      <c r="BL288" s="7">
        <v>1.37190489290876E-5</v>
      </c>
      <c r="BM288" s="7">
        <v>5.3650819177391597E-4</v>
      </c>
      <c r="BN288" s="7">
        <v>4.8558769332980603E-7</v>
      </c>
      <c r="BO288" s="7">
        <v>2.4461889655220899E-4</v>
      </c>
      <c r="BP288" s="7">
        <v>0</v>
      </c>
      <c r="BQ288" s="7">
        <v>2.9470332395746701E-5</v>
      </c>
      <c r="BR288" s="7">
        <v>0</v>
      </c>
      <c r="BS288" s="7">
        <v>9.8801360645437592E-7</v>
      </c>
      <c r="BT288" s="7">
        <v>0</v>
      </c>
      <c r="BU288" s="7">
        <v>2.10648478655063E-7</v>
      </c>
      <c r="BV288" s="7">
        <v>0</v>
      </c>
      <c r="BW288" s="7">
        <v>0</v>
      </c>
      <c r="BX288" s="7">
        <v>0</v>
      </c>
      <c r="BY288" s="7">
        <v>0</v>
      </c>
      <c r="BZ288" s="7">
        <v>0</v>
      </c>
      <c r="CA288" s="7">
        <v>0</v>
      </c>
      <c r="CB288" s="7">
        <v>0</v>
      </c>
      <c r="CC288" s="7">
        <v>0</v>
      </c>
      <c r="CD288" s="7"/>
      <c r="CE288" s="7">
        <v>0</v>
      </c>
    </row>
    <row r="289" spans="1:83">
      <c r="A289" s="4" t="s">
        <v>334</v>
      </c>
      <c r="B289" s="6">
        <v>28</v>
      </c>
      <c r="C289" s="7">
        <v>3.02692878164992E-3</v>
      </c>
      <c r="D289" s="7">
        <v>3.42238275558836E-3</v>
      </c>
      <c r="E289" s="7">
        <v>3.02692878164992E-3</v>
      </c>
      <c r="F289" s="7">
        <v>3.42238275558836E-3</v>
      </c>
      <c r="G289" s="7">
        <v>3.02692878164992E-3</v>
      </c>
      <c r="H289" s="7">
        <v>3.42238275558836E-3</v>
      </c>
      <c r="I289" s="7">
        <v>3.02692878164992E-3</v>
      </c>
      <c r="J289" s="7">
        <v>3.42238275558836E-3</v>
      </c>
      <c r="K289" s="7">
        <v>3.02692878164992E-3</v>
      </c>
      <c r="L289" s="7">
        <v>3.42238275558836E-3</v>
      </c>
      <c r="M289" s="7">
        <v>3.02692878164992E-3</v>
      </c>
      <c r="N289" s="7">
        <v>3.42238275558836E-3</v>
      </c>
      <c r="O289" s="7">
        <v>3.02692878164992E-3</v>
      </c>
      <c r="P289" s="7">
        <v>3.42238275558836E-3</v>
      </c>
      <c r="Q289" s="7">
        <v>3.02692878164992E-3</v>
      </c>
      <c r="R289" s="7">
        <v>3.42238275558836E-3</v>
      </c>
      <c r="S289" s="7">
        <v>3.02692878164992E-3</v>
      </c>
      <c r="T289" s="7">
        <v>3.42238275558836E-3</v>
      </c>
      <c r="U289" s="7">
        <v>3.02692878164992E-3</v>
      </c>
      <c r="V289" s="7">
        <v>3.42238275558836E-3</v>
      </c>
      <c r="W289" s="7">
        <v>2.9987825465946599E-3</v>
      </c>
      <c r="X289" s="7">
        <v>3.42238275558836E-3</v>
      </c>
      <c r="Y289" s="7">
        <v>2.8188821241692599E-3</v>
      </c>
      <c r="Z289" s="7">
        <v>3.42238275558836E-3</v>
      </c>
      <c r="AA289" s="7">
        <v>2.7832850629676501E-3</v>
      </c>
      <c r="AB289" s="7">
        <v>3.42238275558836E-3</v>
      </c>
      <c r="AC289" s="7">
        <v>2.6468763547712101E-3</v>
      </c>
      <c r="AD289" s="7">
        <v>3.3727179967419402E-3</v>
      </c>
      <c r="AE289" s="7">
        <v>2.5619612909685801E-3</v>
      </c>
      <c r="AF289" s="7">
        <v>3.18302041883401E-3</v>
      </c>
      <c r="AG289" s="7">
        <v>2.3426995668898798E-3</v>
      </c>
      <c r="AH289" s="7">
        <v>2.8033834974774E-3</v>
      </c>
      <c r="AI289" s="7">
        <v>1.49125353867427E-3</v>
      </c>
      <c r="AJ289" s="7">
        <v>2.36189619484175E-3</v>
      </c>
      <c r="AK289" s="7">
        <v>1.3773487397745099E-3</v>
      </c>
      <c r="AL289" s="7">
        <v>1.9902734393664298E-3</v>
      </c>
      <c r="AM289" s="7">
        <v>1.3534227853312199E-3</v>
      </c>
      <c r="AN289" s="7">
        <v>1.6805878849783401E-3</v>
      </c>
      <c r="AO289" s="7">
        <v>1.29512810052407E-3</v>
      </c>
      <c r="AP289" s="7">
        <v>1.41666880980713E-3</v>
      </c>
      <c r="AQ289" s="7">
        <v>1.0458637197407099E-3</v>
      </c>
      <c r="AR289" s="7">
        <v>1.1836796221072401E-3</v>
      </c>
      <c r="AS289" s="7">
        <v>9.8921254189456194E-4</v>
      </c>
      <c r="AT289" s="7">
        <v>9.6123132499931695E-4</v>
      </c>
      <c r="AU289" s="7">
        <v>9.5697360468484404E-4</v>
      </c>
      <c r="AV289" s="7">
        <v>7.1509167051909495E-4</v>
      </c>
      <c r="AW289" s="7">
        <v>8.8363448223983195E-4</v>
      </c>
      <c r="AX289" s="7">
        <v>4.4861673062346802E-4</v>
      </c>
      <c r="AY289" s="7">
        <v>8.6251397438820898E-4</v>
      </c>
      <c r="AZ289" s="7">
        <v>2.5714355994783001E-4</v>
      </c>
      <c r="BA289" s="7">
        <v>8.0091874091523896E-4</v>
      </c>
      <c r="BB289" s="7">
        <v>1.4619336337231501E-4</v>
      </c>
      <c r="BC289" s="7">
        <v>7.0409658990231404E-4</v>
      </c>
      <c r="BD289" s="7">
        <v>9.77643766883887E-5</v>
      </c>
      <c r="BE289" s="7">
        <v>5.8705795736431997E-4</v>
      </c>
      <c r="BF289" s="7">
        <v>7.0185610661650295E-5</v>
      </c>
      <c r="BG289" s="7">
        <v>5.0226753916785103E-4</v>
      </c>
      <c r="BH289" s="7">
        <v>3.9226679268567399E-5</v>
      </c>
      <c r="BI289" s="7">
        <v>4.0029129340217299E-4</v>
      </c>
      <c r="BJ289" s="7">
        <v>1.53481268469201E-5</v>
      </c>
      <c r="BK289" s="7">
        <v>3.2981064239384899E-4</v>
      </c>
      <c r="BL289" s="7">
        <v>3.6196101449361201E-6</v>
      </c>
      <c r="BM289" s="7">
        <v>2.3768940202911201E-4</v>
      </c>
      <c r="BN289" s="7">
        <v>4.8558769332980603E-7</v>
      </c>
      <c r="BO289" s="7">
        <v>7.5232163099292102E-5</v>
      </c>
      <c r="BP289" s="7">
        <v>0</v>
      </c>
      <c r="BQ289" s="7">
        <v>3.2478688916476501E-6</v>
      </c>
      <c r="BR289" s="7">
        <v>0</v>
      </c>
      <c r="BS289" s="7">
        <v>2.13704246841712E-7</v>
      </c>
      <c r="BT289" s="7">
        <v>0</v>
      </c>
      <c r="BU289" s="7">
        <v>2.0839400584487899E-8</v>
      </c>
      <c r="BV289" s="7">
        <v>0</v>
      </c>
      <c r="BW289" s="7">
        <v>0</v>
      </c>
      <c r="BX289" s="7">
        <v>0</v>
      </c>
      <c r="BY289" s="7">
        <v>0</v>
      </c>
      <c r="BZ289" s="7">
        <v>0</v>
      </c>
      <c r="CA289" s="7">
        <v>0</v>
      </c>
      <c r="CB289" s="7">
        <v>0</v>
      </c>
      <c r="CC289" s="7">
        <v>0</v>
      </c>
      <c r="CD289" s="7"/>
      <c r="CE289" s="7">
        <v>0</v>
      </c>
    </row>
    <row r="290" spans="1:83">
      <c r="A290" s="4" t="s">
        <v>335</v>
      </c>
      <c r="B290" s="6">
        <v>143</v>
      </c>
      <c r="C290" s="7">
        <v>2.2939175861989001E-4</v>
      </c>
      <c r="D290" s="7">
        <v>3.9224616809557198E-4</v>
      </c>
      <c r="E290" s="7">
        <v>2.2939175861989001E-4</v>
      </c>
      <c r="F290" s="7">
        <v>3.9224616809557198E-4</v>
      </c>
      <c r="G290" s="7">
        <v>2.2939175861989001E-4</v>
      </c>
      <c r="H290" s="7">
        <v>3.9224616809557198E-4</v>
      </c>
      <c r="I290" s="7">
        <v>2.2939175861989001E-4</v>
      </c>
      <c r="J290" s="7">
        <v>3.9224616809557198E-4</v>
      </c>
      <c r="K290" s="7">
        <v>2.2939175861989001E-4</v>
      </c>
      <c r="L290" s="7">
        <v>3.9224616809557198E-4</v>
      </c>
      <c r="M290" s="7">
        <v>2.2939175861989001E-4</v>
      </c>
      <c r="N290" s="7">
        <v>3.9224616809557198E-4</v>
      </c>
      <c r="O290" s="7">
        <v>2.2939175861989001E-4</v>
      </c>
      <c r="P290" s="7">
        <v>3.9224616809557198E-4</v>
      </c>
      <c r="Q290" s="7">
        <v>2.2939175861989001E-4</v>
      </c>
      <c r="R290" s="7">
        <v>3.9224616809557198E-4</v>
      </c>
      <c r="S290" s="7">
        <v>2.2939175861989001E-4</v>
      </c>
      <c r="T290" s="7">
        <v>3.9224616809557198E-4</v>
      </c>
      <c r="U290" s="7">
        <v>2.2939175861989001E-4</v>
      </c>
      <c r="V290" s="7">
        <v>3.9224616809557198E-4</v>
      </c>
      <c r="W290" s="7">
        <v>2.2939175861989001E-4</v>
      </c>
      <c r="X290" s="7">
        <v>3.9224616809557198E-4</v>
      </c>
      <c r="Y290" s="7">
        <v>2.2939175861989001E-4</v>
      </c>
      <c r="Z290" s="7">
        <v>3.9224616809557198E-4</v>
      </c>
      <c r="AA290" s="7">
        <v>2.2939175861989001E-4</v>
      </c>
      <c r="AB290" s="7">
        <v>3.9224616809557198E-4</v>
      </c>
      <c r="AC290" s="7">
        <v>2.2939175861989001E-4</v>
      </c>
      <c r="AD290" s="7">
        <v>3.9224616809557198E-4</v>
      </c>
      <c r="AE290" s="7">
        <v>2.2939175861989001E-4</v>
      </c>
      <c r="AF290" s="7">
        <v>3.9224616809557198E-4</v>
      </c>
      <c r="AG290" s="7">
        <v>2.2939175861989001E-4</v>
      </c>
      <c r="AH290" s="7">
        <v>3.9224616809557198E-4</v>
      </c>
      <c r="AI290" s="7">
        <v>2.2939175861989001E-4</v>
      </c>
      <c r="AJ290" s="7">
        <v>3.3821960691324498E-4</v>
      </c>
      <c r="AK290" s="7">
        <v>2.2038463772127901E-4</v>
      </c>
      <c r="AL290" s="7">
        <v>2.85015355225375E-4</v>
      </c>
      <c r="AM290" s="7">
        <v>1.80322855872115E-4</v>
      </c>
      <c r="AN290" s="7">
        <v>2.22345919430056E-4</v>
      </c>
      <c r="AO290" s="7">
        <v>1.52957360431725E-4</v>
      </c>
      <c r="AP290" s="7">
        <v>1.4240255992706199E-4</v>
      </c>
      <c r="AQ290" s="7">
        <v>1.4662901072805799E-4</v>
      </c>
      <c r="AR290" s="7">
        <v>8.3615198231798304E-5</v>
      </c>
      <c r="AS290" s="7">
        <v>1.2629316413138701E-4</v>
      </c>
      <c r="AT290" s="7">
        <v>3.51077923283546E-5</v>
      </c>
      <c r="AU290" s="7">
        <v>1.17396951504396E-4</v>
      </c>
      <c r="AV290" s="7">
        <v>1.1698181479813499E-5</v>
      </c>
      <c r="AW290" s="7">
        <v>1.0667546308759901E-4</v>
      </c>
      <c r="AX290" s="7">
        <v>2.3347838745258099E-6</v>
      </c>
      <c r="AY290" s="7">
        <v>9.4321219473775695E-5</v>
      </c>
      <c r="AZ290" s="7">
        <v>0</v>
      </c>
      <c r="BA290" s="7">
        <v>7.8845738694869198E-5</v>
      </c>
      <c r="BB290" s="7">
        <v>0</v>
      </c>
      <c r="BC290" s="7">
        <v>5.2111788780303297E-5</v>
      </c>
      <c r="BD290" s="7">
        <v>0</v>
      </c>
      <c r="BE290" s="7">
        <v>2.71399638251193E-5</v>
      </c>
      <c r="BF290" s="7">
        <v>0</v>
      </c>
      <c r="BG290" s="7">
        <v>9.9040060207225693E-7</v>
      </c>
      <c r="BH290" s="7">
        <v>0</v>
      </c>
      <c r="BI290" s="7">
        <v>6.6937074227023997E-8</v>
      </c>
      <c r="BJ290" s="7">
        <v>0</v>
      </c>
      <c r="BK290" s="7">
        <v>0</v>
      </c>
      <c r="BL290" s="7">
        <v>0</v>
      </c>
      <c r="BM290" s="7">
        <v>0</v>
      </c>
      <c r="BN290" s="7">
        <v>0</v>
      </c>
      <c r="BO290" s="7">
        <v>0</v>
      </c>
      <c r="BP290" s="7">
        <v>0</v>
      </c>
      <c r="BQ290" s="7">
        <v>0</v>
      </c>
      <c r="BR290" s="7">
        <v>0</v>
      </c>
      <c r="BS290" s="7">
        <v>0</v>
      </c>
      <c r="BT290" s="7">
        <v>0</v>
      </c>
      <c r="BU290" s="7">
        <v>0</v>
      </c>
      <c r="BV290" s="7">
        <v>0</v>
      </c>
      <c r="BW290" s="7">
        <v>0</v>
      </c>
      <c r="BX290" s="7">
        <v>0</v>
      </c>
      <c r="BY290" s="7">
        <v>0</v>
      </c>
      <c r="BZ290" s="7">
        <v>0</v>
      </c>
      <c r="CA290" s="7">
        <v>0</v>
      </c>
      <c r="CB290" s="7">
        <v>0</v>
      </c>
      <c r="CC290" s="7">
        <v>0</v>
      </c>
      <c r="CD290" s="7"/>
      <c r="CE290" s="7">
        <v>0</v>
      </c>
    </row>
    <row r="291" spans="1:83">
      <c r="A291" s="4" t="s">
        <v>336</v>
      </c>
      <c r="B291" s="6">
        <v>107</v>
      </c>
      <c r="C291" s="7">
        <v>2.64085200748324E-4</v>
      </c>
      <c r="D291" s="7">
        <v>5.0649236529649703E-4</v>
      </c>
      <c r="E291" s="7">
        <v>2.64085200748324E-4</v>
      </c>
      <c r="F291" s="7">
        <v>5.0649236529649703E-4</v>
      </c>
      <c r="G291" s="7">
        <v>2.64085200748324E-4</v>
      </c>
      <c r="H291" s="7">
        <v>5.0649236529649703E-4</v>
      </c>
      <c r="I291" s="7">
        <v>2.64085200748324E-4</v>
      </c>
      <c r="J291" s="7">
        <v>5.0649236529649703E-4</v>
      </c>
      <c r="K291" s="7">
        <v>2.64085200748324E-4</v>
      </c>
      <c r="L291" s="7">
        <v>5.0649236529649703E-4</v>
      </c>
      <c r="M291" s="7">
        <v>2.64085200748324E-4</v>
      </c>
      <c r="N291" s="7">
        <v>5.0649236529649703E-4</v>
      </c>
      <c r="O291" s="7">
        <v>2.64085200748324E-4</v>
      </c>
      <c r="P291" s="7">
        <v>5.0649236529649703E-4</v>
      </c>
      <c r="Q291" s="7">
        <v>2.64085200748324E-4</v>
      </c>
      <c r="R291" s="7">
        <v>5.0649236529649703E-4</v>
      </c>
      <c r="S291" s="7">
        <v>2.64085200748324E-4</v>
      </c>
      <c r="T291" s="7">
        <v>5.0649236529649703E-4</v>
      </c>
      <c r="U291" s="7">
        <v>2.64085200748324E-4</v>
      </c>
      <c r="V291" s="7">
        <v>5.0649236529649703E-4</v>
      </c>
      <c r="W291" s="7">
        <v>2.64085200748324E-4</v>
      </c>
      <c r="X291" s="7">
        <v>5.0649236529649703E-4</v>
      </c>
      <c r="Y291" s="7">
        <v>2.64085200748324E-4</v>
      </c>
      <c r="Z291" s="7">
        <v>5.0649236529649703E-4</v>
      </c>
      <c r="AA291" s="7">
        <v>2.64085200748324E-4</v>
      </c>
      <c r="AB291" s="7">
        <v>5.0649236529649703E-4</v>
      </c>
      <c r="AC291" s="7">
        <v>2.33037260707121E-4</v>
      </c>
      <c r="AD291" s="7">
        <v>4.9425489219154304E-4</v>
      </c>
      <c r="AE291" s="7">
        <v>2.33037260707121E-4</v>
      </c>
      <c r="AF291" s="7">
        <v>4.4517783301907001E-4</v>
      </c>
      <c r="AG291" s="7">
        <v>1.7996729768119201E-4</v>
      </c>
      <c r="AH291" s="7">
        <v>3.4278701250843298E-4</v>
      </c>
      <c r="AI291" s="7">
        <v>1.7996729768119201E-4</v>
      </c>
      <c r="AJ291" s="7">
        <v>1.86113018831974E-4</v>
      </c>
      <c r="AK291" s="7">
        <v>1.48159299800032E-4</v>
      </c>
      <c r="AL291" s="7">
        <v>6.5829105030356898E-5</v>
      </c>
      <c r="AM291" s="7">
        <v>1.28485472110853E-4</v>
      </c>
      <c r="AN291" s="7">
        <v>2.0589140744896198E-5</v>
      </c>
      <c r="AO291" s="7">
        <v>1.11596206702557E-4</v>
      </c>
      <c r="AP291" s="7">
        <v>4.1092877456749401E-6</v>
      </c>
      <c r="AQ291" s="7">
        <v>9.6022312249516103E-5</v>
      </c>
      <c r="AR291" s="7">
        <v>0</v>
      </c>
      <c r="AS291" s="7">
        <v>7.7304071340980395E-5</v>
      </c>
      <c r="AT291" s="7">
        <v>0</v>
      </c>
      <c r="AU291" s="7">
        <v>4.5286987578028903E-5</v>
      </c>
      <c r="AV291" s="7">
        <v>0</v>
      </c>
      <c r="AW291" s="7">
        <v>2.58236456384891E-5</v>
      </c>
      <c r="AX291" s="7">
        <v>0</v>
      </c>
      <c r="AY291" s="7">
        <v>1.5444306081882499E-5</v>
      </c>
      <c r="AZ291" s="7">
        <v>0</v>
      </c>
      <c r="BA291" s="7">
        <v>1.3582570854016501E-5</v>
      </c>
      <c r="BB291" s="7">
        <v>0</v>
      </c>
      <c r="BC291" s="7">
        <v>1.24087317464481E-5</v>
      </c>
      <c r="BD291" s="7">
        <v>0</v>
      </c>
      <c r="BE291" s="7">
        <v>1.2023083609636701E-5</v>
      </c>
      <c r="BF291" s="7">
        <v>0</v>
      </c>
      <c r="BG291" s="7">
        <v>4.23596336454949E-6</v>
      </c>
      <c r="BH291" s="7">
        <v>0</v>
      </c>
      <c r="BI291" s="7">
        <v>0</v>
      </c>
      <c r="BJ291" s="7">
        <v>0</v>
      </c>
      <c r="BK291" s="7">
        <v>0</v>
      </c>
      <c r="BL291" s="7">
        <v>0</v>
      </c>
      <c r="BM291" s="7">
        <v>0</v>
      </c>
      <c r="BN291" s="7">
        <v>0</v>
      </c>
      <c r="BO291" s="7">
        <v>0</v>
      </c>
      <c r="BP291" s="7">
        <v>0</v>
      </c>
      <c r="BQ291" s="7">
        <v>0</v>
      </c>
      <c r="BR291" s="7">
        <v>0</v>
      </c>
      <c r="BS291" s="7">
        <v>0</v>
      </c>
      <c r="BT291" s="7">
        <v>0</v>
      </c>
      <c r="BU291" s="7">
        <v>0</v>
      </c>
      <c r="BV291" s="7">
        <v>0</v>
      </c>
      <c r="BW291" s="7">
        <v>0</v>
      </c>
      <c r="BX291" s="7">
        <v>0</v>
      </c>
      <c r="BY291" s="7">
        <v>0</v>
      </c>
      <c r="BZ291" s="7">
        <v>0</v>
      </c>
      <c r="CA291" s="7">
        <v>0</v>
      </c>
      <c r="CB291" s="7">
        <v>0</v>
      </c>
      <c r="CC291" s="7">
        <v>0</v>
      </c>
      <c r="CD291" s="7"/>
      <c r="CE291" s="7">
        <v>0</v>
      </c>
    </row>
    <row r="292" spans="1:83">
      <c r="A292" s="4" t="s">
        <v>337</v>
      </c>
      <c r="B292" s="6">
        <v>31</v>
      </c>
      <c r="C292" s="7">
        <v>4.4432514170065899E-4</v>
      </c>
      <c r="D292" s="7">
        <v>8.0776093165422504E-4</v>
      </c>
      <c r="E292" s="7">
        <v>4.4432514170065899E-4</v>
      </c>
      <c r="F292" s="7">
        <v>8.0776093165422504E-4</v>
      </c>
      <c r="G292" s="7">
        <v>4.4432514170065899E-4</v>
      </c>
      <c r="H292" s="7">
        <v>8.0776093165422504E-4</v>
      </c>
      <c r="I292" s="7">
        <v>4.4432514170065899E-4</v>
      </c>
      <c r="J292" s="7">
        <v>8.0776093165422504E-4</v>
      </c>
      <c r="K292" s="7">
        <v>4.4432514170065899E-4</v>
      </c>
      <c r="L292" s="7">
        <v>8.0776093165422504E-4</v>
      </c>
      <c r="M292" s="7">
        <v>4.4432514170065899E-4</v>
      </c>
      <c r="N292" s="7">
        <v>8.0776093165422504E-4</v>
      </c>
      <c r="O292" s="7">
        <v>4.4432514170065899E-4</v>
      </c>
      <c r="P292" s="7">
        <v>8.0776093165422504E-4</v>
      </c>
      <c r="Q292" s="7">
        <v>4.4432514170065899E-4</v>
      </c>
      <c r="R292" s="7">
        <v>8.0776093165422504E-4</v>
      </c>
      <c r="S292" s="7">
        <v>4.4432514170065899E-4</v>
      </c>
      <c r="T292" s="7">
        <v>8.0776093165422504E-4</v>
      </c>
      <c r="U292" s="7">
        <v>4.4432514170065899E-4</v>
      </c>
      <c r="V292" s="7">
        <v>8.0776093165422504E-4</v>
      </c>
      <c r="W292" s="7">
        <v>4.4432514170065899E-4</v>
      </c>
      <c r="X292" s="7">
        <v>8.0776093165422504E-4</v>
      </c>
      <c r="Y292" s="7">
        <v>4.4432514170065899E-4</v>
      </c>
      <c r="Z292" s="7">
        <v>8.0776093165422504E-4</v>
      </c>
      <c r="AA292" s="7">
        <v>3.60129064426943E-4</v>
      </c>
      <c r="AB292" s="7">
        <v>8.0776093165422504E-4</v>
      </c>
      <c r="AC292" s="7">
        <v>3.5655325600414601E-4</v>
      </c>
      <c r="AD292" s="7">
        <v>8.0776093165422504E-4</v>
      </c>
      <c r="AE292" s="7">
        <v>2.97094495307534E-4</v>
      </c>
      <c r="AF292" s="7">
        <v>8.0776093165422504E-4</v>
      </c>
      <c r="AG292" s="7">
        <v>2.8490404220077098E-4</v>
      </c>
      <c r="AH292" s="7">
        <v>8.0776093165422504E-4</v>
      </c>
      <c r="AI292" s="7">
        <v>2.5288349500766298E-4</v>
      </c>
      <c r="AJ292" s="7">
        <v>7.0392375142903604E-4</v>
      </c>
      <c r="AK292" s="7">
        <v>2.1115846967379001E-4</v>
      </c>
      <c r="AL292" s="7">
        <v>6.11016926206356E-4</v>
      </c>
      <c r="AM292" s="7">
        <v>1.8690701698013401E-4</v>
      </c>
      <c r="AN292" s="7">
        <v>5.1924889317227999E-4</v>
      </c>
      <c r="AO292" s="7">
        <v>1.66016622316703E-4</v>
      </c>
      <c r="AP292" s="7">
        <v>4.0547206689504098E-4</v>
      </c>
      <c r="AQ292" s="7">
        <v>1.4834175836630199E-4</v>
      </c>
      <c r="AR292" s="7">
        <v>2.49060129577128E-4</v>
      </c>
      <c r="AS292" s="7">
        <v>1.1237790343411501E-4</v>
      </c>
      <c r="AT292" s="7">
        <v>1.13271053596088E-4</v>
      </c>
      <c r="AU292" s="7">
        <v>5.01648291666717E-5</v>
      </c>
      <c r="AV292" s="7">
        <v>3.6161521757423001E-5</v>
      </c>
      <c r="AW292" s="7">
        <v>3.33218776424779E-5</v>
      </c>
      <c r="AX292" s="7">
        <v>5.6300670648346202E-6</v>
      </c>
      <c r="AY292" s="7">
        <v>2.7497374849960799E-5</v>
      </c>
      <c r="AZ292" s="7">
        <v>0</v>
      </c>
      <c r="BA292" s="7">
        <v>2.2548966038902801E-5</v>
      </c>
      <c r="BB292" s="7">
        <v>0</v>
      </c>
      <c r="BC292" s="7">
        <v>1.96064808927302E-5</v>
      </c>
      <c r="BD292" s="7">
        <v>0</v>
      </c>
      <c r="BE292" s="7">
        <v>9.1997390691864806E-6</v>
      </c>
      <c r="BF292" s="7">
        <v>0</v>
      </c>
      <c r="BG292" s="7">
        <v>4.6627078396872101E-6</v>
      </c>
      <c r="BH292" s="7">
        <v>0</v>
      </c>
      <c r="BI292" s="7">
        <v>2.2237774841515899E-6</v>
      </c>
      <c r="BJ292" s="7">
        <v>0</v>
      </c>
      <c r="BK292" s="7">
        <v>1.0059112372033099E-6</v>
      </c>
      <c r="BL292" s="7">
        <v>0</v>
      </c>
      <c r="BM292" s="7">
        <v>1.4847251377304199E-7</v>
      </c>
      <c r="BN292" s="7">
        <v>0</v>
      </c>
      <c r="BO292" s="7">
        <v>2.6946015689424399E-8</v>
      </c>
      <c r="BP292" s="7">
        <v>0</v>
      </c>
      <c r="BQ292" s="7">
        <v>0</v>
      </c>
      <c r="BR292" s="7">
        <v>0</v>
      </c>
      <c r="BS292" s="7">
        <v>0</v>
      </c>
      <c r="BT292" s="7">
        <v>0</v>
      </c>
      <c r="BU292" s="7">
        <v>0</v>
      </c>
      <c r="BV292" s="7">
        <v>0</v>
      </c>
      <c r="BW292" s="7">
        <v>0</v>
      </c>
      <c r="BX292" s="7">
        <v>0</v>
      </c>
      <c r="BY292" s="7">
        <v>0</v>
      </c>
      <c r="BZ292" s="7">
        <v>0</v>
      </c>
      <c r="CA292" s="7">
        <v>0</v>
      </c>
      <c r="CB292" s="7">
        <v>0</v>
      </c>
      <c r="CC292" s="7">
        <v>0</v>
      </c>
      <c r="CD292" s="7"/>
      <c r="CE292" s="7">
        <v>0</v>
      </c>
    </row>
    <row r="293" spans="1:83">
      <c r="A293" s="4" t="s">
        <v>432</v>
      </c>
      <c r="B293" s="6">
        <v>710</v>
      </c>
      <c r="C293" s="7">
        <v>9.25516904652455E-5</v>
      </c>
      <c r="D293" s="7"/>
      <c r="E293" s="7">
        <v>9.25516904652455E-5</v>
      </c>
      <c r="F293" s="7"/>
      <c r="G293" s="7">
        <v>9.25516904652455E-5</v>
      </c>
      <c r="H293" s="7"/>
      <c r="I293" s="7">
        <v>9.25516904652455E-5</v>
      </c>
      <c r="J293" s="7"/>
      <c r="K293" s="7">
        <v>9.25516904652455E-5</v>
      </c>
      <c r="L293" s="7"/>
      <c r="M293" s="7">
        <v>9.25516904652455E-5</v>
      </c>
      <c r="N293" s="7"/>
      <c r="O293" s="7">
        <v>9.25516904652455E-5</v>
      </c>
      <c r="P293" s="7"/>
      <c r="Q293" s="7">
        <v>9.25516904652455E-5</v>
      </c>
      <c r="R293" s="7"/>
      <c r="S293" s="7">
        <v>9.25516904652455E-5</v>
      </c>
      <c r="T293" s="7"/>
      <c r="U293" s="7">
        <v>9.1014824756018302E-5</v>
      </c>
      <c r="V293" s="7"/>
      <c r="W293" s="7">
        <v>9.1014824756018302E-5</v>
      </c>
      <c r="X293" s="7"/>
      <c r="Y293" s="7">
        <v>7.3330709154423502E-5</v>
      </c>
      <c r="Z293" s="7"/>
      <c r="AA293" s="7">
        <v>7.1107850039319094E-5</v>
      </c>
      <c r="AB293" s="7"/>
      <c r="AC293" s="7">
        <v>7.0172364041265494E-5</v>
      </c>
      <c r="AD293" s="7"/>
      <c r="AE293" s="7">
        <v>6.3909552561791205E-5</v>
      </c>
      <c r="AF293" s="7"/>
      <c r="AG293" s="7">
        <v>6.1035532419210093E-5</v>
      </c>
      <c r="AH293" s="7"/>
      <c r="AI293" s="7">
        <v>5.5308890760608198E-5</v>
      </c>
      <c r="AJ293" s="7"/>
      <c r="AK293" s="7">
        <v>5.0605016836576303E-5</v>
      </c>
      <c r="AL293" s="7"/>
      <c r="AM293" s="7">
        <v>4.6644145707514802E-5</v>
      </c>
      <c r="AN293" s="7"/>
      <c r="AO293" s="7">
        <v>4.27540935453909E-5</v>
      </c>
      <c r="AP293" s="7"/>
      <c r="AQ293" s="7">
        <v>3.8127535533035699E-5</v>
      </c>
      <c r="AR293" s="7"/>
      <c r="AS293" s="7">
        <v>3.3089497237839798E-5</v>
      </c>
      <c r="AT293" s="7"/>
      <c r="AU293" s="7">
        <v>2.8374990463405899E-5</v>
      </c>
      <c r="AV293" s="7"/>
      <c r="AW293" s="7">
        <v>2.34130161083255E-5</v>
      </c>
      <c r="AX293" s="7"/>
      <c r="AY293" s="7">
        <v>1.9452636514278801E-5</v>
      </c>
      <c r="AZ293" s="7"/>
      <c r="BA293" s="7">
        <v>1.53898600538095E-5</v>
      </c>
      <c r="BB293" s="7"/>
      <c r="BC293" s="7">
        <v>1.14006679272264E-5</v>
      </c>
      <c r="BD293" s="7"/>
      <c r="BE293" s="7">
        <v>6.9283502959740898E-6</v>
      </c>
      <c r="BF293" s="7"/>
      <c r="BG293" s="7">
        <v>3.3197293224234199E-6</v>
      </c>
      <c r="BH293" s="7"/>
      <c r="BI293" s="7">
        <v>1.1575986257516701E-6</v>
      </c>
      <c r="BJ293" s="7"/>
      <c r="BK293" s="7">
        <v>3.21300940585273E-7</v>
      </c>
      <c r="BL293" s="7"/>
      <c r="BM293" s="7">
        <v>6.0922650606971697E-8</v>
      </c>
      <c r="BN293" s="7"/>
      <c r="BO293" s="7">
        <v>1.7119241288979001E-8</v>
      </c>
      <c r="BP293" s="7"/>
      <c r="BQ293" s="7">
        <v>0</v>
      </c>
      <c r="BR293" s="7"/>
      <c r="BS293" s="7">
        <v>0</v>
      </c>
      <c r="BT293" s="7"/>
      <c r="BU293" s="7">
        <v>0</v>
      </c>
      <c r="BV293" s="7"/>
      <c r="BW293" s="7">
        <v>0</v>
      </c>
      <c r="BX293" s="7"/>
      <c r="BY293" s="7">
        <v>0</v>
      </c>
      <c r="BZ293" s="7"/>
      <c r="CA293" s="7">
        <v>0</v>
      </c>
      <c r="CB293" s="7"/>
      <c r="CC293" s="7">
        <v>0</v>
      </c>
      <c r="CD293" s="7"/>
      <c r="CE293" s="7">
        <v>0</v>
      </c>
    </row>
    <row r="294" spans="1:83">
      <c r="A294" s="4" t="s">
        <v>338</v>
      </c>
      <c r="B294" s="6">
        <v>692</v>
      </c>
      <c r="C294" s="7">
        <v>8.3370715801199004E-5</v>
      </c>
      <c r="D294" s="7"/>
      <c r="E294" s="7">
        <v>8.3370715801199004E-5</v>
      </c>
      <c r="F294" s="7"/>
      <c r="G294" s="7">
        <v>8.3370715801199004E-5</v>
      </c>
      <c r="H294" s="7"/>
      <c r="I294" s="7">
        <v>8.3370715801199004E-5</v>
      </c>
      <c r="J294" s="7"/>
      <c r="K294" s="7">
        <v>8.3370715801199004E-5</v>
      </c>
      <c r="L294" s="7"/>
      <c r="M294" s="7">
        <v>8.3370715801199004E-5</v>
      </c>
      <c r="N294" s="7"/>
      <c r="O294" s="7">
        <v>8.3370715801199004E-5</v>
      </c>
      <c r="P294" s="7"/>
      <c r="Q294" s="7">
        <v>8.3370715801199004E-5</v>
      </c>
      <c r="R294" s="7"/>
      <c r="S294" s="7">
        <v>8.3370715801199004E-5</v>
      </c>
      <c r="T294" s="7"/>
      <c r="U294" s="7">
        <v>8.3370715801199004E-5</v>
      </c>
      <c r="V294" s="7"/>
      <c r="W294" s="7">
        <v>8.3370715801199004E-5</v>
      </c>
      <c r="X294" s="7"/>
      <c r="Y294" s="7">
        <v>8.3370715801199004E-5</v>
      </c>
      <c r="Z294" s="7"/>
      <c r="AA294" s="7">
        <v>8.3370715801199004E-5</v>
      </c>
      <c r="AB294" s="7"/>
      <c r="AC294" s="7">
        <v>8.3370715801199004E-5</v>
      </c>
      <c r="AD294" s="7"/>
      <c r="AE294" s="7">
        <v>6.8387522859175099E-5</v>
      </c>
      <c r="AF294" s="7"/>
      <c r="AG294" s="7">
        <v>6.1459596307677304E-5</v>
      </c>
      <c r="AH294" s="7"/>
      <c r="AI294" s="7">
        <v>4.3283918071804802E-5</v>
      </c>
      <c r="AJ294" s="7"/>
      <c r="AK294" s="7">
        <v>4.07084244127341E-5</v>
      </c>
      <c r="AL294" s="7"/>
      <c r="AM294" s="7">
        <v>3.0745956046722303E-5</v>
      </c>
      <c r="AN294" s="7"/>
      <c r="AO294" s="7">
        <v>2.8219233574242699E-5</v>
      </c>
      <c r="AP294" s="7"/>
      <c r="AQ294" s="7">
        <v>2.3656869793503801E-5</v>
      </c>
      <c r="AR294" s="7"/>
      <c r="AS294" s="7">
        <v>2.06878685400007E-5</v>
      </c>
      <c r="AT294" s="7"/>
      <c r="AU294" s="7">
        <v>1.7954915491646401E-5</v>
      </c>
      <c r="AV294" s="7"/>
      <c r="AW294" s="7">
        <v>1.44814078871245E-5</v>
      </c>
      <c r="AX294" s="7"/>
      <c r="AY294" s="7">
        <v>1.0947636131552701E-5</v>
      </c>
      <c r="AZ294" s="7"/>
      <c r="BA294" s="7">
        <v>6.7406129806414203E-6</v>
      </c>
      <c r="BB294" s="7"/>
      <c r="BC294" s="7">
        <v>2.9477471847502402E-6</v>
      </c>
      <c r="BD294" s="7"/>
      <c r="BE294" s="7">
        <v>3.39356794116941E-7</v>
      </c>
      <c r="BF294" s="7"/>
      <c r="BG294" s="7">
        <v>0</v>
      </c>
      <c r="BH294" s="7"/>
      <c r="BI294" s="7">
        <v>0</v>
      </c>
      <c r="BJ294" s="7"/>
      <c r="BK294" s="7">
        <v>0</v>
      </c>
      <c r="BL294" s="7"/>
      <c r="BM294" s="7">
        <v>0</v>
      </c>
      <c r="BN294" s="7"/>
      <c r="BO294" s="7">
        <v>0</v>
      </c>
      <c r="BP294" s="7"/>
      <c r="BQ294" s="7">
        <v>0</v>
      </c>
      <c r="BR294" s="7"/>
      <c r="BS294" s="7">
        <v>0</v>
      </c>
      <c r="BT294" s="7"/>
      <c r="BU294" s="7">
        <v>0</v>
      </c>
      <c r="BV294" s="7"/>
      <c r="BW294" s="7">
        <v>0</v>
      </c>
      <c r="BX294" s="7"/>
      <c r="BY294" s="7">
        <v>0</v>
      </c>
      <c r="BZ294" s="7"/>
      <c r="CA294" s="7">
        <v>0</v>
      </c>
      <c r="CB294" s="7"/>
      <c r="CC294" s="7">
        <v>0</v>
      </c>
      <c r="CD294" s="7"/>
      <c r="CE294" s="7">
        <v>0</v>
      </c>
    </row>
    <row r="295" spans="1:83">
      <c r="A295" s="4" t="s">
        <v>339</v>
      </c>
      <c r="B295" s="6">
        <v>693</v>
      </c>
      <c r="C295" s="7">
        <v>1.05362508683122E-4</v>
      </c>
      <c r="D295" s="7"/>
      <c r="E295" s="7">
        <v>1.05362508683122E-4</v>
      </c>
      <c r="F295" s="7"/>
      <c r="G295" s="7">
        <v>1.05362508683122E-4</v>
      </c>
      <c r="H295" s="7"/>
      <c r="I295" s="7">
        <v>1.05362508683122E-4</v>
      </c>
      <c r="J295" s="7"/>
      <c r="K295" s="7">
        <v>1.05362508683122E-4</v>
      </c>
      <c r="L295" s="7"/>
      <c r="M295" s="7">
        <v>1.05362508683122E-4</v>
      </c>
      <c r="N295" s="7"/>
      <c r="O295" s="7">
        <v>1.05362508683122E-4</v>
      </c>
      <c r="P295" s="7"/>
      <c r="Q295" s="7">
        <v>1.05362508683122E-4</v>
      </c>
      <c r="R295" s="7"/>
      <c r="S295" s="7">
        <v>1.05362508683122E-4</v>
      </c>
      <c r="T295" s="7"/>
      <c r="U295" s="7">
        <v>1.05362508683122E-4</v>
      </c>
      <c r="V295" s="7"/>
      <c r="W295" s="7">
        <v>1.05362508683122E-4</v>
      </c>
      <c r="X295" s="7"/>
      <c r="Y295" s="7">
        <v>7.7498920001444895E-5</v>
      </c>
      <c r="Z295" s="7"/>
      <c r="AA295" s="7">
        <v>7.2496491653761003E-5</v>
      </c>
      <c r="AB295" s="7"/>
      <c r="AC295" s="7">
        <v>5.4788460706141102E-5</v>
      </c>
      <c r="AD295" s="7"/>
      <c r="AE295" s="7">
        <v>5.1527712575272202E-5</v>
      </c>
      <c r="AF295" s="7"/>
      <c r="AG295" s="7">
        <v>4.1606240290557703E-5</v>
      </c>
      <c r="AH295" s="7"/>
      <c r="AI295" s="7">
        <v>3.3134420778728902E-5</v>
      </c>
      <c r="AJ295" s="7"/>
      <c r="AK295" s="7">
        <v>2.6201899372677402E-5</v>
      </c>
      <c r="AL295" s="7"/>
      <c r="AM295" s="7">
        <v>2.2014570694909098E-5</v>
      </c>
      <c r="AN295" s="7"/>
      <c r="AO295" s="7">
        <v>1.8449712117090199E-5</v>
      </c>
      <c r="AP295" s="7"/>
      <c r="AQ295" s="7">
        <v>1.4766256053138799E-5</v>
      </c>
      <c r="AR295" s="7"/>
      <c r="AS295" s="7">
        <v>1.16594005505265E-5</v>
      </c>
      <c r="AT295" s="7"/>
      <c r="AU295" s="7">
        <v>9.1578787018041499E-6</v>
      </c>
      <c r="AV295" s="7"/>
      <c r="AW295" s="7">
        <v>7.3999440786895696E-6</v>
      </c>
      <c r="AX295" s="7"/>
      <c r="AY295" s="7">
        <v>6.1865333250804898E-6</v>
      </c>
      <c r="AZ295" s="7"/>
      <c r="BA295" s="7">
        <v>5.24608074489054E-6</v>
      </c>
      <c r="BB295" s="7"/>
      <c r="BC295" s="7">
        <v>4.1064775216522997E-6</v>
      </c>
      <c r="BD295" s="7"/>
      <c r="BE295" s="7">
        <v>2.92660503345341E-6</v>
      </c>
      <c r="BF295" s="7"/>
      <c r="BG295" s="7">
        <v>1.6597933552240501E-6</v>
      </c>
      <c r="BH295" s="7"/>
      <c r="BI295" s="7">
        <v>9.9182629005755806E-7</v>
      </c>
      <c r="BJ295" s="7"/>
      <c r="BK295" s="7">
        <v>6.6344314520916197E-7</v>
      </c>
      <c r="BL295" s="7"/>
      <c r="BM295" s="7">
        <v>2.99471392205766E-7</v>
      </c>
      <c r="BN295" s="7"/>
      <c r="BO295" s="7">
        <v>6.40591981887856E-8</v>
      </c>
      <c r="BP295" s="7"/>
      <c r="BQ295" s="7">
        <v>3.0873276141572997E-8</v>
      </c>
      <c r="BR295" s="7"/>
      <c r="BS295" s="7">
        <v>0</v>
      </c>
      <c r="BT295" s="7"/>
      <c r="BU295" s="7">
        <v>0</v>
      </c>
      <c r="BV295" s="7"/>
      <c r="BW295" s="7">
        <v>0</v>
      </c>
      <c r="BX295" s="7"/>
      <c r="BY295" s="7">
        <v>0</v>
      </c>
      <c r="BZ295" s="7"/>
      <c r="CA295" s="7">
        <v>0</v>
      </c>
      <c r="CB295" s="7"/>
      <c r="CC295" s="7">
        <v>0</v>
      </c>
      <c r="CD295" s="7"/>
      <c r="CE295" s="7">
        <v>0</v>
      </c>
    </row>
    <row r="296" spans="1:83">
      <c r="A296" s="4" t="s">
        <v>341</v>
      </c>
      <c r="B296" s="6">
        <v>75</v>
      </c>
      <c r="C296" s="7">
        <v>2.55142760613771E-4</v>
      </c>
      <c r="D296" s="7">
        <v>1.4917731768304701E-4</v>
      </c>
      <c r="E296" s="7">
        <v>2.55142760613771E-4</v>
      </c>
      <c r="F296" s="7">
        <v>1.4917731768304701E-4</v>
      </c>
      <c r="G296" s="7">
        <v>2.55142760613771E-4</v>
      </c>
      <c r="H296" s="7">
        <v>1.4917731768304701E-4</v>
      </c>
      <c r="I296" s="7">
        <v>2.55142760613771E-4</v>
      </c>
      <c r="J296" s="7">
        <v>1.4917731768304701E-4</v>
      </c>
      <c r="K296" s="7">
        <v>2.55142760613771E-4</v>
      </c>
      <c r="L296" s="7">
        <v>1.4917731768304701E-4</v>
      </c>
      <c r="M296" s="7">
        <v>2.55142760613771E-4</v>
      </c>
      <c r="N296" s="7">
        <v>1.4917731768304701E-4</v>
      </c>
      <c r="O296" s="7">
        <v>2.55142760613771E-4</v>
      </c>
      <c r="P296" s="7">
        <v>1.4917731768304701E-4</v>
      </c>
      <c r="Q296" s="7">
        <v>2.55142760613771E-4</v>
      </c>
      <c r="R296" s="7">
        <v>1.4917731768304701E-4</v>
      </c>
      <c r="S296" s="7">
        <v>2.55142760613771E-4</v>
      </c>
      <c r="T296" s="7">
        <v>1.4917731768304701E-4</v>
      </c>
      <c r="U296" s="7">
        <v>2.55142760613771E-4</v>
      </c>
      <c r="V296" s="7">
        <v>1.4917731768304701E-4</v>
      </c>
      <c r="W296" s="7">
        <v>2.55142760613771E-4</v>
      </c>
      <c r="X296" s="7">
        <v>1.4917731768304701E-4</v>
      </c>
      <c r="Y296" s="7">
        <v>2.55142760613771E-4</v>
      </c>
      <c r="Z296" s="7">
        <v>1.4917731768304701E-4</v>
      </c>
      <c r="AA296" s="7">
        <v>2.55142760613771E-4</v>
      </c>
      <c r="AB296" s="7">
        <v>1.4917731768304701E-4</v>
      </c>
      <c r="AC296" s="7">
        <v>2.55142760613771E-4</v>
      </c>
      <c r="AD296" s="7">
        <v>1.4917731768304701E-4</v>
      </c>
      <c r="AE296" s="7">
        <v>1.9893397983987001E-4</v>
      </c>
      <c r="AF296" s="7">
        <v>1.4917731768304701E-4</v>
      </c>
      <c r="AG296" s="7">
        <v>1.9756327380963899E-4</v>
      </c>
      <c r="AH296" s="7">
        <v>1.4917731768304701E-4</v>
      </c>
      <c r="AI296" s="7">
        <v>1.59636497585636E-4</v>
      </c>
      <c r="AJ296" s="7">
        <v>1.30191662111481E-4</v>
      </c>
      <c r="AK296" s="7">
        <v>1.5385925472278299E-4</v>
      </c>
      <c r="AL296" s="7">
        <v>1.1323229414454201E-4</v>
      </c>
      <c r="AM296" s="7">
        <v>1.3563441551048001E-4</v>
      </c>
      <c r="AN296" s="7">
        <v>9.6329240326972101E-5</v>
      </c>
      <c r="AO296" s="7">
        <v>1.2495178276247999E-4</v>
      </c>
      <c r="AP296" s="7">
        <v>7.5923870911375404E-5</v>
      </c>
      <c r="AQ296" s="7">
        <v>1.1230192006300301E-4</v>
      </c>
      <c r="AR296" s="7">
        <v>4.9317830708771E-5</v>
      </c>
      <c r="AS296" s="7">
        <v>1.0155981372822E-4</v>
      </c>
      <c r="AT296" s="7">
        <v>2.90137636316054E-5</v>
      </c>
      <c r="AU296" s="7">
        <v>9.1788500314668705E-5</v>
      </c>
      <c r="AV296" s="7">
        <v>1.22771861175046E-5</v>
      </c>
      <c r="AW296" s="7">
        <v>7.5758712658226501E-5</v>
      </c>
      <c r="AX296" s="7">
        <v>4.0908511113462301E-6</v>
      </c>
      <c r="AY296" s="7">
        <v>6.2365052906206302E-5</v>
      </c>
      <c r="AZ296" s="7">
        <v>8.1647333171636103E-7</v>
      </c>
      <c r="BA296" s="7">
        <v>4.4689041007401703E-5</v>
      </c>
      <c r="BB296" s="7">
        <v>0</v>
      </c>
      <c r="BC296" s="7">
        <v>2.56178944848408E-5</v>
      </c>
      <c r="BD296" s="7">
        <v>0</v>
      </c>
      <c r="BE296" s="7">
        <v>1.10170217471113E-5</v>
      </c>
      <c r="BF296" s="7">
        <v>0</v>
      </c>
      <c r="BG296" s="7">
        <v>4.1344610536441398E-6</v>
      </c>
      <c r="BH296" s="7">
        <v>0</v>
      </c>
      <c r="BI296" s="7">
        <v>1.4745914105424799E-6</v>
      </c>
      <c r="BJ296" s="7">
        <v>0</v>
      </c>
      <c r="BK296" s="7">
        <v>4.0293522515223598E-7</v>
      </c>
      <c r="BL296" s="7">
        <v>0</v>
      </c>
      <c r="BM296" s="7">
        <v>1.05148030179784E-7</v>
      </c>
      <c r="BN296" s="7">
        <v>0</v>
      </c>
      <c r="BO296" s="7">
        <v>9.7104143591527993E-9</v>
      </c>
      <c r="BP296" s="7">
        <v>0</v>
      </c>
      <c r="BQ296" s="7">
        <v>0</v>
      </c>
      <c r="BR296" s="7">
        <v>0</v>
      </c>
      <c r="BS296" s="7">
        <v>0</v>
      </c>
      <c r="BT296" s="7">
        <v>0</v>
      </c>
      <c r="BU296" s="7">
        <v>0</v>
      </c>
      <c r="BV296" s="7">
        <v>0</v>
      </c>
      <c r="BW296" s="7">
        <v>0</v>
      </c>
      <c r="BX296" s="7">
        <v>0</v>
      </c>
      <c r="BY296" s="7">
        <v>0</v>
      </c>
      <c r="BZ296" s="7">
        <v>0</v>
      </c>
      <c r="CA296" s="7">
        <v>0</v>
      </c>
      <c r="CB296" s="7">
        <v>0</v>
      </c>
      <c r="CC296" s="7">
        <v>0</v>
      </c>
      <c r="CD296" s="7"/>
      <c r="CE296" s="7">
        <v>0</v>
      </c>
    </row>
    <row r="297" spans="1:83">
      <c r="A297" s="4" t="s">
        <v>340</v>
      </c>
      <c r="B297" s="6">
        <v>691</v>
      </c>
      <c r="C297" s="7">
        <v>4.5590764298131801E-4</v>
      </c>
      <c r="D297" s="7">
        <v>1.4917731768304701E-4</v>
      </c>
      <c r="E297" s="7">
        <v>4.5590764298131801E-4</v>
      </c>
      <c r="F297" s="7">
        <v>1.4917731768304701E-4</v>
      </c>
      <c r="G297" s="7">
        <v>4.5590764298131801E-4</v>
      </c>
      <c r="H297" s="7">
        <v>1.4917731768304701E-4</v>
      </c>
      <c r="I297" s="7">
        <v>4.5590764298131801E-4</v>
      </c>
      <c r="J297" s="7">
        <v>1.4917731768304701E-4</v>
      </c>
      <c r="K297" s="7">
        <v>4.5590764298131801E-4</v>
      </c>
      <c r="L297" s="7">
        <v>1.4917731768304701E-4</v>
      </c>
      <c r="M297" s="7">
        <v>4.5590764298131801E-4</v>
      </c>
      <c r="N297" s="7">
        <v>1.4917731768304701E-4</v>
      </c>
      <c r="O297" s="7">
        <v>4.5590764298131801E-4</v>
      </c>
      <c r="P297" s="7">
        <v>1.4917731768304701E-4</v>
      </c>
      <c r="Q297" s="7">
        <v>4.5590764298131801E-4</v>
      </c>
      <c r="R297" s="7">
        <v>1.4917731768304701E-4</v>
      </c>
      <c r="S297" s="7">
        <v>4.5590764298131801E-4</v>
      </c>
      <c r="T297" s="7">
        <v>1.4917731768304701E-4</v>
      </c>
      <c r="U297" s="7">
        <v>4.5590764298131801E-4</v>
      </c>
      <c r="V297" s="7">
        <v>1.4917731768304701E-4</v>
      </c>
      <c r="W297" s="7">
        <v>4.5590764298131801E-4</v>
      </c>
      <c r="X297" s="7">
        <v>1.4917731768304701E-4</v>
      </c>
      <c r="Y297" s="7">
        <v>4.5590764298131801E-4</v>
      </c>
      <c r="Z297" s="7">
        <v>1.4917731768304701E-4</v>
      </c>
      <c r="AA297" s="7">
        <v>4.5590764298131801E-4</v>
      </c>
      <c r="AB297" s="7">
        <v>1.4917731768304701E-4</v>
      </c>
      <c r="AC297" s="7">
        <v>2.6289869119566599E-4</v>
      </c>
      <c r="AD297" s="7">
        <v>1.4917731768304701E-4</v>
      </c>
      <c r="AE297" s="7">
        <v>2.62281109851134E-4</v>
      </c>
      <c r="AF297" s="7">
        <v>1.4917731768304701E-4</v>
      </c>
      <c r="AG297" s="7">
        <v>1.7708623929597601E-4</v>
      </c>
      <c r="AH297" s="7">
        <v>1.4917731768304701E-4</v>
      </c>
      <c r="AI297" s="7">
        <v>1.7081572479969701E-4</v>
      </c>
      <c r="AJ297" s="7">
        <v>1.30191662111481E-4</v>
      </c>
      <c r="AK297" s="7">
        <v>1.3647985008869001E-4</v>
      </c>
      <c r="AL297" s="7">
        <v>1.1323229414454201E-4</v>
      </c>
      <c r="AM297" s="7">
        <v>1.13057347903877E-4</v>
      </c>
      <c r="AN297" s="7">
        <v>9.6329240326972101E-5</v>
      </c>
      <c r="AO297" s="7">
        <v>9.6185265156046996E-5</v>
      </c>
      <c r="AP297" s="7">
        <v>7.5923870911375404E-5</v>
      </c>
      <c r="AQ297" s="7">
        <v>8.0635340468755405E-5</v>
      </c>
      <c r="AR297" s="7">
        <v>4.9317830708771E-5</v>
      </c>
      <c r="AS297" s="7">
        <v>6.6652269307098104E-5</v>
      </c>
      <c r="AT297" s="7">
        <v>2.90137636316054E-5</v>
      </c>
      <c r="AU297" s="7">
        <v>5.4406944254473E-5</v>
      </c>
      <c r="AV297" s="7">
        <v>1.22771861175046E-5</v>
      </c>
      <c r="AW297" s="7">
        <v>4.1552401052809002E-5</v>
      </c>
      <c r="AX297" s="7">
        <v>4.0908511113462301E-6</v>
      </c>
      <c r="AY297" s="7">
        <v>3.1969359986642599E-5</v>
      </c>
      <c r="AZ297" s="7">
        <v>8.1647333171636103E-7</v>
      </c>
      <c r="BA297" s="7">
        <v>2.2681016566746098E-5</v>
      </c>
      <c r="BB297" s="7">
        <v>0</v>
      </c>
      <c r="BC297" s="7">
        <v>1.3403789437171401E-5</v>
      </c>
      <c r="BD297" s="7">
        <v>0</v>
      </c>
      <c r="BE297" s="7">
        <v>5.6056394182371301E-6</v>
      </c>
      <c r="BF297" s="7">
        <v>0</v>
      </c>
      <c r="BG297" s="7">
        <v>1.6652772432020901E-6</v>
      </c>
      <c r="BH297" s="7">
        <v>0</v>
      </c>
      <c r="BI297" s="7">
        <v>7.9384565906308199E-7</v>
      </c>
      <c r="BJ297" s="7">
        <v>0</v>
      </c>
      <c r="BK297" s="7">
        <v>2.65879227689878E-7</v>
      </c>
      <c r="BL297" s="7">
        <v>0</v>
      </c>
      <c r="BM297" s="7">
        <v>3.2233713482079902E-8</v>
      </c>
      <c r="BN297" s="7">
        <v>0</v>
      </c>
      <c r="BO297" s="7">
        <v>5.50579712843275E-9</v>
      </c>
      <c r="BP297" s="7">
        <v>0</v>
      </c>
      <c r="BQ297" s="7">
        <v>0</v>
      </c>
      <c r="BR297" s="7">
        <v>0</v>
      </c>
      <c r="BS297" s="7">
        <v>0</v>
      </c>
      <c r="BT297" s="7">
        <v>0</v>
      </c>
      <c r="BU297" s="7">
        <v>0</v>
      </c>
      <c r="BV297" s="7">
        <v>0</v>
      </c>
      <c r="BW297" s="7">
        <v>0</v>
      </c>
      <c r="BX297" s="7">
        <v>0</v>
      </c>
      <c r="BY297" s="7">
        <v>0</v>
      </c>
      <c r="BZ297" s="7">
        <v>0</v>
      </c>
      <c r="CA297" s="7">
        <v>0</v>
      </c>
      <c r="CB297" s="7">
        <v>0</v>
      </c>
      <c r="CC297" s="7">
        <v>0</v>
      </c>
      <c r="CD297" s="7"/>
      <c r="CE297" s="7">
        <v>0</v>
      </c>
    </row>
    <row r="298" spans="1:83">
      <c r="A298" s="4" t="s">
        <v>342</v>
      </c>
      <c r="B298" s="6">
        <v>181</v>
      </c>
      <c r="C298" s="7">
        <v>2.3911687955647798E-3</v>
      </c>
      <c r="D298" s="7"/>
      <c r="E298" s="7">
        <v>2.3911687955647798E-3</v>
      </c>
      <c r="F298" s="7"/>
      <c r="G298" s="7">
        <v>2.3911687955647798E-3</v>
      </c>
      <c r="H298" s="7"/>
      <c r="I298" s="7">
        <v>2.3911687955647798E-3</v>
      </c>
      <c r="J298" s="7"/>
      <c r="K298" s="7">
        <v>2.3911687955647798E-3</v>
      </c>
      <c r="L298" s="7"/>
      <c r="M298" s="7">
        <v>2.3911687955647798E-3</v>
      </c>
      <c r="N298" s="7"/>
      <c r="O298" s="7">
        <v>2.3911687955647798E-3</v>
      </c>
      <c r="P298" s="7"/>
      <c r="Q298" s="7">
        <v>2.3911687955647798E-3</v>
      </c>
      <c r="R298" s="7"/>
      <c r="S298" s="7">
        <v>2.3911687955647798E-3</v>
      </c>
      <c r="T298" s="7"/>
      <c r="U298" s="7">
        <v>2.3911687955647798E-3</v>
      </c>
      <c r="V298" s="7"/>
      <c r="W298" s="7">
        <v>2.3911687955647798E-3</v>
      </c>
      <c r="X298" s="7"/>
      <c r="Y298" s="7">
        <v>1.56975217107142E-3</v>
      </c>
      <c r="Z298" s="7"/>
      <c r="AA298" s="7">
        <v>1.56975217107142E-3</v>
      </c>
      <c r="AB298" s="7"/>
      <c r="AC298" s="7">
        <v>9.5220133954950295E-4</v>
      </c>
      <c r="AD298" s="7"/>
      <c r="AE298" s="7">
        <v>9.40818437544412E-4</v>
      </c>
      <c r="AF298" s="7"/>
      <c r="AG298" s="7">
        <v>8.9369674368275397E-4</v>
      </c>
      <c r="AH298" s="7"/>
      <c r="AI298" s="7">
        <v>7.4144171367814297E-4</v>
      </c>
      <c r="AJ298" s="7"/>
      <c r="AK298" s="7">
        <v>6.0175479066296698E-4</v>
      </c>
      <c r="AL298" s="7"/>
      <c r="AM298" s="7">
        <v>5.0801929838604598E-4</v>
      </c>
      <c r="AN298" s="7"/>
      <c r="AO298" s="7">
        <v>3.2247676049717899E-4</v>
      </c>
      <c r="AP298" s="7"/>
      <c r="AQ298" s="7">
        <v>2.2939358568486301E-4</v>
      </c>
      <c r="AR298" s="7"/>
      <c r="AS298" s="7">
        <v>1.14275591109573E-4</v>
      </c>
      <c r="AT298" s="7"/>
      <c r="AU298" s="7">
        <v>1.02739053200329E-4</v>
      </c>
      <c r="AV298" s="7"/>
      <c r="AW298" s="7">
        <v>8.3427125809277004E-5</v>
      </c>
      <c r="AX298" s="7"/>
      <c r="AY298" s="7">
        <v>7.4076076494119795E-5</v>
      </c>
      <c r="AZ298" s="7"/>
      <c r="BA298" s="7">
        <v>5.85502508852578E-5</v>
      </c>
      <c r="BB298" s="7"/>
      <c r="BC298" s="7">
        <v>2.9126643078579E-5</v>
      </c>
      <c r="BD298" s="7"/>
      <c r="BE298" s="7">
        <v>2.0438772599486801E-6</v>
      </c>
      <c r="BF298" s="7"/>
      <c r="BG298" s="7">
        <v>8.4035115924115306E-8</v>
      </c>
      <c r="BH298" s="7"/>
      <c r="BI298" s="7">
        <v>0</v>
      </c>
      <c r="BJ298" s="7"/>
      <c r="BK298" s="7">
        <v>0</v>
      </c>
      <c r="BL298" s="7"/>
      <c r="BM298" s="7">
        <v>0</v>
      </c>
      <c r="BN298" s="7"/>
      <c r="BO298" s="7">
        <v>0</v>
      </c>
      <c r="BP298" s="7"/>
      <c r="BQ298" s="7">
        <v>0</v>
      </c>
      <c r="BR298" s="7"/>
      <c r="BS298" s="7">
        <v>0</v>
      </c>
      <c r="BT298" s="7"/>
      <c r="BU298" s="7">
        <v>0</v>
      </c>
      <c r="BV298" s="7"/>
      <c r="BW298" s="7">
        <v>0</v>
      </c>
      <c r="BX298" s="7"/>
      <c r="BY298" s="7">
        <v>0</v>
      </c>
      <c r="BZ298" s="7"/>
      <c r="CA298" s="7">
        <v>0</v>
      </c>
      <c r="CB298" s="7"/>
      <c r="CC298" s="7">
        <v>0</v>
      </c>
      <c r="CD298" s="7"/>
      <c r="CE298" s="7">
        <v>0</v>
      </c>
    </row>
    <row r="299" spans="1:83">
      <c r="A299" s="4" t="s">
        <v>343</v>
      </c>
      <c r="B299" s="6">
        <v>183</v>
      </c>
      <c r="C299" s="7">
        <v>4.96772822481833E-5</v>
      </c>
      <c r="D299" s="7"/>
      <c r="E299" s="7">
        <v>4.96772822481833E-5</v>
      </c>
      <c r="F299" s="7"/>
      <c r="G299" s="7">
        <v>4.96772822481833E-5</v>
      </c>
      <c r="H299" s="7"/>
      <c r="I299" s="7">
        <v>4.96772822481833E-5</v>
      </c>
      <c r="J299" s="7"/>
      <c r="K299" s="7">
        <v>4.96772822481833E-5</v>
      </c>
      <c r="L299" s="7"/>
      <c r="M299" s="7">
        <v>4.96772822481833E-5</v>
      </c>
      <c r="N299" s="7"/>
      <c r="O299" s="7">
        <v>4.96772822481833E-5</v>
      </c>
      <c r="P299" s="7"/>
      <c r="Q299" s="7">
        <v>4.96772822481833E-5</v>
      </c>
      <c r="R299" s="7"/>
      <c r="S299" s="7">
        <v>4.96772822481833E-5</v>
      </c>
      <c r="T299" s="7"/>
      <c r="U299" s="7">
        <v>4.96772822481833E-5</v>
      </c>
      <c r="V299" s="7"/>
      <c r="W299" s="7">
        <v>4.96772822481833E-5</v>
      </c>
      <c r="X299" s="7"/>
      <c r="Y299" s="7">
        <v>4.96772822481833E-5</v>
      </c>
      <c r="Z299" s="7"/>
      <c r="AA299" s="7">
        <v>4.96772822481833E-5</v>
      </c>
      <c r="AB299" s="7"/>
      <c r="AC299" s="7">
        <v>4.96772822481833E-5</v>
      </c>
      <c r="AD299" s="7"/>
      <c r="AE299" s="7">
        <v>4.96772822481833E-5</v>
      </c>
      <c r="AF299" s="7"/>
      <c r="AG299" s="7">
        <v>4.96772822481833E-5</v>
      </c>
      <c r="AH299" s="7"/>
      <c r="AI299" s="7">
        <v>4.96772822481833E-5</v>
      </c>
      <c r="AJ299" s="7"/>
      <c r="AK299" s="7">
        <v>4.96772822481833E-5</v>
      </c>
      <c r="AL299" s="7"/>
      <c r="AM299" s="7">
        <v>4.96772822481833E-5</v>
      </c>
      <c r="AN299" s="7"/>
      <c r="AO299" s="7">
        <v>4.96772822481833E-5</v>
      </c>
      <c r="AP299" s="7"/>
      <c r="AQ299" s="7">
        <v>4.96772822481833E-5</v>
      </c>
      <c r="AR299" s="7"/>
      <c r="AS299" s="7">
        <v>4.9582227553310702E-5</v>
      </c>
      <c r="AT299" s="7"/>
      <c r="AU299" s="7">
        <v>4.8256592349813297E-5</v>
      </c>
      <c r="AV299" s="7"/>
      <c r="AW299" s="7">
        <v>4.6364233327490702E-5</v>
      </c>
      <c r="AX299" s="7"/>
      <c r="AY299" s="7">
        <v>4.41345000335829E-5</v>
      </c>
      <c r="AZ299" s="7"/>
      <c r="BA299" s="7">
        <v>4.0455342437698997E-5</v>
      </c>
      <c r="BB299" s="7"/>
      <c r="BC299" s="7">
        <v>2.4545827519653201E-5</v>
      </c>
      <c r="BD299" s="7"/>
      <c r="BE299" s="7">
        <v>1.2274588085948099E-5</v>
      </c>
      <c r="BF299" s="7"/>
      <c r="BG299" s="7">
        <v>1.29167246893353E-6</v>
      </c>
      <c r="BH299" s="7"/>
      <c r="BI299" s="7">
        <v>2.8621376477222201E-7</v>
      </c>
      <c r="BJ299" s="7"/>
      <c r="BK299" s="7">
        <v>4.4815158758984103E-8</v>
      </c>
      <c r="BL299" s="7"/>
      <c r="BM299" s="7">
        <v>0</v>
      </c>
      <c r="BN299" s="7"/>
      <c r="BO299" s="7">
        <v>0</v>
      </c>
      <c r="BP299" s="7"/>
      <c r="BQ299" s="7">
        <v>0</v>
      </c>
      <c r="BR299" s="7"/>
      <c r="BS299" s="7">
        <v>0</v>
      </c>
      <c r="BT299" s="7"/>
      <c r="BU299" s="7">
        <v>0</v>
      </c>
      <c r="BV299" s="7"/>
      <c r="BW299" s="7">
        <v>0</v>
      </c>
      <c r="BX299" s="7"/>
      <c r="BY299" s="7">
        <v>0</v>
      </c>
      <c r="BZ299" s="7"/>
      <c r="CA299" s="7">
        <v>0</v>
      </c>
      <c r="CB299" s="7"/>
      <c r="CC299" s="7">
        <v>0</v>
      </c>
      <c r="CD299" s="7"/>
      <c r="CE299" s="7">
        <v>0</v>
      </c>
    </row>
    <row r="300" spans="1:83">
      <c r="A300" s="4" t="s">
        <v>344</v>
      </c>
      <c r="B300" s="6">
        <v>198</v>
      </c>
      <c r="C300" s="7">
        <v>1.2768633500577099E-4</v>
      </c>
      <c r="D300" s="7"/>
      <c r="E300" s="7">
        <v>1.2768633500577099E-4</v>
      </c>
      <c r="F300" s="7"/>
      <c r="G300" s="7">
        <v>1.2768633500577099E-4</v>
      </c>
      <c r="H300" s="7"/>
      <c r="I300" s="7">
        <v>1.2768633500577099E-4</v>
      </c>
      <c r="J300" s="7"/>
      <c r="K300" s="7">
        <v>1.2768633500577099E-4</v>
      </c>
      <c r="L300" s="7"/>
      <c r="M300" s="7">
        <v>1.2768633500577099E-4</v>
      </c>
      <c r="N300" s="7"/>
      <c r="O300" s="7">
        <v>1.2768633500577099E-4</v>
      </c>
      <c r="P300" s="7"/>
      <c r="Q300" s="7">
        <v>1.2768633500577099E-4</v>
      </c>
      <c r="R300" s="7"/>
      <c r="S300" s="7">
        <v>1.2768633500577099E-4</v>
      </c>
      <c r="T300" s="7"/>
      <c r="U300" s="7">
        <v>1.2768633500577099E-4</v>
      </c>
      <c r="V300" s="7"/>
      <c r="W300" s="7">
        <v>1.2768633500577099E-4</v>
      </c>
      <c r="X300" s="7"/>
      <c r="Y300" s="7">
        <v>1.2768633500577099E-4</v>
      </c>
      <c r="Z300" s="7"/>
      <c r="AA300" s="7">
        <v>9.0127867286646796E-5</v>
      </c>
      <c r="AB300" s="7"/>
      <c r="AC300" s="7">
        <v>6.09627252731035E-5</v>
      </c>
      <c r="AD300" s="7"/>
      <c r="AE300" s="7">
        <v>4.9389245727600402E-5</v>
      </c>
      <c r="AF300" s="7"/>
      <c r="AG300" s="7">
        <v>4.1616710917204001E-5</v>
      </c>
      <c r="AH300" s="7"/>
      <c r="AI300" s="7">
        <v>4.1378666774941801E-5</v>
      </c>
      <c r="AJ300" s="7"/>
      <c r="AK300" s="7">
        <v>4.08426754990414E-5</v>
      </c>
      <c r="AL300" s="7"/>
      <c r="AM300" s="7">
        <v>4.0285804149721799E-5</v>
      </c>
      <c r="AN300" s="7"/>
      <c r="AO300" s="7">
        <v>3.6341861050162503E-5</v>
      </c>
      <c r="AP300" s="7"/>
      <c r="AQ300" s="7">
        <v>3.3227925220980199E-5</v>
      </c>
      <c r="AR300" s="7"/>
      <c r="AS300" s="7">
        <v>3.0587570042064601E-5</v>
      </c>
      <c r="AT300" s="7"/>
      <c r="AU300" s="7">
        <v>2.7413105688795101E-5</v>
      </c>
      <c r="AV300" s="7"/>
      <c r="AW300" s="7">
        <v>2.5789136922198799E-5</v>
      </c>
      <c r="AX300" s="7"/>
      <c r="AY300" s="7">
        <v>2.379811297531E-5</v>
      </c>
      <c r="AZ300" s="7"/>
      <c r="BA300" s="7">
        <v>1.9978519132523401E-5</v>
      </c>
      <c r="BB300" s="7"/>
      <c r="BC300" s="7">
        <v>1.5949992316594E-5</v>
      </c>
      <c r="BD300" s="7"/>
      <c r="BE300" s="7">
        <v>9.6951818171320604E-6</v>
      </c>
      <c r="BF300" s="7"/>
      <c r="BG300" s="7">
        <v>6.7821618387782002E-7</v>
      </c>
      <c r="BH300" s="7"/>
      <c r="BI300" s="7">
        <v>5.1395380936917801E-8</v>
      </c>
      <c r="BJ300" s="7"/>
      <c r="BK300" s="7">
        <v>4.6286699338892401E-9</v>
      </c>
      <c r="BL300" s="7"/>
      <c r="BM300" s="7">
        <v>0</v>
      </c>
      <c r="BN300" s="7"/>
      <c r="BO300" s="7">
        <v>0</v>
      </c>
      <c r="BP300" s="7"/>
      <c r="BQ300" s="7">
        <v>0</v>
      </c>
      <c r="BR300" s="7"/>
      <c r="BS300" s="7">
        <v>0</v>
      </c>
      <c r="BT300" s="7"/>
      <c r="BU300" s="7">
        <v>0</v>
      </c>
      <c r="BV300" s="7"/>
      <c r="BW300" s="7">
        <v>0</v>
      </c>
      <c r="BX300" s="7"/>
      <c r="BY300" s="7">
        <v>0</v>
      </c>
      <c r="BZ300" s="7"/>
      <c r="CA300" s="7">
        <v>0</v>
      </c>
      <c r="CB300" s="7"/>
      <c r="CC300" s="7">
        <v>0</v>
      </c>
      <c r="CD300" s="7"/>
      <c r="CE300" s="7">
        <v>0</v>
      </c>
    </row>
    <row r="301" spans="1:83">
      <c r="A301" s="4" t="s">
        <v>345</v>
      </c>
      <c r="B301" s="6">
        <v>775</v>
      </c>
      <c r="C301" s="7">
        <v>1.5980749931161101E-3</v>
      </c>
      <c r="D301" s="7"/>
      <c r="E301" s="7">
        <v>1.5980749931161101E-3</v>
      </c>
      <c r="F301" s="7"/>
      <c r="G301" s="7">
        <v>1.5980749931161101E-3</v>
      </c>
      <c r="H301" s="7"/>
      <c r="I301" s="7">
        <v>1.5980749931161101E-3</v>
      </c>
      <c r="J301" s="7"/>
      <c r="K301" s="7">
        <v>1.5980749931161101E-3</v>
      </c>
      <c r="L301" s="7"/>
      <c r="M301" s="7">
        <v>1.5980749931161101E-3</v>
      </c>
      <c r="N301" s="7"/>
      <c r="O301" s="7">
        <v>1.5980749931161101E-3</v>
      </c>
      <c r="P301" s="7"/>
      <c r="Q301" s="7">
        <v>1.5980749931161101E-3</v>
      </c>
      <c r="R301" s="7"/>
      <c r="S301" s="7">
        <v>1.5980749931161101E-3</v>
      </c>
      <c r="T301" s="7"/>
      <c r="U301" s="7">
        <v>1.5980749931161101E-3</v>
      </c>
      <c r="V301" s="7"/>
      <c r="W301" s="7">
        <v>1.5980749931161101E-3</v>
      </c>
      <c r="X301" s="7"/>
      <c r="Y301" s="7">
        <v>1.1622140525347699E-3</v>
      </c>
      <c r="Z301" s="7"/>
      <c r="AA301" s="7">
        <v>1.0966792059325799E-3</v>
      </c>
      <c r="AB301" s="7"/>
      <c r="AC301" s="7">
        <v>7.8033286875348702E-4</v>
      </c>
      <c r="AD301" s="7"/>
      <c r="AE301" s="7">
        <v>7.1549573494854497E-4</v>
      </c>
      <c r="AF301" s="7"/>
      <c r="AG301" s="7">
        <v>6.7837529683715896E-4</v>
      </c>
      <c r="AH301" s="7"/>
      <c r="AI301" s="7">
        <v>6.1365290519774696E-4</v>
      </c>
      <c r="AJ301" s="7"/>
      <c r="AK301" s="7">
        <v>5.5799811411343504E-4</v>
      </c>
      <c r="AL301" s="7"/>
      <c r="AM301" s="7">
        <v>4.8336217134465698E-4</v>
      </c>
      <c r="AN301" s="7"/>
      <c r="AO301" s="7">
        <v>4.3720838192403099E-4</v>
      </c>
      <c r="AP301" s="7"/>
      <c r="AQ301" s="7">
        <v>3.9928748242719402E-4</v>
      </c>
      <c r="AR301" s="7"/>
      <c r="AS301" s="7">
        <v>3.59587194461739E-4</v>
      </c>
      <c r="AT301" s="7"/>
      <c r="AU301" s="7">
        <v>3.1821814079478598E-4</v>
      </c>
      <c r="AV301" s="7"/>
      <c r="AW301" s="7">
        <v>2.3979919824760099E-4</v>
      </c>
      <c r="AX301" s="7"/>
      <c r="AY301" s="7">
        <v>1.7885596448725499E-4</v>
      </c>
      <c r="AZ301" s="7"/>
      <c r="BA301" s="7">
        <v>5.2650136192921198E-5</v>
      </c>
      <c r="BB301" s="7"/>
      <c r="BC301" s="7">
        <v>1.6067540676917301E-5</v>
      </c>
      <c r="BD301" s="7"/>
      <c r="BE301" s="7">
        <v>1.0949996088506701E-5</v>
      </c>
      <c r="BF301" s="7"/>
      <c r="BG301" s="7">
        <v>6.7987292068505798E-7</v>
      </c>
      <c r="BH301" s="7"/>
      <c r="BI301" s="7">
        <v>0</v>
      </c>
      <c r="BJ301" s="7"/>
      <c r="BK301" s="7">
        <v>0</v>
      </c>
      <c r="BL301" s="7"/>
      <c r="BM301" s="7">
        <v>0</v>
      </c>
      <c r="BN301" s="7"/>
      <c r="BO301" s="7">
        <v>0</v>
      </c>
      <c r="BP301" s="7"/>
      <c r="BQ301" s="7">
        <v>0</v>
      </c>
      <c r="BR301" s="7"/>
      <c r="BS301" s="7">
        <v>0</v>
      </c>
      <c r="BT301" s="7"/>
      <c r="BU301" s="7">
        <v>0</v>
      </c>
      <c r="BV301" s="7"/>
      <c r="BW301" s="7">
        <v>0</v>
      </c>
      <c r="BX301" s="7"/>
      <c r="BY301" s="7">
        <v>0</v>
      </c>
      <c r="BZ301" s="7"/>
      <c r="CA301" s="7">
        <v>0</v>
      </c>
      <c r="CB301" s="7"/>
      <c r="CC301" s="7">
        <v>0</v>
      </c>
      <c r="CD301" s="7"/>
      <c r="CE301" s="7">
        <v>0</v>
      </c>
    </row>
    <row r="302" spans="1:83">
      <c r="A302" s="4" t="s">
        <v>433</v>
      </c>
      <c r="B302" s="6">
        <v>180</v>
      </c>
      <c r="C302" s="7">
        <v>1.6220344190816601E-3</v>
      </c>
      <c r="D302" s="7"/>
      <c r="E302" s="7">
        <v>1.6220344190816601E-3</v>
      </c>
      <c r="F302" s="7"/>
      <c r="G302" s="7">
        <v>1.6220344190816601E-3</v>
      </c>
      <c r="H302" s="7"/>
      <c r="I302" s="7">
        <v>1.6220344190816601E-3</v>
      </c>
      <c r="J302" s="7"/>
      <c r="K302" s="7">
        <v>1.6220344190816601E-3</v>
      </c>
      <c r="L302" s="7"/>
      <c r="M302" s="7">
        <v>1.6220344190816601E-3</v>
      </c>
      <c r="N302" s="7"/>
      <c r="O302" s="7">
        <v>1.6220344190816601E-3</v>
      </c>
      <c r="P302" s="7"/>
      <c r="Q302" s="7">
        <v>1.6220344190816601E-3</v>
      </c>
      <c r="R302" s="7"/>
      <c r="S302" s="7">
        <v>1.6220344190816601E-3</v>
      </c>
      <c r="T302" s="7"/>
      <c r="U302" s="7">
        <v>1.6220344190816601E-3</v>
      </c>
      <c r="V302" s="7"/>
      <c r="W302" s="7">
        <v>1.6220344190816601E-3</v>
      </c>
      <c r="X302" s="7"/>
      <c r="Y302" s="7">
        <v>1.25113291901947E-3</v>
      </c>
      <c r="Z302" s="7"/>
      <c r="AA302" s="7">
        <v>1.1630308241088901E-3</v>
      </c>
      <c r="AB302" s="7"/>
      <c r="AC302" s="7">
        <v>8.9056030281556102E-4</v>
      </c>
      <c r="AD302" s="7"/>
      <c r="AE302" s="7">
        <v>8.6533017449159802E-4</v>
      </c>
      <c r="AF302" s="7"/>
      <c r="AG302" s="7">
        <v>7.4019353551177196E-4</v>
      </c>
      <c r="AH302" s="7"/>
      <c r="AI302" s="7">
        <v>6.2434907433675795E-4</v>
      </c>
      <c r="AJ302" s="7"/>
      <c r="AK302" s="7">
        <v>5.5583458867883599E-4</v>
      </c>
      <c r="AL302" s="7"/>
      <c r="AM302" s="7">
        <v>4.9238226657472299E-4</v>
      </c>
      <c r="AN302" s="7"/>
      <c r="AO302" s="7">
        <v>4.36684132077121E-4</v>
      </c>
      <c r="AP302" s="7"/>
      <c r="AQ302" s="7">
        <v>3.9322438792307801E-4</v>
      </c>
      <c r="AR302" s="7"/>
      <c r="AS302" s="7">
        <v>3.5042722384060702E-4</v>
      </c>
      <c r="AT302" s="7"/>
      <c r="AU302" s="7">
        <v>3.1278767197069298E-4</v>
      </c>
      <c r="AV302" s="7"/>
      <c r="AW302" s="7">
        <v>2.36758889084893E-4</v>
      </c>
      <c r="AX302" s="7"/>
      <c r="AY302" s="7">
        <v>1.7396310016060601E-4</v>
      </c>
      <c r="AZ302" s="7"/>
      <c r="BA302" s="7">
        <v>8.00726761417352E-5</v>
      </c>
      <c r="BB302" s="7"/>
      <c r="BC302" s="7">
        <v>4.9366043946262698E-6</v>
      </c>
      <c r="BD302" s="7"/>
      <c r="BE302" s="7">
        <v>0</v>
      </c>
      <c r="BF302" s="7"/>
      <c r="BG302" s="7">
        <v>0</v>
      </c>
      <c r="BH302" s="7"/>
      <c r="BI302" s="7">
        <v>0</v>
      </c>
      <c r="BJ302" s="7"/>
      <c r="BK302" s="7">
        <v>0</v>
      </c>
      <c r="BL302" s="7"/>
      <c r="BM302" s="7">
        <v>0</v>
      </c>
      <c r="BN302" s="7"/>
      <c r="BO302" s="7">
        <v>0</v>
      </c>
      <c r="BP302" s="7"/>
      <c r="BQ302" s="7">
        <v>0</v>
      </c>
      <c r="BR302" s="7"/>
      <c r="BS302" s="7">
        <v>0</v>
      </c>
      <c r="BT302" s="7"/>
      <c r="BU302" s="7">
        <v>0</v>
      </c>
      <c r="BV302" s="7"/>
      <c r="BW302" s="7">
        <v>0</v>
      </c>
      <c r="BX302" s="7"/>
      <c r="BY302" s="7">
        <v>0</v>
      </c>
      <c r="BZ302" s="7"/>
      <c r="CA302" s="7">
        <v>0</v>
      </c>
      <c r="CB302" s="7"/>
      <c r="CC302" s="7">
        <v>0</v>
      </c>
      <c r="CD302" s="7"/>
      <c r="CE302" s="7">
        <v>0</v>
      </c>
    </row>
    <row r="303" spans="1:83">
      <c r="A303" s="4" t="s">
        <v>346</v>
      </c>
      <c r="B303" s="6">
        <v>111</v>
      </c>
      <c r="C303" s="7">
        <v>1.4370826573311601E-3</v>
      </c>
      <c r="D303" s="7">
        <v>7.6031406616416301E-4</v>
      </c>
      <c r="E303" s="7">
        <v>1.4370826573311601E-3</v>
      </c>
      <c r="F303" s="7">
        <v>7.6031406616416301E-4</v>
      </c>
      <c r="G303" s="7">
        <v>1.4370826573311601E-3</v>
      </c>
      <c r="H303" s="7">
        <v>7.6031406616416301E-4</v>
      </c>
      <c r="I303" s="7">
        <v>1.4370826573311601E-3</v>
      </c>
      <c r="J303" s="7">
        <v>7.6031406616416301E-4</v>
      </c>
      <c r="K303" s="7">
        <v>1.4370826573311601E-3</v>
      </c>
      <c r="L303" s="7">
        <v>7.6031406616416301E-4</v>
      </c>
      <c r="M303" s="7">
        <v>1.4370826573311601E-3</v>
      </c>
      <c r="N303" s="7">
        <v>7.6031406616416301E-4</v>
      </c>
      <c r="O303" s="7">
        <v>1.4370826573311601E-3</v>
      </c>
      <c r="P303" s="7">
        <v>7.6031406616416301E-4</v>
      </c>
      <c r="Q303" s="7">
        <v>1.4370826573311601E-3</v>
      </c>
      <c r="R303" s="7">
        <v>7.6031406616416301E-4</v>
      </c>
      <c r="S303" s="7">
        <v>1.4370826573311601E-3</v>
      </c>
      <c r="T303" s="7">
        <v>7.6031406616416301E-4</v>
      </c>
      <c r="U303" s="7">
        <v>1.4370826573311601E-3</v>
      </c>
      <c r="V303" s="7">
        <v>7.6031406616416301E-4</v>
      </c>
      <c r="W303" s="7">
        <v>1.4370826573311601E-3</v>
      </c>
      <c r="X303" s="7">
        <v>7.6031406616416301E-4</v>
      </c>
      <c r="Y303" s="7">
        <v>1.4370826573311601E-3</v>
      </c>
      <c r="Z303" s="7">
        <v>7.6031406616416301E-4</v>
      </c>
      <c r="AA303" s="7">
        <v>9.5596809734392596E-4</v>
      </c>
      <c r="AB303" s="7">
        <v>7.6031406616416301E-4</v>
      </c>
      <c r="AC303" s="7">
        <v>9.5596809734392596E-4</v>
      </c>
      <c r="AD303" s="7">
        <v>7.6031406616416301E-4</v>
      </c>
      <c r="AE303" s="7">
        <v>6.7289651840605699E-4</v>
      </c>
      <c r="AF303" s="7">
        <v>7.6031406616416301E-4</v>
      </c>
      <c r="AG303" s="7">
        <v>6.5956942048196699E-4</v>
      </c>
      <c r="AH303" s="7">
        <v>7.6031406616416301E-4</v>
      </c>
      <c r="AI303" s="7">
        <v>5.3762943397312499E-4</v>
      </c>
      <c r="AJ303" s="7">
        <v>6.6354961691304499E-4</v>
      </c>
      <c r="AK303" s="7">
        <v>4.5042375799615302E-4</v>
      </c>
      <c r="AL303" s="7">
        <v>5.7711257528512505E-4</v>
      </c>
      <c r="AM303" s="7">
        <v>4.1103623144639101E-4</v>
      </c>
      <c r="AN303" s="7">
        <v>4.9096255074873596E-4</v>
      </c>
      <c r="AO303" s="7">
        <v>3.9215569467452698E-4</v>
      </c>
      <c r="AP303" s="7">
        <v>3.86962226618459E-4</v>
      </c>
      <c r="AQ303" s="7">
        <v>3.7446746936196798E-4</v>
      </c>
      <c r="AR303" s="7">
        <v>2.5135885926228402E-4</v>
      </c>
      <c r="AS303" s="7">
        <v>3.5157673425865598E-4</v>
      </c>
      <c r="AT303" s="7">
        <v>1.47874844139196E-4</v>
      </c>
      <c r="AU303" s="7">
        <v>3.2004064160271102E-4</v>
      </c>
      <c r="AV303" s="7">
        <v>6.2573301645616294E-5</v>
      </c>
      <c r="AW303" s="7">
        <v>2.6528312135032698E-4</v>
      </c>
      <c r="AX303" s="7">
        <v>2.0849896558429301E-5</v>
      </c>
      <c r="AY303" s="7">
        <v>2.1341187882434901E-4</v>
      </c>
      <c r="AZ303" s="7">
        <v>4.1613307465217797E-6</v>
      </c>
      <c r="BA303" s="7">
        <v>1.20701531292062E-4</v>
      </c>
      <c r="BB303" s="7">
        <v>0</v>
      </c>
      <c r="BC303" s="7">
        <v>5.1324119653981701E-5</v>
      </c>
      <c r="BD303" s="7">
        <v>0</v>
      </c>
      <c r="BE303" s="7">
        <v>1.68838472835121E-5</v>
      </c>
      <c r="BF303" s="7">
        <v>0</v>
      </c>
      <c r="BG303" s="7">
        <v>1.16248933027079E-6</v>
      </c>
      <c r="BH303" s="7">
        <v>0</v>
      </c>
      <c r="BI303" s="7">
        <v>5.0639703244921797E-8</v>
      </c>
      <c r="BJ303" s="7">
        <v>0</v>
      </c>
      <c r="BK303" s="7">
        <v>0</v>
      </c>
      <c r="BL303" s="7">
        <v>0</v>
      </c>
      <c r="BM303" s="7">
        <v>0</v>
      </c>
      <c r="BN303" s="7">
        <v>0</v>
      </c>
      <c r="BO303" s="7">
        <v>0</v>
      </c>
      <c r="BP303" s="7">
        <v>0</v>
      </c>
      <c r="BQ303" s="7">
        <v>0</v>
      </c>
      <c r="BR303" s="7">
        <v>0</v>
      </c>
      <c r="BS303" s="7">
        <v>0</v>
      </c>
      <c r="BT303" s="7">
        <v>0</v>
      </c>
      <c r="BU303" s="7">
        <v>0</v>
      </c>
      <c r="BV303" s="7">
        <v>0</v>
      </c>
      <c r="BW303" s="7">
        <v>0</v>
      </c>
      <c r="BX303" s="7">
        <v>0</v>
      </c>
      <c r="BY303" s="7">
        <v>0</v>
      </c>
      <c r="BZ303" s="7">
        <v>0</v>
      </c>
      <c r="CA303" s="7">
        <v>0</v>
      </c>
      <c r="CB303" s="7">
        <v>0</v>
      </c>
      <c r="CC303" s="7">
        <v>0</v>
      </c>
      <c r="CD303" s="7"/>
      <c r="CE303" s="7">
        <v>0</v>
      </c>
    </row>
    <row r="304" spans="1:83">
      <c r="A304" s="4" t="s">
        <v>348</v>
      </c>
      <c r="B304" s="6">
        <v>226</v>
      </c>
      <c r="C304" s="7">
        <v>5.3889075536410502E-4</v>
      </c>
      <c r="D304" s="7">
        <v>1.20826527384795E-3</v>
      </c>
      <c r="E304" s="7">
        <v>5.3889075536410502E-4</v>
      </c>
      <c r="F304" s="7">
        <v>1.20826527384795E-3</v>
      </c>
      <c r="G304" s="7">
        <v>5.3889075536410502E-4</v>
      </c>
      <c r="H304" s="7">
        <v>1.20826527384795E-3</v>
      </c>
      <c r="I304" s="7">
        <v>5.3889075536410502E-4</v>
      </c>
      <c r="J304" s="7">
        <v>1.20826527384795E-3</v>
      </c>
      <c r="K304" s="7">
        <v>5.3889075536410502E-4</v>
      </c>
      <c r="L304" s="7">
        <v>1.20826527384795E-3</v>
      </c>
      <c r="M304" s="7">
        <v>5.3889075536410502E-4</v>
      </c>
      <c r="N304" s="7">
        <v>1.20826527384795E-3</v>
      </c>
      <c r="O304" s="7">
        <v>5.3889075536410502E-4</v>
      </c>
      <c r="P304" s="7">
        <v>1.20826527384795E-3</v>
      </c>
      <c r="Q304" s="7">
        <v>5.3889075536410502E-4</v>
      </c>
      <c r="R304" s="7">
        <v>1.20826527384795E-3</v>
      </c>
      <c r="S304" s="7">
        <v>5.3889075536410502E-4</v>
      </c>
      <c r="T304" s="7">
        <v>1.20826527384795E-3</v>
      </c>
      <c r="U304" s="7">
        <v>5.3889075536410502E-4</v>
      </c>
      <c r="V304" s="7">
        <v>1.20826527384795E-3</v>
      </c>
      <c r="W304" s="7">
        <v>5.3889075536410502E-4</v>
      </c>
      <c r="X304" s="7">
        <v>1.20826527384795E-3</v>
      </c>
      <c r="Y304" s="7">
        <v>5.3889075536410502E-4</v>
      </c>
      <c r="Z304" s="7">
        <v>1.20826527384795E-3</v>
      </c>
      <c r="AA304" s="7">
        <v>5.3889075536410502E-4</v>
      </c>
      <c r="AB304" s="7">
        <v>1.19394531768994E-3</v>
      </c>
      <c r="AC304" s="7">
        <v>5.3889075536410502E-4</v>
      </c>
      <c r="AD304" s="7">
        <v>1.1365166860037401E-3</v>
      </c>
      <c r="AE304" s="7">
        <v>4.6010136426718101E-4</v>
      </c>
      <c r="AF304" s="7">
        <v>1.0167017496912299E-3</v>
      </c>
      <c r="AG304" s="7">
        <v>4.5850199862068798E-4</v>
      </c>
      <c r="AH304" s="7">
        <v>8.82411116430408E-4</v>
      </c>
      <c r="AI304" s="7">
        <v>4.1213483799074102E-4</v>
      </c>
      <c r="AJ304" s="7">
        <v>6.6800859471760502E-4</v>
      </c>
      <c r="AK304" s="7">
        <v>3.9368250720067899E-4</v>
      </c>
      <c r="AL304" s="7">
        <v>5.7790144828606899E-4</v>
      </c>
      <c r="AM304" s="7">
        <v>3.8349800870971803E-4</v>
      </c>
      <c r="AN304" s="7">
        <v>5.2261001261496697E-4</v>
      </c>
      <c r="AO304" s="7">
        <v>3.7336410337620999E-4</v>
      </c>
      <c r="AP304" s="7">
        <v>4.8234773100214401E-4</v>
      </c>
      <c r="AQ304" s="7">
        <v>3.4137577233788802E-4</v>
      </c>
      <c r="AR304" s="7">
        <v>4.4679393697086598E-4</v>
      </c>
      <c r="AS304" s="7">
        <v>2.8811317427249899E-4</v>
      </c>
      <c r="AT304" s="7">
        <v>3.9360050651361802E-4</v>
      </c>
      <c r="AU304" s="7">
        <v>2.4856471934472197E-4</v>
      </c>
      <c r="AV304" s="7">
        <v>2.9366378077172499E-4</v>
      </c>
      <c r="AW304" s="7">
        <v>1.85192220207771E-4</v>
      </c>
      <c r="AX304" s="7">
        <v>1.51114214297796E-4</v>
      </c>
      <c r="AY304" s="7">
        <v>1.4443847598586299E-4</v>
      </c>
      <c r="AZ304" s="7">
        <v>5.80559261763511E-5</v>
      </c>
      <c r="BA304" s="7">
        <v>9.3387538690189006E-5</v>
      </c>
      <c r="BB304" s="7">
        <v>1.1587103558913301E-5</v>
      </c>
      <c r="BC304" s="7">
        <v>6.0648586090424801E-5</v>
      </c>
      <c r="BD304" s="7">
        <v>0</v>
      </c>
      <c r="BE304" s="7">
        <v>2.01248285240596E-5</v>
      </c>
      <c r="BF304" s="7">
        <v>0</v>
      </c>
      <c r="BG304" s="7">
        <v>3.8467314982820099E-6</v>
      </c>
      <c r="BH304" s="7">
        <v>0</v>
      </c>
      <c r="BI304" s="7">
        <v>8.5573233972752402E-7</v>
      </c>
      <c r="BJ304" s="7">
        <v>0</v>
      </c>
      <c r="BK304" s="7">
        <v>0</v>
      </c>
      <c r="BL304" s="7">
        <v>0</v>
      </c>
      <c r="BM304" s="7">
        <v>0</v>
      </c>
      <c r="BN304" s="7">
        <v>0</v>
      </c>
      <c r="BO304" s="7">
        <v>0</v>
      </c>
      <c r="BP304" s="7">
        <v>0</v>
      </c>
      <c r="BQ304" s="7">
        <v>0</v>
      </c>
      <c r="BR304" s="7">
        <v>0</v>
      </c>
      <c r="BS304" s="7">
        <v>0</v>
      </c>
      <c r="BT304" s="7">
        <v>0</v>
      </c>
      <c r="BU304" s="7">
        <v>0</v>
      </c>
      <c r="BV304" s="7">
        <v>0</v>
      </c>
      <c r="BW304" s="7">
        <v>0</v>
      </c>
      <c r="BX304" s="7">
        <v>0</v>
      </c>
      <c r="BY304" s="7">
        <v>0</v>
      </c>
      <c r="BZ304" s="7">
        <v>0</v>
      </c>
      <c r="CA304" s="7">
        <v>0</v>
      </c>
      <c r="CB304" s="7">
        <v>0</v>
      </c>
      <c r="CC304" s="7">
        <v>0</v>
      </c>
      <c r="CD304" s="7"/>
      <c r="CE304" s="7">
        <v>0</v>
      </c>
    </row>
    <row r="305" spans="1:83">
      <c r="A305" s="4" t="s">
        <v>434</v>
      </c>
      <c r="B305" s="6">
        <v>225</v>
      </c>
      <c r="C305" s="7">
        <v>4.67619176855367E-4</v>
      </c>
      <c r="D305" s="7">
        <v>1.0875230536733301E-3</v>
      </c>
      <c r="E305" s="7">
        <v>4.67619176855367E-4</v>
      </c>
      <c r="F305" s="7">
        <v>1.0875230536733301E-3</v>
      </c>
      <c r="G305" s="7">
        <v>4.67619176855367E-4</v>
      </c>
      <c r="H305" s="7">
        <v>1.0875230536733301E-3</v>
      </c>
      <c r="I305" s="7">
        <v>4.67619176855367E-4</v>
      </c>
      <c r="J305" s="7">
        <v>1.0875230536733301E-3</v>
      </c>
      <c r="K305" s="7">
        <v>4.67619176855367E-4</v>
      </c>
      <c r="L305" s="7">
        <v>1.0875230536733301E-3</v>
      </c>
      <c r="M305" s="7">
        <v>4.67619176855367E-4</v>
      </c>
      <c r="N305" s="7">
        <v>1.0875230536733301E-3</v>
      </c>
      <c r="O305" s="7">
        <v>4.67619176855367E-4</v>
      </c>
      <c r="P305" s="7">
        <v>1.0875230536733301E-3</v>
      </c>
      <c r="Q305" s="7">
        <v>4.67619176855367E-4</v>
      </c>
      <c r="R305" s="7">
        <v>1.0875230536733301E-3</v>
      </c>
      <c r="S305" s="7">
        <v>4.67619176855367E-4</v>
      </c>
      <c r="T305" s="7">
        <v>1.0875230536733301E-3</v>
      </c>
      <c r="U305" s="7">
        <v>4.67619176855367E-4</v>
      </c>
      <c r="V305" s="7">
        <v>1.0875230536733301E-3</v>
      </c>
      <c r="W305" s="7">
        <v>4.67619176855367E-4</v>
      </c>
      <c r="X305" s="7">
        <v>1.0875230536733301E-3</v>
      </c>
      <c r="Y305" s="7">
        <v>4.67619176855367E-4</v>
      </c>
      <c r="Z305" s="7">
        <v>1.0875230536733301E-3</v>
      </c>
      <c r="AA305" s="7">
        <v>4.67619176855367E-4</v>
      </c>
      <c r="AB305" s="7">
        <v>1.0875230536733301E-3</v>
      </c>
      <c r="AC305" s="7">
        <v>3.99911487003511E-4</v>
      </c>
      <c r="AD305" s="7">
        <v>1.0875230536733301E-3</v>
      </c>
      <c r="AE305" s="7">
        <v>3.92998174919687E-4</v>
      </c>
      <c r="AF305" s="7">
        <v>1.0799061244535599E-3</v>
      </c>
      <c r="AG305" s="7">
        <v>3.3914611410216302E-4</v>
      </c>
      <c r="AH305" s="7">
        <v>1.04935925560037E-3</v>
      </c>
      <c r="AI305" s="7">
        <v>3.3384218153931E-4</v>
      </c>
      <c r="AJ305" s="7">
        <v>7.8997498804662199E-4</v>
      </c>
      <c r="AK305" s="7">
        <v>3.0583215980970802E-4</v>
      </c>
      <c r="AL305" s="7">
        <v>6.4983843981101901E-4</v>
      </c>
      <c r="AM305" s="7">
        <v>2.9158023251130198E-4</v>
      </c>
      <c r="AN305" s="7">
        <v>5.2885945802062903E-4</v>
      </c>
      <c r="AO305" s="7">
        <v>2.7529818257482998E-4</v>
      </c>
      <c r="AP305" s="7">
        <v>4.5495704266440502E-4</v>
      </c>
      <c r="AQ305" s="7">
        <v>2.58868103003835E-4</v>
      </c>
      <c r="AR305" s="7">
        <v>3.9957007844941902E-4</v>
      </c>
      <c r="AS305" s="7">
        <v>2.3540468527923799E-4</v>
      </c>
      <c r="AT305" s="7">
        <v>3.4174066476489801E-4</v>
      </c>
      <c r="AU305" s="7">
        <v>1.9186093444122399E-4</v>
      </c>
      <c r="AV305" s="7">
        <v>2.7132491754663902E-4</v>
      </c>
      <c r="AW305" s="7">
        <v>1.4868263382826201E-4</v>
      </c>
      <c r="AX305" s="7">
        <v>1.70387455016033E-4</v>
      </c>
      <c r="AY305" s="7">
        <v>1.3526241847535301E-4</v>
      </c>
      <c r="AZ305" s="7">
        <v>7.8578789372257696E-5</v>
      </c>
      <c r="BA305" s="7">
        <v>1.11697121873861E-4</v>
      </c>
      <c r="BB305" s="7">
        <v>2.5086096680016E-5</v>
      </c>
      <c r="BC305" s="7">
        <v>8.8295689089603799E-5</v>
      </c>
      <c r="BD305" s="7">
        <v>3.9057097113098996E-6</v>
      </c>
      <c r="BE305" s="7">
        <v>5.4126847663201102E-5</v>
      </c>
      <c r="BF305" s="7">
        <v>0</v>
      </c>
      <c r="BG305" s="7">
        <v>1.8286651286203398E-5</v>
      </c>
      <c r="BH305" s="7">
        <v>0</v>
      </c>
      <c r="BI305" s="7">
        <v>4.0423369938351E-6</v>
      </c>
      <c r="BJ305" s="7">
        <v>0</v>
      </c>
      <c r="BK305" s="7">
        <v>3.67865086338866E-7</v>
      </c>
      <c r="BL305" s="7">
        <v>0</v>
      </c>
      <c r="BM305" s="7">
        <v>0</v>
      </c>
      <c r="BN305" s="7">
        <v>0</v>
      </c>
      <c r="BO305" s="7">
        <v>0</v>
      </c>
      <c r="BP305" s="7">
        <v>0</v>
      </c>
      <c r="BQ305" s="7">
        <v>0</v>
      </c>
      <c r="BR305" s="7">
        <v>0</v>
      </c>
      <c r="BS305" s="7">
        <v>0</v>
      </c>
      <c r="BT305" s="7">
        <v>0</v>
      </c>
      <c r="BU305" s="7">
        <v>0</v>
      </c>
      <c r="BV305" s="7">
        <v>0</v>
      </c>
      <c r="BW305" s="7">
        <v>0</v>
      </c>
      <c r="BX305" s="7">
        <v>0</v>
      </c>
      <c r="BY305" s="7">
        <v>0</v>
      </c>
      <c r="BZ305" s="7">
        <v>0</v>
      </c>
      <c r="CA305" s="7">
        <v>0</v>
      </c>
      <c r="CB305" s="7">
        <v>0</v>
      </c>
      <c r="CC305" s="7">
        <v>0</v>
      </c>
      <c r="CD305" s="7"/>
      <c r="CE305" s="7">
        <v>0</v>
      </c>
    </row>
    <row r="306" spans="1:83">
      <c r="A306" s="4" t="s">
        <v>347</v>
      </c>
      <c r="B306" s="6">
        <v>185</v>
      </c>
      <c r="C306" s="7">
        <v>2.69766671719355E-5</v>
      </c>
      <c r="D306" s="7"/>
      <c r="E306" s="7">
        <v>2.69766671719355E-5</v>
      </c>
      <c r="F306" s="7"/>
      <c r="G306" s="7">
        <v>2.69766671719355E-5</v>
      </c>
      <c r="H306" s="7"/>
      <c r="I306" s="7">
        <v>2.69766671719355E-5</v>
      </c>
      <c r="J306" s="7"/>
      <c r="K306" s="7">
        <v>2.69766671719355E-5</v>
      </c>
      <c r="L306" s="7"/>
      <c r="M306" s="7">
        <v>2.69766671719355E-5</v>
      </c>
      <c r="N306" s="7"/>
      <c r="O306" s="7">
        <v>2.69766671719355E-5</v>
      </c>
      <c r="P306" s="7"/>
      <c r="Q306" s="7">
        <v>2.69766671719355E-5</v>
      </c>
      <c r="R306" s="7"/>
      <c r="S306" s="7">
        <v>2.69766671719355E-5</v>
      </c>
      <c r="T306" s="7"/>
      <c r="U306" s="7">
        <v>2.69766671719355E-5</v>
      </c>
      <c r="V306" s="7"/>
      <c r="W306" s="7">
        <v>2.69766671719355E-5</v>
      </c>
      <c r="X306" s="7"/>
      <c r="Y306" s="7">
        <v>2.69766671719355E-5</v>
      </c>
      <c r="Z306" s="7"/>
      <c r="AA306" s="7">
        <v>2.69766671719355E-5</v>
      </c>
      <c r="AB306" s="7"/>
      <c r="AC306" s="7">
        <v>2.69766671719355E-5</v>
      </c>
      <c r="AD306" s="7"/>
      <c r="AE306" s="7">
        <v>2.69766671719355E-5</v>
      </c>
      <c r="AF306" s="7"/>
      <c r="AG306" s="7">
        <v>2.69766671719355E-5</v>
      </c>
      <c r="AH306" s="7"/>
      <c r="AI306" s="7">
        <v>2.69766671719355E-5</v>
      </c>
      <c r="AJ306" s="7"/>
      <c r="AK306" s="7">
        <v>2.69766671719355E-5</v>
      </c>
      <c r="AL306" s="7"/>
      <c r="AM306" s="7">
        <v>2.69766671719355E-5</v>
      </c>
      <c r="AN306" s="7"/>
      <c r="AO306" s="7">
        <v>2.66202502715528E-5</v>
      </c>
      <c r="AP306" s="7"/>
      <c r="AQ306" s="7">
        <v>2.49794488587589E-5</v>
      </c>
      <c r="AR306" s="7"/>
      <c r="AS306" s="7">
        <v>2.38417862531549E-5</v>
      </c>
      <c r="AT306" s="7"/>
      <c r="AU306" s="7">
        <v>2.2083449629344101E-5</v>
      </c>
      <c r="AV306" s="7"/>
      <c r="AW306" s="7">
        <v>1.98915188688643E-5</v>
      </c>
      <c r="AX306" s="7"/>
      <c r="AY306" s="7">
        <v>1.7494208444760298E-5</v>
      </c>
      <c r="AZ306" s="7"/>
      <c r="BA306" s="7">
        <v>1.21315290528708E-5</v>
      </c>
      <c r="BB306" s="7"/>
      <c r="BC306" s="7">
        <v>8.4232945553559403E-6</v>
      </c>
      <c r="BD306" s="7"/>
      <c r="BE306" s="7">
        <v>4.8071020092899301E-6</v>
      </c>
      <c r="BF306" s="7"/>
      <c r="BG306" s="7">
        <v>1.5438040237289899E-7</v>
      </c>
      <c r="BH306" s="7"/>
      <c r="BI306" s="7">
        <v>0</v>
      </c>
      <c r="BJ306" s="7"/>
      <c r="BK306" s="7">
        <v>0</v>
      </c>
      <c r="BL306" s="7"/>
      <c r="BM306" s="7">
        <v>0</v>
      </c>
      <c r="BN306" s="7"/>
      <c r="BO306" s="7">
        <v>0</v>
      </c>
      <c r="BP306" s="7"/>
      <c r="BQ306" s="7">
        <v>0</v>
      </c>
      <c r="BR306" s="7"/>
      <c r="BS306" s="7">
        <v>0</v>
      </c>
      <c r="BT306" s="7"/>
      <c r="BU306" s="7">
        <v>0</v>
      </c>
      <c r="BV306" s="7"/>
      <c r="BW306" s="7">
        <v>0</v>
      </c>
      <c r="BX306" s="7"/>
      <c r="BY306" s="7">
        <v>0</v>
      </c>
      <c r="BZ306" s="7"/>
      <c r="CA306" s="7">
        <v>0</v>
      </c>
      <c r="CB306" s="7"/>
      <c r="CC306" s="7">
        <v>0</v>
      </c>
      <c r="CD306" s="7"/>
      <c r="CE306" s="7">
        <v>0</v>
      </c>
    </row>
    <row r="307" spans="1:83">
      <c r="A307" s="4" t="s">
        <v>350</v>
      </c>
      <c r="B307" s="6">
        <v>110</v>
      </c>
      <c r="C307" s="7">
        <v>2.23267001189215E-3</v>
      </c>
      <c r="D307" s="7">
        <v>9.1877992858068196E-4</v>
      </c>
      <c r="E307" s="7">
        <v>2.23267001189215E-3</v>
      </c>
      <c r="F307" s="7">
        <v>9.1877992858068196E-4</v>
      </c>
      <c r="G307" s="7">
        <v>2.23267001189215E-3</v>
      </c>
      <c r="H307" s="7">
        <v>9.1877992858068196E-4</v>
      </c>
      <c r="I307" s="7">
        <v>2.23267001189215E-3</v>
      </c>
      <c r="J307" s="7">
        <v>9.1877992858068196E-4</v>
      </c>
      <c r="K307" s="7">
        <v>2.23267001189215E-3</v>
      </c>
      <c r="L307" s="7">
        <v>9.1877992858068196E-4</v>
      </c>
      <c r="M307" s="7">
        <v>2.23267001189215E-3</v>
      </c>
      <c r="N307" s="7">
        <v>9.1877992858068196E-4</v>
      </c>
      <c r="O307" s="7">
        <v>2.23267001189215E-3</v>
      </c>
      <c r="P307" s="7">
        <v>9.1877992858068196E-4</v>
      </c>
      <c r="Q307" s="7">
        <v>2.23267001189215E-3</v>
      </c>
      <c r="R307" s="7">
        <v>9.1877992858068196E-4</v>
      </c>
      <c r="S307" s="7">
        <v>2.23146705141186E-3</v>
      </c>
      <c r="T307" s="7">
        <v>9.1877992858068196E-4</v>
      </c>
      <c r="U307" s="7">
        <v>2.23146705141186E-3</v>
      </c>
      <c r="V307" s="7">
        <v>9.1877992858068196E-4</v>
      </c>
      <c r="W307" s="7">
        <v>1.9987651781086199E-3</v>
      </c>
      <c r="X307" s="7">
        <v>9.1877992858068196E-4</v>
      </c>
      <c r="Y307" s="7">
        <v>1.23789811673638E-3</v>
      </c>
      <c r="Z307" s="7">
        <v>9.1877992858068196E-4</v>
      </c>
      <c r="AA307" s="7">
        <v>7.4495065408913504E-4</v>
      </c>
      <c r="AB307" s="7">
        <v>9.1877992858068196E-4</v>
      </c>
      <c r="AC307" s="7">
        <v>6.0551205944163195E-4</v>
      </c>
      <c r="AD307" s="7">
        <v>9.1877992858068196E-4</v>
      </c>
      <c r="AE307" s="7">
        <v>5.6328031496386899E-4</v>
      </c>
      <c r="AF307" s="7">
        <v>9.1877992858068196E-4</v>
      </c>
      <c r="AG307" s="7">
        <v>4.4646937250363602E-4</v>
      </c>
      <c r="AH307" s="7">
        <v>9.0603559583234301E-4</v>
      </c>
      <c r="AI307" s="7">
        <v>3.6500743499588202E-4</v>
      </c>
      <c r="AJ307" s="7">
        <v>6.7564786040204901E-4</v>
      </c>
      <c r="AK307" s="7">
        <v>2.3951383402051301E-4</v>
      </c>
      <c r="AL307" s="7">
        <v>4.0396231645150102E-4</v>
      </c>
      <c r="AM307" s="7">
        <v>1.8350863832365701E-4</v>
      </c>
      <c r="AN307" s="7">
        <v>2.3555211983292601E-4</v>
      </c>
      <c r="AO307" s="7">
        <v>1.2887914372465201E-4</v>
      </c>
      <c r="AP307" s="7">
        <v>9.6044817962776197E-5</v>
      </c>
      <c r="AQ307" s="7">
        <v>1.2396653775794699E-4</v>
      </c>
      <c r="AR307" s="7">
        <v>3.2002858516910797E-5</v>
      </c>
      <c r="AS307" s="7">
        <v>1.19467392428238E-4</v>
      </c>
      <c r="AT307" s="7">
        <v>6.3872968746000501E-6</v>
      </c>
      <c r="AU307" s="7">
        <v>1.1375787313608201E-4</v>
      </c>
      <c r="AV307" s="7">
        <v>0</v>
      </c>
      <c r="AW307" s="7">
        <v>1.04919593021772E-4</v>
      </c>
      <c r="AX307" s="7">
        <v>0</v>
      </c>
      <c r="AY307" s="7">
        <v>9.0847822925243295E-5</v>
      </c>
      <c r="AZ307" s="7">
        <v>0</v>
      </c>
      <c r="BA307" s="7">
        <v>5.1912008026089498E-5</v>
      </c>
      <c r="BB307" s="7">
        <v>0</v>
      </c>
      <c r="BC307" s="7">
        <v>2.14503214707725E-5</v>
      </c>
      <c r="BD307" s="7">
        <v>0</v>
      </c>
      <c r="BE307" s="7">
        <v>5.4921324222731203E-6</v>
      </c>
      <c r="BF307" s="7">
        <v>0</v>
      </c>
      <c r="BG307" s="7">
        <v>4.1251073695138598E-7</v>
      </c>
      <c r="BH307" s="7">
        <v>0</v>
      </c>
      <c r="BI307" s="7">
        <v>0</v>
      </c>
      <c r="BJ307" s="7">
        <v>0</v>
      </c>
      <c r="BK307" s="7">
        <v>0</v>
      </c>
      <c r="BL307" s="7">
        <v>0</v>
      </c>
      <c r="BM307" s="7">
        <v>0</v>
      </c>
      <c r="BN307" s="7">
        <v>0</v>
      </c>
      <c r="BO307" s="7">
        <v>0</v>
      </c>
      <c r="BP307" s="7">
        <v>0</v>
      </c>
      <c r="BQ307" s="7">
        <v>0</v>
      </c>
      <c r="BR307" s="7">
        <v>0</v>
      </c>
      <c r="BS307" s="7">
        <v>0</v>
      </c>
      <c r="BT307" s="7">
        <v>0</v>
      </c>
      <c r="BU307" s="7">
        <v>0</v>
      </c>
      <c r="BV307" s="7">
        <v>0</v>
      </c>
      <c r="BW307" s="7">
        <v>0</v>
      </c>
      <c r="BX307" s="7">
        <v>0</v>
      </c>
      <c r="BY307" s="7">
        <v>0</v>
      </c>
      <c r="BZ307" s="7">
        <v>0</v>
      </c>
      <c r="CA307" s="7">
        <v>0</v>
      </c>
      <c r="CB307" s="7">
        <v>0</v>
      </c>
      <c r="CC307" s="7">
        <v>0</v>
      </c>
      <c r="CD307" s="7"/>
      <c r="CE307" s="7">
        <v>0</v>
      </c>
    </row>
    <row r="308" spans="1:83">
      <c r="A308" s="4" t="s">
        <v>352</v>
      </c>
      <c r="B308" s="6">
        <v>227</v>
      </c>
      <c r="C308" s="7">
        <v>1.15673468159434E-3</v>
      </c>
      <c r="D308" s="7">
        <v>4.9624125865299898E-3</v>
      </c>
      <c r="E308" s="7">
        <v>1.15673468159434E-3</v>
      </c>
      <c r="F308" s="7">
        <v>4.9624125865299898E-3</v>
      </c>
      <c r="G308" s="7">
        <v>1.15673468159434E-3</v>
      </c>
      <c r="H308" s="7">
        <v>4.9624125865299898E-3</v>
      </c>
      <c r="I308" s="7">
        <v>1.15673468159434E-3</v>
      </c>
      <c r="J308" s="7">
        <v>4.9624125865299898E-3</v>
      </c>
      <c r="K308" s="7">
        <v>1.15673468159434E-3</v>
      </c>
      <c r="L308" s="7">
        <v>4.9624125865299898E-3</v>
      </c>
      <c r="M308" s="7">
        <v>1.15673468159434E-3</v>
      </c>
      <c r="N308" s="7">
        <v>4.9624125865299898E-3</v>
      </c>
      <c r="O308" s="7">
        <v>1.15673468159434E-3</v>
      </c>
      <c r="P308" s="7">
        <v>4.9624125865299898E-3</v>
      </c>
      <c r="Q308" s="7">
        <v>1.15673468159434E-3</v>
      </c>
      <c r="R308" s="7">
        <v>4.9624125865299898E-3</v>
      </c>
      <c r="S308" s="7">
        <v>1.15673468159434E-3</v>
      </c>
      <c r="T308" s="7">
        <v>4.9624125865299898E-3</v>
      </c>
      <c r="U308" s="7">
        <v>1.15673468159434E-3</v>
      </c>
      <c r="V308" s="7">
        <v>4.9624125865299898E-3</v>
      </c>
      <c r="W308" s="7">
        <v>1.15673468159434E-3</v>
      </c>
      <c r="X308" s="7">
        <v>4.9624125865299898E-3</v>
      </c>
      <c r="Y308" s="7">
        <v>1.15673468159434E-3</v>
      </c>
      <c r="Z308" s="7">
        <v>4.9624125865299898E-3</v>
      </c>
      <c r="AA308" s="7">
        <v>1.15673468159434E-3</v>
      </c>
      <c r="AB308" s="7">
        <v>4.9624125865299898E-3</v>
      </c>
      <c r="AC308" s="7">
        <v>1.15673468159434E-3</v>
      </c>
      <c r="AD308" s="7">
        <v>4.9624125865299898E-3</v>
      </c>
      <c r="AE308" s="7">
        <v>1.15673468159434E-3</v>
      </c>
      <c r="AF308" s="7">
        <v>4.9624125865299898E-3</v>
      </c>
      <c r="AG308" s="7">
        <v>1.1537420529512401E-3</v>
      </c>
      <c r="AH308" s="7">
        <v>4.8935793052728204E-3</v>
      </c>
      <c r="AI308" s="7">
        <v>1.1537420529512401E-3</v>
      </c>
      <c r="AJ308" s="7">
        <v>3.6492345361749498E-3</v>
      </c>
      <c r="AK308" s="7">
        <v>9.0329665906385801E-4</v>
      </c>
      <c r="AL308" s="7">
        <v>2.1818366088376898E-3</v>
      </c>
      <c r="AM308" s="7">
        <v>9.0272138819684803E-4</v>
      </c>
      <c r="AN308" s="7">
        <v>1.2722380712520799E-3</v>
      </c>
      <c r="AO308" s="7">
        <v>7.2413951592397005E-4</v>
      </c>
      <c r="AP308" s="7">
        <v>5.1874665379945798E-4</v>
      </c>
      <c r="AQ308" s="7">
        <v>7.1802408077593005E-4</v>
      </c>
      <c r="AR308" s="7">
        <v>1.7285030176313699E-4</v>
      </c>
      <c r="AS308" s="7">
        <v>7.0246176911510801E-4</v>
      </c>
      <c r="AT308" s="7">
        <v>3.4498361814769599E-5</v>
      </c>
      <c r="AU308" s="7">
        <v>6.9256490651159399E-4</v>
      </c>
      <c r="AV308" s="7">
        <v>0</v>
      </c>
      <c r="AW308" s="7">
        <v>6.2352551278914902E-4</v>
      </c>
      <c r="AX308" s="7">
        <v>0</v>
      </c>
      <c r="AY308" s="7">
        <v>5.7387775522689999E-4</v>
      </c>
      <c r="AZ308" s="7">
        <v>0</v>
      </c>
      <c r="BA308" s="7">
        <v>3.9551103889689599E-4</v>
      </c>
      <c r="BB308" s="7">
        <v>0</v>
      </c>
      <c r="BC308" s="7">
        <v>1.6408116807147799E-4</v>
      </c>
      <c r="BD308" s="7">
        <v>0</v>
      </c>
      <c r="BE308" s="7">
        <v>3.8664492151473798E-5</v>
      </c>
      <c r="BF308" s="7">
        <v>0</v>
      </c>
      <c r="BG308" s="7">
        <v>1.2375707957651799E-5</v>
      </c>
      <c r="BH308" s="7">
        <v>0</v>
      </c>
      <c r="BI308" s="7">
        <v>5.0814869058793902E-6</v>
      </c>
      <c r="BJ308" s="7">
        <v>0</v>
      </c>
      <c r="BK308" s="7">
        <v>2.9570004578332203E-7</v>
      </c>
      <c r="BL308" s="7">
        <v>0</v>
      </c>
      <c r="BM308" s="7">
        <v>0</v>
      </c>
      <c r="BN308" s="7">
        <v>0</v>
      </c>
      <c r="BO308" s="7">
        <v>0</v>
      </c>
      <c r="BP308" s="7">
        <v>0</v>
      </c>
      <c r="BQ308" s="7">
        <v>0</v>
      </c>
      <c r="BR308" s="7">
        <v>0</v>
      </c>
      <c r="BS308" s="7">
        <v>0</v>
      </c>
      <c r="BT308" s="7">
        <v>0</v>
      </c>
      <c r="BU308" s="7">
        <v>0</v>
      </c>
      <c r="BV308" s="7">
        <v>0</v>
      </c>
      <c r="BW308" s="7">
        <v>0</v>
      </c>
      <c r="BX308" s="7">
        <v>0</v>
      </c>
      <c r="BY308" s="7">
        <v>0</v>
      </c>
      <c r="BZ308" s="7">
        <v>0</v>
      </c>
      <c r="CA308" s="7">
        <v>0</v>
      </c>
      <c r="CB308" s="7">
        <v>0</v>
      </c>
      <c r="CC308" s="7">
        <v>0</v>
      </c>
      <c r="CD308" s="7"/>
      <c r="CE308" s="7">
        <v>0</v>
      </c>
    </row>
    <row r="309" spans="1:83">
      <c r="A309" s="4" t="s">
        <v>436</v>
      </c>
      <c r="B309" s="6">
        <v>231</v>
      </c>
      <c r="C309" s="7">
        <v>3.3690322999258499E-3</v>
      </c>
      <c r="D309" s="7"/>
      <c r="E309" s="7">
        <v>3.3690322999258499E-3</v>
      </c>
      <c r="F309" s="7"/>
      <c r="G309" s="7">
        <v>3.3690322999258499E-3</v>
      </c>
      <c r="H309" s="7"/>
      <c r="I309" s="7">
        <v>3.3690322999258499E-3</v>
      </c>
      <c r="J309" s="7"/>
      <c r="K309" s="7">
        <v>3.3690322999258499E-3</v>
      </c>
      <c r="L309" s="7"/>
      <c r="M309" s="7">
        <v>3.3690322999258499E-3</v>
      </c>
      <c r="N309" s="7"/>
      <c r="O309" s="7">
        <v>3.3690322999258499E-3</v>
      </c>
      <c r="P309" s="7"/>
      <c r="Q309" s="7">
        <v>3.3690322999258499E-3</v>
      </c>
      <c r="R309" s="7"/>
      <c r="S309" s="7">
        <v>3.3690322999258499E-3</v>
      </c>
      <c r="T309" s="7"/>
      <c r="U309" s="7">
        <v>3.3690322999258499E-3</v>
      </c>
      <c r="V309" s="7"/>
      <c r="W309" s="7">
        <v>3.3690322999258499E-3</v>
      </c>
      <c r="X309" s="7"/>
      <c r="Y309" s="7">
        <v>3.3690322999258499E-3</v>
      </c>
      <c r="Z309" s="7"/>
      <c r="AA309" s="7">
        <v>2.79439826683939E-3</v>
      </c>
      <c r="AB309" s="7"/>
      <c r="AC309" s="7">
        <v>2.79439826683939E-3</v>
      </c>
      <c r="AD309" s="7"/>
      <c r="AE309" s="7">
        <v>2.4585117503968601E-3</v>
      </c>
      <c r="AF309" s="7"/>
      <c r="AG309" s="7">
        <v>2.3326659337731602E-3</v>
      </c>
      <c r="AH309" s="7"/>
      <c r="AI309" s="7">
        <v>2.0881622975625499E-3</v>
      </c>
      <c r="AJ309" s="7"/>
      <c r="AK309" s="7">
        <v>1.67126094890091E-3</v>
      </c>
      <c r="AL309" s="7"/>
      <c r="AM309" s="7">
        <v>1.5084660556223201E-3</v>
      </c>
      <c r="AN309" s="7"/>
      <c r="AO309" s="7">
        <v>1.2672431882423301E-3</v>
      </c>
      <c r="AP309" s="7"/>
      <c r="AQ309" s="7">
        <v>1.0764699779247399E-3</v>
      </c>
      <c r="AR309" s="7"/>
      <c r="AS309" s="7">
        <v>9.31715390175081E-4</v>
      </c>
      <c r="AT309" s="7"/>
      <c r="AU309" s="7">
        <v>8.6517592625659501E-4</v>
      </c>
      <c r="AV309" s="7"/>
      <c r="AW309" s="7">
        <v>6.1801843255636997E-4</v>
      </c>
      <c r="AX309" s="7"/>
      <c r="AY309" s="7">
        <v>5.6087287505404595E-4</v>
      </c>
      <c r="AZ309" s="7"/>
      <c r="BA309" s="7">
        <v>3.0932325552031098E-4</v>
      </c>
      <c r="BB309" s="7"/>
      <c r="BC309" s="7">
        <v>1.9279513554951199E-4</v>
      </c>
      <c r="BD309" s="7"/>
      <c r="BE309" s="7">
        <v>8.7431748594639995E-5</v>
      </c>
      <c r="BF309" s="7"/>
      <c r="BG309" s="7">
        <v>4.0296757867920603E-5</v>
      </c>
      <c r="BH309" s="7"/>
      <c r="BI309" s="7">
        <v>2.10703277570218E-5</v>
      </c>
      <c r="BJ309" s="7"/>
      <c r="BK309" s="7">
        <v>5.0593395058037797E-6</v>
      </c>
      <c r="BL309" s="7"/>
      <c r="BM309" s="7">
        <v>0</v>
      </c>
      <c r="BN309" s="7"/>
      <c r="BO309" s="7">
        <v>0</v>
      </c>
      <c r="BP309" s="7"/>
      <c r="BQ309" s="7">
        <v>0</v>
      </c>
      <c r="BR309" s="7"/>
      <c r="BS309" s="7">
        <v>0</v>
      </c>
      <c r="BT309" s="7"/>
      <c r="BU309" s="7">
        <v>0</v>
      </c>
      <c r="BV309" s="7"/>
      <c r="BW309" s="7">
        <v>0</v>
      </c>
      <c r="BX309" s="7"/>
      <c r="BY309" s="7">
        <v>0</v>
      </c>
      <c r="BZ309" s="7"/>
      <c r="CA309" s="7">
        <v>0</v>
      </c>
      <c r="CB309" s="7"/>
      <c r="CC309" s="7">
        <v>0</v>
      </c>
      <c r="CD309" s="7"/>
      <c r="CE309" s="7">
        <v>0</v>
      </c>
    </row>
    <row r="310" spans="1:83">
      <c r="A310" s="4" t="s">
        <v>351</v>
      </c>
      <c r="B310" s="6">
        <v>778</v>
      </c>
      <c r="C310" s="7">
        <v>1.5589145117730001E-3</v>
      </c>
      <c r="D310" s="7"/>
      <c r="E310" s="7">
        <v>1.5589145117730001E-3</v>
      </c>
      <c r="F310" s="7"/>
      <c r="G310" s="7">
        <v>1.5589145117730001E-3</v>
      </c>
      <c r="H310" s="7"/>
      <c r="I310" s="7">
        <v>1.5589145117730001E-3</v>
      </c>
      <c r="J310" s="7"/>
      <c r="K310" s="7">
        <v>1.5589145117730001E-3</v>
      </c>
      <c r="L310" s="7"/>
      <c r="M310" s="7">
        <v>1.5589145117730001E-3</v>
      </c>
      <c r="N310" s="7"/>
      <c r="O310" s="7">
        <v>1.5589145117730001E-3</v>
      </c>
      <c r="P310" s="7"/>
      <c r="Q310" s="7">
        <v>1.5589145117730001E-3</v>
      </c>
      <c r="R310" s="7"/>
      <c r="S310" s="7">
        <v>1.5589145117730001E-3</v>
      </c>
      <c r="T310" s="7"/>
      <c r="U310" s="7">
        <v>1.5589145117730001E-3</v>
      </c>
      <c r="V310" s="7"/>
      <c r="W310" s="7">
        <v>1.5589145117730001E-3</v>
      </c>
      <c r="X310" s="7"/>
      <c r="Y310" s="7">
        <v>1.5589145117730001E-3</v>
      </c>
      <c r="Z310" s="7"/>
      <c r="AA310" s="7">
        <v>1.0103197759043601E-3</v>
      </c>
      <c r="AB310" s="7"/>
      <c r="AC310" s="7">
        <v>1.0103197759043601E-3</v>
      </c>
      <c r="AD310" s="7"/>
      <c r="AE310" s="7">
        <v>9.1031496134695502E-4</v>
      </c>
      <c r="AF310" s="7"/>
      <c r="AG310" s="7">
        <v>8.4771899981771703E-4</v>
      </c>
      <c r="AH310" s="7"/>
      <c r="AI310" s="7">
        <v>8.4520939350379604E-4</v>
      </c>
      <c r="AJ310" s="7"/>
      <c r="AK310" s="7">
        <v>5.6381850509730903E-4</v>
      </c>
      <c r="AL310" s="7"/>
      <c r="AM310" s="7">
        <v>5.20283346661694E-4</v>
      </c>
      <c r="AN310" s="7"/>
      <c r="AO310" s="7">
        <v>3.7358310819685602E-4</v>
      </c>
      <c r="AP310" s="7"/>
      <c r="AQ310" s="7">
        <v>3.44355656510939E-4</v>
      </c>
      <c r="AR310" s="7"/>
      <c r="AS310" s="7">
        <v>2.8251813243954598E-4</v>
      </c>
      <c r="AT310" s="7"/>
      <c r="AU310" s="7">
        <v>2.6480531309101E-4</v>
      </c>
      <c r="AV310" s="7"/>
      <c r="AW310" s="7">
        <v>2.0849952418932201E-4</v>
      </c>
      <c r="AX310" s="7"/>
      <c r="AY310" s="7">
        <v>1.9418710710637001E-4</v>
      </c>
      <c r="AZ310" s="7"/>
      <c r="BA310" s="7">
        <v>1.10790270288891E-4</v>
      </c>
      <c r="BB310" s="7"/>
      <c r="BC310" s="7">
        <v>3.7195234785532703E-5</v>
      </c>
      <c r="BD310" s="7"/>
      <c r="BE310" s="7">
        <v>6.5195896636980997E-6</v>
      </c>
      <c r="BF310" s="7"/>
      <c r="BG310" s="7">
        <v>2.0438324503444701E-6</v>
      </c>
      <c r="BH310" s="7"/>
      <c r="BI310" s="7">
        <v>3.5425870095988902E-7</v>
      </c>
      <c r="BJ310" s="7"/>
      <c r="BK310" s="7">
        <v>0</v>
      </c>
      <c r="BL310" s="7"/>
      <c r="BM310" s="7">
        <v>0</v>
      </c>
      <c r="BN310" s="7"/>
      <c r="BO310" s="7">
        <v>0</v>
      </c>
      <c r="BP310" s="7"/>
      <c r="BQ310" s="7">
        <v>0</v>
      </c>
      <c r="BR310" s="7"/>
      <c r="BS310" s="7">
        <v>0</v>
      </c>
      <c r="BT310" s="7"/>
      <c r="BU310" s="7">
        <v>0</v>
      </c>
      <c r="BV310" s="7"/>
      <c r="BW310" s="7">
        <v>0</v>
      </c>
      <c r="BX310" s="7"/>
      <c r="BY310" s="7">
        <v>0</v>
      </c>
      <c r="BZ310" s="7"/>
      <c r="CA310" s="7">
        <v>0</v>
      </c>
      <c r="CB310" s="7"/>
      <c r="CC310" s="7">
        <v>0</v>
      </c>
      <c r="CD310" s="7"/>
      <c r="CE310" s="7">
        <v>0</v>
      </c>
    </row>
    <row r="311" spans="1:83">
      <c r="A311" s="4" t="s">
        <v>354</v>
      </c>
      <c r="B311" s="6">
        <v>79</v>
      </c>
      <c r="C311" s="7">
        <v>1.61453194420447E-3</v>
      </c>
      <c r="D311" s="7">
        <v>1.29489492231285E-3</v>
      </c>
      <c r="E311" s="7">
        <v>1.61453194420447E-3</v>
      </c>
      <c r="F311" s="7">
        <v>1.29489492231285E-3</v>
      </c>
      <c r="G311" s="7">
        <v>1.61453194420447E-3</v>
      </c>
      <c r="H311" s="7">
        <v>1.29489492231285E-3</v>
      </c>
      <c r="I311" s="7">
        <v>1.61453194420447E-3</v>
      </c>
      <c r="J311" s="7">
        <v>1.29489492231285E-3</v>
      </c>
      <c r="K311" s="7">
        <v>1.61453194420447E-3</v>
      </c>
      <c r="L311" s="7">
        <v>1.29489492231285E-3</v>
      </c>
      <c r="M311" s="7">
        <v>1.61453194420447E-3</v>
      </c>
      <c r="N311" s="7">
        <v>1.29489492231285E-3</v>
      </c>
      <c r="O311" s="7">
        <v>1.61453194420447E-3</v>
      </c>
      <c r="P311" s="7">
        <v>1.29489492231285E-3</v>
      </c>
      <c r="Q311" s="7">
        <v>1.61453194420447E-3</v>
      </c>
      <c r="R311" s="7">
        <v>1.29489492231285E-3</v>
      </c>
      <c r="S311" s="7">
        <v>1.61453194420447E-3</v>
      </c>
      <c r="T311" s="7">
        <v>1.29489492231285E-3</v>
      </c>
      <c r="U311" s="7">
        <v>1.61453194420447E-3</v>
      </c>
      <c r="V311" s="7">
        <v>1.29489492231285E-3</v>
      </c>
      <c r="W311" s="7">
        <v>1.61453194420447E-3</v>
      </c>
      <c r="X311" s="7">
        <v>1.29489492231285E-3</v>
      </c>
      <c r="Y311" s="7">
        <v>1.61453194420447E-3</v>
      </c>
      <c r="Z311" s="7">
        <v>1.29489492231285E-3</v>
      </c>
      <c r="AA311" s="7">
        <v>1.61453194420447E-3</v>
      </c>
      <c r="AB311" s="7">
        <v>1.29489492231285E-3</v>
      </c>
      <c r="AC311" s="7">
        <v>9.7469487144787102E-4</v>
      </c>
      <c r="AD311" s="7">
        <v>1.29489492231285E-3</v>
      </c>
      <c r="AE311" s="7">
        <v>9.4510086878999496E-4</v>
      </c>
      <c r="AF311" s="7">
        <v>1.29489492231285E-3</v>
      </c>
      <c r="AG311" s="7">
        <v>7.5832878988893405E-4</v>
      </c>
      <c r="AH311" s="7">
        <v>1.29489492231285E-3</v>
      </c>
      <c r="AI311" s="7">
        <v>7.5642823071752404E-4</v>
      </c>
      <c r="AJ311" s="7">
        <v>1.1587804786850899E-3</v>
      </c>
      <c r="AK311" s="7">
        <v>7.0510479589747999E-4</v>
      </c>
      <c r="AL311" s="7">
        <v>1.03703421162418E-3</v>
      </c>
      <c r="AM311" s="7">
        <v>6.8000105328426303E-4</v>
      </c>
      <c r="AN311" s="7">
        <v>9.2344762302466201E-4</v>
      </c>
      <c r="AO311" s="7">
        <v>6.4538799848150199E-4</v>
      </c>
      <c r="AP311" s="7">
        <v>8.0905706555649401E-4</v>
      </c>
      <c r="AQ311" s="7">
        <v>6.0828275572320301E-4</v>
      </c>
      <c r="AR311" s="7">
        <v>6.7560372846391396E-4</v>
      </c>
      <c r="AS311" s="7">
        <v>5.7484555470011499E-4</v>
      </c>
      <c r="AT311" s="7">
        <v>5.0797084488649101E-4</v>
      </c>
      <c r="AU311" s="7">
        <v>5.13399296035439E-4</v>
      </c>
      <c r="AV311" s="7">
        <v>3.3854400410258001E-4</v>
      </c>
      <c r="AW311" s="7">
        <v>4.1490213665748901E-4</v>
      </c>
      <c r="AX311" s="7">
        <v>1.8539008857675101E-4</v>
      </c>
      <c r="AY311" s="7">
        <v>3.3754717137143901E-4</v>
      </c>
      <c r="AZ311" s="7">
        <v>7.6902446971177101E-5</v>
      </c>
      <c r="BA311" s="7">
        <v>2.17163685961251E-4</v>
      </c>
      <c r="BB311" s="7">
        <v>2.3152431164979599E-5</v>
      </c>
      <c r="BC311" s="7">
        <v>6.3551620112487403E-5</v>
      </c>
      <c r="BD311" s="7">
        <v>3.6046530631928398E-6</v>
      </c>
      <c r="BE311" s="7">
        <v>1.1152453824192501E-5</v>
      </c>
      <c r="BF311" s="7">
        <v>0</v>
      </c>
      <c r="BG311" s="7">
        <v>9.6504412056709494E-7</v>
      </c>
      <c r="BH311" s="7">
        <v>0</v>
      </c>
      <c r="BI311" s="7">
        <v>1.5895900169744901E-9</v>
      </c>
      <c r="BJ311" s="7">
        <v>0</v>
      </c>
      <c r="BK311" s="7">
        <v>0</v>
      </c>
      <c r="BL311" s="7">
        <v>0</v>
      </c>
      <c r="BM311" s="7">
        <v>0</v>
      </c>
      <c r="BN311" s="7">
        <v>0</v>
      </c>
      <c r="BO311" s="7">
        <v>0</v>
      </c>
      <c r="BP311" s="7">
        <v>0</v>
      </c>
      <c r="BQ311" s="7">
        <v>0</v>
      </c>
      <c r="BR311" s="7">
        <v>0</v>
      </c>
      <c r="BS311" s="7">
        <v>0</v>
      </c>
      <c r="BT311" s="7">
        <v>0</v>
      </c>
      <c r="BU311" s="7">
        <v>0</v>
      </c>
      <c r="BV311" s="7">
        <v>0</v>
      </c>
      <c r="BW311" s="7">
        <v>0</v>
      </c>
      <c r="BX311" s="7">
        <v>0</v>
      </c>
      <c r="BY311" s="7">
        <v>0</v>
      </c>
      <c r="BZ311" s="7">
        <v>0</v>
      </c>
      <c r="CA311" s="7">
        <v>0</v>
      </c>
      <c r="CB311" s="7">
        <v>0</v>
      </c>
      <c r="CC311" s="7">
        <v>0</v>
      </c>
      <c r="CD311" s="7"/>
      <c r="CE311" s="7">
        <v>0</v>
      </c>
    </row>
    <row r="312" spans="1:83">
      <c r="A312" s="4" t="s">
        <v>355</v>
      </c>
      <c r="B312" s="6">
        <v>77</v>
      </c>
      <c r="C312" s="7">
        <v>2.7169128652162898E-3</v>
      </c>
      <c r="D312" s="7">
        <v>1.4724831437367999E-3</v>
      </c>
      <c r="E312" s="7">
        <v>2.7169128652162898E-3</v>
      </c>
      <c r="F312" s="7">
        <v>1.4724831437367999E-3</v>
      </c>
      <c r="G312" s="7">
        <v>2.7169128652162898E-3</v>
      </c>
      <c r="H312" s="7">
        <v>1.4724831437367999E-3</v>
      </c>
      <c r="I312" s="7">
        <v>2.7169128652162898E-3</v>
      </c>
      <c r="J312" s="7">
        <v>1.4724831437367999E-3</v>
      </c>
      <c r="K312" s="7">
        <v>2.7169128652162898E-3</v>
      </c>
      <c r="L312" s="7">
        <v>1.4724831437367999E-3</v>
      </c>
      <c r="M312" s="7">
        <v>2.7169128652162898E-3</v>
      </c>
      <c r="N312" s="7">
        <v>1.4724831437367999E-3</v>
      </c>
      <c r="O312" s="7">
        <v>2.7169128652162898E-3</v>
      </c>
      <c r="P312" s="7">
        <v>1.4724831437367999E-3</v>
      </c>
      <c r="Q312" s="7">
        <v>2.7169128652162898E-3</v>
      </c>
      <c r="R312" s="7">
        <v>1.4724831437367999E-3</v>
      </c>
      <c r="S312" s="7">
        <v>2.7169128652162898E-3</v>
      </c>
      <c r="T312" s="7">
        <v>1.4724831437367999E-3</v>
      </c>
      <c r="U312" s="7">
        <v>2.7065341025665399E-3</v>
      </c>
      <c r="V312" s="7">
        <v>1.4724831437367999E-3</v>
      </c>
      <c r="W312" s="7">
        <v>2.7065341025665399E-3</v>
      </c>
      <c r="X312" s="7">
        <v>1.4724831437367999E-3</v>
      </c>
      <c r="Y312" s="7">
        <v>2.4525400840960001E-3</v>
      </c>
      <c r="Z312" s="7">
        <v>1.4724831437367999E-3</v>
      </c>
      <c r="AA312" s="7">
        <v>1.8912337189962299E-3</v>
      </c>
      <c r="AB312" s="7">
        <v>1.4724831437367999E-3</v>
      </c>
      <c r="AC312" s="7">
        <v>1.2968927094818099E-3</v>
      </c>
      <c r="AD312" s="7">
        <v>1.4724831437367999E-3</v>
      </c>
      <c r="AE312" s="7">
        <v>1.28626435682115E-3</v>
      </c>
      <c r="AF312" s="7">
        <v>1.4724831437367999E-3</v>
      </c>
      <c r="AG312" s="7">
        <v>1.2212283046615299E-3</v>
      </c>
      <c r="AH312" s="7">
        <v>1.4724831437367999E-3</v>
      </c>
      <c r="AI312" s="7">
        <v>1.04080901002968E-3</v>
      </c>
      <c r="AJ312" s="7">
        <v>1.2762527176589399E-3</v>
      </c>
      <c r="AK312" s="7">
        <v>8.54110586804348E-4</v>
      </c>
      <c r="AL312" s="7">
        <v>1.0608171802298199E-3</v>
      </c>
      <c r="AM312" s="7">
        <v>7.6467378632924597E-4</v>
      </c>
      <c r="AN312" s="7">
        <v>8.0615050983375697E-4</v>
      </c>
      <c r="AO312" s="7">
        <v>6.4200540355263799E-4</v>
      </c>
      <c r="AP312" s="7">
        <v>6.1778752876885895E-4</v>
      </c>
      <c r="AQ312" s="7">
        <v>5.7501796894349102E-4</v>
      </c>
      <c r="AR312" s="7">
        <v>4.4960320264375499E-4</v>
      </c>
      <c r="AS312" s="7">
        <v>5.2254428789477096E-4</v>
      </c>
      <c r="AT312" s="7">
        <v>3.4350685306787701E-4</v>
      </c>
      <c r="AU312" s="7">
        <v>4.7039858864625302E-4</v>
      </c>
      <c r="AV312" s="7">
        <v>2.5602080930766698E-4</v>
      </c>
      <c r="AW312" s="7">
        <v>3.7708960964676102E-4</v>
      </c>
      <c r="AX312" s="7">
        <v>1.5725379176985001E-4</v>
      </c>
      <c r="AY312" s="7">
        <v>2.9985350822404102E-4</v>
      </c>
      <c r="AZ312" s="7">
        <v>7.2521844875896599E-5</v>
      </c>
      <c r="BA312" s="7">
        <v>2.0064558941289301E-4</v>
      </c>
      <c r="BB312" s="7">
        <v>2.3152431164979599E-5</v>
      </c>
      <c r="BC312" s="7">
        <v>7.9580627943443195E-5</v>
      </c>
      <c r="BD312" s="7">
        <v>3.6046530631928398E-6</v>
      </c>
      <c r="BE312" s="7">
        <v>3.40857733866558E-5</v>
      </c>
      <c r="BF312" s="7">
        <v>0</v>
      </c>
      <c r="BG312" s="7">
        <v>1.14817151387777E-5</v>
      </c>
      <c r="BH312" s="7">
        <v>0</v>
      </c>
      <c r="BI312" s="7">
        <v>3.8257027317931201E-7</v>
      </c>
      <c r="BJ312" s="7">
        <v>0</v>
      </c>
      <c r="BK312" s="7">
        <v>0</v>
      </c>
      <c r="BL312" s="7">
        <v>0</v>
      </c>
      <c r="BM312" s="7">
        <v>0</v>
      </c>
      <c r="BN312" s="7">
        <v>0</v>
      </c>
      <c r="BO312" s="7">
        <v>0</v>
      </c>
      <c r="BP312" s="7">
        <v>0</v>
      </c>
      <c r="BQ312" s="7">
        <v>0</v>
      </c>
      <c r="BR312" s="7">
        <v>0</v>
      </c>
      <c r="BS312" s="7">
        <v>0</v>
      </c>
      <c r="BT312" s="7">
        <v>0</v>
      </c>
      <c r="BU312" s="7">
        <v>0</v>
      </c>
      <c r="BV312" s="7">
        <v>0</v>
      </c>
      <c r="BW312" s="7">
        <v>0</v>
      </c>
      <c r="BX312" s="7">
        <v>0</v>
      </c>
      <c r="BY312" s="7">
        <v>0</v>
      </c>
      <c r="BZ312" s="7">
        <v>0</v>
      </c>
      <c r="CA312" s="7">
        <v>0</v>
      </c>
      <c r="CB312" s="7">
        <v>0</v>
      </c>
      <c r="CC312" s="7">
        <v>0</v>
      </c>
      <c r="CD312" s="7"/>
      <c r="CE312" s="7">
        <v>0</v>
      </c>
    </row>
    <row r="313" spans="1:83">
      <c r="A313" s="4" t="s">
        <v>356</v>
      </c>
      <c r="B313" s="6">
        <v>781</v>
      </c>
      <c r="C313" s="7">
        <v>8.2062859206523896E-4</v>
      </c>
      <c r="D313" s="7"/>
      <c r="E313" s="7">
        <v>8.2062859206523896E-4</v>
      </c>
      <c r="F313" s="7"/>
      <c r="G313" s="7">
        <v>8.2062859206523896E-4</v>
      </c>
      <c r="H313" s="7"/>
      <c r="I313" s="7">
        <v>8.2062859206523896E-4</v>
      </c>
      <c r="J313" s="7"/>
      <c r="K313" s="7">
        <v>8.2062859206523896E-4</v>
      </c>
      <c r="L313" s="7"/>
      <c r="M313" s="7">
        <v>8.2062859206523896E-4</v>
      </c>
      <c r="N313" s="7"/>
      <c r="O313" s="7">
        <v>8.2062859206523896E-4</v>
      </c>
      <c r="P313" s="7"/>
      <c r="Q313" s="7">
        <v>8.2062859206523896E-4</v>
      </c>
      <c r="R313" s="7"/>
      <c r="S313" s="7">
        <v>8.2062859206523896E-4</v>
      </c>
      <c r="T313" s="7"/>
      <c r="U313" s="7">
        <v>8.2062859206523896E-4</v>
      </c>
      <c r="V313" s="7"/>
      <c r="W313" s="7">
        <v>8.2062859206523896E-4</v>
      </c>
      <c r="X313" s="7"/>
      <c r="Y313" s="7">
        <v>8.2062859206523896E-4</v>
      </c>
      <c r="Z313" s="7"/>
      <c r="AA313" s="7">
        <v>5.7076288577092302E-4</v>
      </c>
      <c r="AB313" s="7"/>
      <c r="AC313" s="7">
        <v>5.7076288577092302E-4</v>
      </c>
      <c r="AD313" s="7"/>
      <c r="AE313" s="7">
        <v>4.18417244871227E-4</v>
      </c>
      <c r="AF313" s="7"/>
      <c r="AG313" s="7">
        <v>4.0501075379474898E-4</v>
      </c>
      <c r="AH313" s="7"/>
      <c r="AI313" s="7">
        <v>3.1184747915346698E-4</v>
      </c>
      <c r="AJ313" s="7"/>
      <c r="AK313" s="7">
        <v>2.5110548897177502E-4</v>
      </c>
      <c r="AL313" s="7"/>
      <c r="AM313" s="7">
        <v>2.2232554073823701E-4</v>
      </c>
      <c r="AN313" s="7"/>
      <c r="AO313" s="7">
        <v>1.919434233402E-4</v>
      </c>
      <c r="AP313" s="7"/>
      <c r="AQ313" s="7">
        <v>1.5689865332433399E-4</v>
      </c>
      <c r="AR313" s="7"/>
      <c r="AS313" s="7">
        <v>1.3028266913622799E-4</v>
      </c>
      <c r="AT313" s="7"/>
      <c r="AU313" s="7">
        <v>1.04774836756381E-4</v>
      </c>
      <c r="AV313" s="7"/>
      <c r="AW313" s="7">
        <v>7.8916537649940602E-5</v>
      </c>
      <c r="AX313" s="7"/>
      <c r="AY313" s="7">
        <v>6.2122546160088698E-5</v>
      </c>
      <c r="AZ313" s="7"/>
      <c r="BA313" s="7">
        <v>3.83303477192607E-5</v>
      </c>
      <c r="BB313" s="7"/>
      <c r="BC313" s="7">
        <v>1.3717416867304999E-5</v>
      </c>
      <c r="BD313" s="7"/>
      <c r="BE313" s="7">
        <v>7.1771184443606004E-6</v>
      </c>
      <c r="BF313" s="7"/>
      <c r="BG313" s="7">
        <v>4.2363888447095701E-6</v>
      </c>
      <c r="BH313" s="7"/>
      <c r="BI313" s="7">
        <v>9.90403467397415E-7</v>
      </c>
      <c r="BJ313" s="7"/>
      <c r="BK313" s="7">
        <v>5.1800028833735301E-8</v>
      </c>
      <c r="BL313" s="7"/>
      <c r="BM313" s="7">
        <v>0</v>
      </c>
      <c r="BN313" s="7"/>
      <c r="BO313" s="7">
        <v>0</v>
      </c>
      <c r="BP313" s="7"/>
      <c r="BQ313" s="7">
        <v>0</v>
      </c>
      <c r="BR313" s="7"/>
      <c r="BS313" s="7">
        <v>0</v>
      </c>
      <c r="BT313" s="7"/>
      <c r="BU313" s="7">
        <v>0</v>
      </c>
      <c r="BV313" s="7"/>
      <c r="BW313" s="7">
        <v>0</v>
      </c>
      <c r="BX313" s="7"/>
      <c r="BY313" s="7">
        <v>0</v>
      </c>
      <c r="BZ313" s="7"/>
      <c r="CA313" s="7">
        <v>0</v>
      </c>
      <c r="CB313" s="7"/>
      <c r="CC313" s="7">
        <v>0</v>
      </c>
      <c r="CD313" s="7"/>
      <c r="CE313" s="7">
        <v>0</v>
      </c>
    </row>
    <row r="314" spans="1:83">
      <c r="A314" s="4" t="s">
        <v>357</v>
      </c>
      <c r="B314" s="6">
        <v>662</v>
      </c>
      <c r="C314" s="7">
        <v>2.2504456078933301E-3</v>
      </c>
      <c r="D314" s="7"/>
      <c r="E314" s="7">
        <v>2.2504456078933301E-3</v>
      </c>
      <c r="F314" s="7"/>
      <c r="G314" s="7">
        <v>2.2491297739831101E-3</v>
      </c>
      <c r="H314" s="7"/>
      <c r="I314" s="7">
        <v>2.24730553822737E-3</v>
      </c>
      <c r="J314" s="7"/>
      <c r="K314" s="7">
        <v>2.2459452280682302E-3</v>
      </c>
      <c r="L314" s="7"/>
      <c r="M314" s="7">
        <v>2.24397306093994E-3</v>
      </c>
      <c r="N314" s="7"/>
      <c r="O314" s="7">
        <v>2.23873566559844E-3</v>
      </c>
      <c r="P314" s="7"/>
      <c r="Q314" s="7">
        <v>2.2356521382946898E-3</v>
      </c>
      <c r="R314" s="7"/>
      <c r="S314" s="7">
        <v>2.2324855521195699E-3</v>
      </c>
      <c r="T314" s="7"/>
      <c r="U314" s="7">
        <v>2.2297650760155201E-3</v>
      </c>
      <c r="V314" s="7"/>
      <c r="W314" s="7">
        <v>2.2050620551460299E-3</v>
      </c>
      <c r="X314" s="7"/>
      <c r="Y314" s="7">
        <v>2.0367016275826899E-3</v>
      </c>
      <c r="Z314" s="7"/>
      <c r="AA314" s="7">
        <v>1.4885136416543201E-3</v>
      </c>
      <c r="AB314" s="7"/>
      <c r="AC314" s="7">
        <v>1.19263222762198E-3</v>
      </c>
      <c r="AD314" s="7"/>
      <c r="AE314" s="7">
        <v>9.2571465341416003E-4</v>
      </c>
      <c r="AF314" s="7"/>
      <c r="AG314" s="7">
        <v>7.8138543635723095E-4</v>
      </c>
      <c r="AH314" s="7"/>
      <c r="AI314" s="7">
        <v>7.0019125842942095E-4</v>
      </c>
      <c r="AJ314" s="7"/>
      <c r="AK314" s="7">
        <v>5.8542557634568004E-4</v>
      </c>
      <c r="AL314" s="7"/>
      <c r="AM314" s="7">
        <v>4.88954568379121E-4</v>
      </c>
      <c r="AN314" s="7"/>
      <c r="AO314" s="7">
        <v>4.8257452358562201E-4</v>
      </c>
      <c r="AP314" s="7"/>
      <c r="AQ314" s="7">
        <v>4.7243320685056702E-4</v>
      </c>
      <c r="AR314" s="7"/>
      <c r="AS314" s="7">
        <v>4.5789102667109099E-4</v>
      </c>
      <c r="AT314" s="7"/>
      <c r="AU314" s="7">
        <v>4.3240684744232002E-4</v>
      </c>
      <c r="AV314" s="7"/>
      <c r="AW314" s="7">
        <v>4.1358700925246499E-4</v>
      </c>
      <c r="AX314" s="7"/>
      <c r="AY314" s="7">
        <v>4.0577942327587203E-4</v>
      </c>
      <c r="AZ314" s="7"/>
      <c r="BA314" s="7">
        <v>3.6769107335767298E-4</v>
      </c>
      <c r="BB314" s="7"/>
      <c r="BC314" s="7">
        <v>3.1907988719765697E-4</v>
      </c>
      <c r="BD314" s="7"/>
      <c r="BE314" s="7">
        <v>2.3926711227558199E-4</v>
      </c>
      <c r="BF314" s="7"/>
      <c r="BG314" s="7">
        <v>1.03691301460391E-4</v>
      </c>
      <c r="BH314" s="7"/>
      <c r="BI314" s="7">
        <v>4.4673036036023399E-5</v>
      </c>
      <c r="BJ314" s="7"/>
      <c r="BK314" s="7">
        <v>1.7901163173286999E-5</v>
      </c>
      <c r="BL314" s="7"/>
      <c r="BM314" s="7">
        <v>1.74865097343797E-6</v>
      </c>
      <c r="BN314" s="7"/>
      <c r="BO314" s="7">
        <v>0</v>
      </c>
      <c r="BP314" s="7"/>
      <c r="BQ314" s="7">
        <v>0</v>
      </c>
      <c r="BR314" s="7"/>
      <c r="BS314" s="7">
        <v>0</v>
      </c>
      <c r="BT314" s="7"/>
      <c r="BU314" s="7">
        <v>0</v>
      </c>
      <c r="BV314" s="7"/>
      <c r="BW314" s="7">
        <v>0</v>
      </c>
      <c r="BX314" s="7"/>
      <c r="BY314" s="7">
        <v>0</v>
      </c>
      <c r="BZ314" s="7"/>
      <c r="CA314" s="7">
        <v>0</v>
      </c>
      <c r="CB314" s="7"/>
      <c r="CC314" s="7">
        <v>0</v>
      </c>
      <c r="CD314" s="7"/>
      <c r="CE314" s="7">
        <v>0</v>
      </c>
    </row>
    <row r="315" spans="1:83">
      <c r="A315" s="4" t="s">
        <v>358</v>
      </c>
      <c r="B315" s="6">
        <v>209</v>
      </c>
      <c r="C315" s="7">
        <v>2.18225756781107E-4</v>
      </c>
      <c r="D315" s="7"/>
      <c r="E315" s="7">
        <v>2.18225756781107E-4</v>
      </c>
      <c r="F315" s="7"/>
      <c r="G315" s="7">
        <v>2.18225756781107E-4</v>
      </c>
      <c r="H315" s="7"/>
      <c r="I315" s="7">
        <v>2.18225756781107E-4</v>
      </c>
      <c r="J315" s="7"/>
      <c r="K315" s="7">
        <v>2.18225756781107E-4</v>
      </c>
      <c r="L315" s="7"/>
      <c r="M315" s="7">
        <v>2.1579782273291101E-4</v>
      </c>
      <c r="N315" s="7"/>
      <c r="O315" s="7">
        <v>2.1579782273291101E-4</v>
      </c>
      <c r="P315" s="7"/>
      <c r="Q315" s="7">
        <v>2.12983140614848E-4</v>
      </c>
      <c r="R315" s="7"/>
      <c r="S315" s="7">
        <v>2.0981614577009899E-4</v>
      </c>
      <c r="T315" s="7"/>
      <c r="U315" s="7">
        <v>2.07057149433943E-4</v>
      </c>
      <c r="V315" s="7"/>
      <c r="W315" s="7">
        <v>1.4565625881181199E-4</v>
      </c>
      <c r="X315" s="7"/>
      <c r="Y315" s="7">
        <v>1.23941626384552E-4</v>
      </c>
      <c r="Z315" s="7"/>
      <c r="AA315" s="7">
        <v>1.00472274784769E-4</v>
      </c>
      <c r="AB315" s="7"/>
      <c r="AC315" s="7">
        <v>1.00472274784769E-4</v>
      </c>
      <c r="AD315" s="7"/>
      <c r="AE315" s="7">
        <v>7.9074280920012603E-5</v>
      </c>
      <c r="AF315" s="7"/>
      <c r="AG315" s="7">
        <v>7.8361961510156004E-5</v>
      </c>
      <c r="AH315" s="7"/>
      <c r="AI315" s="7">
        <v>6.9410991716439195E-5</v>
      </c>
      <c r="AJ315" s="7"/>
      <c r="AK315" s="7">
        <v>5.9235589731699798E-5</v>
      </c>
      <c r="AL315" s="7"/>
      <c r="AM315" s="7">
        <v>5.0902614784607399E-5</v>
      </c>
      <c r="AN315" s="7"/>
      <c r="AO315" s="7">
        <v>4.5720349694573397E-5</v>
      </c>
      <c r="AP315" s="7"/>
      <c r="AQ315" s="7">
        <v>4.0408202582104802E-5</v>
      </c>
      <c r="AR315" s="7"/>
      <c r="AS315" s="7">
        <v>3.1382035994120403E-5</v>
      </c>
      <c r="AT315" s="7"/>
      <c r="AU315" s="7">
        <v>1.3485555960039199E-5</v>
      </c>
      <c r="AV315" s="7"/>
      <c r="AW315" s="7">
        <v>7.2394867480095703E-6</v>
      </c>
      <c r="AX315" s="7"/>
      <c r="AY315" s="7">
        <v>1.1843899949093599E-6</v>
      </c>
      <c r="AZ315" s="7"/>
      <c r="BA315" s="7">
        <v>0</v>
      </c>
      <c r="BB315" s="7"/>
      <c r="BC315" s="7">
        <v>0</v>
      </c>
      <c r="BD315" s="7"/>
      <c r="BE315" s="7">
        <v>0</v>
      </c>
      <c r="BF315" s="7"/>
      <c r="BG315" s="7">
        <v>0</v>
      </c>
      <c r="BH315" s="7"/>
      <c r="BI315" s="7">
        <v>0</v>
      </c>
      <c r="BJ315" s="7"/>
      <c r="BK315" s="7">
        <v>0</v>
      </c>
      <c r="BL315" s="7"/>
      <c r="BM315" s="7">
        <v>0</v>
      </c>
      <c r="BN315" s="7"/>
      <c r="BO315" s="7">
        <v>0</v>
      </c>
      <c r="BP315" s="7"/>
      <c r="BQ315" s="7">
        <v>0</v>
      </c>
      <c r="BR315" s="7"/>
      <c r="BS315" s="7">
        <v>0</v>
      </c>
      <c r="BT315" s="7"/>
      <c r="BU315" s="7">
        <v>0</v>
      </c>
      <c r="BV315" s="7"/>
      <c r="BW315" s="7">
        <v>0</v>
      </c>
      <c r="BX315" s="7"/>
      <c r="BY315" s="7">
        <v>0</v>
      </c>
      <c r="BZ315" s="7"/>
      <c r="CA315" s="7">
        <v>0</v>
      </c>
      <c r="CB315" s="7"/>
      <c r="CC315" s="7">
        <v>0</v>
      </c>
      <c r="CD315" s="7"/>
      <c r="CE315" s="7">
        <v>0</v>
      </c>
    </row>
    <row r="316" spans="1:83">
      <c r="A316" s="4" t="s">
        <v>359</v>
      </c>
      <c r="B316" s="6">
        <v>885</v>
      </c>
      <c r="C316" s="7">
        <v>2.0921173429834199E-4</v>
      </c>
      <c r="D316" s="7"/>
      <c r="E316" s="7">
        <v>2.0921173429834199E-4</v>
      </c>
      <c r="F316" s="7"/>
      <c r="G316" s="7">
        <v>2.0921173429834199E-4</v>
      </c>
      <c r="H316" s="7"/>
      <c r="I316" s="7">
        <v>2.0921173429834199E-4</v>
      </c>
      <c r="J316" s="7"/>
      <c r="K316" s="7">
        <v>2.0921173429834199E-4</v>
      </c>
      <c r="L316" s="7"/>
      <c r="M316" s="7">
        <v>2.0921173429834199E-4</v>
      </c>
      <c r="N316" s="7"/>
      <c r="O316" s="7">
        <v>2.0921173429834199E-4</v>
      </c>
      <c r="P316" s="7"/>
      <c r="Q316" s="7">
        <v>2.0921173429834199E-4</v>
      </c>
      <c r="R316" s="7"/>
      <c r="S316" s="7">
        <v>2.0921173429834199E-4</v>
      </c>
      <c r="T316" s="7"/>
      <c r="U316" s="7">
        <v>2.0921173429834199E-4</v>
      </c>
      <c r="V316" s="7"/>
      <c r="W316" s="7">
        <v>2.0921173429834199E-4</v>
      </c>
      <c r="X316" s="7"/>
      <c r="Y316" s="7">
        <v>1.6132186241499E-4</v>
      </c>
      <c r="Z316" s="7"/>
      <c r="AA316" s="7">
        <v>1.6132186241499E-4</v>
      </c>
      <c r="AB316" s="7"/>
      <c r="AC316" s="7">
        <v>1.1870860518446101E-4</v>
      </c>
      <c r="AD316" s="7"/>
      <c r="AE316" s="7">
        <v>1.18515889753485E-4</v>
      </c>
      <c r="AF316" s="7"/>
      <c r="AG316" s="7">
        <v>1.10522634533092E-4</v>
      </c>
      <c r="AH316" s="7"/>
      <c r="AI316" s="7">
        <v>9.4358568325284898E-5</v>
      </c>
      <c r="AJ316" s="7"/>
      <c r="AK316" s="7">
        <v>7.0000802802087307E-5</v>
      </c>
      <c r="AL316" s="7"/>
      <c r="AM316" s="7">
        <v>6.3179412839651204E-5</v>
      </c>
      <c r="AN316" s="7"/>
      <c r="AO316" s="7">
        <v>5.8215437287981898E-5</v>
      </c>
      <c r="AP316" s="7"/>
      <c r="AQ316" s="7">
        <v>5.1022012889270902E-5</v>
      </c>
      <c r="AR316" s="7"/>
      <c r="AS316" s="7">
        <v>3.8265382436967403E-5</v>
      </c>
      <c r="AT316" s="7"/>
      <c r="AU316" s="7">
        <v>2.0438615037259599E-5</v>
      </c>
      <c r="AV316" s="7"/>
      <c r="AW316" s="7">
        <v>1.5869435214680799E-6</v>
      </c>
      <c r="AX316" s="7"/>
      <c r="AY316" s="7">
        <v>0</v>
      </c>
      <c r="AZ316" s="7"/>
      <c r="BA316" s="7">
        <v>0</v>
      </c>
      <c r="BB316" s="7"/>
      <c r="BC316" s="7">
        <v>0</v>
      </c>
      <c r="BD316" s="7"/>
      <c r="BE316" s="7">
        <v>0</v>
      </c>
      <c r="BF316" s="7"/>
      <c r="BG316" s="7">
        <v>0</v>
      </c>
      <c r="BH316" s="7"/>
      <c r="BI316" s="7">
        <v>0</v>
      </c>
      <c r="BJ316" s="7"/>
      <c r="BK316" s="7">
        <v>0</v>
      </c>
      <c r="BL316" s="7"/>
      <c r="BM316" s="7">
        <v>0</v>
      </c>
      <c r="BN316" s="7"/>
      <c r="BO316" s="7">
        <v>0</v>
      </c>
      <c r="BP316" s="7"/>
      <c r="BQ316" s="7">
        <v>0</v>
      </c>
      <c r="BR316" s="7"/>
      <c r="BS316" s="7">
        <v>0</v>
      </c>
      <c r="BT316" s="7"/>
      <c r="BU316" s="7">
        <v>0</v>
      </c>
      <c r="BV316" s="7"/>
      <c r="BW316" s="7">
        <v>0</v>
      </c>
      <c r="BX316" s="7"/>
      <c r="BY316" s="7">
        <v>0</v>
      </c>
      <c r="BZ316" s="7"/>
      <c r="CA316" s="7">
        <v>0</v>
      </c>
      <c r="CB316" s="7"/>
      <c r="CC316" s="7">
        <v>0</v>
      </c>
      <c r="CD316" s="7"/>
      <c r="CE316" s="7">
        <v>0</v>
      </c>
    </row>
    <row r="317" spans="1:83">
      <c r="A317" s="4" t="s">
        <v>360</v>
      </c>
      <c r="B317" s="6">
        <v>547</v>
      </c>
      <c r="C317" s="7">
        <v>2.4574573483596802E-4</v>
      </c>
      <c r="D317" s="7"/>
      <c r="E317" s="7">
        <v>2.4574573483596802E-4</v>
      </c>
      <c r="F317" s="7"/>
      <c r="G317" s="7">
        <v>2.4574573483596802E-4</v>
      </c>
      <c r="H317" s="7"/>
      <c r="I317" s="7">
        <v>2.4574573483596802E-4</v>
      </c>
      <c r="J317" s="7"/>
      <c r="K317" s="7">
        <v>2.4574573483596802E-4</v>
      </c>
      <c r="L317" s="7"/>
      <c r="M317" s="7">
        <v>2.4574573483596802E-4</v>
      </c>
      <c r="N317" s="7"/>
      <c r="O317" s="7">
        <v>2.4574573483596802E-4</v>
      </c>
      <c r="P317" s="7"/>
      <c r="Q317" s="7">
        <v>2.4574573483596802E-4</v>
      </c>
      <c r="R317" s="7"/>
      <c r="S317" s="7">
        <v>2.4574573483596802E-4</v>
      </c>
      <c r="T317" s="7"/>
      <c r="U317" s="7">
        <v>2.4574573483596802E-4</v>
      </c>
      <c r="V317" s="7"/>
      <c r="W317" s="7">
        <v>2.4574573483596802E-4</v>
      </c>
      <c r="X317" s="7"/>
      <c r="Y317" s="7">
        <v>1.21616168430065E-4</v>
      </c>
      <c r="Z317" s="7"/>
      <c r="AA317" s="7">
        <v>1.21616168430065E-4</v>
      </c>
      <c r="AB317" s="7"/>
      <c r="AC317" s="7">
        <v>7.6704984204553105E-5</v>
      </c>
      <c r="AD317" s="7"/>
      <c r="AE317" s="7">
        <v>7.1259141585307406E-5</v>
      </c>
      <c r="AF317" s="7"/>
      <c r="AG317" s="7">
        <v>6.05238338752305E-5</v>
      </c>
      <c r="AH317" s="7"/>
      <c r="AI317" s="7">
        <v>5.2478535896008099E-5</v>
      </c>
      <c r="AJ317" s="7"/>
      <c r="AK317" s="7">
        <v>4.5910127898300497E-5</v>
      </c>
      <c r="AL317" s="7"/>
      <c r="AM317" s="7">
        <v>4.0913099735617002E-5</v>
      </c>
      <c r="AN317" s="7"/>
      <c r="AO317" s="7">
        <v>3.73131610917653E-5</v>
      </c>
      <c r="AP317" s="7"/>
      <c r="AQ317" s="7">
        <v>3.3731470477598503E-5</v>
      </c>
      <c r="AR317" s="7"/>
      <c r="AS317" s="7">
        <v>2.9745819266793099E-5</v>
      </c>
      <c r="AT317" s="7"/>
      <c r="AU317" s="7">
        <v>2.5855800646916E-5</v>
      </c>
      <c r="AV317" s="7"/>
      <c r="AW317" s="7">
        <v>2.2573710569797001E-5</v>
      </c>
      <c r="AX317" s="7"/>
      <c r="AY317" s="7">
        <v>1.97036433463762E-5</v>
      </c>
      <c r="AZ317" s="7"/>
      <c r="BA317" s="7">
        <v>1.6536061922965601E-5</v>
      </c>
      <c r="BB317" s="7"/>
      <c r="BC317" s="7">
        <v>1.25284019597801E-5</v>
      </c>
      <c r="BD317" s="7"/>
      <c r="BE317" s="7">
        <v>8.3207399446019099E-6</v>
      </c>
      <c r="BF317" s="7"/>
      <c r="BG317" s="7">
        <v>4.3219353042688798E-6</v>
      </c>
      <c r="BH317" s="7"/>
      <c r="BI317" s="7">
        <v>2.31754380594035E-6</v>
      </c>
      <c r="BJ317" s="7"/>
      <c r="BK317" s="7">
        <v>1.2765968090942601E-6</v>
      </c>
      <c r="BL317" s="7"/>
      <c r="BM317" s="7">
        <v>4.50465262215969E-7</v>
      </c>
      <c r="BN317" s="7"/>
      <c r="BO317" s="7">
        <v>5.7700303377061098E-8</v>
      </c>
      <c r="BP317" s="7"/>
      <c r="BQ317" s="7">
        <v>8.6256641251145594E-9</v>
      </c>
      <c r="BR317" s="7"/>
      <c r="BS317" s="7">
        <v>0</v>
      </c>
      <c r="BT317" s="7"/>
      <c r="BU317" s="7">
        <v>0</v>
      </c>
      <c r="BV317" s="7"/>
      <c r="BW317" s="7">
        <v>0</v>
      </c>
      <c r="BX317" s="7"/>
      <c r="BY317" s="7">
        <v>0</v>
      </c>
      <c r="BZ317" s="7"/>
      <c r="CA317" s="7">
        <v>0</v>
      </c>
      <c r="CB317" s="7"/>
      <c r="CC317" s="7">
        <v>0</v>
      </c>
      <c r="CD317" s="7"/>
      <c r="CE317" s="7">
        <v>0</v>
      </c>
    </row>
    <row r="318" spans="1:83">
      <c r="A318" s="4" t="s">
        <v>361</v>
      </c>
      <c r="B318" s="6">
        <v>114</v>
      </c>
      <c r="C318" s="7">
        <v>6.4558485863511596E-4</v>
      </c>
      <c r="D318" s="7">
        <v>1.45536580554739E-3</v>
      </c>
      <c r="E318" s="7">
        <v>6.4558485863511596E-4</v>
      </c>
      <c r="F318" s="7">
        <v>1.45536580554739E-3</v>
      </c>
      <c r="G318" s="7">
        <v>6.4558485863511596E-4</v>
      </c>
      <c r="H318" s="7">
        <v>1.45536580554739E-3</v>
      </c>
      <c r="I318" s="7">
        <v>6.4558485863511596E-4</v>
      </c>
      <c r="J318" s="7">
        <v>1.45536580554739E-3</v>
      </c>
      <c r="K318" s="7">
        <v>6.4558485863511596E-4</v>
      </c>
      <c r="L318" s="7">
        <v>1.45536580554739E-3</v>
      </c>
      <c r="M318" s="7">
        <v>6.4558485863511596E-4</v>
      </c>
      <c r="N318" s="7">
        <v>1.45536580554739E-3</v>
      </c>
      <c r="O318" s="7">
        <v>6.4558485863511596E-4</v>
      </c>
      <c r="P318" s="7">
        <v>1.45536580554739E-3</v>
      </c>
      <c r="Q318" s="7">
        <v>6.4558485863511596E-4</v>
      </c>
      <c r="R318" s="7">
        <v>1.45536580554739E-3</v>
      </c>
      <c r="S318" s="7">
        <v>6.4558485863511596E-4</v>
      </c>
      <c r="T318" s="7">
        <v>1.45536580554739E-3</v>
      </c>
      <c r="U318" s="7">
        <v>6.4558485863511596E-4</v>
      </c>
      <c r="V318" s="7">
        <v>1.45536580554739E-3</v>
      </c>
      <c r="W318" s="7">
        <v>6.4558485863511596E-4</v>
      </c>
      <c r="X318" s="7">
        <v>1.45536580554739E-3</v>
      </c>
      <c r="Y318" s="7">
        <v>6.4558485863511596E-4</v>
      </c>
      <c r="Z318" s="7">
        <v>1.45536580554739E-3</v>
      </c>
      <c r="AA318" s="7">
        <v>6.4558485863511596E-4</v>
      </c>
      <c r="AB318" s="7">
        <v>1.45536580554739E-3</v>
      </c>
      <c r="AC318" s="7">
        <v>6.4558485863511596E-4</v>
      </c>
      <c r="AD318" s="7">
        <v>1.45536580554739E-3</v>
      </c>
      <c r="AE318" s="7">
        <v>6.2287109539475795E-4</v>
      </c>
      <c r="AF318" s="7">
        <v>1.45536580554739E-3</v>
      </c>
      <c r="AG318" s="7">
        <v>6.2287109539475795E-4</v>
      </c>
      <c r="AH318" s="7">
        <v>1.45536580554739E-3</v>
      </c>
      <c r="AI318" s="7">
        <v>6.22728285028283E-4</v>
      </c>
      <c r="AJ318" s="7">
        <v>1.28078892521708E-3</v>
      </c>
      <c r="AK318" s="7">
        <v>6.1692351268145904E-4</v>
      </c>
      <c r="AL318" s="7">
        <v>1.1259574142828399E-3</v>
      </c>
      <c r="AM318" s="7">
        <v>6.1002187907767305E-4</v>
      </c>
      <c r="AN318" s="7">
        <v>9.875493862594501E-4</v>
      </c>
      <c r="AO318" s="7">
        <v>5.9653855279271197E-4</v>
      </c>
      <c r="AP318" s="7">
        <v>8.5632949393572801E-4</v>
      </c>
      <c r="AQ318" s="7">
        <v>5.9031903847740405E-4</v>
      </c>
      <c r="AR318" s="7">
        <v>7.0631776127287095E-4</v>
      </c>
      <c r="AS318" s="7">
        <v>5.60051690755831E-4</v>
      </c>
      <c r="AT318" s="7">
        <v>5.0330241668473095E-4</v>
      </c>
      <c r="AU318" s="7">
        <v>5.4244154711758697E-4</v>
      </c>
      <c r="AV318" s="7">
        <v>2.80810285943506E-4</v>
      </c>
      <c r="AW318" s="7">
        <v>4.9821308546401603E-4</v>
      </c>
      <c r="AX318" s="7">
        <v>1.16140034326745E-4</v>
      </c>
      <c r="AY318" s="7">
        <v>4.7691349515178999E-4</v>
      </c>
      <c r="AZ318" s="7">
        <v>3.2263966064954398E-5</v>
      </c>
      <c r="BA318" s="7">
        <v>4.1709994432302899E-4</v>
      </c>
      <c r="BB318" s="7">
        <v>4.3098580348510699E-6</v>
      </c>
      <c r="BC318" s="7">
        <v>3.3073583864217E-4</v>
      </c>
      <c r="BD318" s="7">
        <v>0</v>
      </c>
      <c r="BE318" s="7">
        <v>2.4261680300643901E-4</v>
      </c>
      <c r="BF318" s="7">
        <v>0</v>
      </c>
      <c r="BG318" s="7">
        <v>1.5339595756733599E-4</v>
      </c>
      <c r="BH318" s="7">
        <v>0</v>
      </c>
      <c r="BI318" s="7">
        <v>5.6122532079962401E-5</v>
      </c>
      <c r="BJ318" s="7">
        <v>0</v>
      </c>
      <c r="BK318" s="7">
        <v>1.4139685599555001E-5</v>
      </c>
      <c r="BL318" s="7">
        <v>0</v>
      </c>
      <c r="BM318" s="7">
        <v>1.43044291157264E-6</v>
      </c>
      <c r="BN318" s="7">
        <v>0</v>
      </c>
      <c r="BO318" s="7">
        <v>0</v>
      </c>
      <c r="BP318" s="7">
        <v>0</v>
      </c>
      <c r="BQ318" s="7">
        <v>0</v>
      </c>
      <c r="BR318" s="7">
        <v>0</v>
      </c>
      <c r="BS318" s="7">
        <v>0</v>
      </c>
      <c r="BT318" s="7">
        <v>0</v>
      </c>
      <c r="BU318" s="7">
        <v>0</v>
      </c>
      <c r="BV318" s="7">
        <v>0</v>
      </c>
      <c r="BW318" s="7">
        <v>0</v>
      </c>
      <c r="BX318" s="7">
        <v>0</v>
      </c>
      <c r="BY318" s="7">
        <v>0</v>
      </c>
      <c r="BZ318" s="7">
        <v>0</v>
      </c>
      <c r="CA318" s="7">
        <v>0</v>
      </c>
      <c r="CB318" s="7">
        <v>0</v>
      </c>
      <c r="CC318" s="7">
        <v>0</v>
      </c>
      <c r="CD318" s="7"/>
      <c r="CE318" s="7">
        <v>0</v>
      </c>
    </row>
    <row r="319" spans="1:83">
      <c r="A319" s="4" t="s">
        <v>362</v>
      </c>
      <c r="B319" s="6">
        <v>113</v>
      </c>
      <c r="C319" s="7">
        <v>6.0115567003589203E-4</v>
      </c>
      <c r="D319" s="7">
        <v>1.5563398116757101E-3</v>
      </c>
      <c r="E319" s="7">
        <v>6.0115567003589203E-4</v>
      </c>
      <c r="F319" s="7">
        <v>1.5563398116757101E-3</v>
      </c>
      <c r="G319" s="7">
        <v>6.0115567003589203E-4</v>
      </c>
      <c r="H319" s="7">
        <v>1.5563398116757101E-3</v>
      </c>
      <c r="I319" s="7">
        <v>6.0115567003589203E-4</v>
      </c>
      <c r="J319" s="7">
        <v>1.5563398116757101E-3</v>
      </c>
      <c r="K319" s="7">
        <v>6.0115567003589203E-4</v>
      </c>
      <c r="L319" s="7">
        <v>1.5563398116757101E-3</v>
      </c>
      <c r="M319" s="7">
        <v>6.0115567003589203E-4</v>
      </c>
      <c r="N319" s="7">
        <v>1.5563398116757101E-3</v>
      </c>
      <c r="O319" s="7">
        <v>6.0115567003589203E-4</v>
      </c>
      <c r="P319" s="7">
        <v>1.5563398116757101E-3</v>
      </c>
      <c r="Q319" s="7">
        <v>6.0115567003589203E-4</v>
      </c>
      <c r="R319" s="7">
        <v>1.5563398116757101E-3</v>
      </c>
      <c r="S319" s="7">
        <v>6.0115567003589203E-4</v>
      </c>
      <c r="T319" s="7">
        <v>1.5563398116757101E-3</v>
      </c>
      <c r="U319" s="7">
        <v>6.0115567003589203E-4</v>
      </c>
      <c r="V319" s="7">
        <v>1.5563398116757101E-3</v>
      </c>
      <c r="W319" s="7">
        <v>6.0115567003589203E-4</v>
      </c>
      <c r="X319" s="7">
        <v>1.5563398116757101E-3</v>
      </c>
      <c r="Y319" s="7">
        <v>6.0115567003589203E-4</v>
      </c>
      <c r="Z319" s="7">
        <v>1.5563398116757101E-3</v>
      </c>
      <c r="AA319" s="7">
        <v>6.0115567003589203E-4</v>
      </c>
      <c r="AB319" s="7">
        <v>1.5563398116757101E-3</v>
      </c>
      <c r="AC319" s="7">
        <v>6.0115567003589203E-4</v>
      </c>
      <c r="AD319" s="7">
        <v>1.5311231512489299E-3</v>
      </c>
      <c r="AE319" s="7">
        <v>5.9998036251683899E-4</v>
      </c>
      <c r="AF319" s="7">
        <v>1.42999446844944E-3</v>
      </c>
      <c r="AG319" s="7">
        <v>5.90435839427782E-4</v>
      </c>
      <c r="AH319" s="7">
        <v>1.2190069116642401E-3</v>
      </c>
      <c r="AI319" s="7">
        <v>5.85036185344052E-4</v>
      </c>
      <c r="AJ319" s="7">
        <v>8.6710153609258905E-4</v>
      </c>
      <c r="AK319" s="7">
        <v>5.5243024648079597E-4</v>
      </c>
      <c r="AL319" s="7">
        <v>5.9120860857130898E-4</v>
      </c>
      <c r="AM319" s="7">
        <v>5.1614194811196797E-4</v>
      </c>
      <c r="AN319" s="7">
        <v>4.7508536689343798E-4</v>
      </c>
      <c r="AO319" s="7">
        <v>4.8247016823342701E-4</v>
      </c>
      <c r="AP319" s="7">
        <v>4.1798021900028501E-4</v>
      </c>
      <c r="AQ319" s="7">
        <v>4.6312276794282598E-4</v>
      </c>
      <c r="AR319" s="7">
        <v>3.71471139389516E-4</v>
      </c>
      <c r="AS319" s="7">
        <v>4.1754467308266501E-4</v>
      </c>
      <c r="AT319" s="7">
        <v>3.0187464037889601E-4</v>
      </c>
      <c r="AU319" s="7">
        <v>4.1017381395453301E-4</v>
      </c>
      <c r="AV319" s="7">
        <v>1.88624170928348E-4</v>
      </c>
      <c r="AW319" s="7">
        <v>3.7675352194171502E-4</v>
      </c>
      <c r="AX319" s="7">
        <v>8.6709830421885905E-5</v>
      </c>
      <c r="AY319" s="7">
        <v>3.6188128467181101E-4</v>
      </c>
      <c r="AZ319" s="7">
        <v>2.76819127203093E-5</v>
      </c>
      <c r="BA319" s="7">
        <v>3.1974918703966E-4</v>
      </c>
      <c r="BB319" s="7">
        <v>4.3098580348510699E-6</v>
      </c>
      <c r="BC319" s="7">
        <v>2.46651140833032E-4</v>
      </c>
      <c r="BD319" s="7">
        <v>0</v>
      </c>
      <c r="BE319" s="7">
        <v>1.69090123936077E-4</v>
      </c>
      <c r="BF319" s="7">
        <v>0</v>
      </c>
      <c r="BG319" s="7">
        <v>9.3569185448167197E-5</v>
      </c>
      <c r="BH319" s="7">
        <v>0</v>
      </c>
      <c r="BI319" s="7">
        <v>4.4949648296441601E-5</v>
      </c>
      <c r="BJ319" s="7">
        <v>0</v>
      </c>
      <c r="BK319" s="7">
        <v>1.2642941940829099E-5</v>
      </c>
      <c r="BL319" s="7">
        <v>0</v>
      </c>
      <c r="BM319" s="7">
        <v>1.43044291157264E-6</v>
      </c>
      <c r="BN319" s="7">
        <v>0</v>
      </c>
      <c r="BO319" s="7">
        <v>0</v>
      </c>
      <c r="BP319" s="7">
        <v>0</v>
      </c>
      <c r="BQ319" s="7">
        <v>0</v>
      </c>
      <c r="BR319" s="7">
        <v>0</v>
      </c>
      <c r="BS319" s="7">
        <v>0</v>
      </c>
      <c r="BT319" s="7">
        <v>0</v>
      </c>
      <c r="BU319" s="7">
        <v>0</v>
      </c>
      <c r="BV319" s="7">
        <v>0</v>
      </c>
      <c r="BW319" s="7">
        <v>0</v>
      </c>
      <c r="BX319" s="7">
        <v>0</v>
      </c>
      <c r="BY319" s="7">
        <v>0</v>
      </c>
      <c r="BZ319" s="7">
        <v>0</v>
      </c>
      <c r="CA319" s="7">
        <v>0</v>
      </c>
      <c r="CB319" s="7">
        <v>0</v>
      </c>
      <c r="CC319" s="7">
        <v>0</v>
      </c>
      <c r="CD319" s="7"/>
      <c r="CE319" s="7">
        <v>0</v>
      </c>
    </row>
    <row r="320" spans="1:83">
      <c r="A320" s="4" t="s">
        <v>363</v>
      </c>
      <c r="B320" s="6">
        <v>210</v>
      </c>
      <c r="C320" s="7">
        <v>3.9431836898547699E-4</v>
      </c>
      <c r="D320" s="7"/>
      <c r="E320" s="7">
        <v>3.9431836898547699E-4</v>
      </c>
      <c r="F320" s="7"/>
      <c r="G320" s="7">
        <v>3.9431836898547699E-4</v>
      </c>
      <c r="H320" s="7"/>
      <c r="I320" s="7">
        <v>3.9431836898547699E-4</v>
      </c>
      <c r="J320" s="7"/>
      <c r="K320" s="7">
        <v>3.9431836898547699E-4</v>
      </c>
      <c r="L320" s="7"/>
      <c r="M320" s="7">
        <v>3.9431836898547699E-4</v>
      </c>
      <c r="N320" s="7"/>
      <c r="O320" s="7">
        <v>3.9431836898547699E-4</v>
      </c>
      <c r="P320" s="7"/>
      <c r="Q320" s="7">
        <v>3.9431836898547699E-4</v>
      </c>
      <c r="R320" s="7"/>
      <c r="S320" s="7">
        <v>3.9431836898547699E-4</v>
      </c>
      <c r="T320" s="7"/>
      <c r="U320" s="7">
        <v>3.9431836898547699E-4</v>
      </c>
      <c r="V320" s="7"/>
      <c r="W320" s="7">
        <v>3.9431836898547699E-4</v>
      </c>
      <c r="X320" s="7"/>
      <c r="Y320" s="7">
        <v>3.9431836898547699E-4</v>
      </c>
      <c r="Z320" s="7"/>
      <c r="AA320" s="7">
        <v>3.9431836898547699E-4</v>
      </c>
      <c r="AB320" s="7"/>
      <c r="AC320" s="7">
        <v>3.9431836898547699E-4</v>
      </c>
      <c r="AD320" s="7"/>
      <c r="AE320" s="7">
        <v>3.9431836898547699E-4</v>
      </c>
      <c r="AF320" s="7"/>
      <c r="AG320" s="7">
        <v>2.14358759014749E-4</v>
      </c>
      <c r="AH320" s="7"/>
      <c r="AI320" s="7">
        <v>2.13730840485615E-4</v>
      </c>
      <c r="AJ320" s="7"/>
      <c r="AK320" s="7">
        <v>1.3592456888781801E-4</v>
      </c>
      <c r="AL320" s="7"/>
      <c r="AM320" s="7">
        <v>1.32452211396998E-4</v>
      </c>
      <c r="AN320" s="7"/>
      <c r="AO320" s="7">
        <v>1.3001282945565299E-4</v>
      </c>
      <c r="AP320" s="7"/>
      <c r="AQ320" s="7">
        <v>1.2616101562876899E-4</v>
      </c>
      <c r="AR320" s="7"/>
      <c r="AS320" s="7">
        <v>1.22696532465729E-4</v>
      </c>
      <c r="AT320" s="7"/>
      <c r="AU320" s="7">
        <v>1.18367307776926E-4</v>
      </c>
      <c r="AV320" s="7"/>
      <c r="AW320" s="7">
        <v>1.11614028445118E-4</v>
      </c>
      <c r="AX320" s="7"/>
      <c r="AY320" s="7">
        <v>9.9611053760990701E-5</v>
      </c>
      <c r="AZ320" s="7"/>
      <c r="BA320" s="7">
        <v>8.1029557053338407E-5</v>
      </c>
      <c r="BB320" s="7"/>
      <c r="BC320" s="7">
        <v>5.8028707585001301E-5</v>
      </c>
      <c r="BD320" s="7"/>
      <c r="BE320" s="7">
        <v>3.0412607408604801E-5</v>
      </c>
      <c r="BF320" s="7"/>
      <c r="BG320" s="7">
        <v>4.18001930563722E-7</v>
      </c>
      <c r="BH320" s="7"/>
      <c r="BI320" s="7">
        <v>0</v>
      </c>
      <c r="BJ320" s="7"/>
      <c r="BK320" s="7">
        <v>0</v>
      </c>
      <c r="BL320" s="7"/>
      <c r="BM320" s="7">
        <v>0</v>
      </c>
      <c r="BN320" s="7"/>
      <c r="BO320" s="7">
        <v>0</v>
      </c>
      <c r="BP320" s="7"/>
      <c r="BQ320" s="7">
        <v>0</v>
      </c>
      <c r="BR320" s="7"/>
      <c r="BS320" s="7">
        <v>0</v>
      </c>
      <c r="BT320" s="7"/>
      <c r="BU320" s="7">
        <v>0</v>
      </c>
      <c r="BV320" s="7"/>
      <c r="BW320" s="7">
        <v>0</v>
      </c>
      <c r="BX320" s="7"/>
      <c r="BY320" s="7">
        <v>0</v>
      </c>
      <c r="BZ320" s="7"/>
      <c r="CA320" s="7">
        <v>0</v>
      </c>
      <c r="CB320" s="7"/>
      <c r="CC320" s="7">
        <v>0</v>
      </c>
      <c r="CD320" s="7"/>
      <c r="CE320" s="7">
        <v>0</v>
      </c>
    </row>
    <row r="321" spans="1:83">
      <c r="A321" s="4" t="s">
        <v>364</v>
      </c>
      <c r="B321" s="6">
        <v>664</v>
      </c>
      <c r="C321" s="7">
        <v>1.5567983882643199E-4</v>
      </c>
      <c r="D321" s="7"/>
      <c r="E321" s="7">
        <v>1.5567983882643199E-4</v>
      </c>
      <c r="F321" s="7"/>
      <c r="G321" s="7">
        <v>1.5567983882643199E-4</v>
      </c>
      <c r="H321" s="7"/>
      <c r="I321" s="7">
        <v>1.5567983882643199E-4</v>
      </c>
      <c r="J321" s="7"/>
      <c r="K321" s="7">
        <v>1.5567983882643199E-4</v>
      </c>
      <c r="L321" s="7"/>
      <c r="M321" s="7">
        <v>1.5567983882643199E-4</v>
      </c>
      <c r="N321" s="7"/>
      <c r="O321" s="7">
        <v>1.5567983882643199E-4</v>
      </c>
      <c r="P321" s="7"/>
      <c r="Q321" s="7">
        <v>1.5567983882643199E-4</v>
      </c>
      <c r="R321" s="7"/>
      <c r="S321" s="7">
        <v>1.5567983882643199E-4</v>
      </c>
      <c r="T321" s="7"/>
      <c r="U321" s="7">
        <v>1.5567983882643199E-4</v>
      </c>
      <c r="V321" s="7"/>
      <c r="W321" s="7">
        <v>1.5567983882643199E-4</v>
      </c>
      <c r="X321" s="7"/>
      <c r="Y321" s="7">
        <v>1.25927585896131E-4</v>
      </c>
      <c r="Z321" s="7"/>
      <c r="AA321" s="7">
        <v>1.2178057899169101E-4</v>
      </c>
      <c r="AB321" s="7"/>
      <c r="AC321" s="7">
        <v>1.01702630621912E-4</v>
      </c>
      <c r="AD321" s="7"/>
      <c r="AE321" s="7">
        <v>9.6324334488946599E-5</v>
      </c>
      <c r="AF321" s="7"/>
      <c r="AG321" s="7">
        <v>8.6395690934266603E-5</v>
      </c>
      <c r="AH321" s="7"/>
      <c r="AI321" s="7">
        <v>7.8626245874230605E-5</v>
      </c>
      <c r="AJ321" s="7"/>
      <c r="AK321" s="7">
        <v>7.0652563711285198E-5</v>
      </c>
      <c r="AL321" s="7"/>
      <c r="AM321" s="7">
        <v>6.3560172806888504E-5</v>
      </c>
      <c r="AN321" s="7"/>
      <c r="AO321" s="7">
        <v>5.5546613545915401E-5</v>
      </c>
      <c r="AP321" s="7"/>
      <c r="AQ321" s="7">
        <v>4.7467620590567899E-5</v>
      </c>
      <c r="AR321" s="7"/>
      <c r="AS321" s="7">
        <v>3.8519842192968903E-5</v>
      </c>
      <c r="AT321" s="7"/>
      <c r="AU321" s="7">
        <v>3.02385985300655E-5</v>
      </c>
      <c r="AV321" s="7"/>
      <c r="AW321" s="7">
        <v>2.3456291501290602E-5</v>
      </c>
      <c r="AX321" s="7"/>
      <c r="AY321" s="7">
        <v>1.7200651671195201E-5</v>
      </c>
      <c r="AZ321" s="7"/>
      <c r="BA321" s="7">
        <v>1.12397992822906E-5</v>
      </c>
      <c r="BB321" s="7"/>
      <c r="BC321" s="7">
        <v>6.9526867092980297E-6</v>
      </c>
      <c r="BD321" s="7"/>
      <c r="BE321" s="7">
        <v>5.3761274990609499E-6</v>
      </c>
      <c r="BF321" s="7"/>
      <c r="BG321" s="7">
        <v>4.2253305501423804E-6</v>
      </c>
      <c r="BH321" s="7"/>
      <c r="BI321" s="7">
        <v>2.74575292404764E-6</v>
      </c>
      <c r="BJ321" s="7"/>
      <c r="BK321" s="7">
        <v>1.1045562726873901E-6</v>
      </c>
      <c r="BL321" s="7"/>
      <c r="BM321" s="7">
        <v>1.5810561855233101E-7</v>
      </c>
      <c r="BN321" s="7"/>
      <c r="BO321" s="7">
        <v>3.0908283916516299E-8</v>
      </c>
      <c r="BP321" s="7"/>
      <c r="BQ321" s="7">
        <v>2.98579373432569E-12</v>
      </c>
      <c r="BR321" s="7"/>
      <c r="BS321" s="7">
        <v>0</v>
      </c>
      <c r="BT321" s="7"/>
      <c r="BU321" s="7">
        <v>0</v>
      </c>
      <c r="BV321" s="7"/>
      <c r="BW321" s="7">
        <v>0</v>
      </c>
      <c r="BX321" s="7"/>
      <c r="BY321" s="7">
        <v>0</v>
      </c>
      <c r="BZ321" s="7"/>
      <c r="CA321" s="7">
        <v>0</v>
      </c>
      <c r="CB321" s="7"/>
      <c r="CC321" s="7">
        <v>0</v>
      </c>
      <c r="CD321" s="7"/>
      <c r="CE321" s="7">
        <v>0</v>
      </c>
    </row>
    <row r="322" spans="1:83">
      <c r="A322" s="4" t="s">
        <v>365</v>
      </c>
      <c r="B322" s="6">
        <v>115</v>
      </c>
      <c r="C322" s="7">
        <v>1.07421950951236E-3</v>
      </c>
      <c r="D322" s="7">
        <v>9.2107582005835904E-4</v>
      </c>
      <c r="E322" s="7">
        <v>1.07421950951236E-3</v>
      </c>
      <c r="F322" s="7">
        <v>9.2107582005835904E-4</v>
      </c>
      <c r="G322" s="7">
        <v>1.07421950951236E-3</v>
      </c>
      <c r="H322" s="7">
        <v>9.2107582005835904E-4</v>
      </c>
      <c r="I322" s="7">
        <v>1.07421950951236E-3</v>
      </c>
      <c r="J322" s="7">
        <v>9.2107582005835904E-4</v>
      </c>
      <c r="K322" s="7">
        <v>1.07421950951236E-3</v>
      </c>
      <c r="L322" s="7">
        <v>9.2107582005835904E-4</v>
      </c>
      <c r="M322" s="7">
        <v>1.07421950951236E-3</v>
      </c>
      <c r="N322" s="7">
        <v>9.2107582005835904E-4</v>
      </c>
      <c r="O322" s="7">
        <v>1.07421950951236E-3</v>
      </c>
      <c r="P322" s="7">
        <v>9.2107582005835904E-4</v>
      </c>
      <c r="Q322" s="7">
        <v>1.07421950951236E-3</v>
      </c>
      <c r="R322" s="7">
        <v>9.2107582005835904E-4</v>
      </c>
      <c r="S322" s="7">
        <v>1.07421950951236E-3</v>
      </c>
      <c r="T322" s="7">
        <v>9.2107582005835904E-4</v>
      </c>
      <c r="U322" s="7">
        <v>1.07421950951236E-3</v>
      </c>
      <c r="V322" s="7">
        <v>9.2107582005835904E-4</v>
      </c>
      <c r="W322" s="7">
        <v>1.07421950951236E-3</v>
      </c>
      <c r="X322" s="7">
        <v>9.2107582005835904E-4</v>
      </c>
      <c r="Y322" s="7">
        <v>8.3247293653258695E-4</v>
      </c>
      <c r="Z322" s="7">
        <v>9.2107582005835904E-4</v>
      </c>
      <c r="AA322" s="7">
        <v>8.3247293653258695E-4</v>
      </c>
      <c r="AB322" s="7">
        <v>9.2107582005835904E-4</v>
      </c>
      <c r="AC322" s="7">
        <v>7.4588380928260504E-4</v>
      </c>
      <c r="AD322" s="7">
        <v>9.2107582005835904E-4</v>
      </c>
      <c r="AE322" s="7">
        <v>7.36025046688112E-4</v>
      </c>
      <c r="AF322" s="7">
        <v>9.2107582005835904E-4</v>
      </c>
      <c r="AG322" s="7">
        <v>6.93099564367924E-4</v>
      </c>
      <c r="AH322" s="7">
        <v>9.0829964115832196E-4</v>
      </c>
      <c r="AI322" s="7">
        <v>6.6935927764212502E-4</v>
      </c>
      <c r="AJ322" s="7">
        <v>6.7733620177334603E-4</v>
      </c>
      <c r="AK322" s="7">
        <v>6.0951357169107805E-4</v>
      </c>
      <c r="AL322" s="7">
        <v>4.0497175691788098E-4</v>
      </c>
      <c r="AM322" s="7">
        <v>5.1348998873518596E-4</v>
      </c>
      <c r="AN322" s="7">
        <v>2.3614072879969499E-4</v>
      </c>
      <c r="AO322" s="7">
        <v>3.8996320668215599E-4</v>
      </c>
      <c r="AP322" s="7">
        <v>9.6284819373519597E-5</v>
      </c>
      <c r="AQ322" s="7">
        <v>2.8527142564995297E-4</v>
      </c>
      <c r="AR322" s="7">
        <v>3.2082828799031299E-5</v>
      </c>
      <c r="AS322" s="7">
        <v>1.9980291681165999E-4</v>
      </c>
      <c r="AT322" s="7">
        <v>6.4032577592461003E-6</v>
      </c>
      <c r="AU322" s="7">
        <v>1.4721399229292799E-4</v>
      </c>
      <c r="AV322" s="7">
        <v>0</v>
      </c>
      <c r="AW322" s="7">
        <v>9.0120830781894394E-5</v>
      </c>
      <c r="AX322" s="7">
        <v>0</v>
      </c>
      <c r="AY322" s="7">
        <v>7.6551858131827498E-5</v>
      </c>
      <c r="AZ322" s="7">
        <v>0</v>
      </c>
      <c r="BA322" s="7">
        <v>5.1697157415597799E-5</v>
      </c>
      <c r="BB322" s="7">
        <v>0</v>
      </c>
      <c r="BC322" s="7">
        <v>3.2276064777488401E-5</v>
      </c>
      <c r="BD322" s="7">
        <v>0</v>
      </c>
      <c r="BE322" s="7">
        <v>2.08344995705934E-5</v>
      </c>
      <c r="BF322" s="7">
        <v>0</v>
      </c>
      <c r="BG322" s="7">
        <v>1.3097492067411699E-5</v>
      </c>
      <c r="BH322" s="7">
        <v>0</v>
      </c>
      <c r="BI322" s="7">
        <v>1.04603877303932E-5</v>
      </c>
      <c r="BJ322" s="7">
        <v>0</v>
      </c>
      <c r="BK322" s="7">
        <v>3.78173586962217E-6</v>
      </c>
      <c r="BL322" s="7">
        <v>0</v>
      </c>
      <c r="BM322" s="7">
        <v>9.0041516149574798E-7</v>
      </c>
      <c r="BN322" s="7">
        <v>0</v>
      </c>
      <c r="BO322" s="7">
        <v>0</v>
      </c>
      <c r="BP322" s="7">
        <v>0</v>
      </c>
      <c r="BQ322" s="7">
        <v>0</v>
      </c>
      <c r="BR322" s="7">
        <v>0</v>
      </c>
      <c r="BS322" s="7">
        <v>0</v>
      </c>
      <c r="BT322" s="7">
        <v>0</v>
      </c>
      <c r="BU322" s="7">
        <v>0</v>
      </c>
      <c r="BV322" s="7">
        <v>0</v>
      </c>
      <c r="BW322" s="7">
        <v>0</v>
      </c>
      <c r="BX322" s="7">
        <v>0</v>
      </c>
      <c r="BY322" s="7">
        <v>0</v>
      </c>
      <c r="BZ322" s="7">
        <v>0</v>
      </c>
      <c r="CA322" s="7">
        <v>0</v>
      </c>
      <c r="CB322" s="7">
        <v>0</v>
      </c>
      <c r="CC322" s="7">
        <v>0</v>
      </c>
      <c r="CD322" s="7"/>
      <c r="CE322" s="7">
        <v>0</v>
      </c>
    </row>
    <row r="323" spans="1:83">
      <c r="A323" s="4" t="s">
        <v>366</v>
      </c>
      <c r="B323" s="6">
        <v>202</v>
      </c>
      <c r="C323" s="7">
        <v>2.09483982144218E-4</v>
      </c>
      <c r="D323" s="7"/>
      <c r="E323" s="7">
        <v>2.09483982144218E-4</v>
      </c>
      <c r="F323" s="7"/>
      <c r="G323" s="7">
        <v>2.09483982144218E-4</v>
      </c>
      <c r="H323" s="7"/>
      <c r="I323" s="7">
        <v>2.09483982144218E-4</v>
      </c>
      <c r="J323" s="7"/>
      <c r="K323" s="7">
        <v>2.09483982144218E-4</v>
      </c>
      <c r="L323" s="7"/>
      <c r="M323" s="7">
        <v>2.09483982144218E-4</v>
      </c>
      <c r="N323" s="7"/>
      <c r="O323" s="7">
        <v>2.09483982144218E-4</v>
      </c>
      <c r="P323" s="7"/>
      <c r="Q323" s="7">
        <v>2.09483982144218E-4</v>
      </c>
      <c r="R323" s="7"/>
      <c r="S323" s="7">
        <v>2.09483982144218E-4</v>
      </c>
      <c r="T323" s="7"/>
      <c r="U323" s="7">
        <v>2.09483982144218E-4</v>
      </c>
      <c r="V323" s="7"/>
      <c r="W323" s="7">
        <v>2.09483982144218E-4</v>
      </c>
      <c r="X323" s="7"/>
      <c r="Y323" s="7">
        <v>2.09483982144218E-4</v>
      </c>
      <c r="Z323" s="7"/>
      <c r="AA323" s="7">
        <v>2.09483982144218E-4</v>
      </c>
      <c r="AB323" s="7"/>
      <c r="AC323" s="7">
        <v>2.09483982144218E-4</v>
      </c>
      <c r="AD323" s="7"/>
      <c r="AE323" s="7">
        <v>2.09483982144218E-4</v>
      </c>
      <c r="AF323" s="7"/>
      <c r="AG323" s="7">
        <v>2.09483982144218E-4</v>
      </c>
      <c r="AH323" s="7"/>
      <c r="AI323" s="7">
        <v>2.09483982144218E-4</v>
      </c>
      <c r="AJ323" s="7"/>
      <c r="AK323" s="7">
        <v>2.09483982144218E-4</v>
      </c>
      <c r="AL323" s="7"/>
      <c r="AM323" s="7">
        <v>2.0942216759430599E-4</v>
      </c>
      <c r="AN323" s="7"/>
      <c r="AO323" s="7">
        <v>2.0868694117578699E-4</v>
      </c>
      <c r="AP323" s="7"/>
      <c r="AQ323" s="7">
        <v>2.0830478969683901E-4</v>
      </c>
      <c r="AR323" s="7"/>
      <c r="AS323" s="7">
        <v>2.0662182551504701E-4</v>
      </c>
      <c r="AT323" s="7"/>
      <c r="AU323" s="7">
        <v>2.02573238434843E-4</v>
      </c>
      <c r="AV323" s="7"/>
      <c r="AW323" s="7">
        <v>1.9712779995553501E-4</v>
      </c>
      <c r="AX323" s="7"/>
      <c r="AY323" s="7">
        <v>1.91786001418894E-4</v>
      </c>
      <c r="AZ323" s="7"/>
      <c r="BA323" s="7">
        <v>1.7463432669038599E-4</v>
      </c>
      <c r="BB323" s="7"/>
      <c r="BC323" s="7">
        <v>1.30502524762253E-4</v>
      </c>
      <c r="BD323" s="7"/>
      <c r="BE323" s="7">
        <v>6.5196026172165703E-5</v>
      </c>
      <c r="BF323" s="7"/>
      <c r="BG323" s="7">
        <v>1.49146748696632E-5</v>
      </c>
      <c r="BH323" s="7"/>
      <c r="BI323" s="7">
        <v>2.3016756829276701E-6</v>
      </c>
      <c r="BJ323" s="7"/>
      <c r="BK323" s="7">
        <v>4.4700052543192499E-7</v>
      </c>
      <c r="BL323" s="7"/>
      <c r="BM323" s="7">
        <v>6.8599449292677103E-9</v>
      </c>
      <c r="BN323" s="7"/>
      <c r="BO323" s="7">
        <v>0</v>
      </c>
      <c r="BP323" s="7"/>
      <c r="BQ323" s="7">
        <v>0</v>
      </c>
      <c r="BR323" s="7"/>
      <c r="BS323" s="7">
        <v>0</v>
      </c>
      <c r="BT323" s="7"/>
      <c r="BU323" s="7">
        <v>0</v>
      </c>
      <c r="BV323" s="7"/>
      <c r="BW323" s="7">
        <v>0</v>
      </c>
      <c r="BX323" s="7"/>
      <c r="BY323" s="7">
        <v>0</v>
      </c>
      <c r="BZ323" s="7"/>
      <c r="CA323" s="7">
        <v>0</v>
      </c>
      <c r="CB323" s="7"/>
      <c r="CC323" s="7">
        <v>0</v>
      </c>
      <c r="CD323" s="7"/>
      <c r="CE323" s="7">
        <v>0</v>
      </c>
    </row>
    <row r="324" spans="1:83">
      <c r="A324" s="4" t="s">
        <v>367</v>
      </c>
      <c r="B324" s="6">
        <v>694</v>
      </c>
      <c r="C324" s="7">
        <v>2.5261262720854399E-4</v>
      </c>
      <c r="D324" s="7"/>
      <c r="E324" s="7">
        <v>2.5261262720854399E-4</v>
      </c>
      <c r="F324" s="7"/>
      <c r="G324" s="7">
        <v>2.5261262720854399E-4</v>
      </c>
      <c r="H324" s="7"/>
      <c r="I324" s="7">
        <v>2.5261262720854399E-4</v>
      </c>
      <c r="J324" s="7"/>
      <c r="K324" s="7">
        <v>2.5261262720854399E-4</v>
      </c>
      <c r="L324" s="7"/>
      <c r="M324" s="7">
        <v>2.5261262720854399E-4</v>
      </c>
      <c r="N324" s="7"/>
      <c r="O324" s="7">
        <v>2.5261262720854399E-4</v>
      </c>
      <c r="P324" s="7"/>
      <c r="Q324" s="7">
        <v>2.5261262720854399E-4</v>
      </c>
      <c r="R324" s="7"/>
      <c r="S324" s="7">
        <v>2.5261262720854399E-4</v>
      </c>
      <c r="T324" s="7"/>
      <c r="U324" s="7">
        <v>2.5189038520492102E-4</v>
      </c>
      <c r="V324" s="7"/>
      <c r="W324" s="7">
        <v>2.5189038520492102E-4</v>
      </c>
      <c r="X324" s="7"/>
      <c r="Y324" s="7">
        <v>4.97941131438084E-5</v>
      </c>
      <c r="Z324" s="7"/>
      <c r="AA324" s="7">
        <v>4.97941131438084E-5</v>
      </c>
      <c r="AB324" s="7"/>
      <c r="AC324" s="7">
        <v>0</v>
      </c>
      <c r="AD324" s="7"/>
      <c r="AE324" s="7">
        <v>0</v>
      </c>
      <c r="AF324" s="7"/>
      <c r="AG324" s="7">
        <v>0</v>
      </c>
      <c r="AH324" s="7"/>
      <c r="AI324" s="7">
        <v>0</v>
      </c>
      <c r="AJ324" s="7"/>
      <c r="AK324" s="7">
        <v>0</v>
      </c>
      <c r="AL324" s="7"/>
      <c r="AM324" s="7">
        <v>0</v>
      </c>
      <c r="AN324" s="7"/>
      <c r="AO324" s="7">
        <v>0</v>
      </c>
      <c r="AP324" s="7"/>
      <c r="AQ324" s="7">
        <v>0</v>
      </c>
      <c r="AR324" s="7"/>
      <c r="AS324" s="7">
        <v>0</v>
      </c>
      <c r="AT324" s="7"/>
      <c r="AU324" s="7">
        <v>0</v>
      </c>
      <c r="AV324" s="7"/>
      <c r="AW324" s="7">
        <v>0</v>
      </c>
      <c r="AX324" s="7"/>
      <c r="AY324" s="7">
        <v>0</v>
      </c>
      <c r="AZ324" s="7"/>
      <c r="BA324" s="7">
        <v>0</v>
      </c>
      <c r="BB324" s="7"/>
      <c r="BC324" s="7">
        <v>0</v>
      </c>
      <c r="BD324" s="7"/>
      <c r="BE324" s="7">
        <v>0</v>
      </c>
      <c r="BF324" s="7"/>
      <c r="BG324" s="7">
        <v>0</v>
      </c>
      <c r="BH324" s="7"/>
      <c r="BI324" s="7">
        <v>0</v>
      </c>
      <c r="BJ324" s="7"/>
      <c r="BK324" s="7">
        <v>0</v>
      </c>
      <c r="BL324" s="7"/>
      <c r="BM324" s="7">
        <v>0</v>
      </c>
      <c r="BN324" s="7"/>
      <c r="BO324" s="7">
        <v>0</v>
      </c>
      <c r="BP324" s="7"/>
      <c r="BQ324" s="7">
        <v>0</v>
      </c>
      <c r="BR324" s="7"/>
      <c r="BS324" s="7">
        <v>0</v>
      </c>
      <c r="BT324" s="7"/>
      <c r="BU324" s="7">
        <v>0</v>
      </c>
      <c r="BV324" s="7"/>
      <c r="BW324" s="7">
        <v>0</v>
      </c>
      <c r="BX324" s="7"/>
      <c r="BY324" s="7">
        <v>0</v>
      </c>
      <c r="BZ324" s="7"/>
      <c r="CA324" s="7">
        <v>0</v>
      </c>
      <c r="CB324" s="7"/>
      <c r="CC324" s="7">
        <v>0</v>
      </c>
      <c r="CD324" s="7"/>
      <c r="CE324" s="7">
        <v>0</v>
      </c>
    </row>
    <row r="325" spans="1:83">
      <c r="A325" s="4" t="s">
        <v>368</v>
      </c>
      <c r="B325" s="6">
        <v>63</v>
      </c>
      <c r="C325" s="7">
        <v>5.4541087412905199E-4</v>
      </c>
      <c r="D325" s="7">
        <v>5.8566994995042299E-5</v>
      </c>
      <c r="E325" s="7">
        <v>5.4541087412905199E-4</v>
      </c>
      <c r="F325" s="7">
        <v>5.8566994995042299E-5</v>
      </c>
      <c r="G325" s="7">
        <v>5.4541087412905199E-4</v>
      </c>
      <c r="H325" s="7">
        <v>5.8566994995042299E-5</v>
      </c>
      <c r="I325" s="7">
        <v>5.4541087412905199E-4</v>
      </c>
      <c r="J325" s="7">
        <v>5.8566994995042299E-5</v>
      </c>
      <c r="K325" s="7">
        <v>5.4541087412905199E-4</v>
      </c>
      <c r="L325" s="7">
        <v>5.8566994995042299E-5</v>
      </c>
      <c r="M325" s="7">
        <v>5.4541087412905199E-4</v>
      </c>
      <c r="N325" s="7">
        <v>5.8566994995042299E-5</v>
      </c>
      <c r="O325" s="7">
        <v>5.4541087412905199E-4</v>
      </c>
      <c r="P325" s="7">
        <v>5.8566994995042299E-5</v>
      </c>
      <c r="Q325" s="7">
        <v>5.4541087412905199E-4</v>
      </c>
      <c r="R325" s="7">
        <v>5.8566994995042299E-5</v>
      </c>
      <c r="S325" s="7">
        <v>5.4541087412905199E-4</v>
      </c>
      <c r="T325" s="7">
        <v>5.8566994995042299E-5</v>
      </c>
      <c r="U325" s="7">
        <v>5.4541087412905199E-4</v>
      </c>
      <c r="V325" s="7">
        <v>5.8566994995042299E-5</v>
      </c>
      <c r="W325" s="7">
        <v>5.4541087412905199E-4</v>
      </c>
      <c r="X325" s="7">
        <v>5.8566994995042299E-5</v>
      </c>
      <c r="Y325" s="7">
        <v>5.4541087412905199E-4</v>
      </c>
      <c r="Z325" s="7">
        <v>5.8566994995042299E-5</v>
      </c>
      <c r="AA325" s="7">
        <v>5.4541087412905199E-4</v>
      </c>
      <c r="AB325" s="7">
        <v>5.8566994995042299E-5</v>
      </c>
      <c r="AC325" s="7">
        <v>5.4541087412905199E-4</v>
      </c>
      <c r="AD325" s="7">
        <v>5.8566994995042299E-5</v>
      </c>
      <c r="AE325" s="7">
        <v>5.4541087412905199E-4</v>
      </c>
      <c r="AF325" s="7">
        <v>5.8566994995042299E-5</v>
      </c>
      <c r="AG325" s="7">
        <v>4.2121683070522799E-4</v>
      </c>
      <c r="AH325" s="7">
        <v>5.8566994995042299E-5</v>
      </c>
      <c r="AI325" s="7">
        <v>4.0372486622350698E-4</v>
      </c>
      <c r="AJ325" s="7">
        <v>5.1799285427990498E-5</v>
      </c>
      <c r="AK325" s="7">
        <v>3.0472315682643299E-4</v>
      </c>
      <c r="AL325" s="7">
        <v>4.5901368990660699E-5</v>
      </c>
      <c r="AM325" s="7">
        <v>2.9363450708181201E-4</v>
      </c>
      <c r="AN325" s="7">
        <v>4.0726914966825703E-5</v>
      </c>
      <c r="AO325" s="7">
        <v>2.5304261567399403E-4</v>
      </c>
      <c r="AP325" s="7">
        <v>3.6154210768197098E-5</v>
      </c>
      <c r="AQ325" s="7">
        <v>2.24442415741229E-4</v>
      </c>
      <c r="AR325" s="7">
        <v>3.2082020273514098E-5</v>
      </c>
      <c r="AS325" s="7">
        <v>1.9563683296754499E-4</v>
      </c>
      <c r="AT325" s="7">
        <v>2.8426138944316802E-5</v>
      </c>
      <c r="AU325" s="7">
        <v>1.63724865495146E-4</v>
      </c>
      <c r="AV325" s="7">
        <v>2.51165284965128E-5</v>
      </c>
      <c r="AW325" s="7">
        <v>1.3098525701548999E-4</v>
      </c>
      <c r="AX325" s="7">
        <v>2.1453519187140599E-5</v>
      </c>
      <c r="AY325" s="7">
        <v>1.1144774058967E-4</v>
      </c>
      <c r="AZ325" s="7">
        <v>1.6099162175961699E-5</v>
      </c>
      <c r="BA325" s="7">
        <v>7.9642582753641805E-5</v>
      </c>
      <c r="BB325" s="7">
        <v>8.3650619062008995E-6</v>
      </c>
      <c r="BC325" s="7">
        <v>5.7878982744481201E-5</v>
      </c>
      <c r="BD325" s="7">
        <v>3.2137374948379901E-6</v>
      </c>
      <c r="BE325" s="7">
        <v>3.0412607408604801E-5</v>
      </c>
      <c r="BF325" s="7">
        <v>6.4141443632235E-7</v>
      </c>
      <c r="BG325" s="7">
        <v>4.18001930563722E-7</v>
      </c>
      <c r="BH325" s="7">
        <v>0</v>
      </c>
      <c r="BI325" s="7">
        <v>0</v>
      </c>
      <c r="BJ325" s="7">
        <v>0</v>
      </c>
      <c r="BK325" s="7">
        <v>0</v>
      </c>
      <c r="BL325" s="7">
        <v>0</v>
      </c>
      <c r="BM325" s="7">
        <v>0</v>
      </c>
      <c r="BN325" s="7">
        <v>0</v>
      </c>
      <c r="BO325" s="7">
        <v>0</v>
      </c>
      <c r="BP325" s="7">
        <v>0</v>
      </c>
      <c r="BQ325" s="7">
        <v>0</v>
      </c>
      <c r="BR325" s="7">
        <v>0</v>
      </c>
      <c r="BS325" s="7">
        <v>0</v>
      </c>
      <c r="BT325" s="7">
        <v>0</v>
      </c>
      <c r="BU325" s="7">
        <v>0</v>
      </c>
      <c r="BV325" s="7">
        <v>0</v>
      </c>
      <c r="BW325" s="7">
        <v>0</v>
      </c>
      <c r="BX325" s="7">
        <v>0</v>
      </c>
      <c r="BY325" s="7">
        <v>0</v>
      </c>
      <c r="BZ325" s="7">
        <v>0</v>
      </c>
      <c r="CA325" s="7">
        <v>0</v>
      </c>
      <c r="CB325" s="7">
        <v>0</v>
      </c>
      <c r="CC325" s="7">
        <v>0</v>
      </c>
      <c r="CD325" s="7"/>
      <c r="CE325" s="7">
        <v>0</v>
      </c>
    </row>
    <row r="326" spans="1:83">
      <c r="A326" s="4" t="s">
        <v>369</v>
      </c>
      <c r="B326" s="6">
        <v>189</v>
      </c>
      <c r="C326" s="7">
        <v>9.0280523503464302E-5</v>
      </c>
      <c r="D326" s="7"/>
      <c r="E326" s="7">
        <v>9.0280523503464302E-5</v>
      </c>
      <c r="F326" s="7"/>
      <c r="G326" s="7">
        <v>9.0280523503464302E-5</v>
      </c>
      <c r="H326" s="7"/>
      <c r="I326" s="7">
        <v>9.0280523503464302E-5</v>
      </c>
      <c r="J326" s="7"/>
      <c r="K326" s="7">
        <v>9.0280523503464302E-5</v>
      </c>
      <c r="L326" s="7"/>
      <c r="M326" s="7">
        <v>9.0280523503464302E-5</v>
      </c>
      <c r="N326" s="7"/>
      <c r="O326" s="7">
        <v>9.0280523503464302E-5</v>
      </c>
      <c r="P326" s="7"/>
      <c r="Q326" s="7">
        <v>9.0280523503464302E-5</v>
      </c>
      <c r="R326" s="7"/>
      <c r="S326" s="7">
        <v>9.0280523503464302E-5</v>
      </c>
      <c r="T326" s="7"/>
      <c r="U326" s="7">
        <v>9.0280523503464302E-5</v>
      </c>
      <c r="V326" s="7"/>
      <c r="W326" s="7">
        <v>9.0280523503464302E-5</v>
      </c>
      <c r="X326" s="7"/>
      <c r="Y326" s="7">
        <v>9.0280523503464302E-5</v>
      </c>
      <c r="Z326" s="7"/>
      <c r="AA326" s="7">
        <v>9.0280523503464302E-5</v>
      </c>
      <c r="AB326" s="7"/>
      <c r="AC326" s="7">
        <v>9.0280523503464302E-5</v>
      </c>
      <c r="AD326" s="7"/>
      <c r="AE326" s="7">
        <v>9.0280523503464302E-5</v>
      </c>
      <c r="AF326" s="7"/>
      <c r="AG326" s="7">
        <v>9.0280523503464302E-5</v>
      </c>
      <c r="AH326" s="7"/>
      <c r="AI326" s="7">
        <v>9.0280523503464302E-5</v>
      </c>
      <c r="AJ326" s="7"/>
      <c r="AK326" s="7">
        <v>9.0280523503464302E-5</v>
      </c>
      <c r="AL326" s="7"/>
      <c r="AM326" s="7">
        <v>6.3355501057168405E-5</v>
      </c>
      <c r="AN326" s="7"/>
      <c r="AO326" s="7">
        <v>6.3012462222184694E-5</v>
      </c>
      <c r="AP326" s="7"/>
      <c r="AQ326" s="7">
        <v>4.0962381292561E-5</v>
      </c>
      <c r="AR326" s="7"/>
      <c r="AS326" s="7">
        <v>3.7449544120509798E-5</v>
      </c>
      <c r="AT326" s="7"/>
      <c r="AU326" s="7">
        <v>3.0876914549475098E-5</v>
      </c>
      <c r="AV326" s="7"/>
      <c r="AW326" s="7">
        <v>2.54852000916461E-5</v>
      </c>
      <c r="AX326" s="7"/>
      <c r="AY326" s="7">
        <v>2.1554447705944099E-5</v>
      </c>
      <c r="AZ326" s="7"/>
      <c r="BA326" s="7">
        <v>1.6330081965256801E-5</v>
      </c>
      <c r="BB326" s="7"/>
      <c r="BC326" s="7">
        <v>1.02098327241692E-5</v>
      </c>
      <c r="BD326" s="7"/>
      <c r="BE326" s="7">
        <v>3.36853875311939E-6</v>
      </c>
      <c r="BF326" s="7"/>
      <c r="BG326" s="7">
        <v>3.1943325938360599E-7</v>
      </c>
      <c r="BH326" s="7"/>
      <c r="BI326" s="7">
        <v>1.2770916903436E-8</v>
      </c>
      <c r="BJ326" s="7"/>
      <c r="BK326" s="7">
        <v>0</v>
      </c>
      <c r="BL326" s="7"/>
      <c r="BM326" s="7">
        <v>0</v>
      </c>
      <c r="BN326" s="7"/>
      <c r="BO326" s="7">
        <v>0</v>
      </c>
      <c r="BP326" s="7"/>
      <c r="BQ326" s="7">
        <v>0</v>
      </c>
      <c r="BR326" s="7"/>
      <c r="BS326" s="7">
        <v>0</v>
      </c>
      <c r="BT326" s="7"/>
      <c r="BU326" s="7">
        <v>0</v>
      </c>
      <c r="BV326" s="7"/>
      <c r="BW326" s="7">
        <v>0</v>
      </c>
      <c r="BX326" s="7"/>
      <c r="BY326" s="7">
        <v>0</v>
      </c>
      <c r="BZ326" s="7"/>
      <c r="CA326" s="7">
        <v>0</v>
      </c>
      <c r="CB326" s="7"/>
      <c r="CC326" s="7">
        <v>0</v>
      </c>
      <c r="CD326" s="7"/>
      <c r="CE326" s="7">
        <v>0</v>
      </c>
    </row>
    <row r="327" spans="1:83">
      <c r="A327" s="4" t="s">
        <v>370</v>
      </c>
      <c r="B327" s="6">
        <v>719</v>
      </c>
      <c r="C327" s="7">
        <v>1.26487796084684E-3</v>
      </c>
      <c r="D327" s="7"/>
      <c r="E327" s="7">
        <v>1.26487796084684E-3</v>
      </c>
      <c r="F327" s="7"/>
      <c r="G327" s="7">
        <v>1.26487796084684E-3</v>
      </c>
      <c r="H327" s="7"/>
      <c r="I327" s="7">
        <v>1.26487796084684E-3</v>
      </c>
      <c r="J327" s="7"/>
      <c r="K327" s="7">
        <v>1.26487796084684E-3</v>
      </c>
      <c r="L327" s="7"/>
      <c r="M327" s="7">
        <v>1.26487796084684E-3</v>
      </c>
      <c r="N327" s="7"/>
      <c r="O327" s="7">
        <v>1.26487796084684E-3</v>
      </c>
      <c r="P327" s="7"/>
      <c r="Q327" s="7">
        <v>1.26487796084684E-3</v>
      </c>
      <c r="R327" s="7"/>
      <c r="S327" s="7">
        <v>1.26487796084684E-3</v>
      </c>
      <c r="T327" s="7"/>
      <c r="U327" s="7">
        <v>1.26487796084684E-3</v>
      </c>
      <c r="V327" s="7"/>
      <c r="W327" s="7">
        <v>1.26487796084684E-3</v>
      </c>
      <c r="X327" s="7"/>
      <c r="Y327" s="7">
        <v>1.26487796084684E-3</v>
      </c>
      <c r="Z327" s="7"/>
      <c r="AA327" s="7">
        <v>7.4763190091040597E-4</v>
      </c>
      <c r="AB327" s="7"/>
      <c r="AC327" s="7">
        <v>6.8106326870646895E-4</v>
      </c>
      <c r="AD327" s="7"/>
      <c r="AE327" s="7">
        <v>3.9331033850403699E-4</v>
      </c>
      <c r="AF327" s="7"/>
      <c r="AG327" s="7">
        <v>3.6234837916615601E-4</v>
      </c>
      <c r="AH327" s="7"/>
      <c r="AI327" s="7">
        <v>2.26314384497904E-4</v>
      </c>
      <c r="AJ327" s="7"/>
      <c r="AK327" s="7">
        <v>1.6438559484862299E-4</v>
      </c>
      <c r="AL327" s="7"/>
      <c r="AM327" s="7">
        <v>1.0341863831915E-4</v>
      </c>
      <c r="AN327" s="7"/>
      <c r="AO327" s="7">
        <v>4.38596306577251E-5</v>
      </c>
      <c r="AP327" s="7"/>
      <c r="AQ327" s="7">
        <v>8.6237971099390206E-6</v>
      </c>
      <c r="AR327" s="7"/>
      <c r="AS327" s="7">
        <v>0</v>
      </c>
      <c r="AT327" s="7"/>
      <c r="AU327" s="7">
        <v>0</v>
      </c>
      <c r="AV327" s="7"/>
      <c r="AW327" s="7">
        <v>0</v>
      </c>
      <c r="AX327" s="7"/>
      <c r="AY327" s="7">
        <v>0</v>
      </c>
      <c r="AZ327" s="7"/>
      <c r="BA327" s="7">
        <v>0</v>
      </c>
      <c r="BB327" s="7"/>
      <c r="BC327" s="7">
        <v>0</v>
      </c>
      <c r="BD327" s="7"/>
      <c r="BE327" s="7">
        <v>0</v>
      </c>
      <c r="BF327" s="7"/>
      <c r="BG327" s="7">
        <v>0</v>
      </c>
      <c r="BH327" s="7"/>
      <c r="BI327" s="7">
        <v>0</v>
      </c>
      <c r="BJ327" s="7"/>
      <c r="BK327" s="7">
        <v>0</v>
      </c>
      <c r="BL327" s="7"/>
      <c r="BM327" s="7">
        <v>0</v>
      </c>
      <c r="BN327" s="7"/>
      <c r="BO327" s="7">
        <v>0</v>
      </c>
      <c r="BP327" s="7"/>
      <c r="BQ327" s="7">
        <v>0</v>
      </c>
      <c r="BR327" s="7"/>
      <c r="BS327" s="7">
        <v>0</v>
      </c>
      <c r="BT327" s="7"/>
      <c r="BU327" s="7">
        <v>0</v>
      </c>
      <c r="BV327" s="7"/>
      <c r="BW327" s="7">
        <v>0</v>
      </c>
      <c r="BX327" s="7"/>
      <c r="BY327" s="7">
        <v>0</v>
      </c>
      <c r="BZ327" s="7"/>
      <c r="CA327" s="7">
        <v>0</v>
      </c>
      <c r="CB327" s="7"/>
      <c r="CC327" s="7">
        <v>0</v>
      </c>
      <c r="CD327" s="7"/>
      <c r="CE327" s="7">
        <v>0</v>
      </c>
    </row>
    <row r="328" spans="1:83">
      <c r="A328" s="4" t="s">
        <v>371</v>
      </c>
      <c r="B328" s="6">
        <v>720</v>
      </c>
      <c r="C328" s="7">
        <v>1.1655628747902101E-3</v>
      </c>
      <c r="D328" s="7"/>
      <c r="E328" s="7">
        <v>1.1655628747902101E-3</v>
      </c>
      <c r="F328" s="7"/>
      <c r="G328" s="7">
        <v>1.1655628747902101E-3</v>
      </c>
      <c r="H328" s="7"/>
      <c r="I328" s="7">
        <v>1.1655628747902101E-3</v>
      </c>
      <c r="J328" s="7"/>
      <c r="K328" s="7">
        <v>1.1655628747902101E-3</v>
      </c>
      <c r="L328" s="7"/>
      <c r="M328" s="7">
        <v>1.1655628747902101E-3</v>
      </c>
      <c r="N328" s="7"/>
      <c r="O328" s="7">
        <v>1.1655628747902101E-3</v>
      </c>
      <c r="P328" s="7"/>
      <c r="Q328" s="7">
        <v>1.1655628747902101E-3</v>
      </c>
      <c r="R328" s="7"/>
      <c r="S328" s="7">
        <v>1.1655628747902101E-3</v>
      </c>
      <c r="T328" s="7"/>
      <c r="U328" s="7">
        <v>1.1655628747902101E-3</v>
      </c>
      <c r="V328" s="7"/>
      <c r="W328" s="7">
        <v>1.1655628747902101E-3</v>
      </c>
      <c r="X328" s="7"/>
      <c r="Y328" s="7">
        <v>1.1655628747902101E-3</v>
      </c>
      <c r="Z328" s="7"/>
      <c r="AA328" s="7">
        <v>7.1175164718963104E-4</v>
      </c>
      <c r="AB328" s="7"/>
      <c r="AC328" s="7">
        <v>6.5600769339619095E-4</v>
      </c>
      <c r="AD328" s="7"/>
      <c r="AE328" s="7">
        <v>3.6966334870928698E-4</v>
      </c>
      <c r="AF328" s="7"/>
      <c r="AG328" s="7">
        <v>3.0364703206212399E-4</v>
      </c>
      <c r="AH328" s="7"/>
      <c r="AI328" s="7">
        <v>2.1912698057151099E-4</v>
      </c>
      <c r="AJ328" s="7"/>
      <c r="AK328" s="7">
        <v>1.52922711622513E-4</v>
      </c>
      <c r="AL328" s="7"/>
      <c r="AM328" s="7">
        <v>9.6077956849588598E-5</v>
      </c>
      <c r="AN328" s="7"/>
      <c r="AO328" s="7">
        <v>3.5922418793245301E-5</v>
      </c>
      <c r="AP328" s="7"/>
      <c r="AQ328" s="7">
        <v>8.6237971099390206E-6</v>
      </c>
      <c r="AR328" s="7"/>
      <c r="AS328" s="7">
        <v>0</v>
      </c>
      <c r="AT328" s="7"/>
      <c r="AU328" s="7">
        <v>0</v>
      </c>
      <c r="AV328" s="7"/>
      <c r="AW328" s="7">
        <v>0</v>
      </c>
      <c r="AX328" s="7"/>
      <c r="AY328" s="7">
        <v>0</v>
      </c>
      <c r="AZ328" s="7"/>
      <c r="BA328" s="7">
        <v>0</v>
      </c>
      <c r="BB328" s="7"/>
      <c r="BC328" s="7">
        <v>0</v>
      </c>
      <c r="BD328" s="7"/>
      <c r="BE328" s="7">
        <v>0</v>
      </c>
      <c r="BF328" s="7"/>
      <c r="BG328" s="7">
        <v>0</v>
      </c>
      <c r="BH328" s="7"/>
      <c r="BI328" s="7">
        <v>0</v>
      </c>
      <c r="BJ328" s="7"/>
      <c r="BK328" s="7">
        <v>0</v>
      </c>
      <c r="BL328" s="7"/>
      <c r="BM328" s="7">
        <v>0</v>
      </c>
      <c r="BN328" s="7"/>
      <c r="BO328" s="7">
        <v>0</v>
      </c>
      <c r="BP328" s="7"/>
      <c r="BQ328" s="7">
        <v>0</v>
      </c>
      <c r="BR328" s="7"/>
      <c r="BS328" s="7">
        <v>0</v>
      </c>
      <c r="BT328" s="7"/>
      <c r="BU328" s="7">
        <v>0</v>
      </c>
      <c r="BV328" s="7"/>
      <c r="BW328" s="7">
        <v>0</v>
      </c>
      <c r="BX328" s="7"/>
      <c r="BY328" s="7">
        <v>0</v>
      </c>
      <c r="BZ328" s="7"/>
      <c r="CA328" s="7">
        <v>0</v>
      </c>
      <c r="CB328" s="7"/>
      <c r="CC328" s="7">
        <v>0</v>
      </c>
      <c r="CD328" s="7"/>
      <c r="CE328" s="7">
        <v>0</v>
      </c>
    </row>
    <row r="329" spans="1:83">
      <c r="A329" s="4" t="s">
        <v>372</v>
      </c>
      <c r="B329" s="6">
        <v>98</v>
      </c>
      <c r="C329" s="7">
        <v>3.7289875537403002E-3</v>
      </c>
      <c r="D329" s="7">
        <v>3.9639177968188097E-3</v>
      </c>
      <c r="E329" s="7">
        <v>3.7289875537403002E-3</v>
      </c>
      <c r="F329" s="7">
        <v>3.9639177968188097E-3</v>
      </c>
      <c r="G329" s="7">
        <v>3.7289577598167102E-3</v>
      </c>
      <c r="H329" s="7">
        <v>3.9639177968188097E-3</v>
      </c>
      <c r="I329" s="7">
        <v>3.7289577598167102E-3</v>
      </c>
      <c r="J329" s="7">
        <v>3.9639177968188097E-3</v>
      </c>
      <c r="K329" s="7">
        <v>3.7288485910852401E-3</v>
      </c>
      <c r="L329" s="7">
        <v>3.9639177968188097E-3</v>
      </c>
      <c r="M329" s="7">
        <v>3.7288485910852401E-3</v>
      </c>
      <c r="N329" s="7">
        <v>3.9639177968188097E-3</v>
      </c>
      <c r="O329" s="7">
        <v>3.7288485910852401E-3</v>
      </c>
      <c r="P329" s="7">
        <v>3.9639177968188097E-3</v>
      </c>
      <c r="Q329" s="7">
        <v>3.7288263850722902E-3</v>
      </c>
      <c r="R329" s="7">
        <v>3.9639177968188097E-3</v>
      </c>
      <c r="S329" s="7">
        <v>3.7287657840221798E-3</v>
      </c>
      <c r="T329" s="7">
        <v>3.9639177968188097E-3</v>
      </c>
      <c r="U329" s="7">
        <v>3.7287430113883599E-3</v>
      </c>
      <c r="V329" s="7">
        <v>3.9639177968188097E-3</v>
      </c>
      <c r="W329" s="7">
        <v>3.7203119685875101E-3</v>
      </c>
      <c r="X329" s="7">
        <v>3.9639177968188097E-3</v>
      </c>
      <c r="Y329" s="7">
        <v>3.2003597969197601E-3</v>
      </c>
      <c r="Z329" s="7">
        <v>3.9639177968188097E-3</v>
      </c>
      <c r="AA329" s="7">
        <v>2.9206152122381898E-3</v>
      </c>
      <c r="AB329" s="7">
        <v>3.9639177968188097E-3</v>
      </c>
      <c r="AC329" s="7">
        <v>2.3522959121057298E-3</v>
      </c>
      <c r="AD329" s="7">
        <v>3.9639177968188097E-3</v>
      </c>
      <c r="AE329" s="7">
        <v>2.2982310029685902E-3</v>
      </c>
      <c r="AF329" s="7">
        <v>3.9048930281580202E-3</v>
      </c>
      <c r="AG329" s="7">
        <v>1.9004052074680601E-3</v>
      </c>
      <c r="AH329" s="7">
        <v>3.66818059256248E-3</v>
      </c>
      <c r="AI329" s="7">
        <v>1.5873553784738501E-3</v>
      </c>
      <c r="AJ329" s="7">
        <v>1.9418935520430099E-3</v>
      </c>
      <c r="AK329" s="7">
        <v>1.06253265365426E-3</v>
      </c>
      <c r="AL329" s="7">
        <v>1.1245760410241599E-3</v>
      </c>
      <c r="AM329" s="7">
        <v>7.7846654153229005E-4</v>
      </c>
      <c r="AN329" s="7">
        <v>4.4482698884706901E-4</v>
      </c>
      <c r="AO329" s="7">
        <v>6.3647255943339405E-4</v>
      </c>
      <c r="AP329" s="7">
        <v>1.48219711281903E-4</v>
      </c>
      <c r="AQ329" s="7">
        <v>4.5763838103773398E-4</v>
      </c>
      <c r="AR329" s="7">
        <v>2.9582460520595202E-5</v>
      </c>
      <c r="AS329" s="7">
        <v>4.0662645803358301E-4</v>
      </c>
      <c r="AT329" s="7">
        <v>0</v>
      </c>
      <c r="AU329" s="7">
        <v>3.8928628664652398E-4</v>
      </c>
      <c r="AV329" s="7">
        <v>0</v>
      </c>
      <c r="AW329" s="7">
        <v>3.3944579212028903E-4</v>
      </c>
      <c r="AX329" s="7">
        <v>0</v>
      </c>
      <c r="AY329" s="7">
        <v>3.2456598974391201E-4</v>
      </c>
      <c r="AZ329" s="7">
        <v>0</v>
      </c>
      <c r="BA329" s="7">
        <v>3.0215133008586903E-4</v>
      </c>
      <c r="BB329" s="7">
        <v>0</v>
      </c>
      <c r="BC329" s="7">
        <v>2.7487083683015501E-4</v>
      </c>
      <c r="BD329" s="7">
        <v>0</v>
      </c>
      <c r="BE329" s="7">
        <v>2.42652402427308E-4</v>
      </c>
      <c r="BF329" s="7">
        <v>0</v>
      </c>
      <c r="BG329" s="7">
        <v>1.85351001265739E-4</v>
      </c>
      <c r="BH329" s="7">
        <v>0</v>
      </c>
      <c r="BI329" s="7">
        <v>1.6168686522043401E-4</v>
      </c>
      <c r="BJ329" s="7">
        <v>0</v>
      </c>
      <c r="BK329" s="7">
        <v>1.35573950985996E-4</v>
      </c>
      <c r="BL329" s="7">
        <v>0</v>
      </c>
      <c r="BM329" s="7">
        <v>1.03793570751408E-4</v>
      </c>
      <c r="BN329" s="7">
        <v>0</v>
      </c>
      <c r="BO329" s="7">
        <v>1.4696793374106899E-5</v>
      </c>
      <c r="BP329" s="7">
        <v>0</v>
      </c>
      <c r="BQ329" s="7">
        <v>2.4339218375491599E-6</v>
      </c>
      <c r="BR329" s="7">
        <v>0</v>
      </c>
      <c r="BS329" s="7">
        <v>0</v>
      </c>
      <c r="BT329" s="7">
        <v>0</v>
      </c>
      <c r="BU329" s="7">
        <v>0</v>
      </c>
      <c r="BV329" s="7">
        <v>0</v>
      </c>
      <c r="BW329" s="7">
        <v>0</v>
      </c>
      <c r="BX329" s="7">
        <v>0</v>
      </c>
      <c r="BY329" s="7">
        <v>0</v>
      </c>
      <c r="BZ329" s="7">
        <v>0</v>
      </c>
      <c r="CA329" s="7">
        <v>0</v>
      </c>
      <c r="CB329" s="7">
        <v>0</v>
      </c>
      <c r="CC329" s="7">
        <v>0</v>
      </c>
      <c r="CD329" s="7"/>
      <c r="CE329" s="7">
        <v>0</v>
      </c>
    </row>
    <row r="330" spans="1:83">
      <c r="A330" s="4" t="s">
        <v>373</v>
      </c>
      <c r="B330" s="6">
        <v>708</v>
      </c>
      <c r="C330" s="7">
        <v>2.2502986496924201E-3</v>
      </c>
      <c r="D330" s="7">
        <v>1.0076118204023199E-3</v>
      </c>
      <c r="E330" s="7">
        <v>2.2502986496924201E-3</v>
      </c>
      <c r="F330" s="7">
        <v>1.0076118204023199E-3</v>
      </c>
      <c r="G330" s="7">
        <v>2.2502986496924201E-3</v>
      </c>
      <c r="H330" s="7">
        <v>1.0076118204023199E-3</v>
      </c>
      <c r="I330" s="7">
        <v>2.2502986496924201E-3</v>
      </c>
      <c r="J330" s="7">
        <v>1.0076118204023199E-3</v>
      </c>
      <c r="K330" s="7">
        <v>2.2502986496924201E-3</v>
      </c>
      <c r="L330" s="7">
        <v>1.0076118204023199E-3</v>
      </c>
      <c r="M330" s="7">
        <v>2.2502986496924201E-3</v>
      </c>
      <c r="N330" s="7">
        <v>1.0076118204023199E-3</v>
      </c>
      <c r="O330" s="7">
        <v>2.2502986496924201E-3</v>
      </c>
      <c r="P330" s="7">
        <v>1.0076118204023199E-3</v>
      </c>
      <c r="Q330" s="7">
        <v>2.2502986496924201E-3</v>
      </c>
      <c r="R330" s="7">
        <v>1.0076118204023199E-3</v>
      </c>
      <c r="S330" s="7">
        <v>2.2502986496924201E-3</v>
      </c>
      <c r="T330" s="7">
        <v>1.0076118204023199E-3</v>
      </c>
      <c r="U330" s="7">
        <v>2.2502986496924201E-3</v>
      </c>
      <c r="V330" s="7">
        <v>1.0076118204023199E-3</v>
      </c>
      <c r="W330" s="7">
        <v>2.2502986496924201E-3</v>
      </c>
      <c r="X330" s="7">
        <v>1.0076118204023199E-3</v>
      </c>
      <c r="Y330" s="7">
        <v>1.5666028615090399E-3</v>
      </c>
      <c r="Z330" s="7">
        <v>1.0076118204023199E-3</v>
      </c>
      <c r="AA330" s="7">
        <v>1.45676531311616E-3</v>
      </c>
      <c r="AB330" s="7">
        <v>1.0076118204023199E-3</v>
      </c>
      <c r="AC330" s="7">
        <v>9.7836193801465496E-4</v>
      </c>
      <c r="AD330" s="7">
        <v>1.0076118204023199E-3</v>
      </c>
      <c r="AE330" s="7">
        <v>8.5437584943150603E-4</v>
      </c>
      <c r="AF330" s="7">
        <v>1.0076118204023199E-3</v>
      </c>
      <c r="AG330" s="7">
        <v>6.6249148517624897E-4</v>
      </c>
      <c r="AH330" s="7">
        <v>1.0076118204023199E-3</v>
      </c>
      <c r="AI330" s="7">
        <v>5.4914266516824001E-4</v>
      </c>
      <c r="AJ330" s="7">
        <v>8.8479085959591798E-4</v>
      </c>
      <c r="AK330" s="7">
        <v>4.4269296265693801E-4</v>
      </c>
      <c r="AL330" s="7">
        <v>7.7554126084052001E-4</v>
      </c>
      <c r="AM330" s="7">
        <v>2.9226480975905498E-4</v>
      </c>
      <c r="AN330" s="7">
        <v>6.7757982936407805E-4</v>
      </c>
      <c r="AO330" s="7">
        <v>2.04875173515823E-4</v>
      </c>
      <c r="AP330" s="7">
        <v>5.7991134826194295E-4</v>
      </c>
      <c r="AQ330" s="7">
        <v>1.03828504295466E-4</v>
      </c>
      <c r="AR330" s="7">
        <v>4.5622986025600998E-4</v>
      </c>
      <c r="AS330" s="7">
        <v>5.12328008283382E-5</v>
      </c>
      <c r="AT330" s="7">
        <v>2.8308461551362798E-4</v>
      </c>
      <c r="AU330" s="7">
        <v>1.1345544774762601E-5</v>
      </c>
      <c r="AV330" s="7">
        <v>1.2955745927086399E-4</v>
      </c>
      <c r="AW330" s="7">
        <v>5.6026593220392396E-7</v>
      </c>
      <c r="AX330" s="7">
        <v>4.1360919083242201E-5</v>
      </c>
      <c r="AY330" s="7">
        <v>0</v>
      </c>
      <c r="AZ330" s="7">
        <v>6.43957270005731E-6</v>
      </c>
      <c r="BA330" s="7">
        <v>0</v>
      </c>
      <c r="BB330" s="7">
        <v>0</v>
      </c>
      <c r="BC330" s="7">
        <v>0</v>
      </c>
      <c r="BD330" s="7">
        <v>0</v>
      </c>
      <c r="BE330" s="7">
        <v>0</v>
      </c>
      <c r="BF330" s="7">
        <v>0</v>
      </c>
      <c r="BG330" s="7">
        <v>0</v>
      </c>
      <c r="BH330" s="7">
        <v>0</v>
      </c>
      <c r="BI330" s="7">
        <v>0</v>
      </c>
      <c r="BJ330" s="7">
        <v>0</v>
      </c>
      <c r="BK330" s="7">
        <v>0</v>
      </c>
      <c r="BL330" s="7">
        <v>0</v>
      </c>
      <c r="BM330" s="7">
        <v>0</v>
      </c>
      <c r="BN330" s="7">
        <v>0</v>
      </c>
      <c r="BO330" s="7">
        <v>0</v>
      </c>
      <c r="BP330" s="7">
        <v>0</v>
      </c>
      <c r="BQ330" s="7">
        <v>0</v>
      </c>
      <c r="BR330" s="7">
        <v>0</v>
      </c>
      <c r="BS330" s="7">
        <v>0</v>
      </c>
      <c r="BT330" s="7">
        <v>0</v>
      </c>
      <c r="BU330" s="7">
        <v>0</v>
      </c>
      <c r="BV330" s="7">
        <v>0</v>
      </c>
      <c r="BW330" s="7">
        <v>0</v>
      </c>
      <c r="BX330" s="7">
        <v>0</v>
      </c>
      <c r="BY330" s="7">
        <v>0</v>
      </c>
      <c r="BZ330" s="7">
        <v>0</v>
      </c>
      <c r="CA330" s="7">
        <v>0</v>
      </c>
      <c r="CB330" s="7">
        <v>0</v>
      </c>
      <c r="CC330" s="7">
        <v>0</v>
      </c>
      <c r="CD330" s="7"/>
      <c r="CE330" s="7">
        <v>0</v>
      </c>
    </row>
    <row r="331" spans="1:83">
      <c r="A331" s="4" t="s">
        <v>375</v>
      </c>
      <c r="B331" s="6">
        <v>695</v>
      </c>
      <c r="C331" s="7">
        <v>3.6040643314679699E-4</v>
      </c>
      <c r="D331" s="7"/>
      <c r="E331" s="7">
        <v>3.6040643314679699E-4</v>
      </c>
      <c r="F331" s="7"/>
      <c r="G331" s="7">
        <v>3.6040643314679699E-4</v>
      </c>
      <c r="H331" s="7"/>
      <c r="I331" s="7">
        <v>3.6040643314679699E-4</v>
      </c>
      <c r="J331" s="7"/>
      <c r="K331" s="7">
        <v>3.6040643314679699E-4</v>
      </c>
      <c r="L331" s="7"/>
      <c r="M331" s="7">
        <v>3.6040643314679699E-4</v>
      </c>
      <c r="N331" s="7"/>
      <c r="O331" s="7">
        <v>3.6040643314679699E-4</v>
      </c>
      <c r="P331" s="7"/>
      <c r="Q331" s="7">
        <v>3.6040643314679699E-4</v>
      </c>
      <c r="R331" s="7"/>
      <c r="S331" s="7">
        <v>3.6040643314679699E-4</v>
      </c>
      <c r="T331" s="7"/>
      <c r="U331" s="7">
        <v>3.6040643314679699E-4</v>
      </c>
      <c r="V331" s="7"/>
      <c r="W331" s="7">
        <v>3.6040643314679699E-4</v>
      </c>
      <c r="X331" s="7"/>
      <c r="Y331" s="7">
        <v>3.6040643314679699E-4</v>
      </c>
      <c r="Z331" s="7"/>
      <c r="AA331" s="7">
        <v>3.6040643314679699E-4</v>
      </c>
      <c r="AB331" s="7"/>
      <c r="AC331" s="7">
        <v>2.33675093949836E-4</v>
      </c>
      <c r="AD331" s="7"/>
      <c r="AE331" s="7">
        <v>2.15283857550514E-4</v>
      </c>
      <c r="AF331" s="7"/>
      <c r="AG331" s="7">
        <v>1.4045868770896301E-4</v>
      </c>
      <c r="AH331" s="7"/>
      <c r="AI331" s="7">
        <v>1.19256443912442E-4</v>
      </c>
      <c r="AJ331" s="7"/>
      <c r="AK331" s="7">
        <v>8.2068545160707295E-5</v>
      </c>
      <c r="AL331" s="7"/>
      <c r="AM331" s="7">
        <v>6.1662775056466794E-5</v>
      </c>
      <c r="AN331" s="7"/>
      <c r="AO331" s="7">
        <v>4.52608108865598E-5</v>
      </c>
      <c r="AP331" s="7"/>
      <c r="AQ331" s="7">
        <v>3.0283069970876899E-5</v>
      </c>
      <c r="AR331" s="7"/>
      <c r="AS331" s="7">
        <v>1.7274915538169899E-5</v>
      </c>
      <c r="AT331" s="7"/>
      <c r="AU331" s="7">
        <v>8.5135703998406802E-6</v>
      </c>
      <c r="AV331" s="7"/>
      <c r="AW331" s="7">
        <v>2.14677109494367E-6</v>
      </c>
      <c r="AX331" s="7"/>
      <c r="AY331" s="7">
        <v>0</v>
      </c>
      <c r="AZ331" s="7"/>
      <c r="BA331" s="7">
        <v>0</v>
      </c>
      <c r="BB331" s="7"/>
      <c r="BC331" s="7">
        <v>0</v>
      </c>
      <c r="BD331" s="7"/>
      <c r="BE331" s="7">
        <v>0</v>
      </c>
      <c r="BF331" s="7"/>
      <c r="BG331" s="7">
        <v>0</v>
      </c>
      <c r="BH331" s="7"/>
      <c r="BI331" s="7">
        <v>0</v>
      </c>
      <c r="BJ331" s="7"/>
      <c r="BK331" s="7">
        <v>0</v>
      </c>
      <c r="BL331" s="7"/>
      <c r="BM331" s="7">
        <v>0</v>
      </c>
      <c r="BN331" s="7"/>
      <c r="BO331" s="7">
        <v>0</v>
      </c>
      <c r="BP331" s="7"/>
      <c r="BQ331" s="7">
        <v>0</v>
      </c>
      <c r="BR331" s="7"/>
      <c r="BS331" s="7">
        <v>0</v>
      </c>
      <c r="BT331" s="7"/>
      <c r="BU331" s="7">
        <v>0</v>
      </c>
      <c r="BV331" s="7"/>
      <c r="BW331" s="7">
        <v>0</v>
      </c>
      <c r="BX331" s="7"/>
      <c r="BY331" s="7">
        <v>0</v>
      </c>
      <c r="BZ331" s="7"/>
      <c r="CA331" s="7">
        <v>0</v>
      </c>
      <c r="CB331" s="7"/>
      <c r="CC331" s="7">
        <v>0</v>
      </c>
      <c r="CD331" s="7"/>
      <c r="CE331" s="7">
        <v>0</v>
      </c>
    </row>
    <row r="332" spans="1:83">
      <c r="A332" s="4" t="s">
        <v>376</v>
      </c>
      <c r="B332" s="6">
        <v>15</v>
      </c>
      <c r="C332" s="7">
        <v>9.9829200285869897E-4</v>
      </c>
      <c r="D332" s="7">
        <v>4.4571034990080602E-4</v>
      </c>
      <c r="E332" s="7">
        <v>9.9829200285869897E-4</v>
      </c>
      <c r="F332" s="7">
        <v>4.4571034990080602E-4</v>
      </c>
      <c r="G332" s="7">
        <v>9.9829200285869897E-4</v>
      </c>
      <c r="H332" s="7">
        <v>4.4571034990080602E-4</v>
      </c>
      <c r="I332" s="7">
        <v>9.9829200285869897E-4</v>
      </c>
      <c r="J332" s="7">
        <v>4.4571034990080602E-4</v>
      </c>
      <c r="K332" s="7">
        <v>9.9829200285869897E-4</v>
      </c>
      <c r="L332" s="7">
        <v>4.4571034990080602E-4</v>
      </c>
      <c r="M332" s="7">
        <v>9.9829200285869897E-4</v>
      </c>
      <c r="N332" s="7">
        <v>4.4571034990080602E-4</v>
      </c>
      <c r="O332" s="7">
        <v>9.9829200285869897E-4</v>
      </c>
      <c r="P332" s="7">
        <v>4.4571034990080602E-4</v>
      </c>
      <c r="Q332" s="7">
        <v>9.9829200285869897E-4</v>
      </c>
      <c r="R332" s="7">
        <v>4.4571034990080602E-4</v>
      </c>
      <c r="S332" s="7">
        <v>9.9829200285869897E-4</v>
      </c>
      <c r="T332" s="7">
        <v>4.4571034990080602E-4</v>
      </c>
      <c r="U332" s="7">
        <v>9.9829200285869897E-4</v>
      </c>
      <c r="V332" s="7">
        <v>4.4571034990080602E-4</v>
      </c>
      <c r="W332" s="7">
        <v>9.9829200285869897E-4</v>
      </c>
      <c r="X332" s="7">
        <v>4.4571034990080602E-4</v>
      </c>
      <c r="Y332" s="7">
        <v>9.9829200285869897E-4</v>
      </c>
      <c r="Z332" s="7">
        <v>4.4571034990080602E-4</v>
      </c>
      <c r="AA332" s="7">
        <v>9.9829200285869897E-4</v>
      </c>
      <c r="AB332" s="7">
        <v>4.4571034990080602E-4</v>
      </c>
      <c r="AC332" s="7">
        <v>9.9829200285869897E-4</v>
      </c>
      <c r="AD332" s="7">
        <v>4.4571034990080602E-4</v>
      </c>
      <c r="AE332" s="7">
        <v>9.9829200285869897E-4</v>
      </c>
      <c r="AF332" s="7">
        <v>4.4571034990080602E-4</v>
      </c>
      <c r="AG332" s="7">
        <v>7.9548687994065699E-4</v>
      </c>
      <c r="AH332" s="7">
        <v>4.4571034990080602E-4</v>
      </c>
      <c r="AI332" s="7">
        <v>7.6166572549166904E-4</v>
      </c>
      <c r="AJ332" s="7">
        <v>3.8898521688923899E-4</v>
      </c>
      <c r="AK332" s="7">
        <v>5.7670575519123805E-4</v>
      </c>
      <c r="AL332" s="7">
        <v>3.3831420370799301E-4</v>
      </c>
      <c r="AM332" s="7">
        <v>5.1287095903518299E-4</v>
      </c>
      <c r="AN332" s="7">
        <v>2.8781144532319402E-4</v>
      </c>
      <c r="AO332" s="7">
        <v>4.3829160549339798E-4</v>
      </c>
      <c r="AP332" s="7">
        <v>2.2684450689507799E-4</v>
      </c>
      <c r="AQ332" s="7">
        <v>3.1919073198313899E-4</v>
      </c>
      <c r="AR332" s="7">
        <v>1.4735127245193801E-4</v>
      </c>
      <c r="AS332" s="7">
        <v>2.4296042338890899E-4</v>
      </c>
      <c r="AT332" s="7">
        <v>8.6687004036793705E-5</v>
      </c>
      <c r="AU332" s="7">
        <v>1.4259819287962001E-4</v>
      </c>
      <c r="AV332" s="7">
        <v>3.6681641721594703E-5</v>
      </c>
      <c r="AW332" s="7">
        <v>3.3183160713297499E-5</v>
      </c>
      <c r="AX332" s="7">
        <v>1.22225999807528E-5</v>
      </c>
      <c r="AY332" s="7">
        <v>0</v>
      </c>
      <c r="AZ332" s="7">
        <v>2.43945004524494E-6</v>
      </c>
      <c r="BA332" s="7">
        <v>0</v>
      </c>
      <c r="BB332" s="7">
        <v>0</v>
      </c>
      <c r="BC332" s="7">
        <v>0</v>
      </c>
      <c r="BD332" s="7">
        <v>0</v>
      </c>
      <c r="BE332" s="7">
        <v>0</v>
      </c>
      <c r="BF332" s="7">
        <v>0</v>
      </c>
      <c r="BG332" s="7">
        <v>0</v>
      </c>
      <c r="BH332" s="7">
        <v>0</v>
      </c>
      <c r="BI332" s="7">
        <v>0</v>
      </c>
      <c r="BJ332" s="7">
        <v>0</v>
      </c>
      <c r="BK332" s="7">
        <v>0</v>
      </c>
      <c r="BL332" s="7">
        <v>0</v>
      </c>
      <c r="BM332" s="7">
        <v>0</v>
      </c>
      <c r="BN332" s="7">
        <v>0</v>
      </c>
      <c r="BO332" s="7">
        <v>0</v>
      </c>
      <c r="BP332" s="7">
        <v>0</v>
      </c>
      <c r="BQ332" s="7">
        <v>0</v>
      </c>
      <c r="BR332" s="7">
        <v>0</v>
      </c>
      <c r="BS332" s="7">
        <v>0</v>
      </c>
      <c r="BT332" s="7">
        <v>0</v>
      </c>
      <c r="BU332" s="7">
        <v>0</v>
      </c>
      <c r="BV332" s="7">
        <v>0</v>
      </c>
      <c r="BW332" s="7">
        <v>0</v>
      </c>
      <c r="BX332" s="7">
        <v>0</v>
      </c>
      <c r="BY332" s="7">
        <v>0</v>
      </c>
      <c r="BZ332" s="7">
        <v>0</v>
      </c>
      <c r="CA332" s="7">
        <v>0</v>
      </c>
      <c r="CB332" s="7">
        <v>0</v>
      </c>
      <c r="CC332" s="7">
        <v>0</v>
      </c>
      <c r="CD332" s="7"/>
      <c r="CE332" s="7">
        <v>0</v>
      </c>
    </row>
    <row r="333" spans="1:83">
      <c r="A333" s="4" t="s">
        <v>377</v>
      </c>
      <c r="B333" s="6">
        <v>145</v>
      </c>
      <c r="C333" s="7">
        <v>2.3015792232920699E-3</v>
      </c>
      <c r="D333" s="7">
        <v>1.4478730646371499E-3</v>
      </c>
      <c r="E333" s="7">
        <v>2.3015792232920699E-3</v>
      </c>
      <c r="F333" s="7">
        <v>1.4478730646371499E-3</v>
      </c>
      <c r="G333" s="7">
        <v>2.3015792232920699E-3</v>
      </c>
      <c r="H333" s="7">
        <v>1.4478730646371499E-3</v>
      </c>
      <c r="I333" s="7">
        <v>2.3015792232920699E-3</v>
      </c>
      <c r="J333" s="7">
        <v>1.4478730646371499E-3</v>
      </c>
      <c r="K333" s="7">
        <v>2.3015792232920699E-3</v>
      </c>
      <c r="L333" s="7">
        <v>1.4478730646371499E-3</v>
      </c>
      <c r="M333" s="7">
        <v>2.3015792232920699E-3</v>
      </c>
      <c r="N333" s="7">
        <v>1.4478730646371499E-3</v>
      </c>
      <c r="O333" s="7">
        <v>2.3015792232920699E-3</v>
      </c>
      <c r="P333" s="7">
        <v>1.4478730646371499E-3</v>
      </c>
      <c r="Q333" s="7">
        <v>2.3015792232920699E-3</v>
      </c>
      <c r="R333" s="7">
        <v>1.4478730646371499E-3</v>
      </c>
      <c r="S333" s="7">
        <v>2.3015792232920699E-3</v>
      </c>
      <c r="T333" s="7">
        <v>1.4478730646371499E-3</v>
      </c>
      <c r="U333" s="7">
        <v>2.3015792232920699E-3</v>
      </c>
      <c r="V333" s="7">
        <v>1.4478730646371499E-3</v>
      </c>
      <c r="W333" s="7">
        <v>1.38980279296355E-3</v>
      </c>
      <c r="X333" s="7">
        <v>1.41089576421105E-3</v>
      </c>
      <c r="Y333" s="7">
        <v>1.38980279296355E-3</v>
      </c>
      <c r="Z333" s="7">
        <v>1.2626023097138299E-3</v>
      </c>
      <c r="AA333" s="7">
        <v>7.4473814934663402E-4</v>
      </c>
      <c r="AB333" s="7">
        <v>9.4709784865618205E-4</v>
      </c>
      <c r="AC333" s="7">
        <v>6.5885262461783903E-4</v>
      </c>
      <c r="AD333" s="7">
        <v>5.7580315228158096E-4</v>
      </c>
      <c r="AE333" s="7">
        <v>5.8105883670643099E-4</v>
      </c>
      <c r="AF333" s="7">
        <v>2.7867116767127799E-4</v>
      </c>
      <c r="AG333" s="7">
        <v>5.0092428103150604E-4</v>
      </c>
      <c r="AH333" s="7">
        <v>9.2855337132044603E-5</v>
      </c>
      <c r="AI333" s="7">
        <v>3.6727844238037302E-4</v>
      </c>
      <c r="AJ333" s="7">
        <v>1.8532550907545299E-5</v>
      </c>
      <c r="AK333" s="7">
        <v>2.28936584772675E-4</v>
      </c>
      <c r="AL333" s="7">
        <v>0</v>
      </c>
      <c r="AM333" s="7">
        <v>1.74219858714813E-4</v>
      </c>
      <c r="AN333" s="7">
        <v>0</v>
      </c>
      <c r="AO333" s="7">
        <v>1.16254424911573E-4</v>
      </c>
      <c r="AP333" s="7">
        <v>0</v>
      </c>
      <c r="AQ333" s="7">
        <v>9.4125095522334303E-5</v>
      </c>
      <c r="AR333" s="7">
        <v>0</v>
      </c>
      <c r="AS333" s="7">
        <v>7.5707053514658198E-5</v>
      </c>
      <c r="AT333" s="7">
        <v>0</v>
      </c>
      <c r="AU333" s="7">
        <v>6.03035538984428E-5</v>
      </c>
      <c r="AV333" s="7">
        <v>0</v>
      </c>
      <c r="AW333" s="7">
        <v>4.9459545575542699E-5</v>
      </c>
      <c r="AX333" s="7">
        <v>0</v>
      </c>
      <c r="AY333" s="7">
        <v>4.49123360761412E-5</v>
      </c>
      <c r="AZ333" s="7">
        <v>0</v>
      </c>
      <c r="BA333" s="7">
        <v>4.9419334673241701E-6</v>
      </c>
      <c r="BB333" s="7">
        <v>0</v>
      </c>
      <c r="BC333" s="7">
        <v>0</v>
      </c>
      <c r="BD333" s="7">
        <v>0</v>
      </c>
      <c r="BE333" s="7">
        <v>0</v>
      </c>
      <c r="BF333" s="7">
        <v>0</v>
      </c>
      <c r="BG333" s="7">
        <v>0</v>
      </c>
      <c r="BH333" s="7">
        <v>0</v>
      </c>
      <c r="BI333" s="7">
        <v>0</v>
      </c>
      <c r="BJ333" s="7">
        <v>0</v>
      </c>
      <c r="BK333" s="7">
        <v>0</v>
      </c>
      <c r="BL333" s="7">
        <v>0</v>
      </c>
      <c r="BM333" s="7">
        <v>0</v>
      </c>
      <c r="BN333" s="7">
        <v>0</v>
      </c>
      <c r="BO333" s="7">
        <v>0</v>
      </c>
      <c r="BP333" s="7">
        <v>0</v>
      </c>
      <c r="BQ333" s="7">
        <v>0</v>
      </c>
      <c r="BR333" s="7">
        <v>0</v>
      </c>
      <c r="BS333" s="7">
        <v>0</v>
      </c>
      <c r="BT333" s="7">
        <v>0</v>
      </c>
      <c r="BU333" s="7">
        <v>0</v>
      </c>
      <c r="BV333" s="7">
        <v>0</v>
      </c>
      <c r="BW333" s="7">
        <v>0</v>
      </c>
      <c r="BX333" s="7">
        <v>0</v>
      </c>
      <c r="BY333" s="7">
        <v>0</v>
      </c>
      <c r="BZ333" s="7">
        <v>0</v>
      </c>
      <c r="CA333" s="7">
        <v>0</v>
      </c>
      <c r="CB333" s="7">
        <v>0</v>
      </c>
      <c r="CC333" s="7">
        <v>0</v>
      </c>
      <c r="CD333" s="7"/>
      <c r="CE333" s="7">
        <v>0</v>
      </c>
    </row>
    <row r="334" spans="1:83">
      <c r="A334" s="4" t="s">
        <v>378</v>
      </c>
      <c r="B334" s="6">
        <v>174</v>
      </c>
      <c r="C334" s="7">
        <v>3.4550203541704199E-4</v>
      </c>
      <c r="D334" s="7"/>
      <c r="E334" s="7">
        <v>3.4550203541704199E-4</v>
      </c>
      <c r="F334" s="7"/>
      <c r="G334" s="7">
        <v>3.4550203541704199E-4</v>
      </c>
      <c r="H334" s="7"/>
      <c r="I334" s="7">
        <v>3.4550203541704199E-4</v>
      </c>
      <c r="J334" s="7"/>
      <c r="K334" s="7">
        <v>3.4550203541704199E-4</v>
      </c>
      <c r="L334" s="7"/>
      <c r="M334" s="7">
        <v>3.4550203541704199E-4</v>
      </c>
      <c r="N334" s="7"/>
      <c r="O334" s="7">
        <v>3.4550203541704199E-4</v>
      </c>
      <c r="P334" s="7"/>
      <c r="Q334" s="7">
        <v>3.4550203541704199E-4</v>
      </c>
      <c r="R334" s="7"/>
      <c r="S334" s="7">
        <v>3.4550203541704199E-4</v>
      </c>
      <c r="T334" s="7"/>
      <c r="U334" s="7">
        <v>3.4550203541704199E-4</v>
      </c>
      <c r="V334" s="7"/>
      <c r="W334" s="7">
        <v>3.4550203541704199E-4</v>
      </c>
      <c r="X334" s="7"/>
      <c r="Y334" s="7">
        <v>3.4550203541704199E-4</v>
      </c>
      <c r="Z334" s="7"/>
      <c r="AA334" s="7">
        <v>3.4550203541704199E-4</v>
      </c>
      <c r="AB334" s="7"/>
      <c r="AC334" s="7">
        <v>3.4550203541704199E-4</v>
      </c>
      <c r="AD334" s="7"/>
      <c r="AE334" s="7">
        <v>3.4550203541704199E-4</v>
      </c>
      <c r="AF334" s="7"/>
      <c r="AG334" s="7">
        <v>3.4550203541704199E-4</v>
      </c>
      <c r="AH334" s="7"/>
      <c r="AI334" s="7">
        <v>3.4550203541704199E-4</v>
      </c>
      <c r="AJ334" s="7"/>
      <c r="AK334" s="7">
        <v>2.3127701449537401E-4</v>
      </c>
      <c r="AL334" s="7"/>
      <c r="AM334" s="7">
        <v>2.22058726358452E-4</v>
      </c>
      <c r="AN334" s="7"/>
      <c r="AO334" s="7">
        <v>1.4254634366199501E-4</v>
      </c>
      <c r="AP334" s="7"/>
      <c r="AQ334" s="7">
        <v>1.14353475483964E-4</v>
      </c>
      <c r="AR334" s="7"/>
      <c r="AS334" s="7">
        <v>1.00944571794771E-4</v>
      </c>
      <c r="AT334" s="7"/>
      <c r="AU334" s="7">
        <v>7.8060852161853202E-5</v>
      </c>
      <c r="AV334" s="7"/>
      <c r="AW334" s="7">
        <v>5.3073526450631202E-5</v>
      </c>
      <c r="AX334" s="7"/>
      <c r="AY334" s="7">
        <v>2.8994314559792199E-5</v>
      </c>
      <c r="AZ334" s="7"/>
      <c r="BA334" s="7">
        <v>9.41757348751239E-6</v>
      </c>
      <c r="BB334" s="7"/>
      <c r="BC334" s="7">
        <v>5.0128119434481197E-6</v>
      </c>
      <c r="BD334" s="7"/>
      <c r="BE334" s="7">
        <v>0</v>
      </c>
      <c r="BF334" s="7"/>
      <c r="BG334" s="7">
        <v>0</v>
      </c>
      <c r="BH334" s="7"/>
      <c r="BI334" s="7">
        <v>0</v>
      </c>
      <c r="BJ334" s="7"/>
      <c r="BK334" s="7">
        <v>0</v>
      </c>
      <c r="BL334" s="7"/>
      <c r="BM334" s="7">
        <v>0</v>
      </c>
      <c r="BN334" s="7"/>
      <c r="BO334" s="7">
        <v>0</v>
      </c>
      <c r="BP334" s="7"/>
      <c r="BQ334" s="7">
        <v>0</v>
      </c>
      <c r="BR334" s="7"/>
      <c r="BS334" s="7">
        <v>0</v>
      </c>
      <c r="BT334" s="7"/>
      <c r="BU334" s="7">
        <v>0</v>
      </c>
      <c r="BV334" s="7"/>
      <c r="BW334" s="7">
        <v>0</v>
      </c>
      <c r="BX334" s="7"/>
      <c r="BY334" s="7">
        <v>0</v>
      </c>
      <c r="BZ334" s="7"/>
      <c r="CA334" s="7">
        <v>0</v>
      </c>
      <c r="CB334" s="7"/>
      <c r="CC334" s="7">
        <v>0</v>
      </c>
      <c r="CD334" s="7"/>
      <c r="CE334" s="7">
        <v>0</v>
      </c>
    </row>
    <row r="335" spans="1:83">
      <c r="A335" s="4" t="s">
        <v>379</v>
      </c>
      <c r="B335" s="6">
        <v>887</v>
      </c>
      <c r="C335" s="7">
        <v>2.0494635981391801E-4</v>
      </c>
      <c r="D335" s="7"/>
      <c r="E335" s="7">
        <v>2.0494635981391801E-4</v>
      </c>
      <c r="F335" s="7"/>
      <c r="G335" s="7">
        <v>2.0494635981391801E-4</v>
      </c>
      <c r="H335" s="7"/>
      <c r="I335" s="7">
        <v>2.0494635981391801E-4</v>
      </c>
      <c r="J335" s="7"/>
      <c r="K335" s="7">
        <v>2.0494635981391801E-4</v>
      </c>
      <c r="L335" s="7"/>
      <c r="M335" s="7">
        <v>2.0494635981391801E-4</v>
      </c>
      <c r="N335" s="7"/>
      <c r="O335" s="7">
        <v>2.0494635981391801E-4</v>
      </c>
      <c r="P335" s="7"/>
      <c r="Q335" s="7">
        <v>2.0494635981391801E-4</v>
      </c>
      <c r="R335" s="7"/>
      <c r="S335" s="7">
        <v>2.0494635981391801E-4</v>
      </c>
      <c r="T335" s="7"/>
      <c r="U335" s="7">
        <v>2.0494635981391801E-4</v>
      </c>
      <c r="V335" s="7"/>
      <c r="W335" s="7">
        <v>2.0494635981391801E-4</v>
      </c>
      <c r="X335" s="7"/>
      <c r="Y335" s="7">
        <v>2.0494635981391801E-4</v>
      </c>
      <c r="Z335" s="7"/>
      <c r="AA335" s="7">
        <v>2.0494635981391801E-4</v>
      </c>
      <c r="AB335" s="7"/>
      <c r="AC335" s="7">
        <v>2.0494635981391801E-4</v>
      </c>
      <c r="AD335" s="7"/>
      <c r="AE335" s="7">
        <v>1.4946151370421001E-4</v>
      </c>
      <c r="AF335" s="7"/>
      <c r="AG335" s="7">
        <v>1.4946151370421001E-4</v>
      </c>
      <c r="AH335" s="7"/>
      <c r="AI335" s="7">
        <v>9.9505358047088699E-5</v>
      </c>
      <c r="AJ335" s="7"/>
      <c r="AK335" s="7">
        <v>8.5120608632431005E-5</v>
      </c>
      <c r="AL335" s="7"/>
      <c r="AM335" s="7">
        <v>5.7183519892308597E-5</v>
      </c>
      <c r="AN335" s="7"/>
      <c r="AO335" s="7">
        <v>3.9182807942995898E-5</v>
      </c>
      <c r="AP335" s="7"/>
      <c r="AQ335" s="7">
        <v>2.4604335403051399E-5</v>
      </c>
      <c r="AR335" s="7"/>
      <c r="AS335" s="7">
        <v>1.98235503044E-5</v>
      </c>
      <c r="AT335" s="7"/>
      <c r="AU335" s="7">
        <v>1.8861006398144101E-5</v>
      </c>
      <c r="AV335" s="7"/>
      <c r="AW335" s="7">
        <v>1.7498461027809002E-5</v>
      </c>
      <c r="AX335" s="7"/>
      <c r="AY335" s="7">
        <v>1.4287785930867499E-5</v>
      </c>
      <c r="AZ335" s="7"/>
      <c r="BA335" s="7">
        <v>2.2869786777903998E-6</v>
      </c>
      <c r="BB335" s="7"/>
      <c r="BC335" s="7">
        <v>0</v>
      </c>
      <c r="BD335" s="7"/>
      <c r="BE335" s="7">
        <v>0</v>
      </c>
      <c r="BF335" s="7"/>
      <c r="BG335" s="7">
        <v>0</v>
      </c>
      <c r="BH335" s="7"/>
      <c r="BI335" s="7">
        <v>0</v>
      </c>
      <c r="BJ335" s="7"/>
      <c r="BK335" s="7">
        <v>0</v>
      </c>
      <c r="BL335" s="7"/>
      <c r="BM335" s="7">
        <v>0</v>
      </c>
      <c r="BN335" s="7"/>
      <c r="BO335" s="7">
        <v>0</v>
      </c>
      <c r="BP335" s="7"/>
      <c r="BQ335" s="7">
        <v>0</v>
      </c>
      <c r="BR335" s="7"/>
      <c r="BS335" s="7">
        <v>0</v>
      </c>
      <c r="BT335" s="7"/>
      <c r="BU335" s="7">
        <v>0</v>
      </c>
      <c r="BV335" s="7"/>
      <c r="BW335" s="7">
        <v>0</v>
      </c>
      <c r="BX335" s="7"/>
      <c r="BY335" s="7">
        <v>0</v>
      </c>
      <c r="BZ335" s="7"/>
      <c r="CA335" s="7">
        <v>0</v>
      </c>
      <c r="CB335" s="7"/>
      <c r="CC335" s="7">
        <v>0</v>
      </c>
      <c r="CD335" s="7"/>
      <c r="CE335" s="7">
        <v>0</v>
      </c>
    </row>
    <row r="336" spans="1:83">
      <c r="A336" s="4" t="s">
        <v>380</v>
      </c>
      <c r="B336" s="6">
        <v>886</v>
      </c>
      <c r="C336" s="7">
        <v>1.95689738444671E-4</v>
      </c>
      <c r="D336" s="7"/>
      <c r="E336" s="7">
        <v>1.95689738444671E-4</v>
      </c>
      <c r="F336" s="7"/>
      <c r="G336" s="7">
        <v>1.95689738444671E-4</v>
      </c>
      <c r="H336" s="7"/>
      <c r="I336" s="7">
        <v>1.95689738444671E-4</v>
      </c>
      <c r="J336" s="7"/>
      <c r="K336" s="7">
        <v>1.95689738444671E-4</v>
      </c>
      <c r="L336" s="7"/>
      <c r="M336" s="7">
        <v>1.95689738444671E-4</v>
      </c>
      <c r="N336" s="7"/>
      <c r="O336" s="7">
        <v>1.95689738444671E-4</v>
      </c>
      <c r="P336" s="7"/>
      <c r="Q336" s="7">
        <v>1.95689738444671E-4</v>
      </c>
      <c r="R336" s="7"/>
      <c r="S336" s="7">
        <v>1.95689738444671E-4</v>
      </c>
      <c r="T336" s="7"/>
      <c r="U336" s="7">
        <v>1.95689738444671E-4</v>
      </c>
      <c r="V336" s="7"/>
      <c r="W336" s="7">
        <v>1.95689738444671E-4</v>
      </c>
      <c r="X336" s="7"/>
      <c r="Y336" s="7">
        <v>1.95689738444671E-4</v>
      </c>
      <c r="Z336" s="7"/>
      <c r="AA336" s="7">
        <v>1.95689738444671E-4</v>
      </c>
      <c r="AB336" s="7"/>
      <c r="AC336" s="7">
        <v>1.95689738444671E-4</v>
      </c>
      <c r="AD336" s="7"/>
      <c r="AE336" s="7">
        <v>1.03918876114311E-4</v>
      </c>
      <c r="AF336" s="7"/>
      <c r="AG336" s="7">
        <v>1.03918876114311E-4</v>
      </c>
      <c r="AH336" s="7"/>
      <c r="AI336" s="7">
        <v>4.9816258676977901E-5</v>
      </c>
      <c r="AJ336" s="7"/>
      <c r="AK336" s="7">
        <v>4.5360443081296397E-5</v>
      </c>
      <c r="AL336" s="7"/>
      <c r="AM336" s="7">
        <v>3.3692542765324E-5</v>
      </c>
      <c r="AN336" s="7"/>
      <c r="AO336" s="7">
        <v>2.5199207106860901E-5</v>
      </c>
      <c r="AP336" s="7"/>
      <c r="AQ336" s="7">
        <v>1.94213510968219E-5</v>
      </c>
      <c r="AR336" s="7"/>
      <c r="AS336" s="7">
        <v>1.41764796712139E-5</v>
      </c>
      <c r="AT336" s="7"/>
      <c r="AU336" s="7">
        <v>1.12105334958495E-5</v>
      </c>
      <c r="AV336" s="7"/>
      <c r="AW336" s="7">
        <v>4.6466222364706296E-6</v>
      </c>
      <c r="AX336" s="7"/>
      <c r="AY336" s="7">
        <v>1.03280782114811E-6</v>
      </c>
      <c r="AZ336" s="7"/>
      <c r="BA336" s="7">
        <v>0</v>
      </c>
      <c r="BB336" s="7"/>
      <c r="BC336" s="7">
        <v>0</v>
      </c>
      <c r="BD336" s="7"/>
      <c r="BE336" s="7">
        <v>0</v>
      </c>
      <c r="BF336" s="7"/>
      <c r="BG336" s="7">
        <v>0</v>
      </c>
      <c r="BH336" s="7"/>
      <c r="BI336" s="7">
        <v>0</v>
      </c>
      <c r="BJ336" s="7"/>
      <c r="BK336" s="7">
        <v>0</v>
      </c>
      <c r="BL336" s="7"/>
      <c r="BM336" s="7">
        <v>0</v>
      </c>
      <c r="BN336" s="7"/>
      <c r="BO336" s="7">
        <v>0</v>
      </c>
      <c r="BP336" s="7"/>
      <c r="BQ336" s="7">
        <v>0</v>
      </c>
      <c r="BR336" s="7"/>
      <c r="BS336" s="7">
        <v>0</v>
      </c>
      <c r="BT336" s="7"/>
      <c r="BU336" s="7">
        <v>0</v>
      </c>
      <c r="BV336" s="7"/>
      <c r="BW336" s="7">
        <v>0</v>
      </c>
      <c r="BX336" s="7"/>
      <c r="BY336" s="7">
        <v>0</v>
      </c>
      <c r="BZ336" s="7"/>
      <c r="CA336" s="7">
        <v>0</v>
      </c>
      <c r="CB336" s="7"/>
      <c r="CC336" s="7">
        <v>0</v>
      </c>
      <c r="CD336" s="7"/>
      <c r="CE336" s="7">
        <v>0</v>
      </c>
    </row>
    <row r="337" spans="1:83">
      <c r="A337" s="4" t="s">
        <v>381</v>
      </c>
      <c r="B337" s="6">
        <v>19</v>
      </c>
      <c r="C337" s="7">
        <v>1.6634562651867699E-3</v>
      </c>
      <c r="D337" s="7">
        <v>4.11418352650562E-4</v>
      </c>
      <c r="E337" s="7">
        <v>1.6634562651867699E-3</v>
      </c>
      <c r="F337" s="7">
        <v>4.11418352650562E-4</v>
      </c>
      <c r="G337" s="7">
        <v>1.6634562651867699E-3</v>
      </c>
      <c r="H337" s="7">
        <v>4.11418352650562E-4</v>
      </c>
      <c r="I337" s="7">
        <v>1.6634562651867699E-3</v>
      </c>
      <c r="J337" s="7">
        <v>4.11418352650562E-4</v>
      </c>
      <c r="K337" s="7">
        <v>1.6634562651867699E-3</v>
      </c>
      <c r="L337" s="7">
        <v>4.11418352650562E-4</v>
      </c>
      <c r="M337" s="7">
        <v>1.6634562651867699E-3</v>
      </c>
      <c r="N337" s="7">
        <v>4.11418352650562E-4</v>
      </c>
      <c r="O337" s="7">
        <v>1.6634562651867699E-3</v>
      </c>
      <c r="P337" s="7">
        <v>4.11418352650562E-4</v>
      </c>
      <c r="Q337" s="7">
        <v>1.6634562651867699E-3</v>
      </c>
      <c r="R337" s="7">
        <v>4.11418352650562E-4</v>
      </c>
      <c r="S337" s="7">
        <v>1.6634562651867699E-3</v>
      </c>
      <c r="T337" s="7">
        <v>4.11418352650562E-4</v>
      </c>
      <c r="U337" s="7">
        <v>1.6634562651867699E-3</v>
      </c>
      <c r="V337" s="7">
        <v>4.11418352650562E-4</v>
      </c>
      <c r="W337" s="7">
        <v>1.6634562651867699E-3</v>
      </c>
      <c r="X337" s="7">
        <v>4.11418352650562E-4</v>
      </c>
      <c r="Y337" s="7">
        <v>1.6634562651867699E-3</v>
      </c>
      <c r="Z337" s="7">
        <v>4.11418352650562E-4</v>
      </c>
      <c r="AA337" s="7">
        <v>1.6634562651867699E-3</v>
      </c>
      <c r="AB337" s="7">
        <v>4.11418352650562E-4</v>
      </c>
      <c r="AC337" s="7">
        <v>1.6634562651867699E-3</v>
      </c>
      <c r="AD337" s="7">
        <v>4.11418352650562E-4</v>
      </c>
      <c r="AE337" s="7">
        <v>1.6634562651867699E-3</v>
      </c>
      <c r="AF337" s="7">
        <v>4.11418352650562E-4</v>
      </c>
      <c r="AG337" s="7">
        <v>1.6634562651867699E-3</v>
      </c>
      <c r="AH337" s="7">
        <v>4.11418352650562E-4</v>
      </c>
      <c r="AI337" s="7">
        <v>1.6634562651867699E-3</v>
      </c>
      <c r="AJ337" s="7">
        <v>3.6387690167798099E-4</v>
      </c>
      <c r="AK337" s="7">
        <v>1.1444912755579201E-3</v>
      </c>
      <c r="AL337" s="7">
        <v>3.2244552783058797E-4</v>
      </c>
      <c r="AM337" s="7">
        <v>1.1444912755579201E-3</v>
      </c>
      <c r="AN337" s="7">
        <v>2.8609629477510201E-4</v>
      </c>
      <c r="AO337" s="7">
        <v>7.4255542572408001E-4</v>
      </c>
      <c r="AP337" s="7">
        <v>2.5397420230973599E-4</v>
      </c>
      <c r="AQ337" s="7">
        <v>7.4255542572408001E-4</v>
      </c>
      <c r="AR337" s="7">
        <v>2.2536809224246799E-4</v>
      </c>
      <c r="AS337" s="7">
        <v>5.8485270388872104E-4</v>
      </c>
      <c r="AT337" s="7">
        <v>1.9968644895346601E-4</v>
      </c>
      <c r="AU337" s="7">
        <v>4.7793002833854299E-4</v>
      </c>
      <c r="AV337" s="7">
        <v>1.76437271180838E-4</v>
      </c>
      <c r="AW337" s="7">
        <v>3.3413807646275902E-4</v>
      </c>
      <c r="AX337" s="7">
        <v>1.50705555631009E-4</v>
      </c>
      <c r="AY337" s="7">
        <v>2.2744906072316501E-4</v>
      </c>
      <c r="AZ337" s="7">
        <v>1.13092549512936E-4</v>
      </c>
      <c r="BA337" s="7">
        <v>3.5420954823971397E-5</v>
      </c>
      <c r="BB337" s="7">
        <v>5.8762447850416499E-5</v>
      </c>
      <c r="BC337" s="7">
        <v>2.36665985169009E-5</v>
      </c>
      <c r="BD337" s="7">
        <v>2.2575694485103201E-5</v>
      </c>
      <c r="BE337" s="7">
        <v>1.0595419685320199E-5</v>
      </c>
      <c r="BF337" s="7">
        <v>4.5057744685272198E-6</v>
      </c>
      <c r="BG337" s="7">
        <v>6.6522713568393704E-7</v>
      </c>
      <c r="BH337" s="7">
        <v>0</v>
      </c>
      <c r="BI337" s="7">
        <v>0</v>
      </c>
      <c r="BJ337" s="7">
        <v>0</v>
      </c>
      <c r="BK337" s="7">
        <v>0</v>
      </c>
      <c r="BL337" s="7">
        <v>0</v>
      </c>
      <c r="BM337" s="7">
        <v>0</v>
      </c>
      <c r="BN337" s="7">
        <v>0</v>
      </c>
      <c r="BO337" s="7">
        <v>0</v>
      </c>
      <c r="BP337" s="7">
        <v>0</v>
      </c>
      <c r="BQ337" s="7">
        <v>0</v>
      </c>
      <c r="BR337" s="7">
        <v>0</v>
      </c>
      <c r="BS337" s="7">
        <v>0</v>
      </c>
      <c r="BT337" s="7">
        <v>0</v>
      </c>
      <c r="BU337" s="7">
        <v>0</v>
      </c>
      <c r="BV337" s="7">
        <v>0</v>
      </c>
      <c r="BW337" s="7">
        <v>0</v>
      </c>
      <c r="BX337" s="7">
        <v>0</v>
      </c>
      <c r="BY337" s="7">
        <v>0</v>
      </c>
      <c r="BZ337" s="7">
        <v>0</v>
      </c>
      <c r="CA337" s="7">
        <v>0</v>
      </c>
      <c r="CB337" s="7">
        <v>0</v>
      </c>
      <c r="CC337" s="7">
        <v>0</v>
      </c>
      <c r="CD337" s="7"/>
      <c r="CE337" s="7">
        <v>0</v>
      </c>
    </row>
    <row r="338" spans="1:83">
      <c r="A338" s="4" t="s">
        <v>383</v>
      </c>
      <c r="B338" s="6">
        <v>117</v>
      </c>
      <c r="C338" s="7">
        <v>1.2809608394606E-3</v>
      </c>
      <c r="D338" s="7">
        <v>8.9149375991096297E-4</v>
      </c>
      <c r="E338" s="7">
        <v>1.2809608394606E-3</v>
      </c>
      <c r="F338" s="7">
        <v>8.9149375991096297E-4</v>
      </c>
      <c r="G338" s="7">
        <v>1.2809608394606E-3</v>
      </c>
      <c r="H338" s="7">
        <v>8.9149375991096297E-4</v>
      </c>
      <c r="I338" s="7">
        <v>1.2809608394606E-3</v>
      </c>
      <c r="J338" s="7">
        <v>8.9149375991096297E-4</v>
      </c>
      <c r="K338" s="7">
        <v>1.2809608394606E-3</v>
      </c>
      <c r="L338" s="7">
        <v>8.9149375991096297E-4</v>
      </c>
      <c r="M338" s="7">
        <v>1.2809608394606E-3</v>
      </c>
      <c r="N338" s="7">
        <v>8.9149375991096297E-4</v>
      </c>
      <c r="O338" s="7">
        <v>1.2809608394606E-3</v>
      </c>
      <c r="P338" s="7">
        <v>8.9149375991096297E-4</v>
      </c>
      <c r="Q338" s="7">
        <v>1.2809608394606E-3</v>
      </c>
      <c r="R338" s="7">
        <v>8.9149375991096297E-4</v>
      </c>
      <c r="S338" s="7">
        <v>1.2809608394606E-3</v>
      </c>
      <c r="T338" s="7">
        <v>8.9149375991096297E-4</v>
      </c>
      <c r="U338" s="7">
        <v>1.2809608394606E-3</v>
      </c>
      <c r="V338" s="7">
        <v>8.9149375991096297E-4</v>
      </c>
      <c r="W338" s="7">
        <v>1.2809608394606E-3</v>
      </c>
      <c r="X338" s="7">
        <v>8.9149375991096297E-4</v>
      </c>
      <c r="Y338" s="7">
        <v>1.2809608394606E-3</v>
      </c>
      <c r="Z338" s="7">
        <v>8.9149375991096297E-4</v>
      </c>
      <c r="AA338" s="7">
        <v>1.2809608394606E-3</v>
      </c>
      <c r="AB338" s="7">
        <v>8.9149375991096297E-4</v>
      </c>
      <c r="AC338" s="7">
        <v>9.3541570346891202E-4</v>
      </c>
      <c r="AD338" s="7">
        <v>8.9149375991096297E-4</v>
      </c>
      <c r="AE338" s="7">
        <v>9.2452153396374505E-4</v>
      </c>
      <c r="AF338" s="7">
        <v>8.9149375991096297E-4</v>
      </c>
      <c r="AG338" s="7">
        <v>8.9876258290115996E-4</v>
      </c>
      <c r="AH338" s="7">
        <v>8.9149375991096297E-4</v>
      </c>
      <c r="AI338" s="7">
        <v>7.9053061295446801E-4</v>
      </c>
      <c r="AJ338" s="7">
        <v>7.5216128081635205E-4</v>
      </c>
      <c r="AK338" s="7">
        <v>6.7854345303258105E-4</v>
      </c>
      <c r="AL338" s="7">
        <v>5.96291898750778E-4</v>
      </c>
      <c r="AM338" s="7">
        <v>6.7393763030962502E-4</v>
      </c>
      <c r="AN338" s="7">
        <v>4.0781530516799798E-4</v>
      </c>
      <c r="AO338" s="7">
        <v>6.6530616339199498E-4</v>
      </c>
      <c r="AP338" s="7">
        <v>2.7183633619195602E-4</v>
      </c>
      <c r="AQ338" s="7">
        <v>6.5217400923215404E-4</v>
      </c>
      <c r="AR338" s="7">
        <v>1.5239051176564001E-4</v>
      </c>
      <c r="AS338" s="7">
        <v>6.26333621423096E-4</v>
      </c>
      <c r="AT338" s="7">
        <v>7.7510850573309995E-5</v>
      </c>
      <c r="AU338" s="7">
        <v>5.85432054318965E-4</v>
      </c>
      <c r="AV338" s="7">
        <v>3.6646214431271697E-5</v>
      </c>
      <c r="AW338" s="7">
        <v>5.3457860950204602E-4</v>
      </c>
      <c r="AX338" s="7">
        <v>1.36265224207075E-5</v>
      </c>
      <c r="AY338" s="7">
        <v>5.0707495124035498E-4</v>
      </c>
      <c r="AZ338" s="7">
        <v>4.5404601555494097E-6</v>
      </c>
      <c r="BA338" s="7">
        <v>3.8472563237630799E-4</v>
      </c>
      <c r="BB338" s="7">
        <v>9.0620864213038496E-7</v>
      </c>
      <c r="BC338" s="7">
        <v>2.31182416624723E-4</v>
      </c>
      <c r="BD338" s="7">
        <v>0</v>
      </c>
      <c r="BE338" s="7">
        <v>1.2996484854261699E-4</v>
      </c>
      <c r="BF338" s="7">
        <v>0</v>
      </c>
      <c r="BG338" s="7">
        <v>4.9393276672622298E-5</v>
      </c>
      <c r="BH338" s="7">
        <v>0</v>
      </c>
      <c r="BI338" s="7">
        <v>1.11060006753542E-5</v>
      </c>
      <c r="BJ338" s="7">
        <v>0</v>
      </c>
      <c r="BK338" s="7">
        <v>1.2365797822528401E-6</v>
      </c>
      <c r="BL338" s="7">
        <v>0</v>
      </c>
      <c r="BM338" s="7">
        <v>1.9089902835933099E-9</v>
      </c>
      <c r="BN338" s="7">
        <v>0</v>
      </c>
      <c r="BO338" s="7">
        <v>0</v>
      </c>
      <c r="BP338" s="7">
        <v>0</v>
      </c>
      <c r="BQ338" s="7">
        <v>0</v>
      </c>
      <c r="BR338" s="7">
        <v>0</v>
      </c>
      <c r="BS338" s="7">
        <v>0</v>
      </c>
      <c r="BT338" s="7">
        <v>0</v>
      </c>
      <c r="BU338" s="7">
        <v>0</v>
      </c>
      <c r="BV338" s="7">
        <v>0</v>
      </c>
      <c r="BW338" s="7">
        <v>0</v>
      </c>
      <c r="BX338" s="7">
        <v>0</v>
      </c>
      <c r="BY338" s="7">
        <v>0</v>
      </c>
      <c r="BZ338" s="7">
        <v>0</v>
      </c>
      <c r="CA338" s="7">
        <v>0</v>
      </c>
      <c r="CB338" s="7">
        <v>0</v>
      </c>
      <c r="CC338" s="7">
        <v>0</v>
      </c>
      <c r="CD338" s="7"/>
      <c r="CE338" s="7">
        <v>0</v>
      </c>
    </row>
    <row r="339" spans="1:83">
      <c r="A339" s="4" t="s">
        <v>384</v>
      </c>
      <c r="B339" s="6">
        <v>112</v>
      </c>
      <c r="C339" s="7">
        <v>2.5387614616413699E-4</v>
      </c>
      <c r="D339" s="7">
        <v>4.7129159664569399E-4</v>
      </c>
      <c r="E339" s="7">
        <v>2.5387614616413699E-4</v>
      </c>
      <c r="F339" s="7">
        <v>4.7129159664569399E-4</v>
      </c>
      <c r="G339" s="7">
        <v>2.5387614616413699E-4</v>
      </c>
      <c r="H339" s="7">
        <v>4.7129159664569399E-4</v>
      </c>
      <c r="I339" s="7">
        <v>2.5387614616413699E-4</v>
      </c>
      <c r="J339" s="7">
        <v>4.7129159664569399E-4</v>
      </c>
      <c r="K339" s="7">
        <v>2.5387614616413699E-4</v>
      </c>
      <c r="L339" s="7">
        <v>4.7129159664569399E-4</v>
      </c>
      <c r="M339" s="7">
        <v>2.5387614616413699E-4</v>
      </c>
      <c r="N339" s="7">
        <v>4.7129159664569399E-4</v>
      </c>
      <c r="O339" s="7">
        <v>2.5387614616413699E-4</v>
      </c>
      <c r="P339" s="7">
        <v>4.7129159664569399E-4</v>
      </c>
      <c r="Q339" s="7">
        <v>2.5387614616413699E-4</v>
      </c>
      <c r="R339" s="7">
        <v>4.7129159664569399E-4</v>
      </c>
      <c r="S339" s="7">
        <v>2.5387614616413699E-4</v>
      </c>
      <c r="T339" s="7">
        <v>4.7129159664569399E-4</v>
      </c>
      <c r="U339" s="7">
        <v>2.5387614616413699E-4</v>
      </c>
      <c r="V339" s="7">
        <v>4.7129159664569399E-4</v>
      </c>
      <c r="W339" s="7">
        <v>2.5387614616413699E-4</v>
      </c>
      <c r="X339" s="7">
        <v>4.7129159664569399E-4</v>
      </c>
      <c r="Y339" s="7">
        <v>2.5387614616413699E-4</v>
      </c>
      <c r="Z339" s="7">
        <v>4.7129159664569399E-4</v>
      </c>
      <c r="AA339" s="7">
        <v>2.5387614616413699E-4</v>
      </c>
      <c r="AB339" s="7">
        <v>4.7129159664569399E-4</v>
      </c>
      <c r="AC339" s="7">
        <v>2.5387614616413699E-4</v>
      </c>
      <c r="AD339" s="7">
        <v>4.7129159664569399E-4</v>
      </c>
      <c r="AE339" s="7">
        <v>2.41351744949797E-4</v>
      </c>
      <c r="AF339" s="7">
        <v>4.7129159664569399E-4</v>
      </c>
      <c r="AG339" s="7">
        <v>2.41351744949797E-4</v>
      </c>
      <c r="AH339" s="7">
        <v>4.6475434355349598E-4</v>
      </c>
      <c r="AI339" s="7">
        <v>2.37654185079183E-4</v>
      </c>
      <c r="AJ339" s="7">
        <v>3.4657609400655202E-4</v>
      </c>
      <c r="AK339" s="7">
        <v>2.3056874681876501E-4</v>
      </c>
      <c r="AL339" s="7">
        <v>2.0721397930317499E-4</v>
      </c>
      <c r="AM339" s="7">
        <v>2.2500031995044E-4</v>
      </c>
      <c r="AN339" s="7">
        <v>1.20827339818791E-4</v>
      </c>
      <c r="AO339" s="7">
        <v>2.1440398963181199E-4</v>
      </c>
      <c r="AP339" s="7">
        <v>4.9266548167977602E-5</v>
      </c>
      <c r="AQ339" s="7">
        <v>2.05428025204372E-4</v>
      </c>
      <c r="AR339" s="7">
        <v>1.6415985829097102E-5</v>
      </c>
      <c r="AS339" s="7">
        <v>1.9361298560130301E-4</v>
      </c>
      <c r="AT339" s="7">
        <v>3.2763877927970401E-6</v>
      </c>
      <c r="AU339" s="7">
        <v>1.83857292163926E-4</v>
      </c>
      <c r="AV339" s="7">
        <v>0</v>
      </c>
      <c r="AW339" s="7">
        <v>1.6932843035317099E-4</v>
      </c>
      <c r="AX339" s="7">
        <v>0</v>
      </c>
      <c r="AY339" s="7">
        <v>1.5829650366526099E-4</v>
      </c>
      <c r="AZ339" s="7">
        <v>0</v>
      </c>
      <c r="BA339" s="7">
        <v>1.31995197420852E-4</v>
      </c>
      <c r="BB339" s="7">
        <v>0</v>
      </c>
      <c r="BC339" s="7">
        <v>7.8578305438543305E-5</v>
      </c>
      <c r="BD339" s="7">
        <v>0</v>
      </c>
      <c r="BE339" s="7">
        <v>2.2417899908775599E-5</v>
      </c>
      <c r="BF339" s="7">
        <v>0</v>
      </c>
      <c r="BG339" s="7">
        <v>5.93874709127327E-6</v>
      </c>
      <c r="BH339" s="7">
        <v>0</v>
      </c>
      <c r="BI339" s="7">
        <v>8.9443090264099497E-7</v>
      </c>
      <c r="BJ339" s="7">
        <v>0</v>
      </c>
      <c r="BK339" s="7">
        <v>3.3614863672641899E-8</v>
      </c>
      <c r="BL339" s="7">
        <v>0</v>
      </c>
      <c r="BM339" s="7">
        <v>0</v>
      </c>
      <c r="BN339" s="7">
        <v>0</v>
      </c>
      <c r="BO339" s="7">
        <v>0</v>
      </c>
      <c r="BP339" s="7">
        <v>0</v>
      </c>
      <c r="BQ339" s="7">
        <v>0</v>
      </c>
      <c r="BR339" s="7">
        <v>0</v>
      </c>
      <c r="BS339" s="7">
        <v>0</v>
      </c>
      <c r="BT339" s="7">
        <v>0</v>
      </c>
      <c r="BU339" s="7">
        <v>0</v>
      </c>
      <c r="BV339" s="7">
        <v>0</v>
      </c>
      <c r="BW339" s="7">
        <v>0</v>
      </c>
      <c r="BX339" s="7">
        <v>0</v>
      </c>
      <c r="BY339" s="7">
        <v>0</v>
      </c>
      <c r="BZ339" s="7">
        <v>0</v>
      </c>
      <c r="CA339" s="7">
        <v>0</v>
      </c>
      <c r="CB339" s="7">
        <v>0</v>
      </c>
      <c r="CC339" s="7">
        <v>0</v>
      </c>
      <c r="CD339" s="7"/>
      <c r="CE339" s="7">
        <v>0</v>
      </c>
    </row>
    <row r="340" spans="1:83">
      <c r="A340" s="4" t="s">
        <v>385</v>
      </c>
      <c r="B340" s="6">
        <v>696</v>
      </c>
      <c r="C340" s="7">
        <v>5.6426695385899202E-4</v>
      </c>
      <c r="D340" s="7"/>
      <c r="E340" s="7">
        <v>5.6426695385899202E-4</v>
      </c>
      <c r="F340" s="7"/>
      <c r="G340" s="7">
        <v>5.6426695385899202E-4</v>
      </c>
      <c r="H340" s="7"/>
      <c r="I340" s="7">
        <v>5.6426695385899202E-4</v>
      </c>
      <c r="J340" s="7"/>
      <c r="K340" s="7">
        <v>5.6426695385899202E-4</v>
      </c>
      <c r="L340" s="7"/>
      <c r="M340" s="7">
        <v>5.6426695385899202E-4</v>
      </c>
      <c r="N340" s="7"/>
      <c r="O340" s="7">
        <v>5.6426695385899202E-4</v>
      </c>
      <c r="P340" s="7"/>
      <c r="Q340" s="7">
        <v>5.6426695385899202E-4</v>
      </c>
      <c r="R340" s="7"/>
      <c r="S340" s="7">
        <v>5.6426695385899202E-4</v>
      </c>
      <c r="T340" s="7"/>
      <c r="U340" s="7">
        <v>5.6185686860173601E-4</v>
      </c>
      <c r="V340" s="7"/>
      <c r="W340" s="7">
        <v>5.6185686860173601E-4</v>
      </c>
      <c r="X340" s="7"/>
      <c r="Y340" s="7">
        <v>3.2449621326802099E-4</v>
      </c>
      <c r="Z340" s="7"/>
      <c r="AA340" s="7">
        <v>3.0343878835506201E-4</v>
      </c>
      <c r="AB340" s="7"/>
      <c r="AC340" s="7">
        <v>2.3665755413558299E-4</v>
      </c>
      <c r="AD340" s="7"/>
      <c r="AE340" s="7">
        <v>2.0657427760019099E-4</v>
      </c>
      <c r="AF340" s="7"/>
      <c r="AG340" s="7">
        <v>1.49087934811106E-4</v>
      </c>
      <c r="AH340" s="7"/>
      <c r="AI340" s="7">
        <v>1.1018926254663399E-4</v>
      </c>
      <c r="AJ340" s="7"/>
      <c r="AK340" s="7">
        <v>2.9163054483713001E-5</v>
      </c>
      <c r="AL340" s="7"/>
      <c r="AM340" s="7">
        <v>9.6371090421736799E-6</v>
      </c>
      <c r="AN340" s="7"/>
      <c r="AO340" s="7">
        <v>0</v>
      </c>
      <c r="AP340" s="7"/>
      <c r="AQ340" s="7">
        <v>0</v>
      </c>
      <c r="AR340" s="7"/>
      <c r="AS340" s="7">
        <v>0</v>
      </c>
      <c r="AT340" s="7"/>
      <c r="AU340" s="7">
        <v>0</v>
      </c>
      <c r="AV340" s="7"/>
      <c r="AW340" s="7">
        <v>0</v>
      </c>
      <c r="AX340" s="7"/>
      <c r="AY340" s="7">
        <v>0</v>
      </c>
      <c r="AZ340" s="7"/>
      <c r="BA340" s="7">
        <v>0</v>
      </c>
      <c r="BB340" s="7"/>
      <c r="BC340" s="7">
        <v>0</v>
      </c>
      <c r="BD340" s="7"/>
      <c r="BE340" s="7">
        <v>0</v>
      </c>
      <c r="BF340" s="7"/>
      <c r="BG340" s="7">
        <v>0</v>
      </c>
      <c r="BH340" s="7"/>
      <c r="BI340" s="7">
        <v>0</v>
      </c>
      <c r="BJ340" s="7"/>
      <c r="BK340" s="7">
        <v>0</v>
      </c>
      <c r="BL340" s="7"/>
      <c r="BM340" s="7">
        <v>0</v>
      </c>
      <c r="BN340" s="7"/>
      <c r="BO340" s="7">
        <v>0</v>
      </c>
      <c r="BP340" s="7"/>
      <c r="BQ340" s="7">
        <v>0</v>
      </c>
      <c r="BR340" s="7"/>
      <c r="BS340" s="7">
        <v>0</v>
      </c>
      <c r="BT340" s="7"/>
      <c r="BU340" s="7">
        <v>0</v>
      </c>
      <c r="BV340" s="7"/>
      <c r="BW340" s="7">
        <v>0</v>
      </c>
      <c r="BX340" s="7"/>
      <c r="BY340" s="7">
        <v>0</v>
      </c>
      <c r="BZ340" s="7"/>
      <c r="CA340" s="7">
        <v>0</v>
      </c>
      <c r="CB340" s="7"/>
      <c r="CC340" s="7">
        <v>0</v>
      </c>
      <c r="CD340" s="7"/>
      <c r="CE340" s="7">
        <v>0</v>
      </c>
    </row>
    <row r="341" spans="1:83">
      <c r="A341" s="4" t="s">
        <v>386</v>
      </c>
      <c r="B341" s="6">
        <v>665</v>
      </c>
      <c r="C341" s="7">
        <v>2.1957409033419701E-3</v>
      </c>
      <c r="D341" s="7">
        <v>9.2792466896506097E-4</v>
      </c>
      <c r="E341" s="7">
        <v>2.1957409033419701E-3</v>
      </c>
      <c r="F341" s="7">
        <v>9.2792466896506097E-4</v>
      </c>
      <c r="G341" s="7">
        <v>2.1957409033419701E-3</v>
      </c>
      <c r="H341" s="7">
        <v>9.2792466896506097E-4</v>
      </c>
      <c r="I341" s="7">
        <v>2.1957409033419701E-3</v>
      </c>
      <c r="J341" s="7">
        <v>9.2792466896506097E-4</v>
      </c>
      <c r="K341" s="7">
        <v>2.1957409033419701E-3</v>
      </c>
      <c r="L341" s="7">
        <v>9.2792466896506097E-4</v>
      </c>
      <c r="M341" s="7">
        <v>2.1957409033419701E-3</v>
      </c>
      <c r="N341" s="7">
        <v>9.2792466896506097E-4</v>
      </c>
      <c r="O341" s="7">
        <v>2.1957409033419701E-3</v>
      </c>
      <c r="P341" s="7">
        <v>9.2792466896506097E-4</v>
      </c>
      <c r="Q341" s="7">
        <v>2.1957409033419701E-3</v>
      </c>
      <c r="R341" s="7">
        <v>9.2792466896506097E-4</v>
      </c>
      <c r="S341" s="7">
        <v>2.1957409033419701E-3</v>
      </c>
      <c r="T341" s="7">
        <v>9.2792466896506097E-4</v>
      </c>
      <c r="U341" s="7">
        <v>2.1957409033419701E-3</v>
      </c>
      <c r="V341" s="7">
        <v>9.2792466896506097E-4</v>
      </c>
      <c r="W341" s="7">
        <v>2.1957409033419701E-3</v>
      </c>
      <c r="X341" s="7">
        <v>9.2792466896506097E-4</v>
      </c>
      <c r="Y341" s="7">
        <v>2.1957409033419701E-3</v>
      </c>
      <c r="Z341" s="7">
        <v>9.2792466896506097E-4</v>
      </c>
      <c r="AA341" s="7">
        <v>2.1957409033419701E-3</v>
      </c>
      <c r="AB341" s="7">
        <v>9.2792466896506097E-4</v>
      </c>
      <c r="AC341" s="7">
        <v>1.54214902084802E-3</v>
      </c>
      <c r="AD341" s="7">
        <v>9.0550487755668998E-4</v>
      </c>
      <c r="AE341" s="7">
        <v>1.40493472280975E-3</v>
      </c>
      <c r="AF341" s="7">
        <v>8.15592734735462E-4</v>
      </c>
      <c r="AG341" s="7">
        <v>1.03081971676257E-3</v>
      </c>
      <c r="AH341" s="7">
        <v>6.2800655429661595E-4</v>
      </c>
      <c r="AI341" s="7">
        <v>8.5366445655581005E-4</v>
      </c>
      <c r="AJ341" s="7">
        <v>3.4097031509766298E-4</v>
      </c>
      <c r="AK341" s="7">
        <v>6.6312571642376697E-4</v>
      </c>
      <c r="AL341" s="7">
        <v>1.2060290476001E-4</v>
      </c>
      <c r="AM341" s="7">
        <v>4.3735815065570601E-4</v>
      </c>
      <c r="AN341" s="7">
        <v>3.7720552014217497E-5</v>
      </c>
      <c r="AO341" s="7">
        <v>3.0209500873735302E-4</v>
      </c>
      <c r="AP341" s="7">
        <v>7.5284638670773598E-6</v>
      </c>
      <c r="AQ341" s="7">
        <v>1.2310095620546399E-4</v>
      </c>
      <c r="AR341" s="7">
        <v>0</v>
      </c>
      <c r="AS341" s="7">
        <v>1.09190468357984E-4</v>
      </c>
      <c r="AT341" s="7">
        <v>0</v>
      </c>
      <c r="AU341" s="7">
        <v>1.04652237447657E-4</v>
      </c>
      <c r="AV341" s="7">
        <v>0</v>
      </c>
      <c r="AW341" s="7">
        <v>9.8723350354887907E-5</v>
      </c>
      <c r="AX341" s="7">
        <v>0</v>
      </c>
      <c r="AY341" s="7">
        <v>9.0061515983942304E-5</v>
      </c>
      <c r="AZ341" s="7">
        <v>0</v>
      </c>
      <c r="BA341" s="7">
        <v>7.7145634582782705E-5</v>
      </c>
      <c r="BB341" s="7">
        <v>0</v>
      </c>
      <c r="BC341" s="7">
        <v>2.1502207981634199E-5</v>
      </c>
      <c r="BD341" s="7">
        <v>0</v>
      </c>
      <c r="BE341" s="7">
        <v>5.5452521631068603E-6</v>
      </c>
      <c r="BF341" s="7">
        <v>0</v>
      </c>
      <c r="BG341" s="7">
        <v>4.1392308137155903E-6</v>
      </c>
      <c r="BH341" s="7">
        <v>0</v>
      </c>
      <c r="BI341" s="7">
        <v>1.8280734892376101E-6</v>
      </c>
      <c r="BJ341" s="7">
        <v>0</v>
      </c>
      <c r="BK341" s="7">
        <v>7.9014873929225098E-7</v>
      </c>
      <c r="BL341" s="7">
        <v>0</v>
      </c>
      <c r="BM341" s="7">
        <v>8.2434099695586498E-8</v>
      </c>
      <c r="BN341" s="7">
        <v>0</v>
      </c>
      <c r="BO341" s="7">
        <v>2.1145676983775401E-8</v>
      </c>
      <c r="BP341" s="7">
        <v>0</v>
      </c>
      <c r="BQ341" s="7">
        <v>0</v>
      </c>
      <c r="BR341" s="7">
        <v>0</v>
      </c>
      <c r="BS341" s="7">
        <v>0</v>
      </c>
      <c r="BT341" s="7">
        <v>0</v>
      </c>
      <c r="BU341" s="7">
        <v>0</v>
      </c>
      <c r="BV341" s="7">
        <v>0</v>
      </c>
      <c r="BW341" s="7">
        <v>0</v>
      </c>
      <c r="BX341" s="7">
        <v>0</v>
      </c>
      <c r="BY341" s="7">
        <v>0</v>
      </c>
      <c r="BZ341" s="7">
        <v>0</v>
      </c>
      <c r="CA341" s="7">
        <v>0</v>
      </c>
      <c r="CB341" s="7">
        <v>0</v>
      </c>
      <c r="CC341" s="7">
        <v>0</v>
      </c>
      <c r="CD341" s="7"/>
      <c r="CE341" s="7">
        <v>0</v>
      </c>
    </row>
    <row r="342" spans="1:83">
      <c r="A342" s="4" t="s">
        <v>388</v>
      </c>
      <c r="B342" s="6">
        <v>321</v>
      </c>
      <c r="C342" s="7">
        <v>1.0742501514732501E-3</v>
      </c>
      <c r="D342" s="7">
        <v>4.7919195052670098E-4</v>
      </c>
      <c r="E342" s="7">
        <v>1.0742501514732501E-3</v>
      </c>
      <c r="F342" s="7">
        <v>4.7919195052670098E-4</v>
      </c>
      <c r="G342" s="7">
        <v>1.0742501514732501E-3</v>
      </c>
      <c r="H342" s="7">
        <v>4.7919195052670098E-4</v>
      </c>
      <c r="I342" s="7">
        <v>1.0742501514732501E-3</v>
      </c>
      <c r="J342" s="7">
        <v>4.7919195052670098E-4</v>
      </c>
      <c r="K342" s="7">
        <v>1.0742501514732501E-3</v>
      </c>
      <c r="L342" s="7">
        <v>4.7919195052670098E-4</v>
      </c>
      <c r="M342" s="7">
        <v>1.0742501514732501E-3</v>
      </c>
      <c r="N342" s="7">
        <v>4.7919195052670098E-4</v>
      </c>
      <c r="O342" s="7">
        <v>1.0742501514732501E-3</v>
      </c>
      <c r="P342" s="7">
        <v>4.7919195052670098E-4</v>
      </c>
      <c r="Q342" s="7">
        <v>1.0742501514732501E-3</v>
      </c>
      <c r="R342" s="7">
        <v>4.7919195052670098E-4</v>
      </c>
      <c r="S342" s="7">
        <v>1.0742501514732501E-3</v>
      </c>
      <c r="T342" s="7">
        <v>4.7919195052670098E-4</v>
      </c>
      <c r="U342" s="7">
        <v>1.0742501514732501E-3</v>
      </c>
      <c r="V342" s="7">
        <v>4.7919195052670098E-4</v>
      </c>
      <c r="W342" s="7">
        <v>1.0742501514732501E-3</v>
      </c>
      <c r="X342" s="7">
        <v>4.7919195052670098E-4</v>
      </c>
      <c r="Y342" s="7">
        <v>1.0742501514732501E-3</v>
      </c>
      <c r="Z342" s="7">
        <v>4.7919195052670098E-4</v>
      </c>
      <c r="AA342" s="7">
        <v>1.0742501514732501E-3</v>
      </c>
      <c r="AB342" s="7">
        <v>4.7919195052670098E-4</v>
      </c>
      <c r="AC342" s="7">
        <v>1.0742501514732501E-3</v>
      </c>
      <c r="AD342" s="7">
        <v>4.7919195052670098E-4</v>
      </c>
      <c r="AE342" s="7">
        <v>7.7774508728153697E-4</v>
      </c>
      <c r="AF342" s="7">
        <v>4.7919195052670098E-4</v>
      </c>
      <c r="AG342" s="7">
        <v>7.7774508728153697E-4</v>
      </c>
      <c r="AH342" s="7">
        <v>4.7919195052670098E-4</v>
      </c>
      <c r="AI342" s="7">
        <v>7.4070367064438898E-4</v>
      </c>
      <c r="AJ342" s="7">
        <v>4.1759211451157898E-4</v>
      </c>
      <c r="AK342" s="7">
        <v>5.1542484591924297E-4</v>
      </c>
      <c r="AL342" s="7">
        <v>3.6247654621528403E-4</v>
      </c>
      <c r="AM342" s="7">
        <v>3.98393402553001E-4</v>
      </c>
      <c r="AN342" s="7">
        <v>3.0803654915375402E-4</v>
      </c>
      <c r="AO342" s="7">
        <v>3.6043383539156198E-4</v>
      </c>
      <c r="AP342" s="7">
        <v>2.4054016851443E-4</v>
      </c>
      <c r="AQ342" s="7">
        <v>2.7358578438063799E-4</v>
      </c>
      <c r="AR342" s="7">
        <v>1.4775115335933801E-4</v>
      </c>
      <c r="AS342" s="7">
        <v>1.7859771442432499E-4</v>
      </c>
      <c r="AT342" s="7">
        <v>6.7196338649122103E-5</v>
      </c>
      <c r="AU342" s="7">
        <v>1.10875956750885E-4</v>
      </c>
      <c r="AV342" s="7">
        <v>2.1452275625032699E-5</v>
      </c>
      <c r="AW342" s="7">
        <v>2.65241401189625E-5</v>
      </c>
      <c r="AX342" s="7">
        <v>3.3399520980693901E-6</v>
      </c>
      <c r="AY342" s="7">
        <v>0</v>
      </c>
      <c r="AZ342" s="7">
        <v>0</v>
      </c>
      <c r="BA342" s="7">
        <v>0</v>
      </c>
      <c r="BB342" s="7">
        <v>0</v>
      </c>
      <c r="BC342" s="7">
        <v>0</v>
      </c>
      <c r="BD342" s="7">
        <v>0</v>
      </c>
      <c r="BE342" s="7">
        <v>0</v>
      </c>
      <c r="BF342" s="7">
        <v>0</v>
      </c>
      <c r="BG342" s="7">
        <v>0</v>
      </c>
      <c r="BH342" s="7">
        <v>0</v>
      </c>
      <c r="BI342" s="7">
        <v>0</v>
      </c>
      <c r="BJ342" s="7">
        <v>0</v>
      </c>
      <c r="BK342" s="7">
        <v>0</v>
      </c>
      <c r="BL342" s="7">
        <v>0</v>
      </c>
      <c r="BM342" s="7">
        <v>0</v>
      </c>
      <c r="BN342" s="7">
        <v>0</v>
      </c>
      <c r="BO342" s="7">
        <v>0</v>
      </c>
      <c r="BP342" s="7">
        <v>0</v>
      </c>
      <c r="BQ342" s="7">
        <v>0</v>
      </c>
      <c r="BR342" s="7">
        <v>0</v>
      </c>
      <c r="BS342" s="7">
        <v>0</v>
      </c>
      <c r="BT342" s="7">
        <v>0</v>
      </c>
      <c r="BU342" s="7">
        <v>0</v>
      </c>
      <c r="BV342" s="7">
        <v>0</v>
      </c>
      <c r="BW342" s="7">
        <v>0</v>
      </c>
      <c r="BX342" s="7">
        <v>0</v>
      </c>
      <c r="BY342" s="7">
        <v>0</v>
      </c>
      <c r="BZ342" s="7">
        <v>0</v>
      </c>
      <c r="CA342" s="7">
        <v>0</v>
      </c>
      <c r="CB342" s="7">
        <v>0</v>
      </c>
      <c r="CC342" s="7">
        <v>0</v>
      </c>
      <c r="CD342" s="7"/>
      <c r="CE342" s="7">
        <v>0</v>
      </c>
    </row>
    <row r="343" spans="1:83">
      <c r="A343" s="4" t="s">
        <v>389</v>
      </c>
      <c r="B343" s="6">
        <v>44</v>
      </c>
      <c r="C343" s="7">
        <v>1.8020993653189801E-3</v>
      </c>
      <c r="D343" s="7">
        <v>6.1476450241680896E-4</v>
      </c>
      <c r="E343" s="7">
        <v>1.8020993653189801E-3</v>
      </c>
      <c r="F343" s="7">
        <v>6.1476450241680896E-4</v>
      </c>
      <c r="G343" s="7">
        <v>1.8020993653189801E-3</v>
      </c>
      <c r="H343" s="7">
        <v>6.1476450241680896E-4</v>
      </c>
      <c r="I343" s="7">
        <v>1.8020993653189801E-3</v>
      </c>
      <c r="J343" s="7">
        <v>6.1476450241680896E-4</v>
      </c>
      <c r="K343" s="7">
        <v>1.8020993653189801E-3</v>
      </c>
      <c r="L343" s="7">
        <v>6.1476450241680896E-4</v>
      </c>
      <c r="M343" s="7">
        <v>1.8020993653189801E-3</v>
      </c>
      <c r="N343" s="7">
        <v>6.1476450241680896E-4</v>
      </c>
      <c r="O343" s="7">
        <v>1.8020993653189801E-3</v>
      </c>
      <c r="P343" s="7">
        <v>6.1476450241680896E-4</v>
      </c>
      <c r="Q343" s="7">
        <v>1.8020993653189801E-3</v>
      </c>
      <c r="R343" s="7">
        <v>6.1476450241680896E-4</v>
      </c>
      <c r="S343" s="7">
        <v>1.8020993653189801E-3</v>
      </c>
      <c r="T343" s="7">
        <v>6.1476450241680896E-4</v>
      </c>
      <c r="U343" s="7">
        <v>1.8020993653189801E-3</v>
      </c>
      <c r="V343" s="7">
        <v>6.1476450241680896E-4</v>
      </c>
      <c r="W343" s="7">
        <v>1.8020993653189801E-3</v>
      </c>
      <c r="X343" s="7">
        <v>6.1476450241680896E-4</v>
      </c>
      <c r="Y343" s="7">
        <v>1.8020993653189801E-3</v>
      </c>
      <c r="Z343" s="7">
        <v>6.1476450241680896E-4</v>
      </c>
      <c r="AA343" s="7">
        <v>1.1841829655311999E-3</v>
      </c>
      <c r="AB343" s="7">
        <v>6.1476450241680896E-4</v>
      </c>
      <c r="AC343" s="7">
        <v>1.1841829655311999E-3</v>
      </c>
      <c r="AD343" s="7">
        <v>6.1476450241680896E-4</v>
      </c>
      <c r="AE343" s="7">
        <v>7.5483081696293205E-4</v>
      </c>
      <c r="AF343" s="7">
        <v>6.1476450241680896E-4</v>
      </c>
      <c r="AG343" s="7">
        <v>7.2951064329189095E-4</v>
      </c>
      <c r="AH343" s="7">
        <v>6.1476450241680896E-4</v>
      </c>
      <c r="AI343" s="7">
        <v>5.9280743449415896E-4</v>
      </c>
      <c r="AJ343" s="7">
        <v>5.4336940273823505E-4</v>
      </c>
      <c r="AK343" s="7">
        <v>4.5105830410284198E-4</v>
      </c>
      <c r="AL343" s="7">
        <v>4.8060217408510002E-4</v>
      </c>
      <c r="AM343" s="7">
        <v>3.6540836991725401E-4</v>
      </c>
      <c r="AN343" s="7">
        <v>4.25011295972145E-4</v>
      </c>
      <c r="AO343" s="7">
        <v>3.0368654028971402E-4</v>
      </c>
      <c r="AP343" s="7">
        <v>3.7538944624738302E-4</v>
      </c>
      <c r="AQ343" s="7">
        <v>2.4675933073976098E-4</v>
      </c>
      <c r="AR343" s="7">
        <v>3.3073241808448899E-4</v>
      </c>
      <c r="AS343" s="7">
        <v>2.07649893993654E-4</v>
      </c>
      <c r="AT343" s="7">
        <v>2.8559439600597998E-4</v>
      </c>
      <c r="AU343" s="7">
        <v>1.6988593570129199E-4</v>
      </c>
      <c r="AV343" s="7">
        <v>2.26747601142014E-4</v>
      </c>
      <c r="AW343" s="7">
        <v>1.30379450715071E-4</v>
      </c>
      <c r="AX343" s="7">
        <v>1.4239365495402799E-4</v>
      </c>
      <c r="AY343" s="7">
        <v>1.04936966502628E-4</v>
      </c>
      <c r="AZ343" s="7">
        <v>6.5668690335898901E-5</v>
      </c>
      <c r="BA343" s="7">
        <v>6.3313570725852302E-5</v>
      </c>
      <c r="BB343" s="7">
        <v>2.0964577435894599E-5</v>
      </c>
      <c r="BC343" s="7">
        <v>1.02849203758144E-5</v>
      </c>
      <c r="BD343" s="7">
        <v>3.2640212915267798E-6</v>
      </c>
      <c r="BE343" s="7">
        <v>0</v>
      </c>
      <c r="BF343" s="7">
        <v>0</v>
      </c>
      <c r="BG343" s="7">
        <v>0</v>
      </c>
      <c r="BH343" s="7">
        <v>0</v>
      </c>
      <c r="BI343" s="7">
        <v>0</v>
      </c>
      <c r="BJ343" s="7">
        <v>0</v>
      </c>
      <c r="BK343" s="7">
        <v>0</v>
      </c>
      <c r="BL343" s="7">
        <v>0</v>
      </c>
      <c r="BM343" s="7">
        <v>0</v>
      </c>
      <c r="BN343" s="7">
        <v>0</v>
      </c>
      <c r="BO343" s="7">
        <v>0</v>
      </c>
      <c r="BP343" s="7">
        <v>0</v>
      </c>
      <c r="BQ343" s="7">
        <v>0</v>
      </c>
      <c r="BR343" s="7">
        <v>0</v>
      </c>
      <c r="BS343" s="7">
        <v>0</v>
      </c>
      <c r="BT343" s="7">
        <v>0</v>
      </c>
      <c r="BU343" s="7">
        <v>0</v>
      </c>
      <c r="BV343" s="7">
        <v>0</v>
      </c>
      <c r="BW343" s="7">
        <v>0</v>
      </c>
      <c r="BX343" s="7">
        <v>0</v>
      </c>
      <c r="BY343" s="7">
        <v>0</v>
      </c>
      <c r="BZ343" s="7">
        <v>0</v>
      </c>
      <c r="CA343" s="7">
        <v>0</v>
      </c>
      <c r="CB343" s="7">
        <v>0</v>
      </c>
      <c r="CC343" s="7">
        <v>0</v>
      </c>
      <c r="CD343" s="7"/>
      <c r="CE343" s="7">
        <v>0</v>
      </c>
    </row>
    <row r="344" spans="1:83">
      <c r="A344" s="4" t="s">
        <v>390</v>
      </c>
      <c r="B344" s="6">
        <v>253</v>
      </c>
      <c r="C344" s="7">
        <v>9.9243115419965109E-4</v>
      </c>
      <c r="D344" s="7">
        <v>1.58446322829048E-3</v>
      </c>
      <c r="E344" s="7">
        <v>9.9243115419965109E-4</v>
      </c>
      <c r="F344" s="7">
        <v>1.58446322829048E-3</v>
      </c>
      <c r="G344" s="7">
        <v>9.9243115419965109E-4</v>
      </c>
      <c r="H344" s="7">
        <v>1.58446322829048E-3</v>
      </c>
      <c r="I344" s="7">
        <v>9.9243115419965109E-4</v>
      </c>
      <c r="J344" s="7">
        <v>1.58446322829048E-3</v>
      </c>
      <c r="K344" s="7">
        <v>9.9243115419965109E-4</v>
      </c>
      <c r="L344" s="7">
        <v>1.58446322829048E-3</v>
      </c>
      <c r="M344" s="7">
        <v>9.9243115419965109E-4</v>
      </c>
      <c r="N344" s="7">
        <v>1.58446322829048E-3</v>
      </c>
      <c r="O344" s="7">
        <v>9.9243115419965109E-4</v>
      </c>
      <c r="P344" s="7">
        <v>1.58446322829048E-3</v>
      </c>
      <c r="Q344" s="7">
        <v>9.9243115419965109E-4</v>
      </c>
      <c r="R344" s="7">
        <v>1.58446322829048E-3</v>
      </c>
      <c r="S344" s="7">
        <v>9.9243115419965109E-4</v>
      </c>
      <c r="T344" s="7">
        <v>1.58446322829048E-3</v>
      </c>
      <c r="U344" s="7">
        <v>9.9243115419965109E-4</v>
      </c>
      <c r="V344" s="7">
        <v>1.58446322829048E-3</v>
      </c>
      <c r="W344" s="7">
        <v>9.9243115419965109E-4</v>
      </c>
      <c r="X344" s="7">
        <v>1.58446322829048E-3</v>
      </c>
      <c r="Y344" s="7">
        <v>9.9243115419965109E-4</v>
      </c>
      <c r="Z344" s="7">
        <v>1.58446322829048E-3</v>
      </c>
      <c r="AA344" s="7">
        <v>9.9243115419965109E-4</v>
      </c>
      <c r="AB344" s="7">
        <v>1.58446322829048E-3</v>
      </c>
      <c r="AC344" s="7">
        <v>6.5679726250869402E-4</v>
      </c>
      <c r="AD344" s="7">
        <v>1.58446322829048E-3</v>
      </c>
      <c r="AE344" s="7">
        <v>6.5679726250869402E-4</v>
      </c>
      <c r="AF344" s="7">
        <v>1.58446322829048E-3</v>
      </c>
      <c r="AG344" s="7">
        <v>5.1386748894551005E-4</v>
      </c>
      <c r="AH344" s="7">
        <v>1.58446322829048E-3</v>
      </c>
      <c r="AI344" s="7">
        <v>5.0095503756783901E-4</v>
      </c>
      <c r="AJ344" s="7">
        <v>1.3828100977393699E-3</v>
      </c>
      <c r="AK344" s="7">
        <v>4.1178106289404301E-4</v>
      </c>
      <c r="AL344" s="7">
        <v>1.2026788597199101E-3</v>
      </c>
      <c r="AM344" s="7">
        <v>3.3956995661315302E-4</v>
      </c>
      <c r="AN344" s="7">
        <v>1.0231457535089901E-3</v>
      </c>
      <c r="AO344" s="7">
        <v>2.74128995891438E-4</v>
      </c>
      <c r="AP344" s="7">
        <v>8.0641335745317195E-4</v>
      </c>
      <c r="AQ344" s="7">
        <v>2.1350612697451399E-4</v>
      </c>
      <c r="AR344" s="7">
        <v>5.2382151972468099E-4</v>
      </c>
      <c r="AS344" s="7">
        <v>1.55435791385505E-4</v>
      </c>
      <c r="AT344" s="7">
        <v>3.0816509039462701E-4</v>
      </c>
      <c r="AU344" s="7">
        <v>9.3266302445338601E-5</v>
      </c>
      <c r="AV344" s="7">
        <v>1.3040018584745599E-4</v>
      </c>
      <c r="AW344" s="7">
        <v>3.7165512499486697E-5</v>
      </c>
      <c r="AX344" s="7">
        <v>4.3450326491007399E-5</v>
      </c>
      <c r="AY344" s="7">
        <v>1.0038851679183E-5</v>
      </c>
      <c r="AZ344" s="7">
        <v>8.6720420442793699E-6</v>
      </c>
      <c r="BA344" s="7">
        <v>5.0253062085680902E-6</v>
      </c>
      <c r="BB344" s="7">
        <v>0</v>
      </c>
      <c r="BC344" s="7">
        <v>1.24110276656566E-6</v>
      </c>
      <c r="BD344" s="7">
        <v>0</v>
      </c>
      <c r="BE344" s="7">
        <v>0</v>
      </c>
      <c r="BF344" s="7">
        <v>0</v>
      </c>
      <c r="BG344" s="7">
        <v>0</v>
      </c>
      <c r="BH344" s="7">
        <v>0</v>
      </c>
      <c r="BI344" s="7">
        <v>0</v>
      </c>
      <c r="BJ344" s="7">
        <v>0</v>
      </c>
      <c r="BK344" s="7">
        <v>0</v>
      </c>
      <c r="BL344" s="7">
        <v>0</v>
      </c>
      <c r="BM344" s="7">
        <v>0</v>
      </c>
      <c r="BN344" s="7">
        <v>0</v>
      </c>
      <c r="BO344" s="7">
        <v>0</v>
      </c>
      <c r="BP344" s="7">
        <v>0</v>
      </c>
      <c r="BQ344" s="7">
        <v>0</v>
      </c>
      <c r="BR344" s="7">
        <v>0</v>
      </c>
      <c r="BS344" s="7">
        <v>0</v>
      </c>
      <c r="BT344" s="7">
        <v>0</v>
      </c>
      <c r="BU344" s="7">
        <v>0</v>
      </c>
      <c r="BV344" s="7">
        <v>0</v>
      </c>
      <c r="BW344" s="7">
        <v>0</v>
      </c>
      <c r="BX344" s="7">
        <v>0</v>
      </c>
      <c r="BY344" s="7">
        <v>0</v>
      </c>
      <c r="BZ344" s="7">
        <v>0</v>
      </c>
      <c r="CA344" s="7">
        <v>0</v>
      </c>
      <c r="CB344" s="7">
        <v>0</v>
      </c>
      <c r="CC344" s="7">
        <v>0</v>
      </c>
      <c r="CD344" s="7"/>
      <c r="CE344" s="7">
        <v>0</v>
      </c>
    </row>
    <row r="345" spans="1:83">
      <c r="A345" s="4" t="s">
        <v>391</v>
      </c>
      <c r="B345" s="6">
        <v>254</v>
      </c>
      <c r="C345" s="7">
        <v>3.98146166778436E-4</v>
      </c>
      <c r="D345" s="7"/>
      <c r="E345" s="7">
        <v>3.98146166778436E-4</v>
      </c>
      <c r="F345" s="7"/>
      <c r="G345" s="7">
        <v>3.98146166778436E-4</v>
      </c>
      <c r="H345" s="7"/>
      <c r="I345" s="7">
        <v>3.98146166778436E-4</v>
      </c>
      <c r="J345" s="7"/>
      <c r="K345" s="7">
        <v>3.98146166778436E-4</v>
      </c>
      <c r="L345" s="7"/>
      <c r="M345" s="7">
        <v>3.98146166778436E-4</v>
      </c>
      <c r="N345" s="7"/>
      <c r="O345" s="7">
        <v>3.98146166778436E-4</v>
      </c>
      <c r="P345" s="7"/>
      <c r="Q345" s="7">
        <v>3.98146166778436E-4</v>
      </c>
      <c r="R345" s="7"/>
      <c r="S345" s="7">
        <v>3.98146166778436E-4</v>
      </c>
      <c r="T345" s="7"/>
      <c r="U345" s="7">
        <v>3.98146166778436E-4</v>
      </c>
      <c r="V345" s="7"/>
      <c r="W345" s="7">
        <v>3.98146166778436E-4</v>
      </c>
      <c r="X345" s="7"/>
      <c r="Y345" s="7">
        <v>3.98146166778436E-4</v>
      </c>
      <c r="Z345" s="7"/>
      <c r="AA345" s="7">
        <v>3.98146166778436E-4</v>
      </c>
      <c r="AB345" s="7"/>
      <c r="AC345" s="7">
        <v>3.1509869011380701E-4</v>
      </c>
      <c r="AD345" s="7"/>
      <c r="AE345" s="7">
        <v>2.9370069624904901E-4</v>
      </c>
      <c r="AF345" s="7"/>
      <c r="AG345" s="7">
        <v>2.5226224130583101E-4</v>
      </c>
      <c r="AH345" s="7"/>
      <c r="AI345" s="7">
        <v>2.2238586029557701E-4</v>
      </c>
      <c r="AJ345" s="7"/>
      <c r="AK345" s="7">
        <v>1.9518737215041599E-4</v>
      </c>
      <c r="AL345" s="7"/>
      <c r="AM345" s="7">
        <v>1.7146713824684899E-4</v>
      </c>
      <c r="AN345" s="7"/>
      <c r="AO345" s="7">
        <v>1.51932666026337E-4</v>
      </c>
      <c r="AP345" s="7"/>
      <c r="AQ345" s="7">
        <v>1.3873679219283399E-4</v>
      </c>
      <c r="AR345" s="7"/>
      <c r="AS345" s="7">
        <v>1.10827021019045E-4</v>
      </c>
      <c r="AT345" s="7"/>
      <c r="AU345" s="7">
        <v>7.65907972905246E-5</v>
      </c>
      <c r="AV345" s="7"/>
      <c r="AW345" s="7">
        <v>2.6079616917636702E-5</v>
      </c>
      <c r="AX345" s="7"/>
      <c r="AY345" s="7">
        <v>2.5988505852393402E-6</v>
      </c>
      <c r="AZ345" s="7"/>
      <c r="BA345" s="7">
        <v>0</v>
      </c>
      <c r="BB345" s="7"/>
      <c r="BC345" s="7">
        <v>0</v>
      </c>
      <c r="BD345" s="7"/>
      <c r="BE345" s="7">
        <v>0</v>
      </c>
      <c r="BF345" s="7"/>
      <c r="BG345" s="7">
        <v>0</v>
      </c>
      <c r="BH345" s="7"/>
      <c r="BI345" s="7">
        <v>0</v>
      </c>
      <c r="BJ345" s="7"/>
      <c r="BK345" s="7">
        <v>0</v>
      </c>
      <c r="BL345" s="7"/>
      <c r="BM345" s="7">
        <v>0</v>
      </c>
      <c r="BN345" s="7"/>
      <c r="BO345" s="7">
        <v>0</v>
      </c>
      <c r="BP345" s="7"/>
      <c r="BQ345" s="7">
        <v>0</v>
      </c>
      <c r="BR345" s="7"/>
      <c r="BS345" s="7">
        <v>0</v>
      </c>
      <c r="BT345" s="7"/>
      <c r="BU345" s="7">
        <v>0</v>
      </c>
      <c r="BV345" s="7"/>
      <c r="BW345" s="7">
        <v>0</v>
      </c>
      <c r="BX345" s="7"/>
      <c r="BY345" s="7">
        <v>0</v>
      </c>
      <c r="BZ345" s="7"/>
      <c r="CA345" s="7">
        <v>0</v>
      </c>
      <c r="CB345" s="7"/>
      <c r="CC345" s="7">
        <v>0</v>
      </c>
      <c r="CD345" s="7"/>
      <c r="CE345" s="7">
        <v>0</v>
      </c>
    </row>
    <row r="346" spans="1:83">
      <c r="A346" s="4" t="s">
        <v>392</v>
      </c>
      <c r="B346" s="6">
        <v>236</v>
      </c>
      <c r="C346" s="7">
        <v>1.9736010545273598E-3</v>
      </c>
      <c r="D346" s="7">
        <v>1.0607857363044699E-3</v>
      </c>
      <c r="E346" s="7">
        <v>1.9736010545273598E-3</v>
      </c>
      <c r="F346" s="7">
        <v>1.0607857363044699E-3</v>
      </c>
      <c r="G346" s="7">
        <v>1.9736010545273598E-3</v>
      </c>
      <c r="H346" s="7">
        <v>1.0607857363044699E-3</v>
      </c>
      <c r="I346" s="7">
        <v>1.9736010545273598E-3</v>
      </c>
      <c r="J346" s="7">
        <v>1.0607857363044699E-3</v>
      </c>
      <c r="K346" s="7">
        <v>1.9736010545273598E-3</v>
      </c>
      <c r="L346" s="7">
        <v>1.0607857363044699E-3</v>
      </c>
      <c r="M346" s="7">
        <v>1.9736010545273598E-3</v>
      </c>
      <c r="N346" s="7">
        <v>1.0607857363044699E-3</v>
      </c>
      <c r="O346" s="7">
        <v>1.9736010545273598E-3</v>
      </c>
      <c r="P346" s="7">
        <v>1.0607857363044699E-3</v>
      </c>
      <c r="Q346" s="7">
        <v>1.9736010545273598E-3</v>
      </c>
      <c r="R346" s="7">
        <v>1.0607857363044699E-3</v>
      </c>
      <c r="S346" s="7">
        <v>1.9736010545273598E-3</v>
      </c>
      <c r="T346" s="7">
        <v>1.0607857363044699E-3</v>
      </c>
      <c r="U346" s="7">
        <v>1.9736010545273598E-3</v>
      </c>
      <c r="V346" s="7">
        <v>1.0607857363044699E-3</v>
      </c>
      <c r="W346" s="7">
        <v>1.9736010545273598E-3</v>
      </c>
      <c r="X346" s="7">
        <v>1.0607857363044699E-3</v>
      </c>
      <c r="Y346" s="7">
        <v>1.9736010545273598E-3</v>
      </c>
      <c r="Z346" s="7">
        <v>1.0607857363044699E-3</v>
      </c>
      <c r="AA346" s="7">
        <v>1.19036237781821E-3</v>
      </c>
      <c r="AB346" s="7">
        <v>1.0607857363044699E-3</v>
      </c>
      <c r="AC346" s="7">
        <v>1.1659252289109401E-3</v>
      </c>
      <c r="AD346" s="7">
        <v>1.0607857363044699E-3</v>
      </c>
      <c r="AE346" s="7">
        <v>8.5527871642622499E-4</v>
      </c>
      <c r="AF346" s="7">
        <v>1.0607857363044699E-3</v>
      </c>
      <c r="AG346" s="7">
        <v>7.7002266735849798E-4</v>
      </c>
      <c r="AH346" s="7">
        <v>1.0607857363044699E-3</v>
      </c>
      <c r="AI346" s="7">
        <v>6.49697597121903E-4</v>
      </c>
      <c r="AJ346" s="7">
        <v>1.05518808600639E-3</v>
      </c>
      <c r="AK346" s="7">
        <v>6.3812992959462001E-4</v>
      </c>
      <c r="AL346" s="7">
        <v>1.0046935145657499E-3</v>
      </c>
      <c r="AM346" s="7">
        <v>6.1950200346882101E-4</v>
      </c>
      <c r="AN346" s="7">
        <v>8.7013320992757504E-4</v>
      </c>
      <c r="AO346" s="7">
        <v>6.0419856671119698E-4</v>
      </c>
      <c r="AP346" s="7">
        <v>6.61825173199728E-4</v>
      </c>
      <c r="AQ346" s="7">
        <v>5.6252190851770298E-4</v>
      </c>
      <c r="AR346" s="7">
        <v>4.4451795338590902E-4</v>
      </c>
      <c r="AS346" s="7">
        <v>5.3168124900602304E-4</v>
      </c>
      <c r="AT346" s="7">
        <v>2.7087419029698802E-4</v>
      </c>
      <c r="AU346" s="7">
        <v>4.8772511820228102E-4</v>
      </c>
      <c r="AV346" s="7">
        <v>1.7605012755187501E-4</v>
      </c>
      <c r="AW346" s="7">
        <v>4.1406632473757899E-4</v>
      </c>
      <c r="AX346" s="7">
        <v>1.3282259940091499E-4</v>
      </c>
      <c r="AY346" s="7">
        <v>3.9515913459950598E-4</v>
      </c>
      <c r="AZ346" s="7">
        <v>1.12877519187819E-4</v>
      </c>
      <c r="BA346" s="7">
        <v>3.2008206759621098E-4</v>
      </c>
      <c r="BB346" s="7">
        <v>9.2625973063881697E-5</v>
      </c>
      <c r="BC346" s="7">
        <v>2.9106087768908802E-4</v>
      </c>
      <c r="BD346" s="7">
        <v>7.1274073515955499E-5</v>
      </c>
      <c r="BE346" s="7">
        <v>1.9463914438722999E-4</v>
      </c>
      <c r="BF346" s="7">
        <v>4.4265102071518098E-5</v>
      </c>
      <c r="BG346" s="7">
        <v>4.9238980107103504E-6</v>
      </c>
      <c r="BH346" s="7">
        <v>9.8530435630048104E-6</v>
      </c>
      <c r="BI346" s="7">
        <v>3.1451670640389898E-7</v>
      </c>
      <c r="BJ346" s="7">
        <v>3.7430276179450602E-6</v>
      </c>
      <c r="BK346" s="7">
        <v>2.2641184177110099E-8</v>
      </c>
      <c r="BL346" s="7">
        <v>7.5743010005476202E-7</v>
      </c>
      <c r="BM346" s="7">
        <v>0</v>
      </c>
      <c r="BN346" s="7">
        <v>0</v>
      </c>
      <c r="BO346" s="7">
        <v>0</v>
      </c>
      <c r="BP346" s="7">
        <v>0</v>
      </c>
      <c r="BQ346" s="7">
        <v>0</v>
      </c>
      <c r="BR346" s="7">
        <v>0</v>
      </c>
      <c r="BS346" s="7">
        <v>0</v>
      </c>
      <c r="BT346" s="7">
        <v>0</v>
      </c>
      <c r="BU346" s="7">
        <v>0</v>
      </c>
      <c r="BV346" s="7">
        <v>0</v>
      </c>
      <c r="BW346" s="7">
        <v>0</v>
      </c>
      <c r="BX346" s="7">
        <v>0</v>
      </c>
      <c r="BY346" s="7">
        <v>0</v>
      </c>
      <c r="BZ346" s="7">
        <v>0</v>
      </c>
      <c r="CA346" s="7">
        <v>0</v>
      </c>
      <c r="CB346" s="7">
        <v>0</v>
      </c>
      <c r="CC346" s="7">
        <v>0</v>
      </c>
      <c r="CD346" s="7"/>
      <c r="CE346" s="7">
        <v>0</v>
      </c>
    </row>
    <row r="347" spans="1:83">
      <c r="A347" s="4" t="s">
        <v>437</v>
      </c>
      <c r="B347" s="6">
        <v>237</v>
      </c>
      <c r="C347" s="7">
        <v>1.1123637999741901E-3</v>
      </c>
      <c r="D347" s="7">
        <v>1.0607857363044699E-3</v>
      </c>
      <c r="E347" s="7">
        <v>1.1123637999741901E-3</v>
      </c>
      <c r="F347" s="7">
        <v>1.0607857363044699E-3</v>
      </c>
      <c r="G347" s="7">
        <v>1.1123637999741901E-3</v>
      </c>
      <c r="H347" s="7">
        <v>1.0607857363044699E-3</v>
      </c>
      <c r="I347" s="7">
        <v>1.1123637999741901E-3</v>
      </c>
      <c r="J347" s="7">
        <v>1.0607857363044699E-3</v>
      </c>
      <c r="K347" s="7">
        <v>1.1123637999741901E-3</v>
      </c>
      <c r="L347" s="7">
        <v>1.0607857363044699E-3</v>
      </c>
      <c r="M347" s="7">
        <v>1.1123637999741901E-3</v>
      </c>
      <c r="N347" s="7">
        <v>1.0607857363044699E-3</v>
      </c>
      <c r="O347" s="7">
        <v>1.1123637999741901E-3</v>
      </c>
      <c r="P347" s="7">
        <v>1.0607857363044699E-3</v>
      </c>
      <c r="Q347" s="7">
        <v>1.1123637999741901E-3</v>
      </c>
      <c r="R347" s="7">
        <v>1.0607857363044699E-3</v>
      </c>
      <c r="S347" s="7">
        <v>1.1123637999741901E-3</v>
      </c>
      <c r="T347" s="7">
        <v>1.0607857363044699E-3</v>
      </c>
      <c r="U347" s="7">
        <v>1.1123637999741901E-3</v>
      </c>
      <c r="V347" s="7">
        <v>1.0607857363044699E-3</v>
      </c>
      <c r="W347" s="7">
        <v>1.1123637999741901E-3</v>
      </c>
      <c r="X347" s="7">
        <v>1.0607857363044699E-3</v>
      </c>
      <c r="Y347" s="7">
        <v>1.1123637999741901E-3</v>
      </c>
      <c r="Z347" s="7">
        <v>1.0607857363044699E-3</v>
      </c>
      <c r="AA347" s="7">
        <v>1.1123637999741901E-3</v>
      </c>
      <c r="AB347" s="7">
        <v>1.0607857363044699E-3</v>
      </c>
      <c r="AC347" s="7">
        <v>8.8445793019231505E-4</v>
      </c>
      <c r="AD347" s="7">
        <v>1.0607857363044699E-3</v>
      </c>
      <c r="AE347" s="7">
        <v>8.7627509935528499E-4</v>
      </c>
      <c r="AF347" s="7">
        <v>1.0607857363044699E-3</v>
      </c>
      <c r="AG347" s="7">
        <v>7.3535174000899904E-4</v>
      </c>
      <c r="AH347" s="7">
        <v>1.0607857363044699E-3</v>
      </c>
      <c r="AI347" s="7">
        <v>7.31961590377996E-4</v>
      </c>
      <c r="AJ347" s="7">
        <v>1.05518808600639E-3</v>
      </c>
      <c r="AK347" s="7">
        <v>7.1298339347103303E-4</v>
      </c>
      <c r="AL347" s="7">
        <v>1.0046935145657499E-3</v>
      </c>
      <c r="AM347" s="7">
        <v>6.9723107667797699E-4</v>
      </c>
      <c r="AN347" s="7">
        <v>8.7013320992757504E-4</v>
      </c>
      <c r="AO347" s="7">
        <v>6.7346129109238401E-4</v>
      </c>
      <c r="AP347" s="7">
        <v>6.61825173199728E-4</v>
      </c>
      <c r="AQ347" s="7">
        <v>6.0587622382387804E-4</v>
      </c>
      <c r="AR347" s="7">
        <v>4.4451795338590902E-4</v>
      </c>
      <c r="AS347" s="7">
        <v>5.7107976548818298E-4</v>
      </c>
      <c r="AT347" s="7">
        <v>2.7087419029698802E-4</v>
      </c>
      <c r="AU347" s="7">
        <v>5.0589780591849497E-4</v>
      </c>
      <c r="AV347" s="7">
        <v>1.7605012755187501E-4</v>
      </c>
      <c r="AW347" s="7">
        <v>4.18831052310417E-4</v>
      </c>
      <c r="AX347" s="7">
        <v>1.3282259940091499E-4</v>
      </c>
      <c r="AY347" s="7">
        <v>4.0288352092157799E-4</v>
      </c>
      <c r="AZ347" s="7">
        <v>1.12877519187819E-4</v>
      </c>
      <c r="BA347" s="7">
        <v>3.4746033748096002E-4</v>
      </c>
      <c r="BB347" s="7">
        <v>9.2625973063881697E-5</v>
      </c>
      <c r="BC347" s="7">
        <v>3.2154550503807002E-4</v>
      </c>
      <c r="BD347" s="7">
        <v>7.1274073515955499E-5</v>
      </c>
      <c r="BE347" s="7">
        <v>2.4531246452770702E-4</v>
      </c>
      <c r="BF347" s="7">
        <v>4.4265102071518098E-5</v>
      </c>
      <c r="BG347" s="7">
        <v>2.9294632184099799E-5</v>
      </c>
      <c r="BH347" s="7">
        <v>9.8530435630048104E-6</v>
      </c>
      <c r="BI347" s="7">
        <v>5.5633265370417399E-6</v>
      </c>
      <c r="BJ347" s="7">
        <v>3.7430276179450602E-6</v>
      </c>
      <c r="BK347" s="7">
        <v>7.2749325911358598E-7</v>
      </c>
      <c r="BL347" s="7">
        <v>7.5743010005476202E-7</v>
      </c>
      <c r="BM347" s="7">
        <v>0</v>
      </c>
      <c r="BN347" s="7">
        <v>0</v>
      </c>
      <c r="BO347" s="7">
        <v>0</v>
      </c>
      <c r="BP347" s="7">
        <v>0</v>
      </c>
      <c r="BQ347" s="7">
        <v>0</v>
      </c>
      <c r="BR347" s="7">
        <v>0</v>
      </c>
      <c r="BS347" s="7">
        <v>0</v>
      </c>
      <c r="BT347" s="7">
        <v>0</v>
      </c>
      <c r="BU347" s="7">
        <v>0</v>
      </c>
      <c r="BV347" s="7">
        <v>0</v>
      </c>
      <c r="BW347" s="7">
        <v>0</v>
      </c>
      <c r="BX347" s="7">
        <v>0</v>
      </c>
      <c r="BY347" s="7">
        <v>0</v>
      </c>
      <c r="BZ347" s="7">
        <v>0</v>
      </c>
      <c r="CA347" s="7">
        <v>0</v>
      </c>
      <c r="CB347" s="7">
        <v>0</v>
      </c>
      <c r="CC347" s="7">
        <v>0</v>
      </c>
      <c r="CD347" s="7"/>
      <c r="CE347" s="7">
        <v>0</v>
      </c>
    </row>
    <row r="348" spans="1:83">
      <c r="A348" s="4" t="s">
        <v>394</v>
      </c>
      <c r="B348" s="6">
        <v>697</v>
      </c>
      <c r="C348" s="7">
        <v>5.5334226868230801E-5</v>
      </c>
      <c r="D348" s="7"/>
      <c r="E348" s="7">
        <v>5.5334226868230801E-5</v>
      </c>
      <c r="F348" s="7"/>
      <c r="G348" s="7">
        <v>5.5334226868230801E-5</v>
      </c>
      <c r="H348" s="7"/>
      <c r="I348" s="7">
        <v>5.5334226868230801E-5</v>
      </c>
      <c r="J348" s="7"/>
      <c r="K348" s="7">
        <v>5.5334226868230801E-5</v>
      </c>
      <c r="L348" s="7"/>
      <c r="M348" s="7">
        <v>5.5334226868230801E-5</v>
      </c>
      <c r="N348" s="7"/>
      <c r="O348" s="7">
        <v>5.5334226868230801E-5</v>
      </c>
      <c r="P348" s="7"/>
      <c r="Q348" s="7">
        <v>5.5334226868230801E-5</v>
      </c>
      <c r="R348" s="7"/>
      <c r="S348" s="7">
        <v>5.5334226868230801E-5</v>
      </c>
      <c r="T348" s="7"/>
      <c r="U348" s="7">
        <v>5.5334226868230801E-5</v>
      </c>
      <c r="V348" s="7"/>
      <c r="W348" s="7">
        <v>5.5334226868230801E-5</v>
      </c>
      <c r="X348" s="7"/>
      <c r="Y348" s="7">
        <v>5.5334226868230801E-5</v>
      </c>
      <c r="Z348" s="7"/>
      <c r="AA348" s="7">
        <v>5.5334226868230801E-5</v>
      </c>
      <c r="AB348" s="7"/>
      <c r="AC348" s="7">
        <v>3.50199523261448E-5</v>
      </c>
      <c r="AD348" s="7"/>
      <c r="AE348" s="7">
        <v>3.50199523261448E-5</v>
      </c>
      <c r="AF348" s="7"/>
      <c r="AG348" s="7">
        <v>8.4657004127618599E-6</v>
      </c>
      <c r="AH348" s="7"/>
      <c r="AI348" s="7">
        <v>8.4657004127618599E-6</v>
      </c>
      <c r="AJ348" s="7"/>
      <c r="AK348" s="7">
        <v>0</v>
      </c>
      <c r="AL348" s="7"/>
      <c r="AM348" s="7">
        <v>0</v>
      </c>
      <c r="AN348" s="7"/>
      <c r="AO348" s="7">
        <v>0</v>
      </c>
      <c r="AP348" s="7"/>
      <c r="AQ348" s="7">
        <v>0</v>
      </c>
      <c r="AR348" s="7"/>
      <c r="AS348" s="7">
        <v>0</v>
      </c>
      <c r="AT348" s="7"/>
      <c r="AU348" s="7">
        <v>0</v>
      </c>
      <c r="AV348" s="7"/>
      <c r="AW348" s="7">
        <v>0</v>
      </c>
      <c r="AX348" s="7"/>
      <c r="AY348" s="7">
        <v>0</v>
      </c>
      <c r="AZ348" s="7"/>
      <c r="BA348" s="7">
        <v>0</v>
      </c>
      <c r="BB348" s="7"/>
      <c r="BC348" s="7">
        <v>0</v>
      </c>
      <c r="BD348" s="7"/>
      <c r="BE348" s="7">
        <v>0</v>
      </c>
      <c r="BF348" s="7"/>
      <c r="BG348" s="7">
        <v>0</v>
      </c>
      <c r="BH348" s="7"/>
      <c r="BI348" s="7">
        <v>0</v>
      </c>
      <c r="BJ348" s="7"/>
      <c r="BK348" s="7">
        <v>0</v>
      </c>
      <c r="BL348" s="7"/>
      <c r="BM348" s="7">
        <v>0</v>
      </c>
      <c r="BN348" s="7"/>
      <c r="BO348" s="7">
        <v>0</v>
      </c>
      <c r="BP348" s="7"/>
      <c r="BQ348" s="7">
        <v>0</v>
      </c>
      <c r="BR348" s="7"/>
      <c r="BS348" s="7">
        <v>0</v>
      </c>
      <c r="BT348" s="7"/>
      <c r="BU348" s="7">
        <v>0</v>
      </c>
      <c r="BV348" s="7"/>
      <c r="BW348" s="7">
        <v>0</v>
      </c>
      <c r="BX348" s="7"/>
      <c r="BY348" s="7">
        <v>0</v>
      </c>
      <c r="BZ348" s="7"/>
      <c r="CA348" s="7">
        <v>0</v>
      </c>
      <c r="CB348" s="7"/>
      <c r="CC348" s="7">
        <v>0</v>
      </c>
      <c r="CD348" s="7"/>
      <c r="CE348" s="7">
        <v>0</v>
      </c>
    </row>
    <row r="349" spans="1:83">
      <c r="A349" s="4" t="s">
        <v>395</v>
      </c>
      <c r="B349" s="6">
        <v>206</v>
      </c>
      <c r="C349" s="7">
        <v>8.0431679415031806E-5</v>
      </c>
      <c r="D349" s="7"/>
      <c r="E349" s="7">
        <v>8.0431679415031806E-5</v>
      </c>
      <c r="F349" s="7"/>
      <c r="G349" s="7">
        <v>8.0431679415031806E-5</v>
      </c>
      <c r="H349" s="7"/>
      <c r="I349" s="7">
        <v>8.0431679415031806E-5</v>
      </c>
      <c r="J349" s="7"/>
      <c r="K349" s="7">
        <v>8.0431679415031806E-5</v>
      </c>
      <c r="L349" s="7"/>
      <c r="M349" s="7">
        <v>8.0431679415031806E-5</v>
      </c>
      <c r="N349" s="7"/>
      <c r="O349" s="7">
        <v>8.0431679415031806E-5</v>
      </c>
      <c r="P349" s="7"/>
      <c r="Q349" s="7">
        <v>8.0431679415031806E-5</v>
      </c>
      <c r="R349" s="7"/>
      <c r="S349" s="7">
        <v>8.0431679415031806E-5</v>
      </c>
      <c r="T349" s="7"/>
      <c r="U349" s="7">
        <v>8.0431679415031806E-5</v>
      </c>
      <c r="V349" s="7"/>
      <c r="W349" s="7">
        <v>8.0431679415031806E-5</v>
      </c>
      <c r="X349" s="7"/>
      <c r="Y349" s="7">
        <v>8.0431679415031806E-5</v>
      </c>
      <c r="Z349" s="7"/>
      <c r="AA349" s="7">
        <v>6.4306556601340001E-5</v>
      </c>
      <c r="AB349" s="7"/>
      <c r="AC349" s="7">
        <v>6.4306556601340001E-5</v>
      </c>
      <c r="AD349" s="7"/>
      <c r="AE349" s="7">
        <v>5.6620234530938198E-5</v>
      </c>
      <c r="AF349" s="7"/>
      <c r="AG349" s="7">
        <v>5.3940828630345697E-5</v>
      </c>
      <c r="AH349" s="7"/>
      <c r="AI349" s="7">
        <v>5.2983867235701401E-5</v>
      </c>
      <c r="AJ349" s="7"/>
      <c r="AK349" s="7">
        <v>5.1024191272700001E-5</v>
      </c>
      <c r="AL349" s="7"/>
      <c r="AM349" s="7">
        <v>5.0411370014919497E-5</v>
      </c>
      <c r="AN349" s="7"/>
      <c r="AO349" s="7">
        <v>4.9295552646804297E-5</v>
      </c>
      <c r="AP349" s="7"/>
      <c r="AQ349" s="7">
        <v>4.6030211159114098E-5</v>
      </c>
      <c r="AR349" s="7"/>
      <c r="AS349" s="7">
        <v>4.04967814561599E-5</v>
      </c>
      <c r="AT349" s="7"/>
      <c r="AU349" s="7">
        <v>3.1306933198494203E-5</v>
      </c>
      <c r="AV349" s="7"/>
      <c r="AW349" s="7">
        <v>2.5936306918949999E-5</v>
      </c>
      <c r="AX349" s="7"/>
      <c r="AY349" s="7">
        <v>2.3588041942896E-5</v>
      </c>
      <c r="AZ349" s="7"/>
      <c r="BA349" s="7">
        <v>1.8562936588936099E-5</v>
      </c>
      <c r="BB349" s="7"/>
      <c r="BC349" s="7">
        <v>1.5447741060104899E-5</v>
      </c>
      <c r="BD349" s="7"/>
      <c r="BE349" s="7">
        <v>1.0740035432815199E-5</v>
      </c>
      <c r="BF349" s="7"/>
      <c r="BG349" s="7">
        <v>3.96886760257376E-6</v>
      </c>
      <c r="BH349" s="7"/>
      <c r="BI349" s="7">
        <v>1.1364610912346701E-6</v>
      </c>
      <c r="BJ349" s="7"/>
      <c r="BK349" s="7">
        <v>2.0495298426312101E-7</v>
      </c>
      <c r="BL349" s="7"/>
      <c r="BM349" s="7">
        <v>0</v>
      </c>
      <c r="BN349" s="7"/>
      <c r="BO349" s="7">
        <v>0</v>
      </c>
      <c r="BP349" s="7"/>
      <c r="BQ349" s="7">
        <v>0</v>
      </c>
      <c r="BR349" s="7"/>
      <c r="BS349" s="7">
        <v>0</v>
      </c>
      <c r="BT349" s="7"/>
      <c r="BU349" s="7">
        <v>0</v>
      </c>
      <c r="BV349" s="7"/>
      <c r="BW349" s="7">
        <v>0</v>
      </c>
      <c r="BX349" s="7"/>
      <c r="BY349" s="7">
        <v>0</v>
      </c>
      <c r="BZ349" s="7"/>
      <c r="CA349" s="7">
        <v>0</v>
      </c>
      <c r="CB349" s="7"/>
      <c r="CC349" s="7">
        <v>0</v>
      </c>
      <c r="CD349" s="7"/>
      <c r="CE349" s="7">
        <v>0</v>
      </c>
    </row>
    <row r="350" spans="1:83">
      <c r="A350" s="4" t="s">
        <v>397</v>
      </c>
      <c r="B350" s="6">
        <v>53</v>
      </c>
      <c r="C350" s="7">
        <v>1.4637552798176499E-4</v>
      </c>
      <c r="D350" s="7">
        <v>8.2864483064337905E-5</v>
      </c>
      <c r="E350" s="7">
        <v>1.4637552798176499E-4</v>
      </c>
      <c r="F350" s="7">
        <v>8.2864483064337905E-5</v>
      </c>
      <c r="G350" s="7">
        <v>1.4637552798176499E-4</v>
      </c>
      <c r="H350" s="7">
        <v>8.2864483064337905E-5</v>
      </c>
      <c r="I350" s="7">
        <v>1.4637552798176499E-4</v>
      </c>
      <c r="J350" s="7">
        <v>8.2864483064337905E-5</v>
      </c>
      <c r="K350" s="7">
        <v>1.4637552798176499E-4</v>
      </c>
      <c r="L350" s="7">
        <v>8.2864483064337905E-5</v>
      </c>
      <c r="M350" s="7">
        <v>1.4637552798176499E-4</v>
      </c>
      <c r="N350" s="7">
        <v>8.2864483064337905E-5</v>
      </c>
      <c r="O350" s="7">
        <v>1.4637552798176499E-4</v>
      </c>
      <c r="P350" s="7">
        <v>8.2864483064337905E-5</v>
      </c>
      <c r="Q350" s="7">
        <v>1.4637552798176499E-4</v>
      </c>
      <c r="R350" s="7">
        <v>8.2864483064337905E-5</v>
      </c>
      <c r="S350" s="7">
        <v>1.4637552798176499E-4</v>
      </c>
      <c r="T350" s="7">
        <v>8.2864483064337905E-5</v>
      </c>
      <c r="U350" s="7">
        <v>1.4637552798176499E-4</v>
      </c>
      <c r="V350" s="7">
        <v>8.2864483064337905E-5</v>
      </c>
      <c r="W350" s="7">
        <v>1.4637552798176499E-4</v>
      </c>
      <c r="X350" s="7">
        <v>8.2864483064337905E-5</v>
      </c>
      <c r="Y350" s="7">
        <v>1.00522579930252E-4</v>
      </c>
      <c r="Z350" s="7">
        <v>8.2864483064337905E-5</v>
      </c>
      <c r="AA350" s="7">
        <v>1.00522579930252E-4</v>
      </c>
      <c r="AB350" s="7">
        <v>8.2864483064337905E-5</v>
      </c>
      <c r="AC350" s="7">
        <v>7.4831869741985398E-5</v>
      </c>
      <c r="AD350" s="7">
        <v>8.2864483064337905E-5</v>
      </c>
      <c r="AE350" s="7">
        <v>7.2120695283830897E-5</v>
      </c>
      <c r="AF350" s="7">
        <v>8.2864483064337905E-5</v>
      </c>
      <c r="AG350" s="7">
        <v>6.2236337301406795E-5</v>
      </c>
      <c r="AH350" s="7">
        <v>8.2864483064337905E-5</v>
      </c>
      <c r="AI350" s="7">
        <v>5.4850761413052303E-5</v>
      </c>
      <c r="AJ350" s="7">
        <v>7.12728965794069E-5</v>
      </c>
      <c r="AK350" s="7">
        <v>4.86015095018243E-5</v>
      </c>
      <c r="AL350" s="7">
        <v>5.9955409705878E-5</v>
      </c>
      <c r="AM350" s="7">
        <v>4.2965431109839003E-5</v>
      </c>
      <c r="AN350" s="7">
        <v>4.63079371461555E-5</v>
      </c>
      <c r="AO350" s="7">
        <v>3.8257977904900797E-5</v>
      </c>
      <c r="AP350" s="7">
        <v>2.8011503186234799E-5</v>
      </c>
      <c r="AQ350" s="7">
        <v>3.4171453994877603E-5</v>
      </c>
      <c r="AR350" s="7">
        <v>1.2621718536366599E-5</v>
      </c>
      <c r="AS350" s="7">
        <v>3.11777344885405E-5</v>
      </c>
      <c r="AT350" s="7">
        <v>4.0294544367422596E-6</v>
      </c>
      <c r="AU350" s="7">
        <v>2.8605817091800699E-5</v>
      </c>
      <c r="AV350" s="7">
        <v>6.2735464689738496E-7</v>
      </c>
      <c r="AW350" s="7">
        <v>2.7135397097940502E-5</v>
      </c>
      <c r="AX350" s="7">
        <v>0</v>
      </c>
      <c r="AY350" s="7">
        <v>2.5287093026567302E-5</v>
      </c>
      <c r="AZ350" s="7">
        <v>0</v>
      </c>
      <c r="BA350" s="7">
        <v>2.30294219385026E-5</v>
      </c>
      <c r="BB350" s="7">
        <v>0</v>
      </c>
      <c r="BC350" s="7">
        <v>2.0562471173138599E-5</v>
      </c>
      <c r="BD350" s="7">
        <v>0</v>
      </c>
      <c r="BE350" s="7">
        <v>1.7452411267018601E-5</v>
      </c>
      <c r="BF350" s="7">
        <v>0</v>
      </c>
      <c r="BG350" s="7">
        <v>1.3723055825985599E-5</v>
      </c>
      <c r="BH350" s="7">
        <v>0</v>
      </c>
      <c r="BI350" s="7">
        <v>9.9396847943565208E-6</v>
      </c>
      <c r="BJ350" s="7">
        <v>0</v>
      </c>
      <c r="BK350" s="7">
        <v>6.8207287715443797E-6</v>
      </c>
      <c r="BL350" s="7">
        <v>0</v>
      </c>
      <c r="BM350" s="7">
        <v>2.0223946139067599E-6</v>
      </c>
      <c r="BN350" s="7">
        <v>0</v>
      </c>
      <c r="BO350" s="7">
        <v>2.87547462084117E-7</v>
      </c>
      <c r="BP350" s="7">
        <v>0</v>
      </c>
      <c r="BQ350" s="7">
        <v>7.5713700923342102E-8</v>
      </c>
      <c r="BR350" s="7">
        <v>0</v>
      </c>
      <c r="BS350" s="7">
        <v>4.4286326592755499E-9</v>
      </c>
      <c r="BT350" s="7">
        <v>0</v>
      </c>
      <c r="BU350" s="7">
        <v>0</v>
      </c>
      <c r="BV350" s="7">
        <v>0</v>
      </c>
      <c r="BW350" s="7">
        <v>0</v>
      </c>
      <c r="BX350" s="7">
        <v>0</v>
      </c>
      <c r="BY350" s="7">
        <v>0</v>
      </c>
      <c r="BZ350" s="7">
        <v>0</v>
      </c>
      <c r="CA350" s="7">
        <v>0</v>
      </c>
      <c r="CB350" s="7">
        <v>0</v>
      </c>
      <c r="CC350" s="7">
        <v>0</v>
      </c>
      <c r="CD350" s="7"/>
      <c r="CE350" s="7">
        <v>0</v>
      </c>
    </row>
    <row r="351" spans="1:83">
      <c r="A351" s="4" t="s">
        <v>396</v>
      </c>
      <c r="B351" s="6">
        <v>715</v>
      </c>
      <c r="C351" s="7">
        <v>6.0535647261745797E-5</v>
      </c>
      <c r="D351" s="7">
        <v>8.2864483064337905E-5</v>
      </c>
      <c r="E351" s="7">
        <v>6.0535647261745797E-5</v>
      </c>
      <c r="F351" s="7">
        <v>8.2864483064337905E-5</v>
      </c>
      <c r="G351" s="7">
        <v>6.0535647261745797E-5</v>
      </c>
      <c r="H351" s="7">
        <v>8.2864483064337905E-5</v>
      </c>
      <c r="I351" s="7">
        <v>6.0535647261745797E-5</v>
      </c>
      <c r="J351" s="7">
        <v>8.2864483064337905E-5</v>
      </c>
      <c r="K351" s="7">
        <v>6.0535647261745797E-5</v>
      </c>
      <c r="L351" s="7">
        <v>8.2864483064337905E-5</v>
      </c>
      <c r="M351" s="7">
        <v>6.0535647261745797E-5</v>
      </c>
      <c r="N351" s="7">
        <v>8.2864483064337905E-5</v>
      </c>
      <c r="O351" s="7">
        <v>6.0535647261745797E-5</v>
      </c>
      <c r="P351" s="7">
        <v>8.2864483064337905E-5</v>
      </c>
      <c r="Q351" s="7">
        <v>6.0535647261745797E-5</v>
      </c>
      <c r="R351" s="7">
        <v>8.2864483064337905E-5</v>
      </c>
      <c r="S351" s="7">
        <v>6.0535647261745797E-5</v>
      </c>
      <c r="T351" s="7">
        <v>8.2864483064337905E-5</v>
      </c>
      <c r="U351" s="7">
        <v>6.0535647261745797E-5</v>
      </c>
      <c r="V351" s="7">
        <v>8.2864483064337905E-5</v>
      </c>
      <c r="W351" s="7">
        <v>6.0535647261745797E-5</v>
      </c>
      <c r="X351" s="7">
        <v>8.2864483064337905E-5</v>
      </c>
      <c r="Y351" s="7">
        <v>6.0535647261745797E-5</v>
      </c>
      <c r="Z351" s="7">
        <v>8.2864483064337905E-5</v>
      </c>
      <c r="AA351" s="7">
        <v>6.0535647261745797E-5</v>
      </c>
      <c r="AB351" s="7">
        <v>8.2864483064337905E-5</v>
      </c>
      <c r="AC351" s="7">
        <v>6.0535647261745797E-5</v>
      </c>
      <c r="AD351" s="7">
        <v>8.2864483064337905E-5</v>
      </c>
      <c r="AE351" s="7">
        <v>6.0535647261745797E-5</v>
      </c>
      <c r="AF351" s="7">
        <v>8.2864483064337905E-5</v>
      </c>
      <c r="AG351" s="7">
        <v>6.0535647261745797E-5</v>
      </c>
      <c r="AH351" s="7">
        <v>8.2864483064337905E-5</v>
      </c>
      <c r="AI351" s="7">
        <v>6.0535647261745797E-5</v>
      </c>
      <c r="AJ351" s="7">
        <v>7.12728965794069E-5</v>
      </c>
      <c r="AK351" s="7">
        <v>5.3568708985560703E-5</v>
      </c>
      <c r="AL351" s="7">
        <v>5.9955409705878E-5</v>
      </c>
      <c r="AM351" s="7">
        <v>5.3219083168013498E-5</v>
      </c>
      <c r="AN351" s="7">
        <v>4.63079371461555E-5</v>
      </c>
      <c r="AO351" s="7">
        <v>4.6952029865511703E-5</v>
      </c>
      <c r="AP351" s="7">
        <v>2.8011503186234799E-5</v>
      </c>
      <c r="AQ351" s="7">
        <v>4.4289876441339699E-5</v>
      </c>
      <c r="AR351" s="7">
        <v>1.2621718536366599E-5</v>
      </c>
      <c r="AS351" s="7">
        <v>3.9828783273477503E-5</v>
      </c>
      <c r="AT351" s="7">
        <v>4.0294544367422596E-6</v>
      </c>
      <c r="AU351" s="7">
        <v>3.6818744234434997E-5</v>
      </c>
      <c r="AV351" s="7">
        <v>6.2735464689738496E-7</v>
      </c>
      <c r="AW351" s="7">
        <v>3.3826687914851701E-5</v>
      </c>
      <c r="AX351" s="7">
        <v>0</v>
      </c>
      <c r="AY351" s="7">
        <v>3.0713661150789297E-5</v>
      </c>
      <c r="AZ351" s="7">
        <v>0</v>
      </c>
      <c r="BA351" s="7">
        <v>2.8118632445860901E-5</v>
      </c>
      <c r="BB351" s="7">
        <v>0</v>
      </c>
      <c r="BC351" s="7">
        <v>2.4653582183730701E-5</v>
      </c>
      <c r="BD351" s="7">
        <v>0</v>
      </c>
      <c r="BE351" s="7">
        <v>2.0018472544390601E-5</v>
      </c>
      <c r="BF351" s="7">
        <v>0</v>
      </c>
      <c r="BG351" s="7">
        <v>1.5196680197050501E-5</v>
      </c>
      <c r="BH351" s="7">
        <v>0</v>
      </c>
      <c r="BI351" s="7">
        <v>1.05138289332919E-5</v>
      </c>
      <c r="BJ351" s="7">
        <v>0</v>
      </c>
      <c r="BK351" s="7">
        <v>6.8679560579743999E-6</v>
      </c>
      <c r="BL351" s="7">
        <v>0</v>
      </c>
      <c r="BM351" s="7">
        <v>3.2323257248050702E-6</v>
      </c>
      <c r="BN351" s="7">
        <v>0</v>
      </c>
      <c r="BO351" s="7">
        <v>3.0592838601161198E-7</v>
      </c>
      <c r="BP351" s="7">
        <v>0</v>
      </c>
      <c r="BQ351" s="7">
        <v>8.9659077134136505E-8</v>
      </c>
      <c r="BR351" s="7">
        <v>0</v>
      </c>
      <c r="BS351" s="7">
        <v>2.23397289978629E-9</v>
      </c>
      <c r="BT351" s="7">
        <v>0</v>
      </c>
      <c r="BU351" s="7">
        <v>0</v>
      </c>
      <c r="BV351" s="7">
        <v>0</v>
      </c>
      <c r="BW351" s="7">
        <v>0</v>
      </c>
      <c r="BX351" s="7">
        <v>0</v>
      </c>
      <c r="BY351" s="7">
        <v>0</v>
      </c>
      <c r="BZ351" s="7">
        <v>0</v>
      </c>
      <c r="CA351" s="7">
        <v>0</v>
      </c>
      <c r="CB351" s="7">
        <v>0</v>
      </c>
      <c r="CC351" s="7">
        <v>0</v>
      </c>
      <c r="CD351" s="7"/>
      <c r="CE351" s="7">
        <v>0</v>
      </c>
    </row>
  </sheetData>
  <sortState ref="A2:CF351">
    <sortCondition ref="A2:A35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52"/>
  <sheetViews>
    <sheetView topLeftCell="I1" workbookViewId="0">
      <pane ySplit="2" topLeftCell="A136" activePane="bottomLeft" state="frozen"/>
      <selection pane="bottomLeft" activeCell="A223" sqref="A223:XFD223"/>
    </sheetView>
  </sheetViews>
  <sheetFormatPr baseColWidth="10" defaultColWidth="20.1640625" defaultRowHeight="15" x14ac:dyDescent="0"/>
  <cols>
    <col min="1" max="1" width="20.1640625" style="4"/>
    <col min="2" max="28" width="20.1640625" style="6"/>
    <col min="29" max="29" width="20.1640625" style="4"/>
    <col min="30" max="16384" width="20.1640625" style="6"/>
  </cols>
  <sheetData>
    <row r="1" spans="1:39" s="16" customFormat="1">
      <c r="A1" s="85" t="s">
        <v>517</v>
      </c>
      <c r="B1" s="85"/>
      <c r="C1" s="85"/>
      <c r="D1" s="85"/>
      <c r="E1" s="86" t="s">
        <v>518</v>
      </c>
      <c r="F1" s="87"/>
      <c r="G1" s="87"/>
      <c r="H1" s="87"/>
      <c r="I1" s="87"/>
      <c r="J1" s="87"/>
      <c r="K1" s="87"/>
      <c r="L1" s="87"/>
      <c r="M1" s="88" t="s">
        <v>519</v>
      </c>
      <c r="N1" s="85"/>
      <c r="O1" s="85"/>
      <c r="P1" s="85"/>
      <c r="Q1" s="85"/>
      <c r="R1" s="85"/>
      <c r="S1" s="85"/>
      <c r="T1" s="85"/>
      <c r="U1" s="86" t="s">
        <v>520</v>
      </c>
      <c r="V1" s="87"/>
      <c r="W1" s="87"/>
      <c r="X1" s="87"/>
      <c r="Y1" s="87"/>
      <c r="Z1" s="87"/>
      <c r="AA1" s="87"/>
      <c r="AB1" s="87"/>
      <c r="AC1" s="89" t="s">
        <v>521</v>
      </c>
      <c r="AD1" s="84"/>
      <c r="AE1" s="84"/>
      <c r="AF1" s="90" t="s">
        <v>522</v>
      </c>
      <c r="AG1" s="91"/>
      <c r="AH1" s="91"/>
      <c r="AI1" s="91"/>
      <c r="AJ1" s="91"/>
      <c r="AK1" s="91"/>
      <c r="AL1" s="83" t="s">
        <v>523</v>
      </c>
      <c r="AM1" s="84"/>
    </row>
    <row r="2" spans="1:39" s="29" customFormat="1">
      <c r="A2" s="30" t="s">
        <v>438</v>
      </c>
      <c r="B2" s="21" t="s">
        <v>439</v>
      </c>
      <c r="C2" s="22" t="s">
        <v>524</v>
      </c>
      <c r="D2" s="22" t="s">
        <v>525</v>
      </c>
      <c r="E2" s="23" t="s">
        <v>0</v>
      </c>
      <c r="F2" s="23" t="s">
        <v>1</v>
      </c>
      <c r="G2" s="23" t="s">
        <v>2</v>
      </c>
      <c r="H2" s="23" t="s">
        <v>3</v>
      </c>
      <c r="I2" s="23" t="s">
        <v>4</v>
      </c>
      <c r="J2" s="23" t="s">
        <v>5</v>
      </c>
      <c r="K2" s="23" t="s">
        <v>6</v>
      </c>
      <c r="L2" s="23" t="s">
        <v>7</v>
      </c>
      <c r="M2" s="24" t="s">
        <v>0</v>
      </c>
      <c r="N2" s="24" t="s">
        <v>1</v>
      </c>
      <c r="O2" s="24" t="s">
        <v>2</v>
      </c>
      <c r="P2" s="24" t="s">
        <v>3</v>
      </c>
      <c r="Q2" s="24" t="s">
        <v>4</v>
      </c>
      <c r="R2" s="24" t="s">
        <v>5</v>
      </c>
      <c r="S2" s="24" t="s">
        <v>6</v>
      </c>
      <c r="T2" s="24" t="s">
        <v>7</v>
      </c>
      <c r="U2" s="23" t="s">
        <v>0</v>
      </c>
      <c r="V2" s="23" t="s">
        <v>1</v>
      </c>
      <c r="W2" s="23" t="s">
        <v>2</v>
      </c>
      <c r="X2" s="23" t="s">
        <v>3</v>
      </c>
      <c r="Y2" s="23" t="s">
        <v>4</v>
      </c>
      <c r="Z2" s="23" t="s">
        <v>5</v>
      </c>
      <c r="AA2" s="23" t="s">
        <v>6</v>
      </c>
      <c r="AB2" s="23" t="s">
        <v>7</v>
      </c>
      <c r="AC2" s="25" t="s">
        <v>440</v>
      </c>
      <c r="AD2" s="26" t="s">
        <v>524</v>
      </c>
      <c r="AE2" s="26" t="s">
        <v>525</v>
      </c>
      <c r="AF2" s="27" t="s">
        <v>8</v>
      </c>
      <c r="AG2" s="27" t="s">
        <v>9</v>
      </c>
      <c r="AH2" s="27" t="s">
        <v>10</v>
      </c>
      <c r="AI2" s="27" t="s">
        <v>11</v>
      </c>
      <c r="AJ2" s="27" t="s">
        <v>12</v>
      </c>
      <c r="AK2" s="27" t="s">
        <v>13</v>
      </c>
      <c r="AL2" s="28" t="s">
        <v>515</v>
      </c>
      <c r="AM2" s="28" t="s">
        <v>516</v>
      </c>
    </row>
    <row r="3" spans="1:39">
      <c r="A3" s="4" t="s">
        <v>14</v>
      </c>
      <c r="B3" s="6">
        <v>861</v>
      </c>
      <c r="C3" s="9">
        <v>47.216783417526898</v>
      </c>
      <c r="D3" s="9">
        <v>801.28273227681996</v>
      </c>
      <c r="E3" s="7">
        <v>0.47433999999999998</v>
      </c>
      <c r="F3" s="7">
        <v>0.64900000000000002</v>
      </c>
      <c r="G3" s="7">
        <v>0.39</v>
      </c>
      <c r="H3" s="7">
        <v>0.43529948176955802</v>
      </c>
      <c r="I3" s="7">
        <v>0.53451000000000004</v>
      </c>
      <c r="J3" s="7">
        <v>0.64900000000000002</v>
      </c>
      <c r="K3" s="7">
        <v>0.39</v>
      </c>
      <c r="L3" s="7">
        <v>0.43529948176955802</v>
      </c>
      <c r="M3" s="9">
        <v>9.9999999999999797E-2</v>
      </c>
      <c r="N3" s="9">
        <v>9.9999999999999797E-2</v>
      </c>
      <c r="O3" s="9">
        <v>9.9999999999999797E-2</v>
      </c>
      <c r="P3" s="9">
        <v>9.9999999999999797E-2</v>
      </c>
      <c r="Q3" s="9">
        <v>9.9999999999999797E-2</v>
      </c>
      <c r="R3" s="9">
        <v>9.9999999999999797E-2</v>
      </c>
      <c r="S3" s="9">
        <v>9.9999999999999797E-2</v>
      </c>
      <c r="T3" s="9">
        <v>9.9999999999999797E-2</v>
      </c>
      <c r="U3" s="9">
        <v>1</v>
      </c>
      <c r="V3" s="9">
        <v>1</v>
      </c>
      <c r="W3" s="9">
        <v>1</v>
      </c>
      <c r="X3" s="9">
        <v>1</v>
      </c>
      <c r="Y3" s="9">
        <v>1</v>
      </c>
      <c r="Z3" s="9">
        <v>1</v>
      </c>
      <c r="AA3" s="9">
        <v>1</v>
      </c>
      <c r="AB3" s="9">
        <v>1</v>
      </c>
      <c r="AC3" s="4" t="s">
        <v>642</v>
      </c>
      <c r="AD3" s="9" t="s">
        <v>642</v>
      </c>
      <c r="AE3" s="9" t="s">
        <v>642</v>
      </c>
      <c r="AF3" s="7" t="s">
        <v>642</v>
      </c>
      <c r="AG3" s="7" t="s">
        <v>642</v>
      </c>
      <c r="AH3" s="7" t="s">
        <v>642</v>
      </c>
      <c r="AI3" s="7" t="s">
        <v>642</v>
      </c>
      <c r="AJ3" s="7" t="s">
        <v>642</v>
      </c>
      <c r="AK3" s="7" t="s">
        <v>642</v>
      </c>
      <c r="AL3" s="9" t="s">
        <v>642</v>
      </c>
      <c r="AM3" s="9" t="s">
        <v>642</v>
      </c>
    </row>
    <row r="4" spans="1:39">
      <c r="A4" s="4" t="s">
        <v>15</v>
      </c>
      <c r="B4" s="6">
        <v>667</v>
      </c>
      <c r="C4" s="9">
        <v>34.572723919217196</v>
      </c>
      <c r="D4" s="9">
        <v>345.72723919217202</v>
      </c>
      <c r="E4" s="7">
        <v>2.2492999999999999</v>
      </c>
      <c r="F4" s="7">
        <v>0.85199999999999998</v>
      </c>
      <c r="G4" s="7">
        <v>2</v>
      </c>
      <c r="H4" s="7">
        <v>2.1603230514500198</v>
      </c>
      <c r="I4" s="7">
        <v>2.0651999999999999</v>
      </c>
      <c r="J4" s="7">
        <v>0.85299999999999998</v>
      </c>
      <c r="K4" s="7">
        <v>2</v>
      </c>
      <c r="L4" s="7">
        <v>2.1603230514500198</v>
      </c>
      <c r="M4" s="9">
        <v>9.99999999999997E-2</v>
      </c>
      <c r="N4" s="9">
        <v>9.99999999999997E-2</v>
      </c>
      <c r="O4" s="9">
        <v>9.99999999999997E-2</v>
      </c>
      <c r="P4" s="9">
        <v>9.99999999999997E-2</v>
      </c>
      <c r="Q4" s="9">
        <v>9.99999999999997E-2</v>
      </c>
      <c r="R4" s="9">
        <v>9.99999999999997E-2</v>
      </c>
      <c r="S4" s="9">
        <v>9.99999999999997E-2</v>
      </c>
      <c r="T4" s="9">
        <v>9.99999999999997E-2</v>
      </c>
      <c r="U4" s="9">
        <v>1</v>
      </c>
      <c r="V4" s="9">
        <v>1</v>
      </c>
      <c r="W4" s="9">
        <v>1</v>
      </c>
      <c r="X4" s="9">
        <v>1</v>
      </c>
      <c r="Y4" s="9">
        <v>1</v>
      </c>
      <c r="Z4" s="9">
        <v>1</v>
      </c>
      <c r="AA4" s="9">
        <v>1</v>
      </c>
      <c r="AB4" s="9">
        <v>1</v>
      </c>
      <c r="AC4" s="4" t="s">
        <v>642</v>
      </c>
      <c r="AD4" s="9" t="s">
        <v>642</v>
      </c>
      <c r="AE4" s="9" t="s">
        <v>642</v>
      </c>
      <c r="AF4" s="7" t="s">
        <v>642</v>
      </c>
      <c r="AG4" s="7" t="s">
        <v>642</v>
      </c>
      <c r="AH4" s="7" t="s">
        <v>642</v>
      </c>
      <c r="AI4" s="7" t="s">
        <v>642</v>
      </c>
      <c r="AJ4" s="7" t="s">
        <v>642</v>
      </c>
      <c r="AK4" s="7" t="s">
        <v>642</v>
      </c>
      <c r="AL4" s="9" t="s">
        <v>642</v>
      </c>
      <c r="AM4" s="9" t="s">
        <v>642</v>
      </c>
    </row>
    <row r="5" spans="1:39">
      <c r="A5" s="4" t="s">
        <v>16</v>
      </c>
      <c r="B5" s="6">
        <v>219</v>
      </c>
      <c r="C5" s="9">
        <v>50.940875540032103</v>
      </c>
      <c r="D5" s="9">
        <v>1116.63979455203</v>
      </c>
      <c r="E5" s="7">
        <v>0.495779999999999</v>
      </c>
      <c r="F5" s="7">
        <v>0.42</v>
      </c>
      <c r="G5" s="7">
        <v>0.39</v>
      </c>
      <c r="H5" s="7">
        <v>3.18864331722413</v>
      </c>
      <c r="I5" s="7" t="s">
        <v>642</v>
      </c>
      <c r="J5" s="7" t="s">
        <v>642</v>
      </c>
      <c r="K5" s="7" t="s">
        <v>642</v>
      </c>
      <c r="L5" s="7" t="s">
        <v>642</v>
      </c>
      <c r="M5" s="9">
        <v>9.9999999999999895E-2</v>
      </c>
      <c r="N5" s="9">
        <v>9.9999999999999895E-2</v>
      </c>
      <c r="O5" s="9">
        <v>9.9999999999999895E-2</v>
      </c>
      <c r="P5" s="9">
        <v>9.9999999999999895E-2</v>
      </c>
      <c r="Q5" s="9" t="s">
        <v>642</v>
      </c>
      <c r="R5" s="9" t="s">
        <v>642</v>
      </c>
      <c r="S5" s="9" t="s">
        <v>642</v>
      </c>
      <c r="T5" s="9" t="s">
        <v>642</v>
      </c>
      <c r="U5" s="9">
        <v>1</v>
      </c>
      <c r="V5" s="9">
        <v>1</v>
      </c>
      <c r="W5" s="9">
        <v>1</v>
      </c>
      <c r="X5" s="9">
        <v>1</v>
      </c>
      <c r="Y5" s="9" t="s">
        <v>642</v>
      </c>
      <c r="Z5" s="9" t="s">
        <v>642</v>
      </c>
      <c r="AA5" s="9" t="s">
        <v>642</v>
      </c>
      <c r="AB5" s="9" t="s">
        <v>642</v>
      </c>
      <c r="AC5" s="4" t="s">
        <v>17</v>
      </c>
      <c r="AD5" s="9">
        <v>50.940875540032103</v>
      </c>
      <c r="AE5" s="9">
        <v>1116.63979455203</v>
      </c>
      <c r="AF5" s="7">
        <v>3</v>
      </c>
      <c r="AG5" s="7">
        <v>3</v>
      </c>
      <c r="AH5" s="7">
        <v>3</v>
      </c>
      <c r="AI5" s="7" t="s">
        <v>642</v>
      </c>
      <c r="AJ5" s="7" t="s">
        <v>642</v>
      </c>
      <c r="AK5" s="7" t="s">
        <v>642</v>
      </c>
      <c r="AL5" s="9">
        <v>0</v>
      </c>
      <c r="AM5" s="9">
        <v>1</v>
      </c>
    </row>
    <row r="6" spans="1:39">
      <c r="A6" s="4" t="s">
        <v>18</v>
      </c>
      <c r="B6" s="6">
        <v>197</v>
      </c>
      <c r="C6" s="9">
        <v>15.7241471363096</v>
      </c>
      <c r="D6" s="9">
        <v>172.95390295701799</v>
      </c>
      <c r="E6" s="7">
        <v>0.15811</v>
      </c>
      <c r="F6" s="7">
        <v>0.1</v>
      </c>
      <c r="G6" s="7">
        <v>0.149999999999999</v>
      </c>
      <c r="H6" s="7">
        <v>6.1231999999999999E-18</v>
      </c>
      <c r="I6" s="7">
        <v>0.15811</v>
      </c>
      <c r="J6" s="7">
        <v>0.11599999999999901</v>
      </c>
      <c r="K6" s="7">
        <v>0.149999999999999</v>
      </c>
      <c r="L6" s="7">
        <v>6.1231999999999999E-18</v>
      </c>
      <c r="M6" s="9">
        <v>9.9999999999999895E-2</v>
      </c>
      <c r="N6" s="9">
        <v>9.9999999999999895E-2</v>
      </c>
      <c r="O6" s="9">
        <v>9.9999999999999895E-2</v>
      </c>
      <c r="P6" s="9">
        <v>9.9999999999999895E-2</v>
      </c>
      <c r="Q6" s="9">
        <v>9.9999999999999895E-2</v>
      </c>
      <c r="R6" s="9">
        <v>9.9999999999999895E-2</v>
      </c>
      <c r="S6" s="9">
        <v>9.9999999999999895E-2</v>
      </c>
      <c r="T6" s="9">
        <v>9.9999999999999895E-2</v>
      </c>
      <c r="U6" s="9">
        <v>1</v>
      </c>
      <c r="V6" s="9">
        <v>1</v>
      </c>
      <c r="W6" s="9">
        <v>1</v>
      </c>
      <c r="X6" s="9">
        <v>1</v>
      </c>
      <c r="Y6" s="9">
        <v>1</v>
      </c>
      <c r="Z6" s="9">
        <v>1</v>
      </c>
      <c r="AA6" s="9">
        <v>1</v>
      </c>
      <c r="AB6" s="9">
        <v>1</v>
      </c>
      <c r="AC6" s="4" t="s">
        <v>642</v>
      </c>
      <c r="AD6" s="9" t="s">
        <v>642</v>
      </c>
      <c r="AE6" s="9" t="s">
        <v>642</v>
      </c>
      <c r="AF6" s="7" t="s">
        <v>642</v>
      </c>
      <c r="AG6" s="7" t="s">
        <v>642</v>
      </c>
      <c r="AH6" s="7" t="s">
        <v>642</v>
      </c>
      <c r="AI6" s="7" t="s">
        <v>642</v>
      </c>
      <c r="AJ6" s="7" t="s">
        <v>642</v>
      </c>
      <c r="AK6" s="7" t="s">
        <v>642</v>
      </c>
      <c r="AL6" s="9" t="s">
        <v>642</v>
      </c>
      <c r="AM6" s="9" t="s">
        <v>642</v>
      </c>
    </row>
    <row r="7" spans="1:39">
      <c r="A7" s="4" t="s">
        <v>19</v>
      </c>
      <c r="B7" s="6">
        <v>722</v>
      </c>
      <c r="C7" s="9">
        <v>44.685177820668699</v>
      </c>
      <c r="D7" s="9">
        <v>758.32063907873101</v>
      </c>
      <c r="E7" s="7">
        <v>0.97406000000000004</v>
      </c>
      <c r="F7" s="7">
        <v>1.891</v>
      </c>
      <c r="G7" s="7">
        <v>1</v>
      </c>
      <c r="H7" s="7">
        <v>1.0157530759366999</v>
      </c>
      <c r="I7" s="7">
        <v>0.98351</v>
      </c>
      <c r="J7" s="7">
        <v>1.8979999999999999</v>
      </c>
      <c r="K7" s="7">
        <v>1</v>
      </c>
      <c r="L7" s="7">
        <v>1.0157530759366999</v>
      </c>
      <c r="M7" s="9">
        <v>9.9999999999999797E-2</v>
      </c>
      <c r="N7" s="9">
        <v>9.9999999999999797E-2</v>
      </c>
      <c r="O7" s="9">
        <v>9.9999999999999797E-2</v>
      </c>
      <c r="P7" s="9">
        <v>9.9999999999999797E-2</v>
      </c>
      <c r="Q7" s="9">
        <v>9.9999999999999797E-2</v>
      </c>
      <c r="R7" s="9">
        <v>9.9999999999999797E-2</v>
      </c>
      <c r="S7" s="9">
        <v>9.9999999999999797E-2</v>
      </c>
      <c r="T7" s="9">
        <v>9.9999999999999797E-2</v>
      </c>
      <c r="U7" s="9">
        <v>1</v>
      </c>
      <c r="V7" s="9">
        <v>1</v>
      </c>
      <c r="W7" s="9">
        <v>1</v>
      </c>
      <c r="X7" s="9">
        <v>1</v>
      </c>
      <c r="Y7" s="9">
        <v>1</v>
      </c>
      <c r="Z7" s="9">
        <v>1</v>
      </c>
      <c r="AA7" s="9">
        <v>1</v>
      </c>
      <c r="AB7" s="9">
        <v>1</v>
      </c>
      <c r="AC7" s="4" t="s">
        <v>642</v>
      </c>
      <c r="AD7" s="9" t="s">
        <v>642</v>
      </c>
      <c r="AE7" s="9" t="s">
        <v>642</v>
      </c>
      <c r="AF7" s="7" t="s">
        <v>642</v>
      </c>
      <c r="AG7" s="7" t="s">
        <v>642</v>
      </c>
      <c r="AH7" s="7" t="s">
        <v>642</v>
      </c>
      <c r="AI7" s="7" t="s">
        <v>642</v>
      </c>
      <c r="AJ7" s="7" t="s">
        <v>642</v>
      </c>
      <c r="AK7" s="7" t="s">
        <v>642</v>
      </c>
      <c r="AL7" s="9" t="s">
        <v>642</v>
      </c>
      <c r="AM7" s="9" t="s">
        <v>642</v>
      </c>
    </row>
    <row r="8" spans="1:39">
      <c r="A8" s="4" t="s">
        <v>20</v>
      </c>
      <c r="B8" s="6">
        <v>845</v>
      </c>
      <c r="C8" s="9">
        <v>49.198088155958096</v>
      </c>
      <c r="D8" s="9">
        <v>639.57514602745505</v>
      </c>
      <c r="E8" s="7">
        <v>0.369999999999999</v>
      </c>
      <c r="F8" s="7">
        <v>0.91599999999999904</v>
      </c>
      <c r="G8" s="7">
        <v>0.29999999999999899</v>
      </c>
      <c r="H8" s="7">
        <v>0.34759020455930101</v>
      </c>
      <c r="I8" s="7">
        <v>0.439659999999999</v>
      </c>
      <c r="J8" s="7">
        <v>0.92999999999999905</v>
      </c>
      <c r="K8" s="7">
        <v>0.29999999999999899</v>
      </c>
      <c r="L8" s="7">
        <v>0.34759020455930101</v>
      </c>
      <c r="M8" s="9">
        <v>0.1</v>
      </c>
      <c r="N8" s="9">
        <v>0.1</v>
      </c>
      <c r="O8" s="9">
        <v>0.1</v>
      </c>
      <c r="P8" s="9">
        <v>0.1</v>
      </c>
      <c r="Q8" s="9">
        <v>0.1</v>
      </c>
      <c r="R8" s="9">
        <v>0.1</v>
      </c>
      <c r="S8" s="9">
        <v>0.1</v>
      </c>
      <c r="T8" s="9">
        <v>0.1</v>
      </c>
      <c r="U8" s="9">
        <v>1</v>
      </c>
      <c r="V8" s="9">
        <v>1</v>
      </c>
      <c r="W8" s="9">
        <v>1</v>
      </c>
      <c r="X8" s="9">
        <v>1</v>
      </c>
      <c r="Y8" s="9">
        <v>1</v>
      </c>
      <c r="Z8" s="9">
        <v>1</v>
      </c>
      <c r="AA8" s="9">
        <v>1</v>
      </c>
      <c r="AB8" s="9">
        <v>1</v>
      </c>
      <c r="AC8" s="4" t="s">
        <v>642</v>
      </c>
      <c r="AD8" s="9" t="s">
        <v>642</v>
      </c>
      <c r="AE8" s="9" t="s">
        <v>642</v>
      </c>
      <c r="AF8" s="7" t="s">
        <v>642</v>
      </c>
      <c r="AG8" s="7" t="s">
        <v>642</v>
      </c>
      <c r="AH8" s="7" t="s">
        <v>642</v>
      </c>
      <c r="AI8" s="7" t="s">
        <v>642</v>
      </c>
      <c r="AJ8" s="7" t="s">
        <v>642</v>
      </c>
      <c r="AK8" s="7" t="s">
        <v>642</v>
      </c>
      <c r="AL8" s="9" t="s">
        <v>642</v>
      </c>
      <c r="AM8" s="9" t="s">
        <v>642</v>
      </c>
    </row>
    <row r="9" spans="1:39">
      <c r="A9" s="4" t="s">
        <v>21</v>
      </c>
      <c r="B9" s="6">
        <v>881</v>
      </c>
      <c r="C9" s="9">
        <v>87.669968960922006</v>
      </c>
      <c r="D9" s="9">
        <v>1139.7095964919799</v>
      </c>
      <c r="E9" s="7">
        <v>3.1622999999999998E-2</v>
      </c>
      <c r="F9" s="7">
        <v>0.14599999999999899</v>
      </c>
      <c r="G9" s="7">
        <v>9.9999999999999898E-3</v>
      </c>
      <c r="H9" s="7">
        <v>1.7127764884607199</v>
      </c>
      <c r="I9" s="7">
        <v>2.2360999999999999E-2</v>
      </c>
      <c r="J9" s="7">
        <v>0.11599999999999901</v>
      </c>
      <c r="K9" s="7">
        <v>9.9999999999999898E-3</v>
      </c>
      <c r="L9" s="7">
        <v>1.7127764884607199</v>
      </c>
      <c r="M9" s="9">
        <v>0.1</v>
      </c>
      <c r="N9" s="9">
        <v>0.1</v>
      </c>
      <c r="O9" s="9">
        <v>0.1</v>
      </c>
      <c r="P9" s="9">
        <v>0.1</v>
      </c>
      <c r="Q9" s="9">
        <v>0.1</v>
      </c>
      <c r="R9" s="9">
        <v>0.1</v>
      </c>
      <c r="S9" s="9">
        <v>0.1</v>
      </c>
      <c r="T9" s="9">
        <v>0.1</v>
      </c>
      <c r="U9" s="9">
        <v>1</v>
      </c>
      <c r="V9" s="9">
        <v>1</v>
      </c>
      <c r="W9" s="9">
        <v>1</v>
      </c>
      <c r="X9" s="9">
        <v>1</v>
      </c>
      <c r="Y9" s="9">
        <v>1</v>
      </c>
      <c r="Z9" s="9">
        <v>1</v>
      </c>
      <c r="AA9" s="9">
        <v>1</v>
      </c>
      <c r="AB9" s="9">
        <v>1</v>
      </c>
      <c r="AC9" s="4" t="s">
        <v>642</v>
      </c>
      <c r="AD9" s="9" t="s">
        <v>642</v>
      </c>
      <c r="AE9" s="9" t="s">
        <v>642</v>
      </c>
      <c r="AF9" s="7" t="s">
        <v>642</v>
      </c>
      <c r="AG9" s="7" t="s">
        <v>642</v>
      </c>
      <c r="AH9" s="7" t="s">
        <v>642</v>
      </c>
      <c r="AI9" s="7" t="s">
        <v>642</v>
      </c>
      <c r="AJ9" s="7" t="s">
        <v>642</v>
      </c>
      <c r="AK9" s="7" t="s">
        <v>642</v>
      </c>
      <c r="AL9" s="9" t="s">
        <v>642</v>
      </c>
      <c r="AM9" s="9" t="s">
        <v>642</v>
      </c>
    </row>
    <row r="10" spans="1:39">
      <c r="A10" s="4" t="s">
        <v>22</v>
      </c>
      <c r="B10" s="6">
        <v>668</v>
      </c>
      <c r="C10" s="9">
        <v>163.94440263648499</v>
      </c>
      <c r="D10" s="9">
        <v>2377.19383822903</v>
      </c>
      <c r="E10" s="7">
        <v>7.5399999999999903</v>
      </c>
      <c r="F10" s="7">
        <v>4.1070000000000002</v>
      </c>
      <c r="G10" s="7">
        <v>4</v>
      </c>
      <c r="H10" s="7">
        <v>6.5104036154125504</v>
      </c>
      <c r="I10" s="7">
        <v>7.27</v>
      </c>
      <c r="J10" s="7">
        <v>3.7749999999999999</v>
      </c>
      <c r="K10" s="7">
        <v>4</v>
      </c>
      <c r="L10" s="7">
        <v>6.5104036154125504</v>
      </c>
      <c r="M10" s="9">
        <v>0.103807254992321</v>
      </c>
      <c r="N10" s="9">
        <v>0.215586546470806</v>
      </c>
      <c r="O10" s="9">
        <v>0.215586546470806</v>
      </c>
      <c r="P10" s="9">
        <v>0.126756840658936</v>
      </c>
      <c r="Q10" s="9">
        <v>0.111410930927805</v>
      </c>
      <c r="R10" s="9">
        <v>0.221222027736104</v>
      </c>
      <c r="S10" s="9">
        <v>0.215586546470806</v>
      </c>
      <c r="T10" s="9">
        <v>0.126756840658936</v>
      </c>
      <c r="U10" s="9">
        <v>1</v>
      </c>
      <c r="V10" s="9">
        <v>0.95652173913043603</v>
      </c>
      <c r="W10" s="9">
        <v>0.95652173913043603</v>
      </c>
      <c r="X10" s="9">
        <v>1</v>
      </c>
      <c r="Y10" s="9">
        <v>1</v>
      </c>
      <c r="Z10" s="9">
        <v>0.95652173913043603</v>
      </c>
      <c r="AA10" s="9">
        <v>0.95652173913043603</v>
      </c>
      <c r="AB10" s="9">
        <v>1</v>
      </c>
      <c r="AC10" s="4" t="s">
        <v>23</v>
      </c>
      <c r="AD10" s="9">
        <v>174.15789764309699</v>
      </c>
      <c r="AE10" s="9">
        <v>2612.3684646464599</v>
      </c>
      <c r="AF10" s="7">
        <v>6</v>
      </c>
      <c r="AG10" s="7">
        <v>6</v>
      </c>
      <c r="AH10" s="7">
        <v>6</v>
      </c>
      <c r="AI10" s="7">
        <v>6</v>
      </c>
      <c r="AJ10" s="7">
        <v>6</v>
      </c>
      <c r="AK10" s="7">
        <v>6</v>
      </c>
      <c r="AL10" s="9">
        <v>0.5</v>
      </c>
      <c r="AM10" s="9">
        <v>1</v>
      </c>
    </row>
    <row r="11" spans="1:39">
      <c r="A11" s="4" t="s">
        <v>24</v>
      </c>
      <c r="B11" s="6">
        <v>669</v>
      </c>
      <c r="C11" s="9">
        <v>69.427140514747805</v>
      </c>
      <c r="D11" s="9">
        <v>1422.8328527895401</v>
      </c>
      <c r="E11" s="7">
        <v>8.5440000000000002E-2</v>
      </c>
      <c r="F11" s="7">
        <v>3.7999999999999999E-2</v>
      </c>
      <c r="G11" s="7">
        <v>0.1</v>
      </c>
      <c r="H11" s="7">
        <v>3.30335182437718</v>
      </c>
      <c r="I11" s="7">
        <v>6.3245999999999997E-2</v>
      </c>
      <c r="J11" s="7">
        <v>8.5000000000000006E-2</v>
      </c>
      <c r="K11" s="7">
        <v>0.1</v>
      </c>
      <c r="L11" s="7">
        <v>3.30335182437718</v>
      </c>
      <c r="M11" s="9">
        <v>0.1</v>
      </c>
      <c r="N11" s="9">
        <v>0.1</v>
      </c>
      <c r="O11" s="9">
        <v>0.1</v>
      </c>
      <c r="P11" s="9">
        <v>0.1</v>
      </c>
      <c r="Q11" s="9">
        <v>0.1</v>
      </c>
      <c r="R11" s="9">
        <v>0.1</v>
      </c>
      <c r="S11" s="9">
        <v>0.1</v>
      </c>
      <c r="T11" s="9">
        <v>0.1</v>
      </c>
      <c r="U11" s="9">
        <v>1</v>
      </c>
      <c r="V11" s="9">
        <v>1</v>
      </c>
      <c r="W11" s="9">
        <v>1</v>
      </c>
      <c r="X11" s="9">
        <v>1</v>
      </c>
      <c r="Y11" s="9">
        <v>1</v>
      </c>
      <c r="Z11" s="9">
        <v>1</v>
      </c>
      <c r="AA11" s="9">
        <v>1</v>
      </c>
      <c r="AB11" s="9">
        <v>1</v>
      </c>
      <c r="AC11" s="4" t="s">
        <v>25</v>
      </c>
      <c r="AD11" s="9">
        <v>29.054386984160899</v>
      </c>
      <c r="AE11" s="9">
        <v>330.87246259230398</v>
      </c>
      <c r="AF11" s="7">
        <v>0.5</v>
      </c>
      <c r="AG11" s="7">
        <v>0.5</v>
      </c>
      <c r="AH11" s="7">
        <v>0.5</v>
      </c>
      <c r="AI11" s="7">
        <v>0.5</v>
      </c>
      <c r="AJ11" s="7">
        <v>0.5</v>
      </c>
      <c r="AK11" s="7">
        <v>0.5</v>
      </c>
      <c r="AL11" s="9">
        <v>0</v>
      </c>
      <c r="AM11" s="9">
        <v>1</v>
      </c>
    </row>
    <row r="12" spans="1:39">
      <c r="A12" s="4" t="s">
        <v>26</v>
      </c>
      <c r="B12" s="6">
        <v>842</v>
      </c>
      <c r="C12" s="9">
        <v>59.120464617650697</v>
      </c>
      <c r="D12" s="9">
        <v>682.664323232328</v>
      </c>
      <c r="E12" s="7">
        <v>9.9999999999999895E-2</v>
      </c>
      <c r="F12" s="7">
        <v>3.4219999999999899</v>
      </c>
      <c r="G12" s="7">
        <v>9.9999999999999898E-3</v>
      </c>
      <c r="H12" s="7">
        <v>0.14766684886826101</v>
      </c>
      <c r="I12" s="7">
        <v>9.9999999999999895E-2</v>
      </c>
      <c r="J12" s="7">
        <v>3.51799999999999</v>
      </c>
      <c r="K12" s="7">
        <v>9.9999999999999898E-3</v>
      </c>
      <c r="L12" s="7">
        <v>0.14766684886826101</v>
      </c>
      <c r="M12" s="9">
        <v>0.1</v>
      </c>
      <c r="N12" s="9">
        <v>0.1</v>
      </c>
      <c r="O12" s="9">
        <v>0.1</v>
      </c>
      <c r="P12" s="9">
        <v>0.1</v>
      </c>
      <c r="Q12" s="9">
        <v>0.1</v>
      </c>
      <c r="R12" s="9">
        <v>0.1</v>
      </c>
      <c r="S12" s="9">
        <v>0.1</v>
      </c>
      <c r="T12" s="9">
        <v>0.1</v>
      </c>
      <c r="U12" s="9">
        <v>1</v>
      </c>
      <c r="V12" s="9">
        <v>1</v>
      </c>
      <c r="W12" s="9">
        <v>1</v>
      </c>
      <c r="X12" s="9">
        <v>1</v>
      </c>
      <c r="Y12" s="9">
        <v>1</v>
      </c>
      <c r="Z12" s="9">
        <v>1</v>
      </c>
      <c r="AA12" s="9">
        <v>1</v>
      </c>
      <c r="AB12" s="9">
        <v>1</v>
      </c>
      <c r="AC12" s="4" t="s">
        <v>642</v>
      </c>
      <c r="AD12" s="9" t="s">
        <v>642</v>
      </c>
      <c r="AE12" s="9" t="s">
        <v>642</v>
      </c>
      <c r="AF12" s="7" t="s">
        <v>642</v>
      </c>
      <c r="AG12" s="7" t="s">
        <v>642</v>
      </c>
      <c r="AH12" s="7" t="s">
        <v>642</v>
      </c>
      <c r="AI12" s="7" t="s">
        <v>642</v>
      </c>
      <c r="AJ12" s="7" t="s">
        <v>642</v>
      </c>
      <c r="AK12" s="7" t="s">
        <v>642</v>
      </c>
      <c r="AL12" s="9" t="s">
        <v>642</v>
      </c>
      <c r="AM12" s="9" t="s">
        <v>642</v>
      </c>
    </row>
    <row r="13" spans="1:39">
      <c r="A13" s="4" t="s">
        <v>27</v>
      </c>
      <c r="B13" s="6">
        <v>581</v>
      </c>
      <c r="C13" s="9">
        <v>33.145708513292099</v>
      </c>
      <c r="D13" s="9">
        <v>331.45708513292101</v>
      </c>
      <c r="E13" s="7">
        <v>3.1622999999999998E-2</v>
      </c>
      <c r="F13" s="7">
        <v>3.6639999999999899</v>
      </c>
      <c r="G13" s="7">
        <v>0.01</v>
      </c>
      <c r="H13" s="7">
        <v>7.8635446529488603E-2</v>
      </c>
      <c r="I13" s="7">
        <v>3.1622999999999998E-2</v>
      </c>
      <c r="J13" s="7">
        <v>4.0559999999999903</v>
      </c>
      <c r="K13" s="7">
        <v>0.01</v>
      </c>
      <c r="L13" s="7">
        <v>7.8635446529488603E-2</v>
      </c>
      <c r="M13" s="9">
        <v>0.1</v>
      </c>
      <c r="N13" s="9">
        <v>0.1</v>
      </c>
      <c r="O13" s="9">
        <v>0.1</v>
      </c>
      <c r="P13" s="9">
        <v>0.1</v>
      </c>
      <c r="Q13" s="9">
        <v>0.1</v>
      </c>
      <c r="R13" s="9">
        <v>0.1</v>
      </c>
      <c r="S13" s="9">
        <v>0.1</v>
      </c>
      <c r="T13" s="9">
        <v>0.1</v>
      </c>
      <c r="U13" s="9">
        <v>1</v>
      </c>
      <c r="V13" s="9">
        <v>1</v>
      </c>
      <c r="W13" s="9">
        <v>1</v>
      </c>
      <c r="X13" s="9">
        <v>1</v>
      </c>
      <c r="Y13" s="9">
        <v>1</v>
      </c>
      <c r="Z13" s="9">
        <v>1</v>
      </c>
      <c r="AA13" s="9">
        <v>1</v>
      </c>
      <c r="AB13" s="9">
        <v>1</v>
      </c>
      <c r="AC13" s="4" t="s">
        <v>642</v>
      </c>
      <c r="AD13" s="9" t="s">
        <v>642</v>
      </c>
      <c r="AE13" s="9" t="s">
        <v>642</v>
      </c>
      <c r="AF13" s="7" t="s">
        <v>642</v>
      </c>
      <c r="AG13" s="7" t="s">
        <v>642</v>
      </c>
      <c r="AH13" s="7" t="s">
        <v>642</v>
      </c>
      <c r="AI13" s="7" t="s">
        <v>642</v>
      </c>
      <c r="AJ13" s="7" t="s">
        <v>642</v>
      </c>
      <c r="AK13" s="7" t="s">
        <v>642</v>
      </c>
      <c r="AL13" s="9" t="s">
        <v>642</v>
      </c>
      <c r="AM13" s="9" t="s">
        <v>642</v>
      </c>
    </row>
    <row r="14" spans="1:39">
      <c r="A14" s="4" t="s">
        <v>28</v>
      </c>
      <c r="B14" s="6">
        <v>158</v>
      </c>
      <c r="C14" s="9">
        <v>20.113713517999201</v>
      </c>
      <c r="D14" s="9">
        <v>247.39868010777701</v>
      </c>
      <c r="E14" s="7">
        <v>0.1</v>
      </c>
      <c r="F14" s="7">
        <v>2.3839999999999901</v>
      </c>
      <c r="G14" s="7">
        <v>0.01</v>
      </c>
      <c r="H14" s="7">
        <v>7.2046303559262406E-2</v>
      </c>
      <c r="I14" s="7">
        <v>0.1</v>
      </c>
      <c r="J14" s="7">
        <v>2.3410000000000002</v>
      </c>
      <c r="K14" s="7">
        <v>0.01</v>
      </c>
      <c r="L14" s="7">
        <v>7.2046303559262406E-2</v>
      </c>
      <c r="M14" s="9">
        <v>9.9999999999999895E-2</v>
      </c>
      <c r="N14" s="9">
        <v>9.9999999999999895E-2</v>
      </c>
      <c r="O14" s="9">
        <v>9.9999999999999895E-2</v>
      </c>
      <c r="P14" s="9">
        <v>9.9999999999999895E-2</v>
      </c>
      <c r="Q14" s="9">
        <v>9.9999999999999895E-2</v>
      </c>
      <c r="R14" s="9">
        <v>9.9999999999999895E-2</v>
      </c>
      <c r="S14" s="9">
        <v>9.9999999999999895E-2</v>
      </c>
      <c r="T14" s="9">
        <v>9.9999999999999895E-2</v>
      </c>
      <c r="U14" s="9">
        <v>1</v>
      </c>
      <c r="V14" s="9">
        <v>1</v>
      </c>
      <c r="W14" s="9">
        <v>1</v>
      </c>
      <c r="X14" s="9">
        <v>1</v>
      </c>
      <c r="Y14" s="9">
        <v>1</v>
      </c>
      <c r="Z14" s="9">
        <v>1</v>
      </c>
      <c r="AA14" s="9">
        <v>1</v>
      </c>
      <c r="AB14" s="9">
        <v>1</v>
      </c>
      <c r="AC14" s="4" t="s">
        <v>642</v>
      </c>
      <c r="AD14" s="9" t="s">
        <v>642</v>
      </c>
      <c r="AE14" s="9" t="s">
        <v>642</v>
      </c>
      <c r="AF14" s="7" t="s">
        <v>642</v>
      </c>
      <c r="AG14" s="7" t="s">
        <v>642</v>
      </c>
      <c r="AH14" s="7" t="s">
        <v>642</v>
      </c>
      <c r="AI14" s="7" t="s">
        <v>642</v>
      </c>
      <c r="AJ14" s="7" t="s">
        <v>642</v>
      </c>
      <c r="AK14" s="7" t="s">
        <v>642</v>
      </c>
      <c r="AL14" s="9" t="s">
        <v>642</v>
      </c>
      <c r="AM14" s="9" t="s">
        <v>642</v>
      </c>
    </row>
    <row r="15" spans="1:39">
      <c r="A15" s="4" t="s">
        <v>29</v>
      </c>
      <c r="B15" s="6">
        <v>741</v>
      </c>
      <c r="C15" s="9">
        <v>196.77267191660599</v>
      </c>
      <c r="D15" s="9">
        <v>4459.8148961445204</v>
      </c>
      <c r="E15" s="7">
        <v>1.1511</v>
      </c>
      <c r="F15" s="7">
        <v>1.0149999999999999</v>
      </c>
      <c r="G15" s="7">
        <v>1</v>
      </c>
      <c r="H15" s="7">
        <v>0.985506254912632</v>
      </c>
      <c r="I15" s="7">
        <v>1.1194999999999899</v>
      </c>
      <c r="J15" s="7">
        <v>0.998</v>
      </c>
      <c r="K15" s="7">
        <v>1</v>
      </c>
      <c r="L15" s="7">
        <v>0.985506254912632</v>
      </c>
      <c r="M15" s="9">
        <v>0.1</v>
      </c>
      <c r="N15" s="9">
        <v>0.1</v>
      </c>
      <c r="O15" s="9">
        <v>0.1</v>
      </c>
      <c r="P15" s="9">
        <v>0.1</v>
      </c>
      <c r="Q15" s="9">
        <v>0.1</v>
      </c>
      <c r="R15" s="9">
        <v>0.1</v>
      </c>
      <c r="S15" s="9">
        <v>0.1</v>
      </c>
      <c r="T15" s="9">
        <v>0.1</v>
      </c>
      <c r="U15" s="9">
        <v>1</v>
      </c>
      <c r="V15" s="9">
        <v>1</v>
      </c>
      <c r="W15" s="9">
        <v>1</v>
      </c>
      <c r="X15" s="9">
        <v>1</v>
      </c>
      <c r="Y15" s="9">
        <v>1</v>
      </c>
      <c r="Z15" s="9">
        <v>1</v>
      </c>
      <c r="AA15" s="9">
        <v>1</v>
      </c>
      <c r="AB15" s="9">
        <v>1</v>
      </c>
      <c r="AC15" s="4" t="s">
        <v>30</v>
      </c>
      <c r="AD15" s="9">
        <v>90.1597052066803</v>
      </c>
      <c r="AE15" s="9">
        <v>2043.45243877748</v>
      </c>
      <c r="AF15" s="7">
        <v>0.5</v>
      </c>
      <c r="AG15" s="7">
        <v>0.5</v>
      </c>
      <c r="AH15" s="7">
        <v>0.5</v>
      </c>
      <c r="AI15" s="7">
        <v>0.5</v>
      </c>
      <c r="AJ15" s="7">
        <v>0.5</v>
      </c>
      <c r="AK15" s="7">
        <v>0.5</v>
      </c>
      <c r="AL15" s="9">
        <v>0</v>
      </c>
      <c r="AM15" s="9">
        <v>1</v>
      </c>
    </row>
    <row r="16" spans="1:39">
      <c r="A16" s="4" t="s">
        <v>31</v>
      </c>
      <c r="B16" s="6">
        <v>192</v>
      </c>
      <c r="C16" s="9">
        <v>22.851205308939399</v>
      </c>
      <c r="D16" s="9">
        <v>155.435037767898</v>
      </c>
      <c r="E16" s="7">
        <v>0.01</v>
      </c>
      <c r="F16" s="7">
        <v>1.5649999999999999</v>
      </c>
      <c r="G16" s="7">
        <v>0.01</v>
      </c>
      <c r="H16" s="7">
        <v>0.118097226022237</v>
      </c>
      <c r="I16" s="7">
        <v>0.01</v>
      </c>
      <c r="J16" s="7">
        <v>1.464</v>
      </c>
      <c r="K16" s="7">
        <v>0.01</v>
      </c>
      <c r="L16" s="7">
        <v>0.118097226022237</v>
      </c>
      <c r="M16" s="9">
        <v>9.9999999999999895E-2</v>
      </c>
      <c r="N16" s="9">
        <v>9.9999999999999895E-2</v>
      </c>
      <c r="O16" s="9">
        <v>9.9999999999999895E-2</v>
      </c>
      <c r="P16" s="9">
        <v>9.9999999999999895E-2</v>
      </c>
      <c r="Q16" s="9">
        <v>9.9999999999999895E-2</v>
      </c>
      <c r="R16" s="9">
        <v>9.9999999999999895E-2</v>
      </c>
      <c r="S16" s="9">
        <v>9.9999999999999895E-2</v>
      </c>
      <c r="T16" s="9">
        <v>9.9999999999999895E-2</v>
      </c>
      <c r="U16" s="9">
        <v>1</v>
      </c>
      <c r="V16" s="9">
        <v>1</v>
      </c>
      <c r="W16" s="9">
        <v>1</v>
      </c>
      <c r="X16" s="9">
        <v>1</v>
      </c>
      <c r="Y16" s="9">
        <v>1</v>
      </c>
      <c r="Z16" s="9">
        <v>1</v>
      </c>
      <c r="AA16" s="9">
        <v>1</v>
      </c>
      <c r="AB16" s="9">
        <v>1</v>
      </c>
      <c r="AC16" s="4" t="s">
        <v>642</v>
      </c>
      <c r="AD16" s="9" t="s">
        <v>642</v>
      </c>
      <c r="AE16" s="9" t="s">
        <v>642</v>
      </c>
      <c r="AF16" s="7" t="s">
        <v>642</v>
      </c>
      <c r="AG16" s="7" t="s">
        <v>642</v>
      </c>
      <c r="AH16" s="7" t="s">
        <v>642</v>
      </c>
      <c r="AI16" s="7" t="s">
        <v>642</v>
      </c>
      <c r="AJ16" s="7" t="s">
        <v>642</v>
      </c>
      <c r="AK16" s="7" t="s">
        <v>642</v>
      </c>
      <c r="AL16" s="9" t="s">
        <v>642</v>
      </c>
      <c r="AM16" s="9" t="s">
        <v>642</v>
      </c>
    </row>
    <row r="17" spans="1:39">
      <c r="A17" s="4" t="s">
        <v>32</v>
      </c>
      <c r="B17" s="6">
        <v>191</v>
      </c>
      <c r="C17" s="9">
        <v>23.508583761039599</v>
      </c>
      <c r="D17" s="9">
        <v>351.53307580095998</v>
      </c>
      <c r="E17" s="7">
        <v>0.38896999999999898</v>
      </c>
      <c r="F17" s="7">
        <v>1.0149999999999899</v>
      </c>
      <c r="G17" s="7">
        <v>0.39</v>
      </c>
      <c r="H17" s="7">
        <v>0.327805666365382</v>
      </c>
      <c r="I17" s="7">
        <v>0.38896999999999898</v>
      </c>
      <c r="J17" s="7">
        <v>1.054</v>
      </c>
      <c r="K17" s="7">
        <v>0.39</v>
      </c>
      <c r="L17" s="7">
        <v>0.327805666365382</v>
      </c>
      <c r="M17" s="9">
        <v>0.1</v>
      </c>
      <c r="N17" s="9">
        <v>0.1</v>
      </c>
      <c r="O17" s="9">
        <v>0.1</v>
      </c>
      <c r="P17" s="9">
        <v>0.1</v>
      </c>
      <c r="Q17" s="9">
        <v>0.1</v>
      </c>
      <c r="R17" s="9">
        <v>0.1</v>
      </c>
      <c r="S17" s="9">
        <v>0.1</v>
      </c>
      <c r="T17" s="9">
        <v>0.1</v>
      </c>
      <c r="U17" s="9">
        <v>1</v>
      </c>
      <c r="V17" s="9">
        <v>1</v>
      </c>
      <c r="W17" s="9">
        <v>1</v>
      </c>
      <c r="X17" s="9">
        <v>1</v>
      </c>
      <c r="Y17" s="9">
        <v>1</v>
      </c>
      <c r="Z17" s="9">
        <v>1</v>
      </c>
      <c r="AA17" s="9">
        <v>1</v>
      </c>
      <c r="AB17" s="9">
        <v>1</v>
      </c>
      <c r="AC17" s="4" t="s">
        <v>642</v>
      </c>
      <c r="AD17" s="9" t="s">
        <v>642</v>
      </c>
      <c r="AE17" s="9" t="s">
        <v>642</v>
      </c>
      <c r="AF17" s="7" t="s">
        <v>642</v>
      </c>
      <c r="AG17" s="7" t="s">
        <v>642</v>
      </c>
      <c r="AH17" s="7" t="s">
        <v>642</v>
      </c>
      <c r="AI17" s="7" t="s">
        <v>642</v>
      </c>
      <c r="AJ17" s="7" t="s">
        <v>642</v>
      </c>
      <c r="AK17" s="7" t="s">
        <v>642</v>
      </c>
      <c r="AL17" s="9" t="s">
        <v>642</v>
      </c>
      <c r="AM17" s="9" t="s">
        <v>642</v>
      </c>
    </row>
    <row r="18" spans="1:39">
      <c r="A18" s="4" t="s">
        <v>33</v>
      </c>
      <c r="B18" s="6">
        <v>200</v>
      </c>
      <c r="C18" s="9">
        <v>18.089066699209202</v>
      </c>
      <c r="D18" s="9">
        <v>259.74959479002098</v>
      </c>
      <c r="E18" s="7">
        <v>9.9999999999999898E-3</v>
      </c>
      <c r="F18" s="7">
        <v>0.10199999999999899</v>
      </c>
      <c r="G18" s="7">
        <v>9.9999999999999898E-3</v>
      </c>
      <c r="H18" s="7">
        <v>2.1696678909749001E-10</v>
      </c>
      <c r="I18" s="7">
        <v>9.9999999999999898E-3</v>
      </c>
      <c r="J18" s="7">
        <v>0.155999999999999</v>
      </c>
      <c r="K18" s="7">
        <v>9.9999999999999898E-3</v>
      </c>
      <c r="L18" s="7">
        <v>2.1696678909749001E-10</v>
      </c>
      <c r="M18" s="9">
        <v>9.9999999999999895E-2</v>
      </c>
      <c r="N18" s="9">
        <v>9.9999999999999895E-2</v>
      </c>
      <c r="O18" s="9">
        <v>9.9999999999999895E-2</v>
      </c>
      <c r="P18" s="9">
        <v>9.9999999999999895E-2</v>
      </c>
      <c r="Q18" s="9">
        <v>9.9999999999999895E-2</v>
      </c>
      <c r="R18" s="9">
        <v>9.9999999999999895E-2</v>
      </c>
      <c r="S18" s="9">
        <v>9.9999999999999895E-2</v>
      </c>
      <c r="T18" s="9">
        <v>9.9999999999999895E-2</v>
      </c>
      <c r="U18" s="9">
        <v>1</v>
      </c>
      <c r="V18" s="9">
        <v>1</v>
      </c>
      <c r="W18" s="9">
        <v>1</v>
      </c>
      <c r="X18" s="9">
        <v>1</v>
      </c>
      <c r="Y18" s="9">
        <v>1</v>
      </c>
      <c r="Z18" s="9">
        <v>1</v>
      </c>
      <c r="AA18" s="9">
        <v>1</v>
      </c>
      <c r="AB18" s="9">
        <v>1</v>
      </c>
      <c r="AC18" s="4" t="s">
        <v>642</v>
      </c>
      <c r="AD18" s="9" t="s">
        <v>642</v>
      </c>
      <c r="AE18" s="9" t="s">
        <v>642</v>
      </c>
      <c r="AF18" s="7" t="s">
        <v>642</v>
      </c>
      <c r="AG18" s="7" t="s">
        <v>642</v>
      </c>
      <c r="AH18" s="7" t="s">
        <v>642</v>
      </c>
      <c r="AI18" s="7" t="s">
        <v>642</v>
      </c>
      <c r="AJ18" s="7" t="s">
        <v>642</v>
      </c>
      <c r="AK18" s="7" t="s">
        <v>642</v>
      </c>
      <c r="AL18" s="9" t="s">
        <v>642</v>
      </c>
      <c r="AM18" s="9" t="s">
        <v>642</v>
      </c>
    </row>
    <row r="19" spans="1:39">
      <c r="A19" s="4" t="s">
        <v>34</v>
      </c>
      <c r="B19" s="6">
        <v>87</v>
      </c>
      <c r="C19" s="9">
        <v>63.316724520247099</v>
      </c>
      <c r="D19" s="9">
        <v>766.13239084840302</v>
      </c>
      <c r="E19" s="7">
        <v>0.51865000000000006</v>
      </c>
      <c r="F19" s="7">
        <v>0.40500000000000003</v>
      </c>
      <c r="G19" s="7">
        <v>0.5</v>
      </c>
      <c r="H19" s="7">
        <v>0.48452655787695498</v>
      </c>
      <c r="I19" s="7">
        <v>0.51865000000000006</v>
      </c>
      <c r="J19" s="7">
        <v>0.40400000000000003</v>
      </c>
      <c r="K19" s="7">
        <v>0.5</v>
      </c>
      <c r="L19" s="7">
        <v>0.48452655787695498</v>
      </c>
      <c r="M19" s="9">
        <v>0.1</v>
      </c>
      <c r="N19" s="9">
        <v>0.1</v>
      </c>
      <c r="O19" s="9">
        <v>0.1</v>
      </c>
      <c r="P19" s="9">
        <v>0.1</v>
      </c>
      <c r="Q19" s="9">
        <v>0.1</v>
      </c>
      <c r="R19" s="9">
        <v>0.1</v>
      </c>
      <c r="S19" s="9">
        <v>0.1</v>
      </c>
      <c r="T19" s="9">
        <v>0.1</v>
      </c>
      <c r="U19" s="9">
        <v>1</v>
      </c>
      <c r="V19" s="9">
        <v>1</v>
      </c>
      <c r="W19" s="9">
        <v>1</v>
      </c>
      <c r="X19" s="9">
        <v>1</v>
      </c>
      <c r="Y19" s="9">
        <v>1</v>
      </c>
      <c r="Z19" s="9">
        <v>1</v>
      </c>
      <c r="AA19" s="9">
        <v>1</v>
      </c>
      <c r="AB19" s="9">
        <v>1</v>
      </c>
      <c r="AC19" s="4" t="s">
        <v>34</v>
      </c>
      <c r="AD19" s="9">
        <v>59.549095458688498</v>
      </c>
      <c r="AE19" s="9">
        <v>720.54407776630796</v>
      </c>
      <c r="AF19" s="7">
        <v>0.5</v>
      </c>
      <c r="AG19" s="7">
        <v>0.5</v>
      </c>
      <c r="AH19" s="7">
        <v>0.5</v>
      </c>
      <c r="AI19" s="7">
        <v>0.5</v>
      </c>
      <c r="AJ19" s="7">
        <v>0.5</v>
      </c>
      <c r="AK19" s="7">
        <v>0.5</v>
      </c>
      <c r="AL19" s="9">
        <v>0</v>
      </c>
      <c r="AM19" s="9">
        <v>1</v>
      </c>
    </row>
    <row r="20" spans="1:39">
      <c r="A20" s="4" t="s">
        <v>35</v>
      </c>
      <c r="B20" s="6">
        <v>169</v>
      </c>
      <c r="C20" s="9">
        <v>79.319563688877196</v>
      </c>
      <c r="D20" s="9">
        <v>1039.0863145823</v>
      </c>
      <c r="E20" s="7">
        <v>9.2194999999999999E-2</v>
      </c>
      <c r="F20" s="7">
        <v>1.6949999999999901</v>
      </c>
      <c r="G20" s="7">
        <v>0.39</v>
      </c>
      <c r="H20" s="7">
        <v>0.2</v>
      </c>
      <c r="I20" s="7">
        <v>0.22361</v>
      </c>
      <c r="J20" s="7">
        <v>1.7669999999999899</v>
      </c>
      <c r="K20" s="7">
        <v>0.39</v>
      </c>
      <c r="L20" s="7">
        <v>0.2</v>
      </c>
      <c r="M20" s="9">
        <v>0.1</v>
      </c>
      <c r="N20" s="9">
        <v>0.1</v>
      </c>
      <c r="O20" s="9">
        <v>0.1</v>
      </c>
      <c r="P20" s="9">
        <v>0.1</v>
      </c>
      <c r="Q20" s="9">
        <v>0.1</v>
      </c>
      <c r="R20" s="9">
        <v>0.1</v>
      </c>
      <c r="S20" s="9">
        <v>0.1</v>
      </c>
      <c r="T20" s="9">
        <v>0.1</v>
      </c>
      <c r="U20" s="9">
        <v>1</v>
      </c>
      <c r="V20" s="9">
        <v>1</v>
      </c>
      <c r="W20" s="9">
        <v>1</v>
      </c>
      <c r="X20" s="9">
        <v>1</v>
      </c>
      <c r="Y20" s="9">
        <v>1</v>
      </c>
      <c r="Z20" s="9">
        <v>1</v>
      </c>
      <c r="AA20" s="9">
        <v>1</v>
      </c>
      <c r="AB20" s="9">
        <v>1</v>
      </c>
      <c r="AC20" s="4" t="s">
        <v>642</v>
      </c>
      <c r="AD20" s="9" t="s">
        <v>642</v>
      </c>
      <c r="AE20" s="9" t="s">
        <v>642</v>
      </c>
      <c r="AF20" s="7" t="s">
        <v>642</v>
      </c>
      <c r="AG20" s="7" t="s">
        <v>642</v>
      </c>
      <c r="AH20" s="7" t="s">
        <v>642</v>
      </c>
      <c r="AI20" s="7" t="s">
        <v>642</v>
      </c>
      <c r="AJ20" s="7" t="s">
        <v>642</v>
      </c>
      <c r="AK20" s="7" t="s">
        <v>642</v>
      </c>
      <c r="AL20" s="9" t="s">
        <v>642</v>
      </c>
      <c r="AM20" s="9" t="s">
        <v>642</v>
      </c>
    </row>
    <row r="21" spans="1:39">
      <c r="A21" s="4" t="s">
        <v>36</v>
      </c>
      <c r="B21" s="6">
        <v>170</v>
      </c>
      <c r="C21" s="9">
        <v>59.900660011622598</v>
      </c>
      <c r="D21" s="9">
        <v>790.68870072827497</v>
      </c>
      <c r="E21" s="7">
        <v>23.67</v>
      </c>
      <c r="F21" s="7">
        <v>27.079000000000001</v>
      </c>
      <c r="G21" s="7">
        <v>23</v>
      </c>
      <c r="H21" s="7">
        <v>22.495000000000001</v>
      </c>
      <c r="I21" s="7" t="s">
        <v>642</v>
      </c>
      <c r="J21" s="7" t="s">
        <v>642</v>
      </c>
      <c r="K21" s="7" t="s">
        <v>642</v>
      </c>
      <c r="L21" s="7" t="s">
        <v>642</v>
      </c>
      <c r="M21" s="9">
        <v>0.9</v>
      </c>
      <c r="N21" s="9">
        <v>0.9</v>
      </c>
      <c r="O21" s="9">
        <v>0.9</v>
      </c>
      <c r="P21" s="9">
        <v>0.9</v>
      </c>
      <c r="Q21" s="9" t="s">
        <v>642</v>
      </c>
      <c r="R21" s="9" t="s">
        <v>642</v>
      </c>
      <c r="S21" s="9" t="s">
        <v>642</v>
      </c>
      <c r="T21" s="9" t="s">
        <v>642</v>
      </c>
      <c r="U21" s="9">
        <v>1</v>
      </c>
      <c r="V21" s="9">
        <v>1</v>
      </c>
      <c r="W21" s="9">
        <v>1</v>
      </c>
      <c r="X21" s="9">
        <v>1</v>
      </c>
      <c r="Y21" s="9" t="s">
        <v>642</v>
      </c>
      <c r="Z21" s="9" t="s">
        <v>642</v>
      </c>
      <c r="AA21" s="9" t="s">
        <v>642</v>
      </c>
      <c r="AB21" s="9" t="s">
        <v>642</v>
      </c>
      <c r="AC21" s="4" t="s">
        <v>642</v>
      </c>
      <c r="AD21" s="9" t="s">
        <v>642</v>
      </c>
      <c r="AE21" s="9" t="s">
        <v>642</v>
      </c>
      <c r="AF21" s="7" t="s">
        <v>642</v>
      </c>
      <c r="AG21" s="7" t="s">
        <v>642</v>
      </c>
      <c r="AH21" s="7" t="s">
        <v>642</v>
      </c>
      <c r="AI21" s="7" t="s">
        <v>642</v>
      </c>
      <c r="AJ21" s="7" t="s">
        <v>642</v>
      </c>
      <c r="AK21" s="7" t="s">
        <v>642</v>
      </c>
      <c r="AL21" s="9" t="s">
        <v>642</v>
      </c>
      <c r="AM21" s="9" t="s">
        <v>642</v>
      </c>
    </row>
    <row r="22" spans="1:39">
      <c r="A22" s="4" t="s">
        <v>37</v>
      </c>
      <c r="B22" s="6">
        <v>541</v>
      </c>
      <c r="C22" s="9">
        <v>10.9307850057557</v>
      </c>
      <c r="D22" s="9">
        <v>184.27804144821599</v>
      </c>
      <c r="E22" s="7">
        <v>0.10440000000000001</v>
      </c>
      <c r="F22" s="7">
        <v>0.14099999999999999</v>
      </c>
      <c r="G22" s="7">
        <v>9.9999999999999895E-2</v>
      </c>
      <c r="H22" s="7">
        <v>7.2191485715834794E-2</v>
      </c>
      <c r="I22" s="7">
        <v>0.10440000000000001</v>
      </c>
      <c r="J22" s="7">
        <v>0.13400000000000001</v>
      </c>
      <c r="K22" s="7">
        <v>9.9999999999999895E-2</v>
      </c>
      <c r="L22" s="7">
        <v>7.2191485715834794E-2</v>
      </c>
      <c r="M22" s="9">
        <v>9.9999999999999895E-2</v>
      </c>
      <c r="N22" s="9">
        <v>9.9999999999999895E-2</v>
      </c>
      <c r="O22" s="9">
        <v>9.9999999999999895E-2</v>
      </c>
      <c r="P22" s="9">
        <v>9.9999999999999895E-2</v>
      </c>
      <c r="Q22" s="9">
        <v>9.9999999999999895E-2</v>
      </c>
      <c r="R22" s="9">
        <v>9.9999999999999895E-2</v>
      </c>
      <c r="S22" s="9">
        <v>9.9999999999999895E-2</v>
      </c>
      <c r="T22" s="9">
        <v>9.9999999999999895E-2</v>
      </c>
      <c r="U22" s="9">
        <v>1</v>
      </c>
      <c r="V22" s="9">
        <v>1</v>
      </c>
      <c r="W22" s="9">
        <v>1</v>
      </c>
      <c r="X22" s="9">
        <v>1</v>
      </c>
      <c r="Y22" s="9">
        <v>1</v>
      </c>
      <c r="Z22" s="9">
        <v>1</v>
      </c>
      <c r="AA22" s="9">
        <v>1</v>
      </c>
      <c r="AB22" s="9">
        <v>1</v>
      </c>
      <c r="AC22" s="4" t="s">
        <v>642</v>
      </c>
      <c r="AD22" s="9" t="s">
        <v>642</v>
      </c>
      <c r="AE22" s="9" t="s">
        <v>642</v>
      </c>
      <c r="AF22" s="7" t="s">
        <v>642</v>
      </c>
      <c r="AG22" s="7" t="s">
        <v>642</v>
      </c>
      <c r="AH22" s="7" t="s">
        <v>642</v>
      </c>
      <c r="AI22" s="7" t="s">
        <v>642</v>
      </c>
      <c r="AJ22" s="7" t="s">
        <v>642</v>
      </c>
      <c r="AK22" s="7" t="s">
        <v>642</v>
      </c>
      <c r="AL22" s="9" t="s">
        <v>642</v>
      </c>
      <c r="AM22" s="9" t="s">
        <v>642</v>
      </c>
    </row>
    <row r="23" spans="1:39">
      <c r="A23" s="4" t="s">
        <v>38</v>
      </c>
      <c r="B23" s="6">
        <v>882</v>
      </c>
      <c r="C23" s="9">
        <v>37.957940669822797</v>
      </c>
      <c r="D23" s="9">
        <v>493.45322870769701</v>
      </c>
      <c r="E23" s="7">
        <v>0.12648999999999999</v>
      </c>
      <c r="F23" s="7">
        <v>3.0409999999999999</v>
      </c>
      <c r="G23" s="7">
        <v>0.1</v>
      </c>
      <c r="H23" s="7">
        <v>0.14523835141188399</v>
      </c>
      <c r="I23" s="7">
        <v>0.11705</v>
      </c>
      <c r="J23" s="7">
        <v>3.37</v>
      </c>
      <c r="K23" s="7">
        <v>0.1</v>
      </c>
      <c r="L23" s="7">
        <v>0.14523835141188399</v>
      </c>
      <c r="M23" s="9">
        <v>9.99999999999997E-2</v>
      </c>
      <c r="N23" s="9">
        <v>9.99999999999997E-2</v>
      </c>
      <c r="O23" s="9">
        <v>9.99999999999997E-2</v>
      </c>
      <c r="P23" s="9">
        <v>9.99999999999997E-2</v>
      </c>
      <c r="Q23" s="9">
        <v>9.99999999999997E-2</v>
      </c>
      <c r="R23" s="9">
        <v>9.99999999999997E-2</v>
      </c>
      <c r="S23" s="9">
        <v>9.99999999999997E-2</v>
      </c>
      <c r="T23" s="9">
        <v>9.99999999999997E-2</v>
      </c>
      <c r="U23" s="9">
        <v>1</v>
      </c>
      <c r="V23" s="9">
        <v>1</v>
      </c>
      <c r="W23" s="9">
        <v>1</v>
      </c>
      <c r="X23" s="9">
        <v>1</v>
      </c>
      <c r="Y23" s="9">
        <v>1</v>
      </c>
      <c r="Z23" s="9">
        <v>1</v>
      </c>
      <c r="AA23" s="9">
        <v>1</v>
      </c>
      <c r="AB23" s="9">
        <v>1</v>
      </c>
      <c r="AC23" s="4" t="s">
        <v>642</v>
      </c>
      <c r="AD23" s="9" t="s">
        <v>642</v>
      </c>
      <c r="AE23" s="9" t="s">
        <v>642</v>
      </c>
      <c r="AF23" s="7" t="s">
        <v>642</v>
      </c>
      <c r="AG23" s="7" t="s">
        <v>642</v>
      </c>
      <c r="AH23" s="7" t="s">
        <v>642</v>
      </c>
      <c r="AI23" s="7" t="s">
        <v>642</v>
      </c>
      <c r="AJ23" s="7" t="s">
        <v>642</v>
      </c>
      <c r="AK23" s="7" t="s">
        <v>642</v>
      </c>
      <c r="AL23" s="9" t="s">
        <v>642</v>
      </c>
      <c r="AM23" s="9" t="s">
        <v>642</v>
      </c>
    </row>
    <row r="24" spans="1:39">
      <c r="A24" s="4" t="s">
        <v>39</v>
      </c>
      <c r="B24" s="6">
        <v>94</v>
      </c>
      <c r="C24" s="9">
        <v>21.129821982174501</v>
      </c>
      <c r="D24" s="9">
        <v>364.97815323419798</v>
      </c>
      <c r="E24" s="7">
        <v>0.553619999999999</v>
      </c>
      <c r="F24" s="7">
        <v>1.72999999999999</v>
      </c>
      <c r="G24" s="7">
        <v>0.39</v>
      </c>
      <c r="H24" s="7">
        <v>0.45950571410789298</v>
      </c>
      <c r="I24" s="7">
        <v>0.50288999999999895</v>
      </c>
      <c r="J24" s="7">
        <v>1.72999999999999</v>
      </c>
      <c r="K24" s="7">
        <v>0.39</v>
      </c>
      <c r="L24" s="7">
        <v>0.45950571410789298</v>
      </c>
      <c r="M24" s="9">
        <v>0.1</v>
      </c>
      <c r="N24" s="9">
        <v>0.1</v>
      </c>
      <c r="O24" s="9">
        <v>0.1</v>
      </c>
      <c r="P24" s="9">
        <v>0.1</v>
      </c>
      <c r="Q24" s="9">
        <v>0.1</v>
      </c>
      <c r="R24" s="9">
        <v>0.1</v>
      </c>
      <c r="S24" s="9">
        <v>0.1</v>
      </c>
      <c r="T24" s="9">
        <v>0.1</v>
      </c>
      <c r="U24" s="9">
        <v>1</v>
      </c>
      <c r="V24" s="9">
        <v>1</v>
      </c>
      <c r="W24" s="9">
        <v>1</v>
      </c>
      <c r="X24" s="9">
        <v>1</v>
      </c>
      <c r="Y24" s="9">
        <v>1</v>
      </c>
      <c r="Z24" s="9">
        <v>1</v>
      </c>
      <c r="AA24" s="9">
        <v>1</v>
      </c>
      <c r="AB24" s="9">
        <v>1</v>
      </c>
      <c r="AC24" s="4" t="s">
        <v>39</v>
      </c>
      <c r="AD24" s="9">
        <v>21.129821982176601</v>
      </c>
      <c r="AE24" s="9">
        <v>364.97815323423401</v>
      </c>
      <c r="AF24" s="7">
        <v>0.60000002384185702</v>
      </c>
      <c r="AG24" s="7">
        <v>0.60000002384185702</v>
      </c>
      <c r="AH24" s="7">
        <v>0.60000002384185702</v>
      </c>
      <c r="AI24" s="7">
        <v>0.60000002384185702</v>
      </c>
      <c r="AJ24" s="7">
        <v>0.60000002384185702</v>
      </c>
      <c r="AK24" s="7">
        <v>0.60000002384185702</v>
      </c>
      <c r="AL24" s="9">
        <v>0</v>
      </c>
      <c r="AM24" s="9">
        <v>1</v>
      </c>
    </row>
    <row r="25" spans="1:39">
      <c r="A25" s="4" t="s">
        <v>40</v>
      </c>
      <c r="B25" s="6">
        <v>561</v>
      </c>
      <c r="C25" s="9">
        <v>46.210090351828399</v>
      </c>
      <c r="D25" s="9">
        <v>590.10901219823302</v>
      </c>
      <c r="E25" s="7">
        <v>9.8995E-2</v>
      </c>
      <c r="F25" s="7">
        <v>2.3279999999999998</v>
      </c>
      <c r="G25" s="7">
        <v>0.01</v>
      </c>
      <c r="H25" s="7">
        <v>0.18687691756655</v>
      </c>
      <c r="I25" s="7">
        <v>9.8995E-2</v>
      </c>
      <c r="J25" s="7">
        <v>2.387</v>
      </c>
      <c r="K25" s="7">
        <v>0.01</v>
      </c>
      <c r="L25" s="7">
        <v>0.18687691756655</v>
      </c>
      <c r="M25" s="9">
        <v>9.9999999999999895E-2</v>
      </c>
      <c r="N25" s="9">
        <v>9.9999999999999895E-2</v>
      </c>
      <c r="O25" s="9">
        <v>9.9999999999999895E-2</v>
      </c>
      <c r="P25" s="9">
        <v>9.9999999999999895E-2</v>
      </c>
      <c r="Q25" s="9">
        <v>9.9999999999999895E-2</v>
      </c>
      <c r="R25" s="9">
        <v>9.9999999999999895E-2</v>
      </c>
      <c r="S25" s="9">
        <v>9.9999999999999895E-2</v>
      </c>
      <c r="T25" s="9">
        <v>9.9999999999999895E-2</v>
      </c>
      <c r="U25" s="9">
        <v>1</v>
      </c>
      <c r="V25" s="9">
        <v>1</v>
      </c>
      <c r="W25" s="9">
        <v>1</v>
      </c>
      <c r="X25" s="9">
        <v>1</v>
      </c>
      <c r="Y25" s="9">
        <v>1</v>
      </c>
      <c r="Z25" s="9">
        <v>1</v>
      </c>
      <c r="AA25" s="9">
        <v>1</v>
      </c>
      <c r="AB25" s="9">
        <v>1</v>
      </c>
      <c r="AC25" s="4" t="s">
        <v>642</v>
      </c>
      <c r="AD25" s="9" t="s">
        <v>642</v>
      </c>
      <c r="AE25" s="9" t="s">
        <v>642</v>
      </c>
      <c r="AF25" s="7" t="s">
        <v>642</v>
      </c>
      <c r="AG25" s="7" t="s">
        <v>642</v>
      </c>
      <c r="AH25" s="7" t="s">
        <v>642</v>
      </c>
      <c r="AI25" s="7" t="s">
        <v>642</v>
      </c>
      <c r="AJ25" s="7" t="s">
        <v>642</v>
      </c>
      <c r="AK25" s="7" t="s">
        <v>642</v>
      </c>
      <c r="AL25" s="9" t="s">
        <v>642</v>
      </c>
      <c r="AM25" s="9" t="s">
        <v>642</v>
      </c>
    </row>
    <row r="26" spans="1:39">
      <c r="A26" s="4" t="s">
        <v>41</v>
      </c>
      <c r="B26" s="6">
        <v>165</v>
      </c>
      <c r="C26" s="9">
        <v>31.9259904358297</v>
      </c>
      <c r="D26" s="9">
        <v>443.77125487923399</v>
      </c>
      <c r="E26" s="7">
        <v>0.45540999999999998</v>
      </c>
      <c r="F26" s="7">
        <v>1</v>
      </c>
      <c r="G26" s="7">
        <v>0.59999999999999898</v>
      </c>
      <c r="H26" s="7">
        <v>0.49853438928903099</v>
      </c>
      <c r="I26" s="7">
        <v>0.45540999999999998</v>
      </c>
      <c r="J26" s="7">
        <v>1</v>
      </c>
      <c r="K26" s="7">
        <v>0.59999999999999898</v>
      </c>
      <c r="L26" s="7">
        <v>0.49853438928903099</v>
      </c>
      <c r="M26" s="9">
        <v>9.9999999999999797E-2</v>
      </c>
      <c r="N26" s="9">
        <v>9.9999999999999797E-2</v>
      </c>
      <c r="O26" s="9">
        <v>9.9999999999999797E-2</v>
      </c>
      <c r="P26" s="9">
        <v>9.9999999999999797E-2</v>
      </c>
      <c r="Q26" s="9">
        <v>9.9999999999999797E-2</v>
      </c>
      <c r="R26" s="9">
        <v>9.9999999999999797E-2</v>
      </c>
      <c r="S26" s="9">
        <v>9.9999999999999797E-2</v>
      </c>
      <c r="T26" s="9">
        <v>9.9999999999999797E-2</v>
      </c>
      <c r="U26" s="9">
        <v>1</v>
      </c>
      <c r="V26" s="9">
        <v>1</v>
      </c>
      <c r="W26" s="9">
        <v>1</v>
      </c>
      <c r="X26" s="9">
        <v>1</v>
      </c>
      <c r="Y26" s="9">
        <v>1</v>
      </c>
      <c r="Z26" s="9">
        <v>1</v>
      </c>
      <c r="AA26" s="9">
        <v>1</v>
      </c>
      <c r="AB26" s="9">
        <v>1</v>
      </c>
      <c r="AC26" s="4" t="s">
        <v>642</v>
      </c>
      <c r="AD26" s="9" t="s">
        <v>642</v>
      </c>
      <c r="AE26" s="9" t="s">
        <v>642</v>
      </c>
      <c r="AF26" s="7" t="s">
        <v>642</v>
      </c>
      <c r="AG26" s="7" t="s">
        <v>642</v>
      </c>
      <c r="AH26" s="7" t="s">
        <v>642</v>
      </c>
      <c r="AI26" s="7" t="s">
        <v>642</v>
      </c>
      <c r="AJ26" s="7" t="s">
        <v>642</v>
      </c>
      <c r="AK26" s="7" t="s">
        <v>642</v>
      </c>
      <c r="AL26" s="9" t="s">
        <v>642</v>
      </c>
      <c r="AM26" s="9" t="s">
        <v>642</v>
      </c>
    </row>
    <row r="27" spans="1:39">
      <c r="A27" s="4" t="s">
        <v>42</v>
      </c>
      <c r="B27" s="6">
        <v>602</v>
      </c>
      <c r="C27" s="9">
        <v>52.2144944809111</v>
      </c>
      <c r="D27" s="9">
        <v>589.46745189325895</v>
      </c>
      <c r="E27" s="7">
        <v>9.6300000000000008</v>
      </c>
      <c r="F27" s="7">
        <v>10.387</v>
      </c>
      <c r="G27" s="7">
        <v>15</v>
      </c>
      <c r="H27" s="7">
        <v>9.9469060374785592</v>
      </c>
      <c r="I27" s="7">
        <v>9.5499999999999901</v>
      </c>
      <c r="J27" s="7">
        <v>10.7599999999999</v>
      </c>
      <c r="K27" s="7">
        <v>15</v>
      </c>
      <c r="L27" s="7">
        <v>9.9469060374785592</v>
      </c>
      <c r="M27" s="9">
        <v>0.47148594201775201</v>
      </c>
      <c r="N27" s="9">
        <v>0.42361256796237301</v>
      </c>
      <c r="O27" s="9">
        <v>0.24397153264961699</v>
      </c>
      <c r="P27" s="9">
        <v>0.486122143556035</v>
      </c>
      <c r="Q27" s="9">
        <v>0.47148594201775201</v>
      </c>
      <c r="R27" s="9">
        <v>0.41775320838732399</v>
      </c>
      <c r="S27" s="9">
        <v>0.24397153264961699</v>
      </c>
      <c r="T27" s="9">
        <v>0.486122143556035</v>
      </c>
      <c r="U27" s="9">
        <v>0.947526573304319</v>
      </c>
      <c r="V27" s="9">
        <v>0.95000000000000095</v>
      </c>
      <c r="W27" s="9">
        <v>1</v>
      </c>
      <c r="X27" s="9">
        <v>0.95402400303611101</v>
      </c>
      <c r="Y27" s="9">
        <v>0.947526573304319</v>
      </c>
      <c r="Z27" s="9">
        <v>0.95000000000000095</v>
      </c>
      <c r="AA27" s="9">
        <v>1</v>
      </c>
      <c r="AB27" s="9">
        <v>0.95402400303611101</v>
      </c>
      <c r="AC27" s="4" t="s">
        <v>43</v>
      </c>
      <c r="AD27" s="9">
        <v>58.943654810418202</v>
      </c>
      <c r="AE27" s="9">
        <v>648.38020291459998</v>
      </c>
      <c r="AF27" s="7">
        <v>15</v>
      </c>
      <c r="AG27" s="7">
        <v>15</v>
      </c>
      <c r="AH27" s="7">
        <v>15</v>
      </c>
      <c r="AI27" s="7">
        <v>15</v>
      </c>
      <c r="AJ27" s="7">
        <v>15</v>
      </c>
      <c r="AK27" s="7">
        <v>15</v>
      </c>
      <c r="AL27" s="9">
        <v>0.75999999046325595</v>
      </c>
      <c r="AM27" s="9">
        <v>1</v>
      </c>
    </row>
    <row r="28" spans="1:39">
      <c r="A28" s="4" t="s">
        <v>44</v>
      </c>
      <c r="B28" s="6">
        <v>601</v>
      </c>
      <c r="C28" s="9">
        <v>47.843379185288804</v>
      </c>
      <c r="D28" s="9">
        <v>680.14016598195894</v>
      </c>
      <c r="E28" s="7">
        <v>4.6500000000000004</v>
      </c>
      <c r="F28" s="7">
        <v>4.931</v>
      </c>
      <c r="G28" s="7">
        <v>6</v>
      </c>
      <c r="H28" s="7">
        <v>5.6655610653931499</v>
      </c>
      <c r="I28" s="7">
        <v>4.7</v>
      </c>
      <c r="J28" s="7">
        <v>5.15</v>
      </c>
      <c r="K28" s="7">
        <v>6</v>
      </c>
      <c r="L28" s="7">
        <v>5.6655610653931499</v>
      </c>
      <c r="M28" s="9">
        <v>0.46298633013055301</v>
      </c>
      <c r="N28" s="9">
        <v>0.418470947030604</v>
      </c>
      <c r="O28" s="9">
        <v>0.33106430797000402</v>
      </c>
      <c r="P28" s="9">
        <v>0.36688188320008902</v>
      </c>
      <c r="Q28" s="9">
        <v>0.46298633013055301</v>
      </c>
      <c r="R28" s="9">
        <v>0.39197553393194701</v>
      </c>
      <c r="S28" s="9">
        <v>0.33106430797000402</v>
      </c>
      <c r="T28" s="9">
        <v>0.36688188320008902</v>
      </c>
      <c r="U28" s="9">
        <v>0.99375645738434204</v>
      </c>
      <c r="V28" s="9">
        <v>1</v>
      </c>
      <c r="W28" s="9">
        <v>1</v>
      </c>
      <c r="X28" s="9">
        <v>1</v>
      </c>
      <c r="Y28" s="9">
        <v>0.99375645738434204</v>
      </c>
      <c r="Z28" s="9">
        <v>1</v>
      </c>
      <c r="AA28" s="9">
        <v>1</v>
      </c>
      <c r="AB28" s="9">
        <v>1</v>
      </c>
      <c r="AC28" s="4" t="s">
        <v>45</v>
      </c>
      <c r="AD28" s="9">
        <v>45.242399053295699</v>
      </c>
      <c r="AE28" s="9">
        <v>588.15118769284504</v>
      </c>
      <c r="AF28" s="7">
        <v>6</v>
      </c>
      <c r="AG28" s="7">
        <v>6</v>
      </c>
      <c r="AH28" s="7">
        <v>6</v>
      </c>
      <c r="AI28" s="7">
        <v>6</v>
      </c>
      <c r="AJ28" s="7">
        <v>6</v>
      </c>
      <c r="AK28" s="7">
        <v>6</v>
      </c>
      <c r="AL28" s="9">
        <v>0.20000000298023199</v>
      </c>
      <c r="AM28" s="9">
        <v>1</v>
      </c>
    </row>
    <row r="29" spans="1:39">
      <c r="A29" s="4" t="s">
        <v>46</v>
      </c>
      <c r="B29" s="6">
        <v>621</v>
      </c>
      <c r="C29" s="9">
        <v>59.629362676707501</v>
      </c>
      <c r="D29" s="9">
        <v>795.57217818268998</v>
      </c>
      <c r="E29" s="7">
        <v>8.6</v>
      </c>
      <c r="F29" s="7">
        <v>9</v>
      </c>
      <c r="G29" s="7">
        <v>10</v>
      </c>
      <c r="H29" s="7">
        <v>11.8721669131643</v>
      </c>
      <c r="I29" s="7">
        <v>8.4600000000000009</v>
      </c>
      <c r="J29" s="7">
        <v>9</v>
      </c>
      <c r="K29" s="7">
        <v>10</v>
      </c>
      <c r="L29" s="7">
        <v>11.8721669131643</v>
      </c>
      <c r="M29" s="9">
        <v>0.57440983270969503</v>
      </c>
      <c r="N29" s="9">
        <v>0.54829780895628</v>
      </c>
      <c r="O29" s="9">
        <v>0.50318963599400701</v>
      </c>
      <c r="P29" s="9">
        <v>0.484852941941461</v>
      </c>
      <c r="Q29" s="9">
        <v>0.58746584458640305</v>
      </c>
      <c r="R29" s="9">
        <v>0.54829780895628</v>
      </c>
      <c r="S29" s="9">
        <v>0.50318963599400701</v>
      </c>
      <c r="T29" s="9">
        <v>0.484852941941461</v>
      </c>
      <c r="U29" s="9">
        <v>0.83333333333334303</v>
      </c>
      <c r="V29" s="9">
        <v>0.83333333333334303</v>
      </c>
      <c r="W29" s="9">
        <v>0.83333333333334303</v>
      </c>
      <c r="X29" s="9">
        <v>0.94554146653654403</v>
      </c>
      <c r="Y29" s="9">
        <v>0.83333333333334303</v>
      </c>
      <c r="Z29" s="9">
        <v>0.83333333333334303</v>
      </c>
      <c r="AA29" s="9">
        <v>0.83333333333334303</v>
      </c>
      <c r="AB29" s="9">
        <v>0.94554146653654403</v>
      </c>
      <c r="AC29" s="4" t="s">
        <v>642</v>
      </c>
      <c r="AD29" s="9" t="s">
        <v>642</v>
      </c>
      <c r="AE29" s="9" t="s">
        <v>642</v>
      </c>
      <c r="AF29" s="7" t="s">
        <v>642</v>
      </c>
      <c r="AG29" s="7" t="s">
        <v>642</v>
      </c>
      <c r="AH29" s="7" t="s">
        <v>642</v>
      </c>
      <c r="AI29" s="7" t="s">
        <v>642</v>
      </c>
      <c r="AJ29" s="7" t="s">
        <v>642</v>
      </c>
      <c r="AK29" s="7" t="s">
        <v>642</v>
      </c>
      <c r="AL29" s="9" t="s">
        <v>642</v>
      </c>
      <c r="AM29" s="9" t="s">
        <v>642</v>
      </c>
    </row>
    <row r="30" spans="1:39">
      <c r="A30" s="4" t="s">
        <v>47</v>
      </c>
      <c r="B30" s="6">
        <v>603</v>
      </c>
      <c r="C30" s="9">
        <v>26.435065453271498</v>
      </c>
      <c r="D30" s="9">
        <v>252.09240953313201</v>
      </c>
      <c r="E30" s="7">
        <v>14.049999999999899</v>
      </c>
      <c r="F30" s="7">
        <v>11.9649999999999</v>
      </c>
      <c r="G30" s="7">
        <v>15</v>
      </c>
      <c r="H30" s="7">
        <v>14.676926575558801</v>
      </c>
      <c r="I30" s="7">
        <v>13.9199999999999</v>
      </c>
      <c r="J30" s="7">
        <v>12.161</v>
      </c>
      <c r="K30" s="7">
        <v>15</v>
      </c>
      <c r="L30" s="7">
        <v>14.676926575558801</v>
      </c>
      <c r="M30" s="9">
        <v>0.46387746601153401</v>
      </c>
      <c r="N30" s="9">
        <v>0.58998629254717405</v>
      </c>
      <c r="O30" s="9">
        <v>0.39971422620807301</v>
      </c>
      <c r="P30" s="9">
        <v>0.42110197280922701</v>
      </c>
      <c r="Q30" s="9">
        <v>0.46387746601153401</v>
      </c>
      <c r="R30" s="9">
        <v>0.58998629254717405</v>
      </c>
      <c r="S30" s="9">
        <v>0.39971422620807301</v>
      </c>
      <c r="T30" s="9">
        <v>0.42110197280922701</v>
      </c>
      <c r="U30" s="9">
        <v>1</v>
      </c>
      <c r="V30" s="9">
        <v>0.83333333333333703</v>
      </c>
      <c r="W30" s="9">
        <v>1</v>
      </c>
      <c r="X30" s="9">
        <v>1</v>
      </c>
      <c r="Y30" s="9">
        <v>1</v>
      </c>
      <c r="Z30" s="9">
        <v>0.83333333333333703</v>
      </c>
      <c r="AA30" s="9">
        <v>1</v>
      </c>
      <c r="AB30" s="9">
        <v>1</v>
      </c>
      <c r="AC30" s="4" t="s">
        <v>48</v>
      </c>
      <c r="AD30" s="9">
        <v>19.343373997233101</v>
      </c>
      <c r="AE30" s="9">
        <v>212.777113969564</v>
      </c>
      <c r="AF30" s="7">
        <v>15</v>
      </c>
      <c r="AG30" s="7">
        <v>15</v>
      </c>
      <c r="AH30" s="7">
        <v>15</v>
      </c>
      <c r="AI30" s="7">
        <v>15</v>
      </c>
      <c r="AJ30" s="7">
        <v>15</v>
      </c>
      <c r="AK30" s="7">
        <v>15</v>
      </c>
      <c r="AL30" s="9">
        <v>0.80000001192092896</v>
      </c>
      <c r="AM30" s="9">
        <v>1</v>
      </c>
    </row>
    <row r="31" spans="1:39">
      <c r="A31" s="4" t="s">
        <v>49</v>
      </c>
      <c r="B31" s="6">
        <v>88</v>
      </c>
      <c r="C31" s="9">
        <v>118.185956182051</v>
      </c>
      <c r="D31" s="9">
        <v>1642.7847458461399</v>
      </c>
      <c r="E31" s="7">
        <v>2.4507999999999899</v>
      </c>
      <c r="F31" s="7">
        <v>1.74199999999999</v>
      </c>
      <c r="G31" s="7">
        <v>1.7999999999999901</v>
      </c>
      <c r="H31" s="7">
        <v>4.6336083795681704</v>
      </c>
      <c r="I31" s="7">
        <v>2.4096999999999902</v>
      </c>
      <c r="J31" s="7">
        <v>1.8139999999999901</v>
      </c>
      <c r="K31" s="7">
        <v>1.7999999999999901</v>
      </c>
      <c r="L31" s="7">
        <v>4.6336083795681704</v>
      </c>
      <c r="M31" s="9">
        <v>0.1</v>
      </c>
      <c r="N31" s="9">
        <v>0.1</v>
      </c>
      <c r="O31" s="9">
        <v>0.1</v>
      </c>
      <c r="P31" s="9">
        <v>0.1</v>
      </c>
      <c r="Q31" s="9">
        <v>0.1</v>
      </c>
      <c r="R31" s="9">
        <v>0.1</v>
      </c>
      <c r="S31" s="9">
        <v>0.1</v>
      </c>
      <c r="T31" s="9">
        <v>0.1</v>
      </c>
      <c r="U31" s="9">
        <v>1</v>
      </c>
      <c r="V31" s="9">
        <v>1</v>
      </c>
      <c r="W31" s="9">
        <v>1</v>
      </c>
      <c r="X31" s="9">
        <v>1</v>
      </c>
      <c r="Y31" s="9">
        <v>1</v>
      </c>
      <c r="Z31" s="9">
        <v>1</v>
      </c>
      <c r="AA31" s="9">
        <v>1</v>
      </c>
      <c r="AB31" s="9">
        <v>1</v>
      </c>
      <c r="AC31" s="4" t="s">
        <v>49</v>
      </c>
      <c r="AD31" s="9">
        <v>116.947371697191</v>
      </c>
      <c r="AE31" s="9">
        <v>1625.5684219790801</v>
      </c>
      <c r="AF31" s="7">
        <v>1.79999995231628</v>
      </c>
      <c r="AG31" s="7">
        <v>1.79999995231628</v>
      </c>
      <c r="AH31" s="7">
        <v>1.79999995231628</v>
      </c>
      <c r="AI31" s="7">
        <v>1.79999995231628</v>
      </c>
      <c r="AJ31" s="7">
        <v>1.79999995231628</v>
      </c>
      <c r="AK31" s="7">
        <v>1.79999995231628</v>
      </c>
      <c r="AL31" s="9">
        <v>0</v>
      </c>
      <c r="AM31" s="9">
        <v>1</v>
      </c>
    </row>
    <row r="32" spans="1:39">
      <c r="A32" s="4" t="s">
        <v>50</v>
      </c>
      <c r="B32" s="6">
        <v>724</v>
      </c>
      <c r="C32" s="9">
        <v>45.227481349458202</v>
      </c>
      <c r="D32" s="9">
        <v>682.934985629734</v>
      </c>
      <c r="E32" s="7">
        <v>1.2020999999999999</v>
      </c>
      <c r="F32" s="7">
        <v>0.69399999999999995</v>
      </c>
      <c r="G32" s="7">
        <v>0.6</v>
      </c>
      <c r="H32" s="7">
        <v>1.95135209087016</v>
      </c>
      <c r="I32" s="7">
        <v>1.069</v>
      </c>
      <c r="J32" s="7">
        <v>0.82099999999999895</v>
      </c>
      <c r="K32" s="7">
        <v>0.6</v>
      </c>
      <c r="L32" s="7">
        <v>1.95135209087016</v>
      </c>
      <c r="M32" s="9">
        <v>9.9999999999999797E-2</v>
      </c>
      <c r="N32" s="9">
        <v>9.9999999999999797E-2</v>
      </c>
      <c r="O32" s="9">
        <v>9.9999999999999797E-2</v>
      </c>
      <c r="P32" s="9">
        <v>9.9999999999999797E-2</v>
      </c>
      <c r="Q32" s="9">
        <v>9.9999999999999797E-2</v>
      </c>
      <c r="R32" s="9">
        <v>9.9999999999999797E-2</v>
      </c>
      <c r="S32" s="9">
        <v>9.9999999999999797E-2</v>
      </c>
      <c r="T32" s="9">
        <v>9.9999999999999797E-2</v>
      </c>
      <c r="U32" s="9">
        <v>1</v>
      </c>
      <c r="V32" s="9">
        <v>1</v>
      </c>
      <c r="W32" s="9">
        <v>1</v>
      </c>
      <c r="X32" s="9">
        <v>1</v>
      </c>
      <c r="Y32" s="9">
        <v>1</v>
      </c>
      <c r="Z32" s="9">
        <v>1</v>
      </c>
      <c r="AA32" s="9">
        <v>1</v>
      </c>
      <c r="AB32" s="9">
        <v>1</v>
      </c>
      <c r="AC32" s="4" t="s">
        <v>50</v>
      </c>
      <c r="AD32" s="9" t="s">
        <v>642</v>
      </c>
      <c r="AE32" s="9" t="s">
        <v>642</v>
      </c>
      <c r="AF32" s="7" t="s">
        <v>642</v>
      </c>
      <c r="AG32" s="7" t="s">
        <v>642</v>
      </c>
      <c r="AH32" s="7" t="s">
        <v>642</v>
      </c>
      <c r="AI32" s="7" t="s">
        <v>642</v>
      </c>
      <c r="AJ32" s="7" t="s">
        <v>642</v>
      </c>
      <c r="AK32" s="7" t="s">
        <v>642</v>
      </c>
      <c r="AL32" s="9" t="s">
        <v>642</v>
      </c>
      <c r="AM32" s="9" t="s">
        <v>642</v>
      </c>
    </row>
    <row r="33" spans="1:39">
      <c r="A33" s="4" t="s">
        <v>51</v>
      </c>
      <c r="B33" s="6">
        <v>173</v>
      </c>
      <c r="C33" s="9">
        <v>37.178375278063399</v>
      </c>
      <c r="D33" s="9">
        <v>945.18934716235594</v>
      </c>
      <c r="E33" s="7">
        <v>0.41110000000000002</v>
      </c>
      <c r="F33" s="7">
        <v>0.189</v>
      </c>
      <c r="G33" s="7">
        <v>0.39</v>
      </c>
      <c r="H33" s="7">
        <v>0.40785833437586699</v>
      </c>
      <c r="I33" s="7">
        <v>0.41110000000000002</v>
      </c>
      <c r="J33" s="7">
        <v>0.23599999999999999</v>
      </c>
      <c r="K33" s="7">
        <v>0.39</v>
      </c>
      <c r="L33" s="7">
        <v>0.40785833437586699</v>
      </c>
      <c r="M33" s="9">
        <v>9.9999999999999895E-2</v>
      </c>
      <c r="N33" s="9">
        <v>9.9999999999999895E-2</v>
      </c>
      <c r="O33" s="9">
        <v>9.9999999999999895E-2</v>
      </c>
      <c r="P33" s="9">
        <v>9.9999999999999895E-2</v>
      </c>
      <c r="Q33" s="9">
        <v>9.9999999999999895E-2</v>
      </c>
      <c r="R33" s="9">
        <v>9.9999999999999895E-2</v>
      </c>
      <c r="S33" s="9">
        <v>9.9999999999999895E-2</v>
      </c>
      <c r="T33" s="9">
        <v>9.9999999999999895E-2</v>
      </c>
      <c r="U33" s="9">
        <v>1</v>
      </c>
      <c r="V33" s="9">
        <v>1</v>
      </c>
      <c r="W33" s="9">
        <v>1</v>
      </c>
      <c r="X33" s="9">
        <v>1</v>
      </c>
      <c r="Y33" s="9">
        <v>1</v>
      </c>
      <c r="Z33" s="9">
        <v>1</v>
      </c>
      <c r="AA33" s="9">
        <v>1</v>
      </c>
      <c r="AB33" s="9">
        <v>1</v>
      </c>
      <c r="AC33" s="4" t="s">
        <v>642</v>
      </c>
      <c r="AD33" s="9" t="s">
        <v>642</v>
      </c>
      <c r="AE33" s="9" t="s">
        <v>642</v>
      </c>
      <c r="AF33" s="7" t="s">
        <v>642</v>
      </c>
      <c r="AG33" s="7" t="s">
        <v>642</v>
      </c>
      <c r="AH33" s="7" t="s">
        <v>642</v>
      </c>
      <c r="AI33" s="7" t="s">
        <v>642</v>
      </c>
      <c r="AJ33" s="7" t="s">
        <v>642</v>
      </c>
      <c r="AK33" s="7" t="s">
        <v>642</v>
      </c>
      <c r="AL33" s="9" t="s">
        <v>642</v>
      </c>
      <c r="AM33" s="9" t="s">
        <v>642</v>
      </c>
    </row>
    <row r="34" spans="1:39">
      <c r="A34" s="4" t="s">
        <v>52</v>
      </c>
      <c r="B34" s="6">
        <v>176</v>
      </c>
      <c r="C34" s="9">
        <v>32.706547123486402</v>
      </c>
      <c r="D34" s="9">
        <v>309.775125064078</v>
      </c>
      <c r="E34" s="7">
        <v>0.25</v>
      </c>
      <c r="F34" s="7">
        <v>0.223</v>
      </c>
      <c r="G34" s="7">
        <v>0.25</v>
      </c>
      <c r="H34" s="7">
        <v>0.18519297132857299</v>
      </c>
      <c r="I34" s="7">
        <v>0.25297999999999898</v>
      </c>
      <c r="J34" s="7">
        <v>5.9999999999999901E-2</v>
      </c>
      <c r="K34" s="7">
        <v>0.25</v>
      </c>
      <c r="L34" s="7">
        <v>0.18519297132857299</v>
      </c>
      <c r="M34" s="9">
        <v>9.9999999999999797E-2</v>
      </c>
      <c r="N34" s="9">
        <v>9.9999999999999797E-2</v>
      </c>
      <c r="O34" s="9">
        <v>9.9999999999999797E-2</v>
      </c>
      <c r="P34" s="9">
        <v>9.9999999999999797E-2</v>
      </c>
      <c r="Q34" s="9">
        <v>9.9999999999999797E-2</v>
      </c>
      <c r="R34" s="9">
        <v>9.9999999999999797E-2</v>
      </c>
      <c r="S34" s="9">
        <v>9.9999999999999797E-2</v>
      </c>
      <c r="T34" s="9">
        <v>9.9999999999999797E-2</v>
      </c>
      <c r="U34" s="9">
        <v>1</v>
      </c>
      <c r="V34" s="9">
        <v>1</v>
      </c>
      <c r="W34" s="9">
        <v>1</v>
      </c>
      <c r="X34" s="9">
        <v>1</v>
      </c>
      <c r="Y34" s="9">
        <v>1</v>
      </c>
      <c r="Z34" s="9">
        <v>1</v>
      </c>
      <c r="AA34" s="9">
        <v>1</v>
      </c>
      <c r="AB34" s="9">
        <v>1</v>
      </c>
      <c r="AC34" s="4" t="s">
        <v>642</v>
      </c>
      <c r="AD34" s="9" t="s">
        <v>642</v>
      </c>
      <c r="AE34" s="9" t="s">
        <v>642</v>
      </c>
      <c r="AF34" s="7" t="s">
        <v>642</v>
      </c>
      <c r="AG34" s="7" t="s">
        <v>642</v>
      </c>
      <c r="AH34" s="7" t="s">
        <v>642</v>
      </c>
      <c r="AI34" s="7" t="s">
        <v>642</v>
      </c>
      <c r="AJ34" s="7" t="s">
        <v>642</v>
      </c>
      <c r="AK34" s="7" t="s">
        <v>642</v>
      </c>
      <c r="AL34" s="9" t="s">
        <v>642</v>
      </c>
      <c r="AM34" s="9" t="s">
        <v>642</v>
      </c>
    </row>
    <row r="35" spans="1:39">
      <c r="A35" s="4" t="s">
        <v>53</v>
      </c>
      <c r="B35" s="6">
        <v>721</v>
      </c>
      <c r="C35" s="9">
        <v>53.177488299033598</v>
      </c>
      <c r="D35" s="9">
        <v>902.43765110122604</v>
      </c>
      <c r="E35" s="7">
        <v>1.45</v>
      </c>
      <c r="F35" s="7">
        <v>1.6339999999999999</v>
      </c>
      <c r="G35" s="7">
        <v>2</v>
      </c>
      <c r="H35" s="7">
        <v>2.2010695484345302</v>
      </c>
      <c r="I35" s="7">
        <v>1.5431999999999999</v>
      </c>
      <c r="J35" s="7">
        <v>1.639</v>
      </c>
      <c r="K35" s="7">
        <v>2</v>
      </c>
      <c r="L35" s="7">
        <v>2.2010695484345302</v>
      </c>
      <c r="M35" s="9">
        <v>9.9999999999999895E-2</v>
      </c>
      <c r="N35" s="9">
        <v>9.9999999999999895E-2</v>
      </c>
      <c r="O35" s="9">
        <v>9.9999999999999895E-2</v>
      </c>
      <c r="P35" s="9">
        <v>9.9999999999999895E-2</v>
      </c>
      <c r="Q35" s="9">
        <v>9.9999999999999895E-2</v>
      </c>
      <c r="R35" s="9">
        <v>9.9999999999999895E-2</v>
      </c>
      <c r="S35" s="9">
        <v>9.9999999999999895E-2</v>
      </c>
      <c r="T35" s="9">
        <v>9.9999999999999895E-2</v>
      </c>
      <c r="U35" s="9">
        <v>1</v>
      </c>
      <c r="V35" s="9">
        <v>1</v>
      </c>
      <c r="W35" s="9">
        <v>1</v>
      </c>
      <c r="X35" s="9">
        <v>1</v>
      </c>
      <c r="Y35" s="9">
        <v>1</v>
      </c>
      <c r="Z35" s="9">
        <v>1</v>
      </c>
      <c r="AA35" s="9">
        <v>1</v>
      </c>
      <c r="AB35" s="9">
        <v>1</v>
      </c>
      <c r="AC35" s="4" t="s">
        <v>642</v>
      </c>
      <c r="AD35" s="9" t="s">
        <v>642</v>
      </c>
      <c r="AE35" s="9" t="s">
        <v>642</v>
      </c>
      <c r="AF35" s="7" t="s">
        <v>642</v>
      </c>
      <c r="AG35" s="7" t="s">
        <v>642</v>
      </c>
      <c r="AH35" s="7" t="s">
        <v>642</v>
      </c>
      <c r="AI35" s="7" t="s">
        <v>642</v>
      </c>
      <c r="AJ35" s="7" t="s">
        <v>642</v>
      </c>
      <c r="AK35" s="7" t="s">
        <v>642</v>
      </c>
      <c r="AL35" s="9" t="s">
        <v>642</v>
      </c>
      <c r="AM35" s="9" t="s">
        <v>642</v>
      </c>
    </row>
    <row r="36" spans="1:39">
      <c r="A36" s="4" t="s">
        <v>54</v>
      </c>
      <c r="B36" s="6">
        <v>670</v>
      </c>
      <c r="C36" s="9">
        <v>47.902002329107802</v>
      </c>
      <c r="D36" s="9">
        <v>595.101624063283</v>
      </c>
      <c r="E36" s="7">
        <v>0.25297999999999998</v>
      </c>
      <c r="F36" s="7">
        <v>0.36599999999999899</v>
      </c>
      <c r="G36" s="7">
        <v>0.25</v>
      </c>
      <c r="H36" s="7">
        <v>0.238209593816051</v>
      </c>
      <c r="I36" s="7">
        <v>0.25297999999999998</v>
      </c>
      <c r="J36" s="7">
        <v>0.33300000000000002</v>
      </c>
      <c r="K36" s="7">
        <v>0.25</v>
      </c>
      <c r="L36" s="7">
        <v>0.238209593816051</v>
      </c>
      <c r="M36" s="9">
        <v>0.1</v>
      </c>
      <c r="N36" s="9">
        <v>0.1</v>
      </c>
      <c r="O36" s="9">
        <v>0.1</v>
      </c>
      <c r="P36" s="9">
        <v>0.1</v>
      </c>
      <c r="Q36" s="9">
        <v>0.1</v>
      </c>
      <c r="R36" s="9">
        <v>0.1</v>
      </c>
      <c r="S36" s="9">
        <v>0.1</v>
      </c>
      <c r="T36" s="9">
        <v>0.1</v>
      </c>
      <c r="U36" s="9">
        <v>1</v>
      </c>
      <c r="V36" s="9">
        <v>1</v>
      </c>
      <c r="W36" s="9">
        <v>1</v>
      </c>
      <c r="X36" s="9">
        <v>1</v>
      </c>
      <c r="Y36" s="9">
        <v>1</v>
      </c>
      <c r="Z36" s="9">
        <v>1</v>
      </c>
      <c r="AA36" s="9">
        <v>1</v>
      </c>
      <c r="AB36" s="9">
        <v>1</v>
      </c>
      <c r="AC36" s="4" t="s">
        <v>55</v>
      </c>
      <c r="AD36" s="9">
        <v>29.068079157811301</v>
      </c>
      <c r="AE36" s="9">
        <v>300.93489962356898</v>
      </c>
      <c r="AF36" s="7">
        <v>0.25</v>
      </c>
      <c r="AG36" s="7">
        <v>0.25</v>
      </c>
      <c r="AH36" s="7">
        <v>0.25</v>
      </c>
      <c r="AI36" s="7">
        <v>0.25</v>
      </c>
      <c r="AJ36" s="7">
        <v>0.25</v>
      </c>
      <c r="AK36" s="7">
        <v>0.25</v>
      </c>
      <c r="AL36" s="9">
        <v>0</v>
      </c>
      <c r="AM36" s="9">
        <v>1</v>
      </c>
    </row>
    <row r="37" spans="1:39">
      <c r="A37" s="4" t="s">
        <v>56</v>
      </c>
      <c r="B37" s="6">
        <v>34</v>
      </c>
      <c r="C37" s="9">
        <v>77.814774601857707</v>
      </c>
      <c r="D37" s="9">
        <v>853.60124020293995</v>
      </c>
      <c r="E37" s="7">
        <v>0.50595999999999897</v>
      </c>
      <c r="F37" s="7">
        <v>0.46299999999999902</v>
      </c>
      <c r="G37" s="7">
        <v>0.38999999999999901</v>
      </c>
      <c r="H37" s="7">
        <v>0.11589966124194501</v>
      </c>
      <c r="I37" s="7">
        <v>0.47433999999999898</v>
      </c>
      <c r="J37" s="7">
        <v>0.46099999999999902</v>
      </c>
      <c r="K37" s="7">
        <v>0.38999999999999901</v>
      </c>
      <c r="L37" s="7">
        <v>0.11589966124194501</v>
      </c>
      <c r="M37" s="9">
        <v>0.1</v>
      </c>
      <c r="N37" s="9">
        <v>0.1</v>
      </c>
      <c r="O37" s="9">
        <v>0.1</v>
      </c>
      <c r="P37" s="9">
        <v>0.1</v>
      </c>
      <c r="Q37" s="9">
        <v>0.1</v>
      </c>
      <c r="R37" s="9">
        <v>0.1</v>
      </c>
      <c r="S37" s="9">
        <v>0.1</v>
      </c>
      <c r="T37" s="9">
        <v>0.1</v>
      </c>
      <c r="U37" s="9">
        <v>1</v>
      </c>
      <c r="V37" s="9">
        <v>1</v>
      </c>
      <c r="W37" s="9">
        <v>1</v>
      </c>
      <c r="X37" s="9">
        <v>1</v>
      </c>
      <c r="Y37" s="9">
        <v>1</v>
      </c>
      <c r="Z37" s="9">
        <v>1</v>
      </c>
      <c r="AA37" s="9">
        <v>1</v>
      </c>
      <c r="AB37" s="9">
        <v>1</v>
      </c>
      <c r="AC37" s="4" t="s">
        <v>56</v>
      </c>
      <c r="AD37" s="9">
        <v>77.814774601857707</v>
      </c>
      <c r="AE37" s="9">
        <v>853.60124020293995</v>
      </c>
      <c r="AF37" s="7">
        <v>1</v>
      </c>
      <c r="AG37" s="7">
        <v>1</v>
      </c>
      <c r="AH37" s="7">
        <v>1</v>
      </c>
      <c r="AI37" s="7">
        <v>1</v>
      </c>
      <c r="AJ37" s="7">
        <v>1</v>
      </c>
      <c r="AK37" s="7">
        <v>1</v>
      </c>
      <c r="AL37" s="9">
        <v>0</v>
      </c>
      <c r="AM37" s="9">
        <v>1</v>
      </c>
    </row>
    <row r="38" spans="1:39">
      <c r="A38" s="4" t="s">
        <v>57</v>
      </c>
      <c r="B38" s="6">
        <v>172</v>
      </c>
      <c r="C38" s="9">
        <v>84.543649318098801</v>
      </c>
      <c r="D38" s="9">
        <v>1208.97420137423</v>
      </c>
      <c r="E38" s="7">
        <v>17.786790055693601</v>
      </c>
      <c r="F38" s="7">
        <v>6.3502622943774298</v>
      </c>
      <c r="G38" s="7">
        <v>23.5946345475326</v>
      </c>
      <c r="H38" s="7">
        <v>20.477183491466199</v>
      </c>
      <c r="I38" s="7">
        <v>17.861428854945501</v>
      </c>
      <c r="J38" s="7">
        <v>6.5808074376704599</v>
      </c>
      <c r="K38" s="7">
        <v>23.5946345475326</v>
      </c>
      <c r="L38" s="7">
        <v>20.477183491466199</v>
      </c>
      <c r="M38" s="9">
        <v>7.4246768432858198E-2</v>
      </c>
      <c r="N38" s="9">
        <v>0.249999999999999</v>
      </c>
      <c r="O38" s="9">
        <v>2.9999999999999801E-2</v>
      </c>
      <c r="P38" s="9">
        <v>3.8882762512745403E-2</v>
      </c>
      <c r="Q38" s="9">
        <v>7.4246768432858198E-2</v>
      </c>
      <c r="R38" s="9">
        <v>0.19999999999999901</v>
      </c>
      <c r="S38" s="9">
        <v>2.9999999999999801E-2</v>
      </c>
      <c r="T38" s="9">
        <v>3.8882762512745403E-2</v>
      </c>
      <c r="U38" s="9">
        <v>1</v>
      </c>
      <c r="V38" s="9">
        <v>1</v>
      </c>
      <c r="W38" s="9">
        <v>1</v>
      </c>
      <c r="X38" s="9">
        <v>1</v>
      </c>
      <c r="Y38" s="9">
        <v>1</v>
      </c>
      <c r="Z38" s="9">
        <v>1</v>
      </c>
      <c r="AA38" s="9">
        <v>1</v>
      </c>
      <c r="AB38" s="9">
        <v>1</v>
      </c>
      <c r="AC38" s="4" t="s">
        <v>642</v>
      </c>
      <c r="AD38" s="9" t="s">
        <v>642</v>
      </c>
      <c r="AE38" s="9" t="s">
        <v>642</v>
      </c>
      <c r="AF38" s="7" t="s">
        <v>642</v>
      </c>
      <c r="AG38" s="7" t="s">
        <v>642</v>
      </c>
      <c r="AH38" s="7" t="s">
        <v>642</v>
      </c>
      <c r="AI38" s="7" t="s">
        <v>642</v>
      </c>
      <c r="AJ38" s="7" t="s">
        <v>642</v>
      </c>
      <c r="AK38" s="7" t="s">
        <v>642</v>
      </c>
      <c r="AL38" s="9" t="s">
        <v>642</v>
      </c>
      <c r="AM38" s="9" t="s">
        <v>642</v>
      </c>
    </row>
    <row r="39" spans="1:39">
      <c r="A39" s="4" t="s">
        <v>58</v>
      </c>
      <c r="B39" s="6">
        <v>129</v>
      </c>
      <c r="C39" s="9">
        <v>59.220673876709498</v>
      </c>
      <c r="D39" s="9">
        <v>1263.9926011135001</v>
      </c>
      <c r="E39" s="7">
        <v>1.4073</v>
      </c>
      <c r="F39" s="7">
        <v>1.143</v>
      </c>
      <c r="G39" s="7">
        <v>1.5</v>
      </c>
      <c r="H39" s="7">
        <v>1.4050823485717101</v>
      </c>
      <c r="I39" s="7">
        <v>1.1954</v>
      </c>
      <c r="J39" s="7">
        <v>0.95699999999999996</v>
      </c>
      <c r="K39" s="7">
        <v>1.5</v>
      </c>
      <c r="L39" s="7">
        <v>1.4050823485717101</v>
      </c>
      <c r="M39" s="9">
        <v>9.9999999999999895E-2</v>
      </c>
      <c r="N39" s="9">
        <v>9.9999999999999895E-2</v>
      </c>
      <c r="O39" s="9">
        <v>9.9999999999999895E-2</v>
      </c>
      <c r="P39" s="9">
        <v>9.9999999999999895E-2</v>
      </c>
      <c r="Q39" s="9">
        <v>9.9999999999999895E-2</v>
      </c>
      <c r="R39" s="9">
        <v>9.9999999999999895E-2</v>
      </c>
      <c r="S39" s="9">
        <v>9.9999999999999895E-2</v>
      </c>
      <c r="T39" s="9">
        <v>9.9999999999999895E-2</v>
      </c>
      <c r="U39" s="9">
        <v>1</v>
      </c>
      <c r="V39" s="9">
        <v>1</v>
      </c>
      <c r="W39" s="9">
        <v>1</v>
      </c>
      <c r="X39" s="9">
        <v>1</v>
      </c>
      <c r="Y39" s="9">
        <v>1</v>
      </c>
      <c r="Z39" s="9">
        <v>1</v>
      </c>
      <c r="AA39" s="9">
        <v>1</v>
      </c>
      <c r="AB39" s="9">
        <v>1</v>
      </c>
      <c r="AC39" s="4" t="s">
        <v>58</v>
      </c>
      <c r="AD39" s="9">
        <v>59.2206738767091</v>
      </c>
      <c r="AE39" s="9">
        <v>1263.9926011135001</v>
      </c>
      <c r="AF39" s="7">
        <v>1.5</v>
      </c>
      <c r="AG39" s="7">
        <v>1.5</v>
      </c>
      <c r="AH39" s="7">
        <v>1.5</v>
      </c>
      <c r="AI39" s="7">
        <v>1.5</v>
      </c>
      <c r="AJ39" s="7">
        <v>1.5</v>
      </c>
      <c r="AK39" s="7">
        <v>1.5</v>
      </c>
      <c r="AL39" s="9">
        <v>0</v>
      </c>
      <c r="AM39" s="9">
        <v>1</v>
      </c>
    </row>
    <row r="40" spans="1:39">
      <c r="A40" s="4" t="s">
        <v>59</v>
      </c>
      <c r="B40" s="6">
        <v>214</v>
      </c>
      <c r="C40" s="9">
        <v>62.133704912886003</v>
      </c>
      <c r="D40" s="9">
        <v>1335.02316985989</v>
      </c>
      <c r="E40" s="7">
        <v>0.02</v>
      </c>
      <c r="F40" s="7">
        <v>2.121</v>
      </c>
      <c r="G40" s="7">
        <v>0.01</v>
      </c>
      <c r="H40" s="7">
        <v>9.0944699392555995E-3</v>
      </c>
      <c r="I40" s="7">
        <v>0.01</v>
      </c>
      <c r="J40" s="7">
        <v>1.7549999999999999</v>
      </c>
      <c r="K40" s="7">
        <v>0.01</v>
      </c>
      <c r="L40" s="7">
        <v>9.0944699392555995E-3</v>
      </c>
      <c r="M40" s="9">
        <v>9.9999999999999797E-2</v>
      </c>
      <c r="N40" s="9">
        <v>9.9999999999999797E-2</v>
      </c>
      <c r="O40" s="9">
        <v>9.9999999999999797E-2</v>
      </c>
      <c r="P40" s="9">
        <v>9.9999999999999797E-2</v>
      </c>
      <c r="Q40" s="9">
        <v>9.9999999999999797E-2</v>
      </c>
      <c r="R40" s="9">
        <v>9.9999999999999797E-2</v>
      </c>
      <c r="S40" s="9">
        <v>9.9999999999999797E-2</v>
      </c>
      <c r="T40" s="9">
        <v>9.9999999999999797E-2</v>
      </c>
      <c r="U40" s="9">
        <v>1</v>
      </c>
      <c r="V40" s="9">
        <v>1</v>
      </c>
      <c r="W40" s="9">
        <v>1</v>
      </c>
      <c r="X40" s="9">
        <v>1</v>
      </c>
      <c r="Y40" s="9">
        <v>1</v>
      </c>
      <c r="Z40" s="9">
        <v>1</v>
      </c>
      <c r="AA40" s="9">
        <v>1</v>
      </c>
      <c r="AB40" s="9">
        <v>1</v>
      </c>
      <c r="AC40" s="4" t="s">
        <v>642</v>
      </c>
      <c r="AD40" s="9" t="s">
        <v>642</v>
      </c>
      <c r="AE40" s="9" t="s">
        <v>642</v>
      </c>
      <c r="AF40" s="7" t="s">
        <v>642</v>
      </c>
      <c r="AG40" s="7" t="s">
        <v>642</v>
      </c>
      <c r="AH40" s="7" t="s">
        <v>642</v>
      </c>
      <c r="AI40" s="7" t="s">
        <v>642</v>
      </c>
      <c r="AJ40" s="7" t="s">
        <v>642</v>
      </c>
      <c r="AK40" s="7" t="s">
        <v>642</v>
      </c>
      <c r="AL40" s="9" t="s">
        <v>642</v>
      </c>
      <c r="AM40" s="9" t="s">
        <v>642</v>
      </c>
    </row>
    <row r="41" spans="1:39">
      <c r="A41" s="4" t="s">
        <v>60</v>
      </c>
      <c r="B41" s="6">
        <v>238</v>
      </c>
      <c r="C41" s="9">
        <v>24.351897818963199</v>
      </c>
      <c r="D41" s="9">
        <v>286.102304297545</v>
      </c>
      <c r="E41" s="7">
        <v>1.0341</v>
      </c>
      <c r="F41" s="7">
        <v>0.443</v>
      </c>
      <c r="G41" s="7">
        <v>1</v>
      </c>
      <c r="H41" s="7">
        <v>3.33245691701056</v>
      </c>
      <c r="I41" s="7" t="s">
        <v>642</v>
      </c>
      <c r="J41" s="7" t="s">
        <v>642</v>
      </c>
      <c r="K41" s="7" t="s">
        <v>642</v>
      </c>
      <c r="L41" s="7" t="s">
        <v>642</v>
      </c>
      <c r="M41" s="9">
        <v>0.1</v>
      </c>
      <c r="N41" s="9">
        <v>0.1</v>
      </c>
      <c r="O41" s="9">
        <v>0.1</v>
      </c>
      <c r="P41" s="9">
        <v>0.1</v>
      </c>
      <c r="Q41" s="9" t="s">
        <v>642</v>
      </c>
      <c r="R41" s="9" t="s">
        <v>642</v>
      </c>
      <c r="S41" s="9" t="s">
        <v>642</v>
      </c>
      <c r="T41" s="9" t="s">
        <v>642</v>
      </c>
      <c r="U41" s="9">
        <v>1</v>
      </c>
      <c r="V41" s="9">
        <v>1</v>
      </c>
      <c r="W41" s="9">
        <v>1</v>
      </c>
      <c r="X41" s="9">
        <v>1</v>
      </c>
      <c r="Y41" s="9" t="s">
        <v>642</v>
      </c>
      <c r="Z41" s="9" t="s">
        <v>642</v>
      </c>
      <c r="AA41" s="9" t="s">
        <v>642</v>
      </c>
      <c r="AB41" s="9" t="s">
        <v>642</v>
      </c>
      <c r="AC41" s="4" t="s">
        <v>61</v>
      </c>
      <c r="AD41" s="9">
        <v>24.351897818963199</v>
      </c>
      <c r="AE41" s="9">
        <v>286.102304297545</v>
      </c>
      <c r="AF41" s="7">
        <v>1</v>
      </c>
      <c r="AG41" s="7">
        <v>1</v>
      </c>
      <c r="AH41" s="7">
        <v>1</v>
      </c>
      <c r="AI41" s="7" t="s">
        <v>642</v>
      </c>
      <c r="AJ41" s="7" t="s">
        <v>642</v>
      </c>
      <c r="AK41" s="7" t="s">
        <v>642</v>
      </c>
      <c r="AL41" s="9">
        <v>0</v>
      </c>
      <c r="AM41" s="9">
        <v>1</v>
      </c>
    </row>
    <row r="42" spans="1:39">
      <c r="A42" s="4" t="s">
        <v>62</v>
      </c>
      <c r="B42" s="6">
        <v>124</v>
      </c>
      <c r="C42" s="9">
        <v>16.058628974710199</v>
      </c>
      <c r="D42" s="9">
        <v>293.48271848376999</v>
      </c>
      <c r="E42" s="7">
        <v>0.37215999999999999</v>
      </c>
      <c r="F42" s="7">
        <v>0.19600000000000001</v>
      </c>
      <c r="G42" s="7">
        <v>0.39</v>
      </c>
      <c r="H42" s="7">
        <v>0.31951411594936202</v>
      </c>
      <c r="I42" s="7">
        <v>0.37483</v>
      </c>
      <c r="J42" s="7">
        <v>0.108</v>
      </c>
      <c r="K42" s="7">
        <v>0.39</v>
      </c>
      <c r="L42" s="7">
        <v>0.31951411594936202</v>
      </c>
      <c r="M42" s="9">
        <v>9.9999999999999797E-2</v>
      </c>
      <c r="N42" s="9">
        <v>9.9999999999999797E-2</v>
      </c>
      <c r="O42" s="9">
        <v>9.9999999999999797E-2</v>
      </c>
      <c r="P42" s="9">
        <v>9.9999999999999797E-2</v>
      </c>
      <c r="Q42" s="9">
        <v>9.9999999999999797E-2</v>
      </c>
      <c r="R42" s="9">
        <v>9.9999999999999797E-2</v>
      </c>
      <c r="S42" s="9">
        <v>9.9999999999999797E-2</v>
      </c>
      <c r="T42" s="9">
        <v>9.9999999999999797E-2</v>
      </c>
      <c r="U42" s="9">
        <v>1</v>
      </c>
      <c r="V42" s="9">
        <v>1</v>
      </c>
      <c r="W42" s="9">
        <v>1</v>
      </c>
      <c r="X42" s="9">
        <v>1</v>
      </c>
      <c r="Y42" s="9">
        <v>1</v>
      </c>
      <c r="Z42" s="9">
        <v>1</v>
      </c>
      <c r="AA42" s="9">
        <v>1</v>
      </c>
      <c r="AB42" s="9">
        <v>1</v>
      </c>
      <c r="AC42" s="4" t="s">
        <v>62</v>
      </c>
      <c r="AD42" s="9">
        <v>16.058628974710199</v>
      </c>
      <c r="AE42" s="9">
        <v>293.48271848376999</v>
      </c>
      <c r="AF42" s="7">
        <v>0.5</v>
      </c>
      <c r="AG42" s="7">
        <v>0.5</v>
      </c>
      <c r="AH42" s="7">
        <v>0.5</v>
      </c>
      <c r="AI42" s="7">
        <v>0.5</v>
      </c>
      <c r="AJ42" s="7">
        <v>0.5</v>
      </c>
      <c r="AK42" s="7">
        <v>0.5</v>
      </c>
      <c r="AL42" s="9">
        <v>0</v>
      </c>
      <c r="AM42" s="9">
        <v>1</v>
      </c>
    </row>
    <row r="43" spans="1:39">
      <c r="A43" s="4" t="s">
        <v>63</v>
      </c>
      <c r="B43" s="6">
        <v>844</v>
      </c>
      <c r="C43" s="9">
        <v>16.447849296199902</v>
      </c>
      <c r="D43" s="9">
        <v>263.16558873919797</v>
      </c>
      <c r="E43" s="7">
        <v>0.41110000000000002</v>
      </c>
      <c r="F43" s="7">
        <v>1.1930000000000001</v>
      </c>
      <c r="G43" s="7">
        <v>0.39</v>
      </c>
      <c r="H43" s="7">
        <v>0.54222579329604703</v>
      </c>
      <c r="I43" s="7">
        <v>0.41110000000000002</v>
      </c>
      <c r="J43" s="7">
        <v>1.806</v>
      </c>
      <c r="K43" s="7">
        <v>0.39</v>
      </c>
      <c r="L43" s="7">
        <v>0.54222579329604703</v>
      </c>
      <c r="M43" s="9">
        <v>9.9999999999999797E-2</v>
      </c>
      <c r="N43" s="9">
        <v>9.9999999999999797E-2</v>
      </c>
      <c r="O43" s="9">
        <v>9.9999999999999797E-2</v>
      </c>
      <c r="P43" s="9">
        <v>9.9999999999999797E-2</v>
      </c>
      <c r="Q43" s="9">
        <v>9.9999999999999797E-2</v>
      </c>
      <c r="R43" s="9">
        <v>9.9999999999999797E-2</v>
      </c>
      <c r="S43" s="9">
        <v>9.9999999999999797E-2</v>
      </c>
      <c r="T43" s="9">
        <v>9.9999999999999797E-2</v>
      </c>
      <c r="U43" s="9">
        <v>1</v>
      </c>
      <c r="V43" s="9">
        <v>1</v>
      </c>
      <c r="W43" s="9">
        <v>1</v>
      </c>
      <c r="X43" s="9">
        <v>1</v>
      </c>
      <c r="Y43" s="9">
        <v>1</v>
      </c>
      <c r="Z43" s="9">
        <v>1</v>
      </c>
      <c r="AA43" s="9">
        <v>1</v>
      </c>
      <c r="AB43" s="9">
        <v>1</v>
      </c>
      <c r="AC43" s="4" t="s">
        <v>642</v>
      </c>
      <c r="AD43" s="9" t="s">
        <v>642</v>
      </c>
      <c r="AE43" s="9" t="s">
        <v>642</v>
      </c>
      <c r="AF43" s="7" t="s">
        <v>642</v>
      </c>
      <c r="AG43" s="7" t="s">
        <v>642</v>
      </c>
      <c r="AH43" s="7" t="s">
        <v>642</v>
      </c>
      <c r="AI43" s="7" t="s">
        <v>642</v>
      </c>
      <c r="AJ43" s="7" t="s">
        <v>642</v>
      </c>
      <c r="AK43" s="7" t="s">
        <v>642</v>
      </c>
      <c r="AL43" s="9" t="s">
        <v>642</v>
      </c>
      <c r="AM43" s="9" t="s">
        <v>642</v>
      </c>
    </row>
    <row r="44" spans="1:39">
      <c r="A44" s="4" t="s">
        <v>64</v>
      </c>
      <c r="B44" s="6">
        <v>81</v>
      </c>
      <c r="C44" s="9">
        <v>25.866875761548499</v>
      </c>
      <c r="D44" s="9">
        <v>400.93657430400202</v>
      </c>
      <c r="E44" s="7">
        <v>0.51865000000000006</v>
      </c>
      <c r="F44" s="7">
        <v>0.6</v>
      </c>
      <c r="G44" s="7">
        <v>0.45</v>
      </c>
      <c r="H44" s="7">
        <v>0.68614089883155804</v>
      </c>
      <c r="I44" s="7">
        <v>0.56920999999999999</v>
      </c>
      <c r="J44" s="7">
        <v>0.6</v>
      </c>
      <c r="K44" s="7">
        <v>0.45</v>
      </c>
      <c r="L44" s="7">
        <v>0.68614089883155804</v>
      </c>
      <c r="M44" s="9">
        <v>9.9999999999999895E-2</v>
      </c>
      <c r="N44" s="9">
        <v>9.9999999999999895E-2</v>
      </c>
      <c r="O44" s="9">
        <v>9.9999999999999895E-2</v>
      </c>
      <c r="P44" s="9">
        <v>9.9999999999999895E-2</v>
      </c>
      <c r="Q44" s="9">
        <v>9.9999999999999895E-2</v>
      </c>
      <c r="R44" s="9">
        <v>9.9999999999999895E-2</v>
      </c>
      <c r="S44" s="9">
        <v>9.9999999999999895E-2</v>
      </c>
      <c r="T44" s="9">
        <v>9.9999999999999895E-2</v>
      </c>
      <c r="U44" s="9">
        <v>1</v>
      </c>
      <c r="V44" s="9">
        <v>1</v>
      </c>
      <c r="W44" s="9">
        <v>1</v>
      </c>
      <c r="X44" s="9">
        <v>1</v>
      </c>
      <c r="Y44" s="9">
        <v>1</v>
      </c>
      <c r="Z44" s="9">
        <v>1</v>
      </c>
      <c r="AA44" s="9">
        <v>1</v>
      </c>
      <c r="AB44" s="9">
        <v>1</v>
      </c>
      <c r="AC44" s="4" t="s">
        <v>64</v>
      </c>
      <c r="AD44" s="9">
        <v>25.3004409209382</v>
      </c>
      <c r="AE44" s="9">
        <v>392.15683427454201</v>
      </c>
      <c r="AF44" s="7">
        <v>3</v>
      </c>
      <c r="AG44" s="7">
        <v>3</v>
      </c>
      <c r="AH44" s="7">
        <v>3</v>
      </c>
      <c r="AI44" s="7">
        <v>3</v>
      </c>
      <c r="AJ44" s="7">
        <v>3</v>
      </c>
      <c r="AK44" s="7">
        <v>3</v>
      </c>
      <c r="AL44" s="9">
        <v>0</v>
      </c>
      <c r="AM44" s="9">
        <v>1</v>
      </c>
    </row>
    <row r="45" spans="1:39">
      <c r="A45" s="4" t="s">
        <v>65</v>
      </c>
      <c r="B45" s="6">
        <v>884</v>
      </c>
      <c r="C45" s="9">
        <v>28.649930895579899</v>
      </c>
      <c r="D45" s="9">
        <v>372.44910164253901</v>
      </c>
      <c r="E45" s="7">
        <v>0.02</v>
      </c>
      <c r="F45" s="7">
        <v>1.9870000000000001</v>
      </c>
      <c r="G45" s="7">
        <v>0.01</v>
      </c>
      <c r="H45" s="7">
        <v>1.9170091558399001</v>
      </c>
      <c r="I45" s="7">
        <v>0.02</v>
      </c>
      <c r="J45" s="7">
        <v>2.085</v>
      </c>
      <c r="K45" s="7">
        <v>0.01</v>
      </c>
      <c r="L45" s="7">
        <v>1.9170091558399001</v>
      </c>
      <c r="M45" s="9">
        <v>0.1</v>
      </c>
      <c r="N45" s="9">
        <v>0.1</v>
      </c>
      <c r="O45" s="9">
        <v>0.1</v>
      </c>
      <c r="P45" s="9">
        <v>0.1</v>
      </c>
      <c r="Q45" s="9">
        <v>0.1</v>
      </c>
      <c r="R45" s="9">
        <v>0.1</v>
      </c>
      <c r="S45" s="9">
        <v>0.1</v>
      </c>
      <c r="T45" s="9">
        <v>0.1</v>
      </c>
      <c r="U45" s="9">
        <v>1</v>
      </c>
      <c r="V45" s="9">
        <v>1</v>
      </c>
      <c r="W45" s="9">
        <v>1</v>
      </c>
      <c r="X45" s="9">
        <v>1</v>
      </c>
      <c r="Y45" s="9">
        <v>1</v>
      </c>
      <c r="Z45" s="9">
        <v>1</v>
      </c>
      <c r="AA45" s="9">
        <v>1</v>
      </c>
      <c r="AB45" s="9">
        <v>1</v>
      </c>
      <c r="AC45" s="4" t="s">
        <v>642</v>
      </c>
      <c r="AD45" s="9" t="s">
        <v>642</v>
      </c>
      <c r="AE45" s="9" t="s">
        <v>642</v>
      </c>
      <c r="AF45" s="7" t="s">
        <v>642</v>
      </c>
      <c r="AG45" s="7" t="s">
        <v>642</v>
      </c>
      <c r="AH45" s="7" t="s">
        <v>642</v>
      </c>
      <c r="AI45" s="7" t="s">
        <v>642</v>
      </c>
      <c r="AJ45" s="7" t="s">
        <v>642</v>
      </c>
      <c r="AK45" s="7" t="s">
        <v>642</v>
      </c>
      <c r="AL45" s="9" t="s">
        <v>642</v>
      </c>
      <c r="AM45" s="9" t="s">
        <v>642</v>
      </c>
    </row>
    <row r="46" spans="1:39">
      <c r="A46" s="4" t="s">
        <v>66</v>
      </c>
      <c r="B46" s="6">
        <v>883</v>
      </c>
      <c r="C46" s="9">
        <v>20.144670738832399</v>
      </c>
      <c r="D46" s="9">
        <v>261.88071960482102</v>
      </c>
      <c r="E46" s="7">
        <v>0.02</v>
      </c>
      <c r="F46" s="7">
        <v>0.68100000000000005</v>
      </c>
      <c r="G46" s="7">
        <v>0.01</v>
      </c>
      <c r="H46" s="7">
        <v>7.8707840532471499E-2</v>
      </c>
      <c r="I46" s="7">
        <v>0.01</v>
      </c>
      <c r="J46" s="7">
        <v>0.69</v>
      </c>
      <c r="K46" s="7">
        <v>0.01</v>
      </c>
      <c r="L46" s="7">
        <v>7.8707840532471499E-2</v>
      </c>
      <c r="M46" s="9">
        <v>9.9999999999999895E-2</v>
      </c>
      <c r="N46" s="9">
        <v>9.9999999999999895E-2</v>
      </c>
      <c r="O46" s="9">
        <v>9.9999999999999895E-2</v>
      </c>
      <c r="P46" s="9">
        <v>9.9999999999999895E-2</v>
      </c>
      <c r="Q46" s="9">
        <v>9.9999999999999895E-2</v>
      </c>
      <c r="R46" s="9">
        <v>9.9999999999999895E-2</v>
      </c>
      <c r="S46" s="9">
        <v>9.9999999999999895E-2</v>
      </c>
      <c r="T46" s="9">
        <v>9.9999999999999895E-2</v>
      </c>
      <c r="U46" s="9">
        <v>1</v>
      </c>
      <c r="V46" s="9">
        <v>1</v>
      </c>
      <c r="W46" s="9">
        <v>1</v>
      </c>
      <c r="X46" s="9">
        <v>1</v>
      </c>
      <c r="Y46" s="9">
        <v>1</v>
      </c>
      <c r="Z46" s="9">
        <v>1</v>
      </c>
      <c r="AA46" s="9">
        <v>1</v>
      </c>
      <c r="AB46" s="9">
        <v>1</v>
      </c>
      <c r="AC46" s="4" t="s">
        <v>642</v>
      </c>
      <c r="AD46" s="9" t="s">
        <v>642</v>
      </c>
      <c r="AE46" s="9" t="s">
        <v>642</v>
      </c>
      <c r="AF46" s="7" t="s">
        <v>642</v>
      </c>
      <c r="AG46" s="7" t="s">
        <v>642</v>
      </c>
      <c r="AH46" s="7" t="s">
        <v>642</v>
      </c>
      <c r="AI46" s="7" t="s">
        <v>642</v>
      </c>
      <c r="AJ46" s="7" t="s">
        <v>642</v>
      </c>
      <c r="AK46" s="7" t="s">
        <v>642</v>
      </c>
      <c r="AL46" s="9" t="s">
        <v>642</v>
      </c>
      <c r="AM46" s="9" t="s">
        <v>642</v>
      </c>
    </row>
    <row r="47" spans="1:39">
      <c r="A47" s="4" t="s">
        <v>67</v>
      </c>
      <c r="B47" s="6">
        <v>582</v>
      </c>
      <c r="C47" s="9">
        <v>34.8349082471427</v>
      </c>
      <c r="D47" s="9">
        <v>348.34908247142698</v>
      </c>
      <c r="E47" s="7">
        <v>0.43324000000000001</v>
      </c>
      <c r="F47" s="7">
        <v>1</v>
      </c>
      <c r="G47" s="7">
        <v>0.39</v>
      </c>
      <c r="H47" s="7">
        <v>0.46778511250406102</v>
      </c>
      <c r="I47" s="7">
        <v>0.42379</v>
      </c>
      <c r="J47" s="7">
        <v>1</v>
      </c>
      <c r="K47" s="7">
        <v>0.39</v>
      </c>
      <c r="L47" s="7">
        <v>0.46778511250406102</v>
      </c>
      <c r="M47" s="9">
        <v>9.9999999999999895E-2</v>
      </c>
      <c r="N47" s="9">
        <v>9.9999999999999895E-2</v>
      </c>
      <c r="O47" s="9">
        <v>9.9999999999999895E-2</v>
      </c>
      <c r="P47" s="9">
        <v>9.9999999999999895E-2</v>
      </c>
      <c r="Q47" s="9">
        <v>9.9999999999999895E-2</v>
      </c>
      <c r="R47" s="9">
        <v>9.9999999999999895E-2</v>
      </c>
      <c r="S47" s="9">
        <v>9.9999999999999895E-2</v>
      </c>
      <c r="T47" s="9">
        <v>9.9999999999999895E-2</v>
      </c>
      <c r="U47" s="9">
        <v>1</v>
      </c>
      <c r="V47" s="9">
        <v>1</v>
      </c>
      <c r="W47" s="9">
        <v>1</v>
      </c>
      <c r="X47" s="9">
        <v>1</v>
      </c>
      <c r="Y47" s="9">
        <v>1</v>
      </c>
      <c r="Z47" s="9">
        <v>1</v>
      </c>
      <c r="AA47" s="9">
        <v>1</v>
      </c>
      <c r="AB47" s="9">
        <v>1</v>
      </c>
      <c r="AC47" s="4" t="s">
        <v>68</v>
      </c>
      <c r="AD47" s="9">
        <v>28.508433096844101</v>
      </c>
      <c r="AE47" s="9">
        <v>285.08433096844101</v>
      </c>
      <c r="AF47" s="7">
        <v>0.60000002384185702</v>
      </c>
      <c r="AG47" s="7">
        <v>0.60000002384185702</v>
      </c>
      <c r="AH47" s="7">
        <v>0.60000002384185702</v>
      </c>
      <c r="AI47" s="7">
        <v>0.60000002384185702</v>
      </c>
      <c r="AJ47" s="7">
        <v>0.60000002384185702</v>
      </c>
      <c r="AK47" s="7">
        <v>0.60000002384185702</v>
      </c>
      <c r="AL47" s="9">
        <v>0</v>
      </c>
      <c r="AM47" s="9">
        <v>1</v>
      </c>
    </row>
    <row r="48" spans="1:39">
      <c r="A48" s="4" t="s">
        <v>69</v>
      </c>
      <c r="B48" s="6">
        <v>184</v>
      </c>
      <c r="C48" s="9">
        <v>64.838325145705596</v>
      </c>
      <c r="D48" s="9">
        <v>1971.57574422172</v>
      </c>
      <c r="E48" s="7">
        <v>1.1868000000000001</v>
      </c>
      <c r="F48" s="7">
        <v>0.86799999999999999</v>
      </c>
      <c r="G48" s="7">
        <v>0.9</v>
      </c>
      <c r="H48" s="7">
        <v>0.89766045115702897</v>
      </c>
      <c r="I48" s="7">
        <v>1.1293</v>
      </c>
      <c r="J48" s="7">
        <v>1.0229999999999999</v>
      </c>
      <c r="K48" s="7">
        <v>0.9</v>
      </c>
      <c r="L48" s="7">
        <v>0.89766045115702897</v>
      </c>
      <c r="M48" s="9">
        <v>9.9999999999999895E-2</v>
      </c>
      <c r="N48" s="9">
        <v>9.9999999999999895E-2</v>
      </c>
      <c r="O48" s="9">
        <v>9.9999999999999895E-2</v>
      </c>
      <c r="P48" s="9">
        <v>9.9999999999999895E-2</v>
      </c>
      <c r="Q48" s="9">
        <v>9.9999999999999895E-2</v>
      </c>
      <c r="R48" s="9">
        <v>9.9999999999999895E-2</v>
      </c>
      <c r="S48" s="9">
        <v>9.9999999999999895E-2</v>
      </c>
      <c r="T48" s="9">
        <v>9.9999999999999895E-2</v>
      </c>
      <c r="U48" s="9">
        <v>1</v>
      </c>
      <c r="V48" s="9">
        <v>1</v>
      </c>
      <c r="W48" s="9">
        <v>1</v>
      </c>
      <c r="X48" s="9">
        <v>1</v>
      </c>
      <c r="Y48" s="9">
        <v>1</v>
      </c>
      <c r="Z48" s="9">
        <v>1</v>
      </c>
      <c r="AA48" s="9">
        <v>1</v>
      </c>
      <c r="AB48" s="9">
        <v>1</v>
      </c>
      <c r="AC48" s="4" t="s">
        <v>642</v>
      </c>
      <c r="AD48" s="9" t="s">
        <v>642</v>
      </c>
      <c r="AE48" s="9" t="s">
        <v>642</v>
      </c>
      <c r="AF48" s="7" t="s">
        <v>642</v>
      </c>
      <c r="AG48" s="7" t="s">
        <v>642</v>
      </c>
      <c r="AH48" s="7" t="s">
        <v>642</v>
      </c>
      <c r="AI48" s="7" t="s">
        <v>642</v>
      </c>
      <c r="AJ48" s="7" t="s">
        <v>642</v>
      </c>
      <c r="AK48" s="7" t="s">
        <v>642</v>
      </c>
      <c r="AL48" s="9" t="s">
        <v>642</v>
      </c>
      <c r="AM48" s="9" t="s">
        <v>642</v>
      </c>
    </row>
    <row r="49" spans="1:39">
      <c r="A49" s="4" t="s">
        <v>70</v>
      </c>
      <c r="B49" s="6">
        <v>622</v>
      </c>
      <c r="C49" s="9">
        <v>18.226222542905798</v>
      </c>
      <c r="D49" s="9">
        <v>273.39333814358702</v>
      </c>
      <c r="E49" s="7">
        <v>3.47</v>
      </c>
      <c r="F49" s="7">
        <v>3.67</v>
      </c>
      <c r="G49" s="7">
        <v>4.3</v>
      </c>
      <c r="H49" s="7">
        <v>3.60916248323967</v>
      </c>
      <c r="I49" s="7">
        <v>3.47</v>
      </c>
      <c r="J49" s="7">
        <v>3.68</v>
      </c>
      <c r="K49" s="7">
        <v>4.3</v>
      </c>
      <c r="L49" s="7">
        <v>3.60916248323967</v>
      </c>
      <c r="M49" s="9">
        <v>0.54881675136784602</v>
      </c>
      <c r="N49" s="9">
        <v>0.46224319497884497</v>
      </c>
      <c r="O49" s="9">
        <v>0.34377169974416499</v>
      </c>
      <c r="P49" s="9">
        <v>0.48160651903908702</v>
      </c>
      <c r="Q49" s="9">
        <v>0.54881675136784602</v>
      </c>
      <c r="R49" s="9">
        <v>0.46224319497884497</v>
      </c>
      <c r="S49" s="9">
        <v>0.34377169974416499</v>
      </c>
      <c r="T49" s="9">
        <v>0.48160651903908702</v>
      </c>
      <c r="U49" s="9">
        <v>1</v>
      </c>
      <c r="V49" s="9">
        <v>1</v>
      </c>
      <c r="W49" s="9">
        <v>1</v>
      </c>
      <c r="X49" s="9">
        <v>1</v>
      </c>
      <c r="Y49" s="9">
        <v>1</v>
      </c>
      <c r="Z49" s="9">
        <v>1</v>
      </c>
      <c r="AA49" s="9">
        <v>1</v>
      </c>
      <c r="AB49" s="9">
        <v>1</v>
      </c>
      <c r="AC49" s="4" t="s">
        <v>71</v>
      </c>
      <c r="AD49" s="9">
        <v>17.1953370429529</v>
      </c>
      <c r="AE49" s="9">
        <v>275.12539268724697</v>
      </c>
      <c r="AF49" s="7">
        <v>4</v>
      </c>
      <c r="AG49" s="7">
        <v>4</v>
      </c>
      <c r="AH49" s="7">
        <v>4</v>
      </c>
      <c r="AI49" s="7">
        <v>4</v>
      </c>
      <c r="AJ49" s="7">
        <v>4</v>
      </c>
      <c r="AK49" s="7">
        <v>4</v>
      </c>
      <c r="AL49" s="9">
        <v>0.5</v>
      </c>
      <c r="AM49" s="9">
        <v>1</v>
      </c>
    </row>
    <row r="50" spans="1:39">
      <c r="A50" s="4" t="s">
        <v>72</v>
      </c>
      <c r="B50" s="6">
        <v>626</v>
      </c>
      <c r="C50" s="9">
        <v>8.4488931133152505</v>
      </c>
      <c r="D50" s="9">
        <v>123.353842677399</v>
      </c>
      <c r="E50" s="7">
        <v>3.1622999999999998E-2</v>
      </c>
      <c r="F50" s="7">
        <v>3</v>
      </c>
      <c r="G50" s="7">
        <v>0.01</v>
      </c>
      <c r="H50" s="7">
        <v>0.10134</v>
      </c>
      <c r="I50" s="7">
        <v>2.2360999999999999E-2</v>
      </c>
      <c r="J50" s="7">
        <v>2.593</v>
      </c>
      <c r="K50" s="7">
        <v>0.01</v>
      </c>
      <c r="L50" s="7">
        <v>0.10134</v>
      </c>
      <c r="M50" s="9">
        <v>0.1</v>
      </c>
      <c r="N50" s="9">
        <v>0.1</v>
      </c>
      <c r="O50" s="9">
        <v>0.1</v>
      </c>
      <c r="P50" s="9">
        <v>0.1</v>
      </c>
      <c r="Q50" s="9">
        <v>0.1</v>
      </c>
      <c r="R50" s="9">
        <v>0.1</v>
      </c>
      <c r="S50" s="9">
        <v>0.1</v>
      </c>
      <c r="T50" s="9">
        <v>0.1</v>
      </c>
      <c r="U50" s="9">
        <v>1</v>
      </c>
      <c r="V50" s="9">
        <v>1</v>
      </c>
      <c r="W50" s="9">
        <v>1</v>
      </c>
      <c r="X50" s="9">
        <v>1</v>
      </c>
      <c r="Y50" s="9">
        <v>1</v>
      </c>
      <c r="Z50" s="9">
        <v>1</v>
      </c>
      <c r="AA50" s="9">
        <v>1</v>
      </c>
      <c r="AB50" s="9">
        <v>1</v>
      </c>
      <c r="AC50" s="4" t="s">
        <v>642</v>
      </c>
      <c r="AD50" s="9" t="s">
        <v>642</v>
      </c>
      <c r="AE50" s="9" t="s">
        <v>642</v>
      </c>
      <c r="AF50" s="7" t="s">
        <v>642</v>
      </c>
      <c r="AG50" s="7" t="s">
        <v>642</v>
      </c>
      <c r="AH50" s="7" t="s">
        <v>642</v>
      </c>
      <c r="AI50" s="7" t="s">
        <v>642</v>
      </c>
      <c r="AJ50" s="7" t="s">
        <v>642</v>
      </c>
      <c r="AK50" s="7" t="s">
        <v>642</v>
      </c>
      <c r="AL50" s="9" t="s">
        <v>642</v>
      </c>
      <c r="AM50" s="9" t="s">
        <v>642</v>
      </c>
    </row>
    <row r="51" spans="1:39">
      <c r="A51" s="4" t="s">
        <v>73</v>
      </c>
      <c r="B51" s="6">
        <v>633</v>
      </c>
      <c r="C51" s="9">
        <v>30.006839492655601</v>
      </c>
      <c r="D51" s="9">
        <v>391.91332133708698</v>
      </c>
      <c r="E51" s="7">
        <v>9.4867999999999994E-2</v>
      </c>
      <c r="F51" s="7">
        <v>3</v>
      </c>
      <c r="G51" s="7">
        <v>0.01</v>
      </c>
      <c r="H51" s="7">
        <v>0.34509565340168202</v>
      </c>
      <c r="I51" s="7" t="s">
        <v>642</v>
      </c>
      <c r="J51" s="7" t="s">
        <v>642</v>
      </c>
      <c r="K51" s="7" t="s">
        <v>642</v>
      </c>
      <c r="L51" s="7" t="s">
        <v>642</v>
      </c>
      <c r="M51" s="9">
        <v>9.9999999999999895E-2</v>
      </c>
      <c r="N51" s="9">
        <v>9.9999999999999895E-2</v>
      </c>
      <c r="O51" s="9">
        <v>9.9999999999999895E-2</v>
      </c>
      <c r="P51" s="9">
        <v>9.9999999999999895E-2</v>
      </c>
      <c r="Q51" s="9" t="s">
        <v>642</v>
      </c>
      <c r="R51" s="9" t="s">
        <v>642</v>
      </c>
      <c r="S51" s="9" t="s">
        <v>642</v>
      </c>
      <c r="T51" s="9" t="s">
        <v>642</v>
      </c>
      <c r="U51" s="9">
        <v>1</v>
      </c>
      <c r="V51" s="9">
        <v>1</v>
      </c>
      <c r="W51" s="9">
        <v>1</v>
      </c>
      <c r="X51" s="9">
        <v>1</v>
      </c>
      <c r="Y51" s="9" t="s">
        <v>642</v>
      </c>
      <c r="Z51" s="9" t="s">
        <v>642</v>
      </c>
      <c r="AA51" s="9" t="s">
        <v>642</v>
      </c>
      <c r="AB51" s="9" t="s">
        <v>642</v>
      </c>
      <c r="AC51" s="4" t="s">
        <v>642</v>
      </c>
      <c r="AD51" s="9" t="s">
        <v>642</v>
      </c>
      <c r="AE51" s="9" t="s">
        <v>642</v>
      </c>
      <c r="AF51" s="7" t="s">
        <v>642</v>
      </c>
      <c r="AG51" s="7" t="s">
        <v>642</v>
      </c>
      <c r="AH51" s="7" t="s">
        <v>642</v>
      </c>
      <c r="AI51" s="7" t="s">
        <v>642</v>
      </c>
      <c r="AJ51" s="7" t="s">
        <v>642</v>
      </c>
      <c r="AK51" s="7" t="s">
        <v>642</v>
      </c>
      <c r="AL51" s="9" t="s">
        <v>642</v>
      </c>
      <c r="AM51" s="9" t="s">
        <v>642</v>
      </c>
    </row>
    <row r="52" spans="1:39">
      <c r="A52" s="4" t="s">
        <v>74</v>
      </c>
      <c r="B52" s="6">
        <v>776</v>
      </c>
      <c r="C52" s="9">
        <v>129.16100405393499</v>
      </c>
      <c r="D52" s="9">
        <v>1110.7846841348601</v>
      </c>
      <c r="E52" s="7">
        <v>2.7747999999999902</v>
      </c>
      <c r="F52" s="7">
        <v>0.63599999999999901</v>
      </c>
      <c r="G52" s="7">
        <v>1.8299999999999901</v>
      </c>
      <c r="H52" s="7">
        <v>3.7244344377894398</v>
      </c>
      <c r="I52" s="7" t="s">
        <v>642</v>
      </c>
      <c r="J52" s="7" t="s">
        <v>642</v>
      </c>
      <c r="K52" s="7" t="s">
        <v>642</v>
      </c>
      <c r="L52" s="7" t="s">
        <v>642</v>
      </c>
      <c r="M52" s="9">
        <v>9.9999999999999797E-2</v>
      </c>
      <c r="N52" s="9">
        <v>9.9999999999999797E-2</v>
      </c>
      <c r="O52" s="9">
        <v>9.9999999999999797E-2</v>
      </c>
      <c r="P52" s="9">
        <v>9.9999999999999797E-2</v>
      </c>
      <c r="Q52" s="9" t="s">
        <v>642</v>
      </c>
      <c r="R52" s="9" t="s">
        <v>642</v>
      </c>
      <c r="S52" s="9" t="s">
        <v>642</v>
      </c>
      <c r="T52" s="9" t="s">
        <v>642</v>
      </c>
      <c r="U52" s="9">
        <v>1</v>
      </c>
      <c r="V52" s="9">
        <v>1</v>
      </c>
      <c r="W52" s="9">
        <v>1</v>
      </c>
      <c r="X52" s="9">
        <v>1</v>
      </c>
      <c r="Y52" s="9" t="s">
        <v>642</v>
      </c>
      <c r="Z52" s="9" t="s">
        <v>642</v>
      </c>
      <c r="AA52" s="9" t="s">
        <v>642</v>
      </c>
      <c r="AB52" s="9" t="s">
        <v>642</v>
      </c>
      <c r="AC52" s="4" t="s">
        <v>75</v>
      </c>
      <c r="AD52" s="9">
        <v>186.44899417610401</v>
      </c>
      <c r="AE52" s="9">
        <v>1603.4614210391401</v>
      </c>
      <c r="AF52" s="7">
        <v>3</v>
      </c>
      <c r="AG52" s="7">
        <v>3</v>
      </c>
      <c r="AH52" s="7">
        <v>3</v>
      </c>
      <c r="AI52" s="7">
        <v>3</v>
      </c>
      <c r="AJ52" s="7">
        <v>3</v>
      </c>
      <c r="AK52" s="7">
        <v>3</v>
      </c>
      <c r="AL52" s="9">
        <v>0</v>
      </c>
      <c r="AM52" s="9">
        <v>1</v>
      </c>
    </row>
    <row r="53" spans="1:39">
      <c r="A53" s="4" t="s">
        <v>76</v>
      </c>
      <c r="B53" s="6">
        <v>157</v>
      </c>
      <c r="C53" s="9">
        <v>37.248448222729699</v>
      </c>
      <c r="D53" s="9">
        <v>458.15592024415298</v>
      </c>
      <c r="E53" s="7">
        <v>2.2360999999999898E-2</v>
      </c>
      <c r="F53" s="7">
        <v>3.5219999999999998</v>
      </c>
      <c r="G53" s="7">
        <v>9.9999999999999898E-3</v>
      </c>
      <c r="H53" s="7">
        <v>0.14170554540858299</v>
      </c>
      <c r="I53" s="7">
        <v>9.9999999999999898E-3</v>
      </c>
      <c r="J53" s="7">
        <v>3.246</v>
      </c>
      <c r="K53" s="7">
        <v>9.9999999999999898E-3</v>
      </c>
      <c r="L53" s="7">
        <v>0.14170554540858299</v>
      </c>
      <c r="M53" s="9">
        <v>0.1</v>
      </c>
      <c r="N53" s="9">
        <v>0.1</v>
      </c>
      <c r="O53" s="9">
        <v>0.1</v>
      </c>
      <c r="P53" s="9">
        <v>0.1</v>
      </c>
      <c r="Q53" s="9">
        <v>0.1</v>
      </c>
      <c r="R53" s="9">
        <v>0.1</v>
      </c>
      <c r="S53" s="9">
        <v>0.1</v>
      </c>
      <c r="T53" s="9">
        <v>0.1</v>
      </c>
      <c r="U53" s="9">
        <v>1</v>
      </c>
      <c r="V53" s="9">
        <v>1</v>
      </c>
      <c r="W53" s="9">
        <v>1</v>
      </c>
      <c r="X53" s="9">
        <v>1</v>
      </c>
      <c r="Y53" s="9">
        <v>1</v>
      </c>
      <c r="Z53" s="9">
        <v>1</v>
      </c>
      <c r="AA53" s="9">
        <v>1</v>
      </c>
      <c r="AB53" s="9">
        <v>1</v>
      </c>
      <c r="AC53" s="4" t="s">
        <v>642</v>
      </c>
      <c r="AD53" s="9" t="s">
        <v>642</v>
      </c>
      <c r="AE53" s="9" t="s">
        <v>642</v>
      </c>
      <c r="AF53" s="7" t="s">
        <v>642</v>
      </c>
      <c r="AG53" s="7" t="s">
        <v>642</v>
      </c>
      <c r="AH53" s="7" t="s">
        <v>642</v>
      </c>
      <c r="AI53" s="7" t="s">
        <v>642</v>
      </c>
      <c r="AJ53" s="7" t="s">
        <v>642</v>
      </c>
      <c r="AK53" s="7" t="s">
        <v>642</v>
      </c>
      <c r="AL53" s="9" t="s">
        <v>642</v>
      </c>
      <c r="AM53" s="9" t="s">
        <v>642</v>
      </c>
    </row>
    <row r="54" spans="1:39">
      <c r="A54" s="4" t="s">
        <v>77</v>
      </c>
      <c r="B54" s="6">
        <v>163</v>
      </c>
      <c r="C54" s="9">
        <v>52.291163826967903</v>
      </c>
      <c r="D54" s="9">
        <v>700.70157533387305</v>
      </c>
      <c r="E54" s="7">
        <v>0.11705</v>
      </c>
      <c r="F54" s="7">
        <v>2.948</v>
      </c>
      <c r="G54" s="7">
        <v>0.01</v>
      </c>
      <c r="H54" s="7">
        <v>8.2189992157529895E-2</v>
      </c>
      <c r="I54" s="7">
        <v>8.5440000000000002E-2</v>
      </c>
      <c r="J54" s="7">
        <v>2.8540000000000001</v>
      </c>
      <c r="K54" s="7">
        <v>0.01</v>
      </c>
      <c r="L54" s="7">
        <v>8.2189992157529895E-2</v>
      </c>
      <c r="M54" s="9">
        <v>9.9999999999999895E-2</v>
      </c>
      <c r="N54" s="9">
        <v>9.9999999999999895E-2</v>
      </c>
      <c r="O54" s="9">
        <v>9.9999999999999895E-2</v>
      </c>
      <c r="P54" s="9">
        <v>9.9999999999999895E-2</v>
      </c>
      <c r="Q54" s="9">
        <v>9.9999999999999895E-2</v>
      </c>
      <c r="R54" s="9">
        <v>9.9999999999999895E-2</v>
      </c>
      <c r="S54" s="9">
        <v>9.9999999999999895E-2</v>
      </c>
      <c r="T54" s="9">
        <v>9.9999999999999895E-2</v>
      </c>
      <c r="U54" s="9">
        <v>1</v>
      </c>
      <c r="V54" s="9">
        <v>1</v>
      </c>
      <c r="W54" s="9">
        <v>1</v>
      </c>
      <c r="X54" s="9">
        <v>1</v>
      </c>
      <c r="Y54" s="9">
        <v>1</v>
      </c>
      <c r="Z54" s="9">
        <v>1</v>
      </c>
      <c r="AA54" s="9">
        <v>1</v>
      </c>
      <c r="AB54" s="9">
        <v>1</v>
      </c>
      <c r="AC54" s="4" t="s">
        <v>642</v>
      </c>
      <c r="AD54" s="9" t="s">
        <v>642</v>
      </c>
      <c r="AE54" s="9" t="s">
        <v>642</v>
      </c>
      <c r="AF54" s="7" t="s">
        <v>642</v>
      </c>
      <c r="AG54" s="7" t="s">
        <v>642</v>
      </c>
      <c r="AH54" s="7" t="s">
        <v>642</v>
      </c>
      <c r="AI54" s="7" t="s">
        <v>642</v>
      </c>
      <c r="AJ54" s="7" t="s">
        <v>642</v>
      </c>
      <c r="AK54" s="7" t="s">
        <v>642</v>
      </c>
      <c r="AL54" s="9" t="s">
        <v>642</v>
      </c>
      <c r="AM54" s="9" t="s">
        <v>642</v>
      </c>
    </row>
    <row r="55" spans="1:39">
      <c r="A55" s="4" t="s">
        <v>78</v>
      </c>
      <c r="B55" s="6">
        <v>125</v>
      </c>
      <c r="C55" s="9">
        <v>29.176534543971801</v>
      </c>
      <c r="D55" s="9">
        <v>536.404061116717</v>
      </c>
      <c r="E55" s="7">
        <v>1.6380999999999999</v>
      </c>
      <c r="F55" s="7">
        <v>1.7069999999999901</v>
      </c>
      <c r="G55" s="7">
        <v>1.5</v>
      </c>
      <c r="H55" s="7">
        <v>5.4133401343352201</v>
      </c>
      <c r="I55" s="7">
        <v>1.6380999999999999</v>
      </c>
      <c r="J55" s="7">
        <v>1.66499999999999</v>
      </c>
      <c r="K55" s="7">
        <v>1.5</v>
      </c>
      <c r="L55" s="7">
        <v>5.4133401343352201</v>
      </c>
      <c r="M55" s="9">
        <v>9.9999999999999895E-2</v>
      </c>
      <c r="N55" s="9">
        <v>9.9999999999999895E-2</v>
      </c>
      <c r="O55" s="9">
        <v>9.9999999999999895E-2</v>
      </c>
      <c r="P55" s="9">
        <v>9.9999999999999895E-2</v>
      </c>
      <c r="Q55" s="9">
        <v>9.9999999999999895E-2</v>
      </c>
      <c r="R55" s="9">
        <v>9.9999999999999895E-2</v>
      </c>
      <c r="S55" s="9">
        <v>9.9999999999999895E-2</v>
      </c>
      <c r="T55" s="9">
        <v>9.9999999999999895E-2</v>
      </c>
      <c r="U55" s="9">
        <v>1</v>
      </c>
      <c r="V55" s="9">
        <v>1</v>
      </c>
      <c r="W55" s="9">
        <v>1</v>
      </c>
      <c r="X55" s="9">
        <v>1</v>
      </c>
      <c r="Y55" s="9">
        <v>1</v>
      </c>
      <c r="Z55" s="9">
        <v>1</v>
      </c>
      <c r="AA55" s="9">
        <v>1</v>
      </c>
      <c r="AB55" s="9">
        <v>1</v>
      </c>
      <c r="AC55" s="4" t="s">
        <v>78</v>
      </c>
      <c r="AD55" s="9">
        <v>28.019753929745001</v>
      </c>
      <c r="AE55" s="9">
        <v>309.08215252810101</v>
      </c>
      <c r="AF55" s="7">
        <v>5</v>
      </c>
      <c r="AG55" s="7">
        <v>5</v>
      </c>
      <c r="AH55" s="7">
        <v>5</v>
      </c>
      <c r="AI55" s="7">
        <v>5</v>
      </c>
      <c r="AJ55" s="7">
        <v>5</v>
      </c>
      <c r="AK55" s="7">
        <v>5</v>
      </c>
      <c r="AL55" s="9">
        <v>0</v>
      </c>
      <c r="AM55" s="9">
        <v>1</v>
      </c>
    </row>
    <row r="56" spans="1:39">
      <c r="A56" s="4" t="s">
        <v>79</v>
      </c>
      <c r="B56" s="6">
        <v>894</v>
      </c>
      <c r="C56" s="9">
        <v>30.061698672063098</v>
      </c>
      <c r="D56" s="9">
        <v>333.56346489788399</v>
      </c>
      <c r="E56" s="7">
        <v>0.41110000000000002</v>
      </c>
      <c r="F56" s="7">
        <v>0.48099999999999898</v>
      </c>
      <c r="G56" s="7">
        <v>0.38999999999999901</v>
      </c>
      <c r="H56" s="7">
        <v>0.38780285858049601</v>
      </c>
      <c r="I56" s="7">
        <v>0.41110000000000002</v>
      </c>
      <c r="J56" s="7">
        <v>0.46799999999999897</v>
      </c>
      <c r="K56" s="7">
        <v>0.38999999999999901</v>
      </c>
      <c r="L56" s="7">
        <v>0.38780285858049601</v>
      </c>
      <c r="M56" s="9">
        <v>0.1</v>
      </c>
      <c r="N56" s="9">
        <v>0.1</v>
      </c>
      <c r="O56" s="9">
        <v>0.1</v>
      </c>
      <c r="P56" s="9">
        <v>0.1</v>
      </c>
      <c r="Q56" s="9">
        <v>0.1</v>
      </c>
      <c r="R56" s="9">
        <v>0.1</v>
      </c>
      <c r="S56" s="9">
        <v>0.1</v>
      </c>
      <c r="T56" s="9">
        <v>0.1</v>
      </c>
      <c r="U56" s="9">
        <v>1</v>
      </c>
      <c r="V56" s="9">
        <v>1</v>
      </c>
      <c r="W56" s="9">
        <v>1</v>
      </c>
      <c r="X56" s="9">
        <v>1</v>
      </c>
      <c r="Y56" s="9">
        <v>1</v>
      </c>
      <c r="Z56" s="9">
        <v>1</v>
      </c>
      <c r="AA56" s="9">
        <v>1</v>
      </c>
      <c r="AB56" s="9">
        <v>1</v>
      </c>
      <c r="AC56" s="4" t="s">
        <v>642</v>
      </c>
      <c r="AD56" s="9" t="s">
        <v>642</v>
      </c>
      <c r="AE56" s="9" t="s">
        <v>642</v>
      </c>
      <c r="AF56" s="7" t="s">
        <v>642</v>
      </c>
      <c r="AG56" s="7" t="s">
        <v>642</v>
      </c>
      <c r="AH56" s="7" t="s">
        <v>642</v>
      </c>
      <c r="AI56" s="7" t="s">
        <v>642</v>
      </c>
      <c r="AJ56" s="7" t="s">
        <v>642</v>
      </c>
      <c r="AK56" s="7" t="s">
        <v>642</v>
      </c>
      <c r="AL56" s="9" t="s">
        <v>642</v>
      </c>
      <c r="AM56" s="9" t="s">
        <v>642</v>
      </c>
    </row>
    <row r="57" spans="1:39">
      <c r="A57" s="4" t="s">
        <v>80</v>
      </c>
      <c r="B57" s="6">
        <v>245</v>
      </c>
      <c r="C57" s="9">
        <v>77.377968561840603</v>
      </c>
      <c r="D57" s="9">
        <v>1161.5289654416499</v>
      </c>
      <c r="E57" s="7">
        <v>3.8561999999999999</v>
      </c>
      <c r="F57" s="7">
        <v>2.88499999999999</v>
      </c>
      <c r="G57" s="7">
        <v>2.9999999999999898</v>
      </c>
      <c r="H57" s="7">
        <v>2.41205755010541</v>
      </c>
      <c r="I57" s="7">
        <v>3.80479999999999</v>
      </c>
      <c r="J57" s="7">
        <v>2.863</v>
      </c>
      <c r="K57" s="7">
        <v>2.9999999999999898</v>
      </c>
      <c r="L57" s="7">
        <v>2.41205755010541</v>
      </c>
      <c r="M57" s="9">
        <v>9.9999999999999797E-2</v>
      </c>
      <c r="N57" s="9">
        <v>9.9999999999999797E-2</v>
      </c>
      <c r="O57" s="9">
        <v>9.9999999999999797E-2</v>
      </c>
      <c r="P57" s="9">
        <v>9.9999999999999797E-2</v>
      </c>
      <c r="Q57" s="9">
        <v>9.9999999999999797E-2</v>
      </c>
      <c r="R57" s="9">
        <v>9.9999999999999797E-2</v>
      </c>
      <c r="S57" s="9">
        <v>9.9999999999999797E-2</v>
      </c>
      <c r="T57" s="9">
        <v>9.9999999999999797E-2</v>
      </c>
      <c r="U57" s="9">
        <v>1</v>
      </c>
      <c r="V57" s="9">
        <v>1</v>
      </c>
      <c r="W57" s="9">
        <v>1</v>
      </c>
      <c r="X57" s="9">
        <v>1</v>
      </c>
      <c r="Y57" s="9">
        <v>1</v>
      </c>
      <c r="Z57" s="9">
        <v>1</v>
      </c>
      <c r="AA57" s="9">
        <v>1</v>
      </c>
      <c r="AB57" s="9">
        <v>1</v>
      </c>
      <c r="AC57" s="4" t="s">
        <v>80</v>
      </c>
      <c r="AD57" s="9">
        <v>76.098612899542402</v>
      </c>
      <c r="AE57" s="9">
        <v>1142.3244207052001</v>
      </c>
      <c r="AF57" s="7">
        <v>4</v>
      </c>
      <c r="AG57" s="7">
        <v>4</v>
      </c>
      <c r="AH57" s="7">
        <v>4</v>
      </c>
      <c r="AI57" s="7">
        <v>4</v>
      </c>
      <c r="AJ57" s="7">
        <v>4</v>
      </c>
      <c r="AK57" s="7">
        <v>4</v>
      </c>
      <c r="AL57" s="9">
        <v>0</v>
      </c>
      <c r="AM57" s="9">
        <v>1</v>
      </c>
    </row>
    <row r="58" spans="1:39">
      <c r="A58" s="4" t="s">
        <v>81</v>
      </c>
      <c r="B58" s="6">
        <v>45</v>
      </c>
      <c r="C58" s="9">
        <v>76.853554312724</v>
      </c>
      <c r="D58" s="9">
        <v>999.09620606541296</v>
      </c>
      <c r="E58" s="7">
        <v>3.0686</v>
      </c>
      <c r="F58" s="7">
        <v>2.39</v>
      </c>
      <c r="G58" s="7">
        <v>3</v>
      </c>
      <c r="H58" s="7">
        <v>4.2101692396323402</v>
      </c>
      <c r="I58" s="7">
        <v>2.9727000000000001</v>
      </c>
      <c r="J58" s="7">
        <v>2.38</v>
      </c>
      <c r="K58" s="7">
        <v>3</v>
      </c>
      <c r="L58" s="7">
        <v>4.2101692396323402</v>
      </c>
      <c r="M58" s="9">
        <v>9.9999999999999797E-2</v>
      </c>
      <c r="N58" s="9">
        <v>9.9999999999999797E-2</v>
      </c>
      <c r="O58" s="9">
        <v>9.9999999999999797E-2</v>
      </c>
      <c r="P58" s="9">
        <v>9.9999999999999797E-2</v>
      </c>
      <c r="Q58" s="9">
        <v>9.9999999999999797E-2</v>
      </c>
      <c r="R58" s="9">
        <v>9.9999999999999797E-2</v>
      </c>
      <c r="S58" s="9">
        <v>9.9999999999999797E-2</v>
      </c>
      <c r="T58" s="9">
        <v>9.9999999999999797E-2</v>
      </c>
      <c r="U58" s="9">
        <v>1</v>
      </c>
      <c r="V58" s="9">
        <v>1</v>
      </c>
      <c r="W58" s="9">
        <v>1</v>
      </c>
      <c r="X58" s="9">
        <v>1</v>
      </c>
      <c r="Y58" s="9">
        <v>1</v>
      </c>
      <c r="Z58" s="9">
        <v>1</v>
      </c>
      <c r="AA58" s="9">
        <v>1</v>
      </c>
      <c r="AB58" s="9">
        <v>1</v>
      </c>
      <c r="AC58" s="4" t="s">
        <v>82</v>
      </c>
      <c r="AD58" s="9">
        <v>76.853554312724</v>
      </c>
      <c r="AE58" s="9">
        <v>999.09620606541296</v>
      </c>
      <c r="AF58" s="7">
        <v>5</v>
      </c>
      <c r="AG58" s="7">
        <v>5</v>
      </c>
      <c r="AH58" s="7">
        <v>5</v>
      </c>
      <c r="AI58" s="7">
        <v>5</v>
      </c>
      <c r="AJ58" s="7">
        <v>5</v>
      </c>
      <c r="AK58" s="7">
        <v>5</v>
      </c>
      <c r="AL58" s="9">
        <v>0</v>
      </c>
      <c r="AM58" s="9">
        <v>1</v>
      </c>
    </row>
    <row r="59" spans="1:39">
      <c r="A59" s="4" t="s">
        <v>83</v>
      </c>
      <c r="B59" s="6">
        <v>46</v>
      </c>
      <c r="C59" s="9">
        <v>108.882739941412</v>
      </c>
      <c r="D59" s="9">
        <v>1415.47561923836</v>
      </c>
      <c r="E59" s="7">
        <v>5.2352999999999996</v>
      </c>
      <c r="F59" s="7">
        <v>3.0969999999999902</v>
      </c>
      <c r="G59" s="7">
        <v>4.4999999999999902</v>
      </c>
      <c r="H59" s="7">
        <v>2.2367681392394099</v>
      </c>
      <c r="I59" s="7">
        <v>5.0369000000000002</v>
      </c>
      <c r="J59" s="7">
        <v>3.089</v>
      </c>
      <c r="K59" s="7">
        <v>4.4999999999999902</v>
      </c>
      <c r="L59" s="7">
        <v>2.2367681392394099</v>
      </c>
      <c r="M59" s="9">
        <v>9.9999999999999797E-2</v>
      </c>
      <c r="N59" s="9">
        <v>9.9999999999999797E-2</v>
      </c>
      <c r="O59" s="9">
        <v>9.9999999999999797E-2</v>
      </c>
      <c r="P59" s="9">
        <v>9.9999999999999797E-2</v>
      </c>
      <c r="Q59" s="9">
        <v>9.9999999999999797E-2</v>
      </c>
      <c r="R59" s="9">
        <v>9.9999999999999797E-2</v>
      </c>
      <c r="S59" s="9">
        <v>9.9999999999999797E-2</v>
      </c>
      <c r="T59" s="9">
        <v>9.9999999999999797E-2</v>
      </c>
      <c r="U59" s="9">
        <v>1</v>
      </c>
      <c r="V59" s="9">
        <v>1</v>
      </c>
      <c r="W59" s="9">
        <v>1</v>
      </c>
      <c r="X59" s="9">
        <v>1</v>
      </c>
      <c r="Y59" s="9">
        <v>1</v>
      </c>
      <c r="Z59" s="9">
        <v>1</v>
      </c>
      <c r="AA59" s="9">
        <v>1</v>
      </c>
      <c r="AB59" s="9">
        <v>1</v>
      </c>
      <c r="AC59" s="4" t="s">
        <v>83</v>
      </c>
      <c r="AD59" s="9">
        <v>106.61987012828899</v>
      </c>
      <c r="AE59" s="9">
        <v>1386.0583116677601</v>
      </c>
      <c r="AF59" s="7">
        <v>5</v>
      </c>
      <c r="AG59" s="7">
        <v>5</v>
      </c>
      <c r="AH59" s="7">
        <v>5</v>
      </c>
      <c r="AI59" s="7">
        <v>5</v>
      </c>
      <c r="AJ59" s="7">
        <v>5</v>
      </c>
      <c r="AK59" s="7">
        <v>5</v>
      </c>
      <c r="AL59" s="9">
        <v>0</v>
      </c>
      <c r="AM59" s="9">
        <v>1</v>
      </c>
    </row>
    <row r="60" spans="1:39">
      <c r="A60" s="4" t="s">
        <v>84</v>
      </c>
      <c r="B60" s="6">
        <v>246</v>
      </c>
      <c r="C60" s="9">
        <v>41.922370570139897</v>
      </c>
      <c r="D60" s="9">
        <v>544.99081741181999</v>
      </c>
      <c r="E60" s="7">
        <v>2.34649999999999</v>
      </c>
      <c r="F60" s="7">
        <v>1.08899999999999</v>
      </c>
      <c r="G60" s="7">
        <v>1.83</v>
      </c>
      <c r="H60" s="7">
        <v>2.25944448759354</v>
      </c>
      <c r="I60" s="7">
        <v>2.6089000000000002</v>
      </c>
      <c r="J60" s="7">
        <v>1.07699999999999</v>
      </c>
      <c r="K60" s="7">
        <v>1.83</v>
      </c>
      <c r="L60" s="7">
        <v>2.25944448759354</v>
      </c>
      <c r="M60" s="9">
        <v>9.9999999999999797E-2</v>
      </c>
      <c r="N60" s="9">
        <v>9.9999999999999797E-2</v>
      </c>
      <c r="O60" s="9">
        <v>9.9999999999999797E-2</v>
      </c>
      <c r="P60" s="9">
        <v>9.9999999999999797E-2</v>
      </c>
      <c r="Q60" s="9">
        <v>9.9999999999999797E-2</v>
      </c>
      <c r="R60" s="9">
        <v>9.9999999999999797E-2</v>
      </c>
      <c r="S60" s="9">
        <v>9.9999999999999797E-2</v>
      </c>
      <c r="T60" s="9">
        <v>9.9999999999999797E-2</v>
      </c>
      <c r="U60" s="9">
        <v>1</v>
      </c>
      <c r="V60" s="9">
        <v>1</v>
      </c>
      <c r="W60" s="9">
        <v>1</v>
      </c>
      <c r="X60" s="9">
        <v>1</v>
      </c>
      <c r="Y60" s="9">
        <v>1</v>
      </c>
      <c r="Z60" s="9">
        <v>1</v>
      </c>
      <c r="AA60" s="9">
        <v>1</v>
      </c>
      <c r="AB60" s="9">
        <v>1</v>
      </c>
      <c r="AC60" s="4" t="s">
        <v>84</v>
      </c>
      <c r="AD60" s="9">
        <v>41.922370570140302</v>
      </c>
      <c r="AE60" s="9">
        <v>544.99081741182397</v>
      </c>
      <c r="AF60" s="7">
        <v>4</v>
      </c>
      <c r="AG60" s="7">
        <v>4</v>
      </c>
      <c r="AH60" s="7">
        <v>4</v>
      </c>
      <c r="AI60" s="7">
        <v>4</v>
      </c>
      <c r="AJ60" s="7">
        <v>4</v>
      </c>
      <c r="AK60" s="7">
        <v>4</v>
      </c>
      <c r="AL60" s="9">
        <v>0</v>
      </c>
      <c r="AM60" s="9">
        <v>1</v>
      </c>
    </row>
    <row r="61" spans="1:39">
      <c r="A61" s="4" t="s">
        <v>85</v>
      </c>
      <c r="B61" s="6">
        <v>51</v>
      </c>
      <c r="C61" s="9">
        <v>25.349674649792799</v>
      </c>
      <c r="D61" s="9">
        <v>430.19145091053701</v>
      </c>
      <c r="E61" s="7">
        <v>1.2364999999999999</v>
      </c>
      <c r="F61" s="7">
        <v>0.77400000000000002</v>
      </c>
      <c r="G61" s="7">
        <v>1.2</v>
      </c>
      <c r="H61" s="7">
        <v>2.78955714372192</v>
      </c>
      <c r="I61" s="7">
        <v>1.2364999999999999</v>
      </c>
      <c r="J61" s="7">
        <v>0.72299999999999998</v>
      </c>
      <c r="K61" s="7">
        <v>1.2</v>
      </c>
      <c r="L61" s="7">
        <v>2.78955714372192</v>
      </c>
      <c r="M61" s="9">
        <v>9.9999999999999895E-2</v>
      </c>
      <c r="N61" s="9">
        <v>9.9999999999999895E-2</v>
      </c>
      <c r="O61" s="9">
        <v>9.9999999999999895E-2</v>
      </c>
      <c r="P61" s="9">
        <v>9.9999999999999895E-2</v>
      </c>
      <c r="Q61" s="9">
        <v>9.9999999999999895E-2</v>
      </c>
      <c r="R61" s="9">
        <v>9.9999999999999895E-2</v>
      </c>
      <c r="S61" s="9">
        <v>9.9999999999999895E-2</v>
      </c>
      <c r="T61" s="9">
        <v>9.9999999999999895E-2</v>
      </c>
      <c r="U61" s="9">
        <v>1</v>
      </c>
      <c r="V61" s="9">
        <v>1</v>
      </c>
      <c r="W61" s="9">
        <v>1</v>
      </c>
      <c r="X61" s="9">
        <v>1</v>
      </c>
      <c r="Y61" s="9">
        <v>1</v>
      </c>
      <c r="Z61" s="9">
        <v>1</v>
      </c>
      <c r="AA61" s="9">
        <v>1</v>
      </c>
      <c r="AB61" s="9">
        <v>1</v>
      </c>
      <c r="AC61" s="4" t="s">
        <v>85</v>
      </c>
      <c r="AD61" s="9">
        <v>25.349674649792899</v>
      </c>
      <c r="AE61" s="9">
        <v>430.19145091053701</v>
      </c>
      <c r="AF61" s="7">
        <v>0.80000001192092896</v>
      </c>
      <c r="AG61" s="7">
        <v>0.80000001192092896</v>
      </c>
      <c r="AH61" s="7">
        <v>0.80000001192092896</v>
      </c>
      <c r="AI61" s="7">
        <v>0.80000001192092896</v>
      </c>
      <c r="AJ61" s="7">
        <v>0.80000001192092896</v>
      </c>
      <c r="AK61" s="7">
        <v>0.80000001192092896</v>
      </c>
      <c r="AL61" s="9">
        <v>0</v>
      </c>
      <c r="AM61" s="9">
        <v>1</v>
      </c>
    </row>
    <row r="62" spans="1:39">
      <c r="A62" s="4" t="s">
        <v>86</v>
      </c>
      <c r="B62" s="6">
        <v>230</v>
      </c>
      <c r="C62" s="9">
        <v>9.16930178103682</v>
      </c>
      <c r="D62" s="9">
        <v>180.25934244599</v>
      </c>
      <c r="E62" s="7">
        <v>0.39216999999999902</v>
      </c>
      <c r="F62" s="7">
        <v>5.7789999999999999</v>
      </c>
      <c r="G62" s="7">
        <v>0.39</v>
      </c>
      <c r="H62" s="7">
        <v>0.37662920819325102</v>
      </c>
      <c r="I62" s="7">
        <v>0.38052999999999898</v>
      </c>
      <c r="J62" s="7">
        <v>3.9319999999999902</v>
      </c>
      <c r="K62" s="7">
        <v>0.39</v>
      </c>
      <c r="L62" s="7">
        <v>0.37662920819325102</v>
      </c>
      <c r="M62" s="9">
        <v>9.9999999999999895E-2</v>
      </c>
      <c r="N62" s="9">
        <v>9.9999999999999895E-2</v>
      </c>
      <c r="O62" s="9">
        <v>9.9999999999999895E-2</v>
      </c>
      <c r="P62" s="9">
        <v>9.9999999999999895E-2</v>
      </c>
      <c r="Q62" s="9">
        <v>9.9999999999999895E-2</v>
      </c>
      <c r="R62" s="9">
        <v>9.9999999999999895E-2</v>
      </c>
      <c r="S62" s="9">
        <v>9.9999999999999895E-2</v>
      </c>
      <c r="T62" s="9">
        <v>9.9999999999999895E-2</v>
      </c>
      <c r="U62" s="9">
        <v>1</v>
      </c>
      <c r="V62" s="9">
        <v>1</v>
      </c>
      <c r="W62" s="9">
        <v>1</v>
      </c>
      <c r="X62" s="9">
        <v>1</v>
      </c>
      <c r="Y62" s="9">
        <v>1</v>
      </c>
      <c r="Z62" s="9">
        <v>1</v>
      </c>
      <c r="AA62" s="9">
        <v>1</v>
      </c>
      <c r="AB62" s="9">
        <v>1</v>
      </c>
      <c r="AC62" s="4" t="s">
        <v>642</v>
      </c>
      <c r="AD62" s="9" t="s">
        <v>642</v>
      </c>
      <c r="AE62" s="9" t="s">
        <v>642</v>
      </c>
      <c r="AF62" s="7" t="s">
        <v>642</v>
      </c>
      <c r="AG62" s="7" t="s">
        <v>642</v>
      </c>
      <c r="AH62" s="7" t="s">
        <v>642</v>
      </c>
      <c r="AI62" s="7" t="s">
        <v>642</v>
      </c>
      <c r="AJ62" s="7" t="s">
        <v>642</v>
      </c>
      <c r="AK62" s="7" t="s">
        <v>642</v>
      </c>
      <c r="AL62" s="9" t="s">
        <v>642</v>
      </c>
      <c r="AM62" s="9" t="s">
        <v>642</v>
      </c>
    </row>
    <row r="63" spans="1:39">
      <c r="A63" s="4" t="s">
        <v>87</v>
      </c>
      <c r="B63" s="6">
        <v>889</v>
      </c>
      <c r="C63" s="9">
        <v>29.834699315478598</v>
      </c>
      <c r="D63" s="9">
        <v>447.52048973217899</v>
      </c>
      <c r="E63" s="7">
        <v>9.9999999999999898E-3</v>
      </c>
      <c r="F63" s="7">
        <v>1.125</v>
      </c>
      <c r="G63" s="7">
        <v>9.9999999999999898E-3</v>
      </c>
      <c r="H63" s="7">
        <v>0.114648515903222</v>
      </c>
      <c r="I63" s="7">
        <v>9.9999999999999898E-3</v>
      </c>
      <c r="J63" s="7">
        <v>1.1259999999999999</v>
      </c>
      <c r="K63" s="7">
        <v>9.9999999999999898E-3</v>
      </c>
      <c r="L63" s="7">
        <v>0.114648515903222</v>
      </c>
      <c r="M63" s="9">
        <v>0.1</v>
      </c>
      <c r="N63" s="9">
        <v>0.1</v>
      </c>
      <c r="O63" s="9">
        <v>0.1</v>
      </c>
      <c r="P63" s="9">
        <v>0.1</v>
      </c>
      <c r="Q63" s="9">
        <v>0.1</v>
      </c>
      <c r="R63" s="9">
        <v>0.1</v>
      </c>
      <c r="S63" s="9">
        <v>0.1</v>
      </c>
      <c r="T63" s="9">
        <v>0.1</v>
      </c>
      <c r="U63" s="9">
        <v>1</v>
      </c>
      <c r="V63" s="9">
        <v>1</v>
      </c>
      <c r="W63" s="9">
        <v>1</v>
      </c>
      <c r="X63" s="9">
        <v>1</v>
      </c>
      <c r="Y63" s="9">
        <v>1</v>
      </c>
      <c r="Z63" s="9">
        <v>1</v>
      </c>
      <c r="AA63" s="9">
        <v>1</v>
      </c>
      <c r="AB63" s="9">
        <v>1</v>
      </c>
      <c r="AC63" s="4" t="s">
        <v>642</v>
      </c>
      <c r="AD63" s="9" t="s">
        <v>642</v>
      </c>
      <c r="AE63" s="9" t="s">
        <v>642</v>
      </c>
      <c r="AF63" s="7" t="s">
        <v>642</v>
      </c>
      <c r="AG63" s="7" t="s">
        <v>642</v>
      </c>
      <c r="AH63" s="7" t="s">
        <v>642</v>
      </c>
      <c r="AI63" s="7" t="s">
        <v>642</v>
      </c>
      <c r="AJ63" s="7" t="s">
        <v>642</v>
      </c>
      <c r="AK63" s="7" t="s">
        <v>642</v>
      </c>
      <c r="AL63" s="9" t="s">
        <v>642</v>
      </c>
      <c r="AM63" s="9" t="s">
        <v>642</v>
      </c>
    </row>
    <row r="64" spans="1:39">
      <c r="A64" s="4" t="s">
        <v>88</v>
      </c>
      <c r="B64" s="6">
        <v>888</v>
      </c>
      <c r="C64" s="9">
        <v>29.9004485417674</v>
      </c>
      <c r="D64" s="9">
        <v>507.41942524946199</v>
      </c>
      <c r="E64" s="7">
        <v>0.01</v>
      </c>
      <c r="F64" s="7">
        <v>0.82299999999999995</v>
      </c>
      <c r="G64" s="7">
        <v>0.01</v>
      </c>
      <c r="H64" s="7">
        <v>4.6519593876783401E-2</v>
      </c>
      <c r="I64" s="7">
        <v>0.01</v>
      </c>
      <c r="J64" s="7">
        <v>0.81899999999999895</v>
      </c>
      <c r="K64" s="7">
        <v>0.01</v>
      </c>
      <c r="L64" s="7">
        <v>4.6519593876783401E-2</v>
      </c>
      <c r="M64" s="9">
        <v>9.9999999999999895E-2</v>
      </c>
      <c r="N64" s="9">
        <v>9.9999999999999895E-2</v>
      </c>
      <c r="O64" s="9">
        <v>9.9999999999999895E-2</v>
      </c>
      <c r="P64" s="9">
        <v>9.9999999999999895E-2</v>
      </c>
      <c r="Q64" s="9">
        <v>9.9999999999999895E-2</v>
      </c>
      <c r="R64" s="9">
        <v>9.9999999999999895E-2</v>
      </c>
      <c r="S64" s="9">
        <v>9.9999999999999895E-2</v>
      </c>
      <c r="T64" s="9">
        <v>9.9999999999999895E-2</v>
      </c>
      <c r="U64" s="9">
        <v>1</v>
      </c>
      <c r="V64" s="9">
        <v>1</v>
      </c>
      <c r="W64" s="9">
        <v>1</v>
      </c>
      <c r="X64" s="9">
        <v>1</v>
      </c>
      <c r="Y64" s="9">
        <v>1</v>
      </c>
      <c r="Z64" s="9">
        <v>1</v>
      </c>
      <c r="AA64" s="9">
        <v>1</v>
      </c>
      <c r="AB64" s="9">
        <v>1</v>
      </c>
      <c r="AC64" s="4" t="s">
        <v>642</v>
      </c>
      <c r="AD64" s="9" t="s">
        <v>642</v>
      </c>
      <c r="AE64" s="9" t="s">
        <v>642</v>
      </c>
      <c r="AF64" s="7" t="s">
        <v>642</v>
      </c>
      <c r="AG64" s="7" t="s">
        <v>642</v>
      </c>
      <c r="AH64" s="7" t="s">
        <v>642</v>
      </c>
      <c r="AI64" s="7" t="s">
        <v>642</v>
      </c>
      <c r="AJ64" s="7" t="s">
        <v>642</v>
      </c>
      <c r="AK64" s="7" t="s">
        <v>642</v>
      </c>
      <c r="AL64" s="9" t="s">
        <v>642</v>
      </c>
      <c r="AM64" s="9" t="s">
        <v>642</v>
      </c>
    </row>
    <row r="65" spans="1:39">
      <c r="A65" s="4" t="s">
        <v>89</v>
      </c>
      <c r="B65" s="6">
        <v>249</v>
      </c>
      <c r="C65" s="9">
        <v>20.376269273910498</v>
      </c>
      <c r="D65" s="9">
        <v>383.073846803658</v>
      </c>
      <c r="E65" s="7">
        <v>1.6658999999999899</v>
      </c>
      <c r="F65" s="7">
        <v>1.387</v>
      </c>
      <c r="G65" s="7">
        <v>2.5</v>
      </c>
      <c r="H65" s="7">
        <v>1.96627330248182</v>
      </c>
      <c r="I65" s="7">
        <v>1.7547999999999899</v>
      </c>
      <c r="J65" s="7">
        <v>0.112</v>
      </c>
      <c r="K65" s="7">
        <v>2.5</v>
      </c>
      <c r="L65" s="7">
        <v>1.96627330248182</v>
      </c>
      <c r="M65" s="9">
        <v>9.9999999999999797E-2</v>
      </c>
      <c r="N65" s="9">
        <v>9.9999999999999797E-2</v>
      </c>
      <c r="O65" s="9">
        <v>9.9999999999999797E-2</v>
      </c>
      <c r="P65" s="9">
        <v>9.9999999999999797E-2</v>
      </c>
      <c r="Q65" s="9">
        <v>9.9999999999999797E-2</v>
      </c>
      <c r="R65" s="9">
        <v>9.9999999999999797E-2</v>
      </c>
      <c r="S65" s="9">
        <v>9.9999999999999797E-2</v>
      </c>
      <c r="T65" s="9">
        <v>9.9999999999999797E-2</v>
      </c>
      <c r="U65" s="9">
        <v>1</v>
      </c>
      <c r="V65" s="9">
        <v>1</v>
      </c>
      <c r="W65" s="9">
        <v>1</v>
      </c>
      <c r="X65" s="9">
        <v>1</v>
      </c>
      <c r="Y65" s="9">
        <v>1</v>
      </c>
      <c r="Z65" s="9">
        <v>1</v>
      </c>
      <c r="AA65" s="9">
        <v>1</v>
      </c>
      <c r="AB65" s="9">
        <v>1</v>
      </c>
      <c r="AC65" s="4" t="s">
        <v>89</v>
      </c>
      <c r="AD65" s="9">
        <v>20.376269273910498</v>
      </c>
      <c r="AE65" s="9">
        <v>383.073846803658</v>
      </c>
      <c r="AF65" s="7">
        <v>2</v>
      </c>
      <c r="AG65" s="7">
        <v>2</v>
      </c>
      <c r="AH65" s="7">
        <v>2</v>
      </c>
      <c r="AI65" s="7">
        <v>2</v>
      </c>
      <c r="AJ65" s="7">
        <v>2</v>
      </c>
      <c r="AK65" s="7">
        <v>2</v>
      </c>
      <c r="AL65" s="9">
        <v>0</v>
      </c>
      <c r="AM65" s="9">
        <v>1</v>
      </c>
    </row>
    <row r="66" spans="1:39">
      <c r="A66" s="4" t="s">
        <v>90</v>
      </c>
      <c r="B66" s="6">
        <v>255</v>
      </c>
      <c r="C66" s="9">
        <v>33.060796869529199</v>
      </c>
      <c r="D66" s="9">
        <v>621.542955923764</v>
      </c>
      <c r="E66" s="7">
        <v>1.6225000000000001</v>
      </c>
      <c r="F66" s="7">
        <v>1.363</v>
      </c>
      <c r="G66" s="7">
        <v>2.5</v>
      </c>
      <c r="H66" s="7">
        <v>1.92475011787274</v>
      </c>
      <c r="I66" s="7">
        <v>1.7228999999999901</v>
      </c>
      <c r="J66" s="7">
        <v>0.112</v>
      </c>
      <c r="K66" s="7">
        <v>2.5</v>
      </c>
      <c r="L66" s="7">
        <v>1.92475011787274</v>
      </c>
      <c r="M66" s="9">
        <v>9.9999999999999797E-2</v>
      </c>
      <c r="N66" s="9">
        <v>9.9999999999999797E-2</v>
      </c>
      <c r="O66" s="9">
        <v>9.9999999999999797E-2</v>
      </c>
      <c r="P66" s="9">
        <v>9.9999999999999797E-2</v>
      </c>
      <c r="Q66" s="9">
        <v>9.9999999999999797E-2</v>
      </c>
      <c r="R66" s="9">
        <v>9.9999999999999797E-2</v>
      </c>
      <c r="S66" s="9">
        <v>9.9999999999999797E-2</v>
      </c>
      <c r="T66" s="9">
        <v>9.9999999999999797E-2</v>
      </c>
      <c r="U66" s="9">
        <v>1</v>
      </c>
      <c r="V66" s="9">
        <v>1</v>
      </c>
      <c r="W66" s="9">
        <v>1</v>
      </c>
      <c r="X66" s="9">
        <v>1</v>
      </c>
      <c r="Y66" s="9">
        <v>1</v>
      </c>
      <c r="Z66" s="9">
        <v>1</v>
      </c>
      <c r="AA66" s="9">
        <v>1</v>
      </c>
      <c r="AB66" s="9">
        <v>1</v>
      </c>
      <c r="AC66" s="4" t="s">
        <v>642</v>
      </c>
      <c r="AD66" s="9" t="s">
        <v>642</v>
      </c>
      <c r="AE66" s="9" t="s">
        <v>642</v>
      </c>
      <c r="AF66" s="7" t="s">
        <v>642</v>
      </c>
      <c r="AG66" s="7" t="s">
        <v>642</v>
      </c>
      <c r="AH66" s="7" t="s">
        <v>642</v>
      </c>
      <c r="AI66" s="7" t="s">
        <v>642</v>
      </c>
      <c r="AJ66" s="7" t="s">
        <v>642</v>
      </c>
      <c r="AK66" s="7" t="s">
        <v>642</v>
      </c>
      <c r="AL66" s="9" t="s">
        <v>642</v>
      </c>
      <c r="AM66" s="9" t="s">
        <v>642</v>
      </c>
    </row>
    <row r="67" spans="1:39">
      <c r="A67" s="4" t="s">
        <v>91</v>
      </c>
      <c r="B67" s="6">
        <v>256</v>
      </c>
      <c r="C67" s="9">
        <v>9.3282893385474992</v>
      </c>
      <c r="D67" s="9">
        <v>175.37183244777299</v>
      </c>
      <c r="E67" s="7">
        <v>1.6477999999999999</v>
      </c>
      <c r="F67" s="7">
        <v>1.774</v>
      </c>
      <c r="G67" s="7">
        <v>2.5</v>
      </c>
      <c r="H67" s="7">
        <v>1.9873019847983</v>
      </c>
      <c r="I67" s="7">
        <v>1.7464999999999999</v>
      </c>
      <c r="J67" s="7">
        <v>0.33100000000000002</v>
      </c>
      <c r="K67" s="7">
        <v>2.5</v>
      </c>
      <c r="L67" s="7">
        <v>1.9873019847983</v>
      </c>
      <c r="M67" s="9">
        <v>9.9999999999999895E-2</v>
      </c>
      <c r="N67" s="9">
        <v>9.9999999999999895E-2</v>
      </c>
      <c r="O67" s="9">
        <v>9.9999999999999895E-2</v>
      </c>
      <c r="P67" s="9">
        <v>9.9999999999999895E-2</v>
      </c>
      <c r="Q67" s="9">
        <v>9.9999999999999895E-2</v>
      </c>
      <c r="R67" s="9">
        <v>9.9999999999999895E-2</v>
      </c>
      <c r="S67" s="9">
        <v>9.9999999999999895E-2</v>
      </c>
      <c r="T67" s="9">
        <v>9.9999999999999895E-2</v>
      </c>
      <c r="U67" s="9">
        <v>1</v>
      </c>
      <c r="V67" s="9">
        <v>1</v>
      </c>
      <c r="W67" s="9">
        <v>1</v>
      </c>
      <c r="X67" s="9">
        <v>1</v>
      </c>
      <c r="Y67" s="9">
        <v>1</v>
      </c>
      <c r="Z67" s="9">
        <v>1</v>
      </c>
      <c r="AA67" s="9">
        <v>1</v>
      </c>
      <c r="AB67" s="9">
        <v>1</v>
      </c>
      <c r="AC67" s="4" t="s">
        <v>642</v>
      </c>
      <c r="AD67" s="9" t="s">
        <v>642</v>
      </c>
      <c r="AE67" s="9" t="s">
        <v>642</v>
      </c>
      <c r="AF67" s="7" t="s">
        <v>642</v>
      </c>
      <c r="AG67" s="7" t="s">
        <v>642</v>
      </c>
      <c r="AH67" s="7" t="s">
        <v>642</v>
      </c>
      <c r="AI67" s="7" t="s">
        <v>642</v>
      </c>
      <c r="AJ67" s="7" t="s">
        <v>642</v>
      </c>
      <c r="AK67" s="7" t="s">
        <v>642</v>
      </c>
      <c r="AL67" s="9" t="s">
        <v>642</v>
      </c>
      <c r="AM67" s="9" t="s">
        <v>642</v>
      </c>
    </row>
    <row r="68" spans="1:39">
      <c r="A68" s="4" t="s">
        <v>92</v>
      </c>
      <c r="B68" s="6">
        <v>671</v>
      </c>
      <c r="C68" s="9">
        <v>74.0223108630383</v>
      </c>
      <c r="D68" s="9">
        <v>1110.33466294557</v>
      </c>
      <c r="E68" s="7">
        <v>0.10440000000000001</v>
      </c>
      <c r="F68" s="7">
        <v>4.0999999999999898E-2</v>
      </c>
      <c r="G68" s="7">
        <v>9.9999999999999898E-3</v>
      </c>
      <c r="H68" s="7">
        <v>1.25232001014913E-2</v>
      </c>
      <c r="I68" s="7">
        <v>0.10440000000000001</v>
      </c>
      <c r="J68" s="7">
        <v>0.57699999999999896</v>
      </c>
      <c r="K68" s="7">
        <v>9.9999999999999898E-3</v>
      </c>
      <c r="L68" s="7">
        <v>1.25232001014913E-2</v>
      </c>
      <c r="M68" s="9">
        <v>0.1</v>
      </c>
      <c r="N68" s="9">
        <v>0.1</v>
      </c>
      <c r="O68" s="9">
        <v>0.1</v>
      </c>
      <c r="P68" s="9">
        <v>0.1</v>
      </c>
      <c r="Q68" s="9">
        <v>0.1</v>
      </c>
      <c r="R68" s="9">
        <v>0.1</v>
      </c>
      <c r="S68" s="9">
        <v>0.1</v>
      </c>
      <c r="T68" s="9">
        <v>0.1</v>
      </c>
      <c r="U68" s="9">
        <v>1</v>
      </c>
      <c r="V68" s="9">
        <v>1</v>
      </c>
      <c r="W68" s="9">
        <v>1</v>
      </c>
      <c r="X68" s="9">
        <v>1</v>
      </c>
      <c r="Y68" s="9">
        <v>1</v>
      </c>
      <c r="Z68" s="9">
        <v>1</v>
      </c>
      <c r="AA68" s="9">
        <v>1</v>
      </c>
      <c r="AB68" s="9">
        <v>1</v>
      </c>
      <c r="AC68" s="4" t="s">
        <v>642</v>
      </c>
      <c r="AD68" s="9" t="s">
        <v>642</v>
      </c>
      <c r="AE68" s="9" t="s">
        <v>642</v>
      </c>
      <c r="AF68" s="7" t="s">
        <v>642</v>
      </c>
      <c r="AG68" s="7" t="s">
        <v>642</v>
      </c>
      <c r="AH68" s="7" t="s">
        <v>642</v>
      </c>
      <c r="AI68" s="7" t="s">
        <v>642</v>
      </c>
      <c r="AJ68" s="7" t="s">
        <v>642</v>
      </c>
      <c r="AK68" s="7" t="s">
        <v>642</v>
      </c>
      <c r="AL68" s="9" t="s">
        <v>642</v>
      </c>
      <c r="AM68" s="9" t="s">
        <v>642</v>
      </c>
    </row>
    <row r="69" spans="1:39">
      <c r="A69" s="4" t="s">
        <v>93</v>
      </c>
      <c r="B69" s="6">
        <v>672</v>
      </c>
      <c r="C69" s="9">
        <v>97.841889938794694</v>
      </c>
      <c r="D69" s="9">
        <v>1467.6283490819201</v>
      </c>
      <c r="E69" s="7">
        <v>3.38</v>
      </c>
      <c r="F69" s="7">
        <v>4.9340000000000002</v>
      </c>
      <c r="G69" s="7">
        <v>0.39</v>
      </c>
      <c r="H69" s="7">
        <v>3.4322752805753902</v>
      </c>
      <c r="I69" s="7">
        <v>3.34</v>
      </c>
      <c r="J69" s="7">
        <v>4.6950000000000003</v>
      </c>
      <c r="K69" s="7">
        <v>0.39</v>
      </c>
      <c r="L69" s="7">
        <v>3.4322752805753902</v>
      </c>
      <c r="M69" s="9">
        <v>9.9999999999999797E-2</v>
      </c>
      <c r="N69" s="9">
        <v>9.9999999999999797E-2</v>
      </c>
      <c r="O69" s="9">
        <v>9.9999999999999797E-2</v>
      </c>
      <c r="P69" s="9">
        <v>9.9999999999999797E-2</v>
      </c>
      <c r="Q69" s="9">
        <v>9.9999999999999797E-2</v>
      </c>
      <c r="R69" s="9">
        <v>9.9999999999999797E-2</v>
      </c>
      <c r="S69" s="9">
        <v>9.9999999999999797E-2</v>
      </c>
      <c r="T69" s="9">
        <v>9.9999999999999797E-2</v>
      </c>
      <c r="U69" s="9">
        <v>1</v>
      </c>
      <c r="V69" s="9">
        <v>1</v>
      </c>
      <c r="W69" s="9">
        <v>1</v>
      </c>
      <c r="X69" s="9">
        <v>1</v>
      </c>
      <c r="Y69" s="9">
        <v>1</v>
      </c>
      <c r="Z69" s="9">
        <v>1</v>
      </c>
      <c r="AA69" s="9">
        <v>1</v>
      </c>
      <c r="AB69" s="9">
        <v>1</v>
      </c>
      <c r="AC69" s="4" t="s">
        <v>642</v>
      </c>
      <c r="AD69" s="9" t="s">
        <v>642</v>
      </c>
      <c r="AE69" s="9" t="s">
        <v>642</v>
      </c>
      <c r="AF69" s="7" t="s">
        <v>642</v>
      </c>
      <c r="AG69" s="7" t="s">
        <v>642</v>
      </c>
      <c r="AH69" s="7" t="s">
        <v>642</v>
      </c>
      <c r="AI69" s="7" t="s">
        <v>642</v>
      </c>
      <c r="AJ69" s="7" t="s">
        <v>642</v>
      </c>
      <c r="AK69" s="7" t="s">
        <v>642</v>
      </c>
      <c r="AL69" s="9" t="s">
        <v>642</v>
      </c>
      <c r="AM69" s="9" t="s">
        <v>642</v>
      </c>
    </row>
    <row r="70" spans="1:39">
      <c r="A70" s="4" t="s">
        <v>94</v>
      </c>
      <c r="B70" s="6">
        <v>96</v>
      </c>
      <c r="C70" s="9">
        <v>29.016386688275599</v>
      </c>
      <c r="D70" s="9">
        <v>330.786797177469</v>
      </c>
      <c r="E70" s="7">
        <v>1.2269000000000001</v>
      </c>
      <c r="F70" s="7">
        <v>5.8970000000000002</v>
      </c>
      <c r="G70" s="7">
        <v>1</v>
      </c>
      <c r="H70" s="7">
        <v>1.4307000000000001</v>
      </c>
      <c r="I70" s="7">
        <v>1.1399999999999999</v>
      </c>
      <c r="J70" s="7">
        <v>2.6560000000000001</v>
      </c>
      <c r="K70" s="7">
        <v>1</v>
      </c>
      <c r="L70" s="7">
        <v>1.4307000000000001</v>
      </c>
      <c r="M70" s="9">
        <v>9.9999999999999797E-2</v>
      </c>
      <c r="N70" s="9">
        <v>9.9999999999999797E-2</v>
      </c>
      <c r="O70" s="9">
        <v>9.9999999999999797E-2</v>
      </c>
      <c r="P70" s="9">
        <v>9.9999999999999797E-2</v>
      </c>
      <c r="Q70" s="9">
        <v>9.9999999999999797E-2</v>
      </c>
      <c r="R70" s="9">
        <v>9.9999999999999797E-2</v>
      </c>
      <c r="S70" s="9">
        <v>9.9999999999999797E-2</v>
      </c>
      <c r="T70" s="9">
        <v>9.9999999999999797E-2</v>
      </c>
      <c r="U70" s="9">
        <v>1</v>
      </c>
      <c r="V70" s="9">
        <v>1</v>
      </c>
      <c r="W70" s="9">
        <v>1</v>
      </c>
      <c r="X70" s="9">
        <v>1</v>
      </c>
      <c r="Y70" s="9">
        <v>1</v>
      </c>
      <c r="Z70" s="9">
        <v>1</v>
      </c>
      <c r="AA70" s="9">
        <v>1</v>
      </c>
      <c r="AB70" s="9">
        <v>1</v>
      </c>
      <c r="AC70" s="4" t="s">
        <v>94</v>
      </c>
      <c r="AD70" s="9">
        <v>29.016386688275599</v>
      </c>
      <c r="AE70" s="9">
        <v>330.786797177469</v>
      </c>
      <c r="AF70" s="7">
        <v>1</v>
      </c>
      <c r="AG70" s="7">
        <v>1</v>
      </c>
      <c r="AH70" s="7">
        <v>1</v>
      </c>
      <c r="AI70" s="7">
        <v>1</v>
      </c>
      <c r="AJ70" s="7">
        <v>1</v>
      </c>
      <c r="AK70" s="7">
        <v>1</v>
      </c>
      <c r="AL70" s="9">
        <v>0</v>
      </c>
      <c r="AM70" s="9">
        <v>1</v>
      </c>
    </row>
    <row r="71" spans="1:39">
      <c r="A71" s="4" t="s">
        <v>95</v>
      </c>
      <c r="B71" s="6">
        <v>103</v>
      </c>
      <c r="C71" s="9">
        <v>38.836081751788797</v>
      </c>
      <c r="D71" s="9">
        <v>517.67424185218204</v>
      </c>
      <c r="E71" s="7">
        <v>1.91</v>
      </c>
      <c r="F71" s="7">
        <v>1.466</v>
      </c>
      <c r="G71" s="7">
        <v>2.5</v>
      </c>
      <c r="H71" s="7">
        <v>3.4903257661649301</v>
      </c>
      <c r="I71" s="7">
        <v>1.9733000000000001</v>
      </c>
      <c r="J71" s="7">
        <v>1.411</v>
      </c>
      <c r="K71" s="7">
        <v>2.5</v>
      </c>
      <c r="L71" s="7">
        <v>3.4903257661649301</v>
      </c>
      <c r="M71" s="9">
        <v>0.19999999999999901</v>
      </c>
      <c r="N71" s="9">
        <v>0.4</v>
      </c>
      <c r="O71" s="9">
        <v>0.149999999999999</v>
      </c>
      <c r="P71" s="9">
        <v>9.9999999999999895E-2</v>
      </c>
      <c r="Q71" s="9">
        <v>0.19999999999999901</v>
      </c>
      <c r="R71" s="9">
        <v>0.4</v>
      </c>
      <c r="S71" s="9">
        <v>0.149999999999999</v>
      </c>
      <c r="T71" s="9">
        <v>9.9999999999999895E-2</v>
      </c>
      <c r="U71" s="9">
        <v>1</v>
      </c>
      <c r="V71" s="9">
        <v>1</v>
      </c>
      <c r="W71" s="9">
        <v>1</v>
      </c>
      <c r="X71" s="9">
        <v>1</v>
      </c>
      <c r="Y71" s="9">
        <v>1</v>
      </c>
      <c r="Z71" s="9">
        <v>1</v>
      </c>
      <c r="AA71" s="9">
        <v>1</v>
      </c>
      <c r="AB71" s="9">
        <v>1</v>
      </c>
      <c r="AC71" s="4" t="s">
        <v>96</v>
      </c>
      <c r="AD71" s="9">
        <v>38.836081751788797</v>
      </c>
      <c r="AE71" s="9">
        <v>517.67424185218204</v>
      </c>
      <c r="AF71" s="7">
        <v>4</v>
      </c>
      <c r="AG71" s="7">
        <v>4</v>
      </c>
      <c r="AH71" s="7">
        <v>4</v>
      </c>
      <c r="AI71" s="7">
        <v>4</v>
      </c>
      <c r="AJ71" s="7">
        <v>4</v>
      </c>
      <c r="AK71" s="7">
        <v>4</v>
      </c>
      <c r="AL71" s="9">
        <v>0</v>
      </c>
      <c r="AM71" s="9">
        <v>1</v>
      </c>
    </row>
    <row r="72" spans="1:39">
      <c r="A72" s="4" t="s">
        <v>97</v>
      </c>
      <c r="B72" s="6">
        <v>296</v>
      </c>
      <c r="C72" s="9">
        <v>25.845509961818699</v>
      </c>
      <c r="D72" s="9">
        <v>341.16072656636698</v>
      </c>
      <c r="E72" s="7">
        <v>5.3762999999999899</v>
      </c>
      <c r="F72" s="7">
        <v>2.726</v>
      </c>
      <c r="G72" s="7">
        <v>4.9999999999999902</v>
      </c>
      <c r="H72" s="7">
        <v>3.6364217725591299</v>
      </c>
      <c r="I72" s="7">
        <v>5.3627000000000002</v>
      </c>
      <c r="J72" s="7">
        <v>2.9889999999999901</v>
      </c>
      <c r="K72" s="7">
        <v>4.9999999999999902</v>
      </c>
      <c r="L72" s="7">
        <v>3.6364217725591299</v>
      </c>
      <c r="M72" s="9">
        <v>9.9999999999999895E-2</v>
      </c>
      <c r="N72" s="9">
        <v>9.9999999999999895E-2</v>
      </c>
      <c r="O72" s="9">
        <v>9.9999999999999895E-2</v>
      </c>
      <c r="P72" s="9">
        <v>9.9999999999999895E-2</v>
      </c>
      <c r="Q72" s="9">
        <v>9.9999999999999895E-2</v>
      </c>
      <c r="R72" s="9">
        <v>9.9999999999999895E-2</v>
      </c>
      <c r="S72" s="9">
        <v>9.9999999999999895E-2</v>
      </c>
      <c r="T72" s="9">
        <v>9.9999999999999895E-2</v>
      </c>
      <c r="U72" s="9">
        <v>1</v>
      </c>
      <c r="V72" s="9">
        <v>1</v>
      </c>
      <c r="W72" s="9">
        <v>1</v>
      </c>
      <c r="X72" s="9">
        <v>1</v>
      </c>
      <c r="Y72" s="9">
        <v>1</v>
      </c>
      <c r="Z72" s="9">
        <v>1</v>
      </c>
      <c r="AA72" s="9">
        <v>1</v>
      </c>
      <c r="AB72" s="9">
        <v>1</v>
      </c>
      <c r="AC72" s="4" t="s">
        <v>97</v>
      </c>
      <c r="AD72" s="9">
        <v>25.845509961821399</v>
      </c>
      <c r="AE72" s="9">
        <v>341.16072656640301</v>
      </c>
      <c r="AF72" s="7">
        <v>5</v>
      </c>
      <c r="AG72" s="7">
        <v>5</v>
      </c>
      <c r="AH72" s="7">
        <v>5</v>
      </c>
      <c r="AI72" s="7">
        <v>5</v>
      </c>
      <c r="AJ72" s="7">
        <v>5</v>
      </c>
      <c r="AK72" s="7">
        <v>5</v>
      </c>
      <c r="AL72" s="9">
        <v>0</v>
      </c>
      <c r="AM72" s="9">
        <v>1</v>
      </c>
    </row>
    <row r="73" spans="1:39">
      <c r="A73" s="4" t="s">
        <v>98</v>
      </c>
      <c r="B73" s="6">
        <v>102</v>
      </c>
      <c r="C73" s="9">
        <v>75.496728107137002</v>
      </c>
      <c r="D73" s="9">
        <v>1427.15654368691</v>
      </c>
      <c r="E73" s="7">
        <v>2.6089000000000002</v>
      </c>
      <c r="F73" s="7">
        <v>1.47199999999999</v>
      </c>
      <c r="G73" s="7">
        <v>3</v>
      </c>
      <c r="H73" s="7">
        <v>3.5422775295077602</v>
      </c>
      <c r="I73" s="7">
        <v>2.6911</v>
      </c>
      <c r="J73" s="7">
        <v>2.028</v>
      </c>
      <c r="K73" s="7">
        <v>3</v>
      </c>
      <c r="L73" s="7">
        <v>3.5422775295077602</v>
      </c>
      <c r="M73" s="9">
        <v>9.9999999999999895E-2</v>
      </c>
      <c r="N73" s="9">
        <v>9.9999999999999895E-2</v>
      </c>
      <c r="O73" s="9">
        <v>9.9999999999999895E-2</v>
      </c>
      <c r="P73" s="9">
        <v>9.9999999999999895E-2</v>
      </c>
      <c r="Q73" s="9">
        <v>9.9999999999999895E-2</v>
      </c>
      <c r="R73" s="9">
        <v>9.9999999999999895E-2</v>
      </c>
      <c r="S73" s="9">
        <v>9.9999999999999895E-2</v>
      </c>
      <c r="T73" s="9">
        <v>9.9999999999999895E-2</v>
      </c>
      <c r="U73" s="9">
        <v>1</v>
      </c>
      <c r="V73" s="9">
        <v>1</v>
      </c>
      <c r="W73" s="9">
        <v>1</v>
      </c>
      <c r="X73" s="9">
        <v>1</v>
      </c>
      <c r="Y73" s="9">
        <v>1</v>
      </c>
      <c r="Z73" s="9">
        <v>1</v>
      </c>
      <c r="AA73" s="9">
        <v>1</v>
      </c>
      <c r="AB73" s="9">
        <v>1</v>
      </c>
      <c r="AC73" s="4" t="s">
        <v>98</v>
      </c>
      <c r="AD73" s="9">
        <v>75.496728107137102</v>
      </c>
      <c r="AE73" s="9">
        <v>1427.15654368691</v>
      </c>
      <c r="AF73" s="7">
        <v>5</v>
      </c>
      <c r="AG73" s="7">
        <v>5</v>
      </c>
      <c r="AH73" s="7">
        <v>5</v>
      </c>
      <c r="AI73" s="7">
        <v>5</v>
      </c>
      <c r="AJ73" s="7">
        <v>5</v>
      </c>
      <c r="AK73" s="7">
        <v>5</v>
      </c>
      <c r="AL73" s="9">
        <v>0</v>
      </c>
      <c r="AM73" s="9">
        <v>1</v>
      </c>
    </row>
    <row r="74" spans="1:39">
      <c r="A74" s="4" t="s">
        <v>99</v>
      </c>
      <c r="B74" s="6">
        <v>402</v>
      </c>
      <c r="C74" s="9">
        <v>11.7937848141252</v>
      </c>
      <c r="D74" s="9">
        <v>161.57484970402999</v>
      </c>
      <c r="E74" s="7">
        <v>4.5339999999999998</v>
      </c>
      <c r="F74" s="7">
        <v>1.66499999999999</v>
      </c>
      <c r="G74" s="7">
        <v>5</v>
      </c>
      <c r="H74" s="7">
        <v>3.5644</v>
      </c>
      <c r="I74" s="7">
        <v>4.5541</v>
      </c>
      <c r="J74" s="7">
        <v>2.0070000000000001</v>
      </c>
      <c r="K74" s="7">
        <v>5</v>
      </c>
      <c r="L74" s="7">
        <v>3.5644</v>
      </c>
      <c r="M74" s="9">
        <v>9.99999999999997E-2</v>
      </c>
      <c r="N74" s="9">
        <v>9.99999999999997E-2</v>
      </c>
      <c r="O74" s="9">
        <v>9.99999999999997E-2</v>
      </c>
      <c r="P74" s="9">
        <v>9.99999999999997E-2</v>
      </c>
      <c r="Q74" s="9">
        <v>9.99999999999997E-2</v>
      </c>
      <c r="R74" s="9">
        <v>9.99999999999997E-2</v>
      </c>
      <c r="S74" s="9">
        <v>9.99999999999997E-2</v>
      </c>
      <c r="T74" s="9">
        <v>9.99999999999997E-2</v>
      </c>
      <c r="U74" s="9">
        <v>1</v>
      </c>
      <c r="V74" s="9">
        <v>1</v>
      </c>
      <c r="W74" s="9">
        <v>1</v>
      </c>
      <c r="X74" s="9">
        <v>1</v>
      </c>
      <c r="Y74" s="9">
        <v>1</v>
      </c>
      <c r="Z74" s="9">
        <v>1</v>
      </c>
      <c r="AA74" s="9">
        <v>1</v>
      </c>
      <c r="AB74" s="9">
        <v>1</v>
      </c>
      <c r="AC74" s="4" t="s">
        <v>99</v>
      </c>
      <c r="AD74" s="9">
        <v>11.7937848141252</v>
      </c>
      <c r="AE74" s="9">
        <v>161.57484970402999</v>
      </c>
      <c r="AF74" s="7">
        <v>5</v>
      </c>
      <c r="AG74" s="7">
        <v>5</v>
      </c>
      <c r="AH74" s="7">
        <v>5</v>
      </c>
      <c r="AI74" s="7">
        <v>5</v>
      </c>
      <c r="AJ74" s="7">
        <v>5</v>
      </c>
      <c r="AK74" s="7">
        <v>5</v>
      </c>
      <c r="AL74" s="9">
        <v>0</v>
      </c>
      <c r="AM74" s="9">
        <v>1</v>
      </c>
    </row>
    <row r="75" spans="1:39">
      <c r="A75" s="4" t="s">
        <v>100</v>
      </c>
      <c r="B75" s="6">
        <v>299</v>
      </c>
      <c r="C75" s="9">
        <v>40.003854724735703</v>
      </c>
      <c r="D75" s="9">
        <v>568.05472946111797</v>
      </c>
      <c r="E75" s="7">
        <v>4.8316999999999899</v>
      </c>
      <c r="F75" s="7">
        <v>3.9260000000000002</v>
      </c>
      <c r="G75" s="7">
        <v>4.9999999999999902</v>
      </c>
      <c r="H75" s="7">
        <v>3.2634127255206802</v>
      </c>
      <c r="I75" s="7">
        <v>4.8416999999999897</v>
      </c>
      <c r="J75" s="7">
        <v>4.0019999999999998</v>
      </c>
      <c r="K75" s="7">
        <v>4.9999999999999902</v>
      </c>
      <c r="L75" s="7">
        <v>3.2634127255206802</v>
      </c>
      <c r="M75" s="9">
        <v>0.1</v>
      </c>
      <c r="N75" s="9">
        <v>0.1</v>
      </c>
      <c r="O75" s="9">
        <v>0.1</v>
      </c>
      <c r="P75" s="9">
        <v>0.1</v>
      </c>
      <c r="Q75" s="9">
        <v>0.1</v>
      </c>
      <c r="R75" s="9">
        <v>0.1</v>
      </c>
      <c r="S75" s="9">
        <v>0.1</v>
      </c>
      <c r="T75" s="9">
        <v>0.1</v>
      </c>
      <c r="U75" s="9">
        <v>1</v>
      </c>
      <c r="V75" s="9">
        <v>1</v>
      </c>
      <c r="W75" s="9">
        <v>1</v>
      </c>
      <c r="X75" s="9">
        <v>1</v>
      </c>
      <c r="Y75" s="9">
        <v>1</v>
      </c>
      <c r="Z75" s="9">
        <v>1</v>
      </c>
      <c r="AA75" s="9">
        <v>1</v>
      </c>
      <c r="AB75" s="9">
        <v>1</v>
      </c>
      <c r="AC75" s="4" t="s">
        <v>100</v>
      </c>
      <c r="AD75" s="9">
        <v>40.003854724735703</v>
      </c>
      <c r="AE75" s="9">
        <v>568.05472946111797</v>
      </c>
      <c r="AF75" s="7">
        <v>5</v>
      </c>
      <c r="AG75" s="7">
        <v>5</v>
      </c>
      <c r="AH75" s="7">
        <v>5</v>
      </c>
      <c r="AI75" s="7">
        <v>5</v>
      </c>
      <c r="AJ75" s="7">
        <v>5</v>
      </c>
      <c r="AK75" s="7">
        <v>5</v>
      </c>
      <c r="AL75" s="9">
        <v>0</v>
      </c>
      <c r="AM75" s="9">
        <v>1</v>
      </c>
    </row>
    <row r="76" spans="1:39">
      <c r="A76" s="4" t="s">
        <v>101</v>
      </c>
      <c r="B76" s="6">
        <v>196</v>
      </c>
      <c r="C76" s="9">
        <v>41.510520997726097</v>
      </c>
      <c r="D76" s="9">
        <v>520.81155057299702</v>
      </c>
      <c r="E76" s="7">
        <v>3.1622999999999998E-2</v>
      </c>
      <c r="F76" s="7">
        <v>0.13400000000000001</v>
      </c>
      <c r="G76" s="7">
        <v>0.01</v>
      </c>
      <c r="H76" s="7">
        <v>2.2815928422780199E-2</v>
      </c>
      <c r="I76" s="7">
        <v>2.2360999999999999E-2</v>
      </c>
      <c r="J76" s="7">
        <v>0.121</v>
      </c>
      <c r="K76" s="7">
        <v>0.01</v>
      </c>
      <c r="L76" s="7">
        <v>2.2815928422780199E-2</v>
      </c>
      <c r="M76" s="9">
        <v>9.9999999999999895E-2</v>
      </c>
      <c r="N76" s="9">
        <v>9.9999999999999895E-2</v>
      </c>
      <c r="O76" s="9">
        <v>9.9999999999999895E-2</v>
      </c>
      <c r="P76" s="9">
        <v>9.9999999999999895E-2</v>
      </c>
      <c r="Q76" s="9">
        <v>9.9999999999999895E-2</v>
      </c>
      <c r="R76" s="9">
        <v>9.9999999999999895E-2</v>
      </c>
      <c r="S76" s="9">
        <v>9.9999999999999895E-2</v>
      </c>
      <c r="T76" s="9">
        <v>9.9999999999999895E-2</v>
      </c>
      <c r="U76" s="9">
        <v>1</v>
      </c>
      <c r="V76" s="9">
        <v>1</v>
      </c>
      <c r="W76" s="9">
        <v>1</v>
      </c>
      <c r="X76" s="9">
        <v>1</v>
      </c>
      <c r="Y76" s="9">
        <v>1</v>
      </c>
      <c r="Z76" s="9">
        <v>1</v>
      </c>
      <c r="AA76" s="9">
        <v>1</v>
      </c>
      <c r="AB76" s="9">
        <v>1</v>
      </c>
      <c r="AC76" s="4" t="s">
        <v>642</v>
      </c>
      <c r="AD76" s="9" t="s">
        <v>642</v>
      </c>
      <c r="AE76" s="9" t="s">
        <v>642</v>
      </c>
      <c r="AF76" s="7" t="s">
        <v>642</v>
      </c>
      <c r="AG76" s="7" t="s">
        <v>642</v>
      </c>
      <c r="AH76" s="7" t="s">
        <v>642</v>
      </c>
      <c r="AI76" s="7" t="s">
        <v>642</v>
      </c>
      <c r="AJ76" s="7" t="s">
        <v>642</v>
      </c>
      <c r="AK76" s="7" t="s">
        <v>642</v>
      </c>
      <c r="AL76" s="9" t="s">
        <v>642</v>
      </c>
      <c r="AM76" s="9" t="s">
        <v>642</v>
      </c>
    </row>
    <row r="77" spans="1:39">
      <c r="A77" s="4" t="s">
        <v>102</v>
      </c>
      <c r="B77" s="6">
        <v>146</v>
      </c>
      <c r="C77" s="9">
        <v>20.170469192841399</v>
      </c>
      <c r="D77" s="9">
        <v>315.96813016304799</v>
      </c>
      <c r="E77" s="7">
        <v>1.8278000000000001</v>
      </c>
      <c r="F77" s="7">
        <v>1.804</v>
      </c>
      <c r="G77" s="7">
        <v>1.9</v>
      </c>
      <c r="H77" s="7">
        <v>1.7617288855673801</v>
      </c>
      <c r="I77" s="7">
        <v>1.8594999999999999</v>
      </c>
      <c r="J77" s="7">
        <v>1.8340000000000001</v>
      </c>
      <c r="K77" s="7">
        <v>1.9</v>
      </c>
      <c r="L77" s="7">
        <v>1.7617288855673801</v>
      </c>
      <c r="M77" s="9">
        <v>9.9999999999999797E-2</v>
      </c>
      <c r="N77" s="9">
        <v>9.9999999999999797E-2</v>
      </c>
      <c r="O77" s="9">
        <v>9.9999999999999797E-2</v>
      </c>
      <c r="P77" s="9">
        <v>9.9999999999999797E-2</v>
      </c>
      <c r="Q77" s="9">
        <v>9.9999999999999797E-2</v>
      </c>
      <c r="R77" s="9">
        <v>9.9999999999999797E-2</v>
      </c>
      <c r="S77" s="9">
        <v>9.9999999999999797E-2</v>
      </c>
      <c r="T77" s="9">
        <v>9.9999999999999797E-2</v>
      </c>
      <c r="U77" s="9">
        <v>1</v>
      </c>
      <c r="V77" s="9">
        <v>1</v>
      </c>
      <c r="W77" s="9">
        <v>1</v>
      </c>
      <c r="X77" s="9">
        <v>1</v>
      </c>
      <c r="Y77" s="9">
        <v>1</v>
      </c>
      <c r="Z77" s="9">
        <v>1</v>
      </c>
      <c r="AA77" s="9">
        <v>1</v>
      </c>
      <c r="AB77" s="9">
        <v>1</v>
      </c>
      <c r="AC77" s="4" t="s">
        <v>102</v>
      </c>
      <c r="AD77" s="9">
        <v>20.170469192841399</v>
      </c>
      <c r="AE77" s="9">
        <v>315.96813016304799</v>
      </c>
      <c r="AF77" s="7">
        <v>1.29999995231628</v>
      </c>
      <c r="AG77" s="7">
        <v>1.29999995231628</v>
      </c>
      <c r="AH77" s="7">
        <v>1.29999995231628</v>
      </c>
      <c r="AI77" s="7">
        <v>1.29999995231628</v>
      </c>
      <c r="AJ77" s="7">
        <v>1.29999995231628</v>
      </c>
      <c r="AK77" s="7">
        <v>1.29999995231628</v>
      </c>
      <c r="AL77" s="9">
        <v>0</v>
      </c>
      <c r="AM77" s="9">
        <v>1</v>
      </c>
    </row>
    <row r="78" spans="1:39">
      <c r="A78" s="4" t="s">
        <v>103</v>
      </c>
      <c r="B78" s="6">
        <v>90</v>
      </c>
      <c r="C78" s="9">
        <v>72.366054733803907</v>
      </c>
      <c r="D78" s="9">
        <v>1020.36139935209</v>
      </c>
      <c r="E78" s="7">
        <v>0.58523000000000003</v>
      </c>
      <c r="F78" s="7">
        <v>3.6279999999999899</v>
      </c>
      <c r="G78" s="7">
        <v>0.38999999999999901</v>
      </c>
      <c r="H78" s="7">
        <v>0.92518263697480896</v>
      </c>
      <c r="I78" s="7">
        <v>0.53450999999999904</v>
      </c>
      <c r="J78" s="7">
        <v>3.62699999999999</v>
      </c>
      <c r="K78" s="7">
        <v>0.38999999999999901</v>
      </c>
      <c r="L78" s="7">
        <v>0.92518263697480896</v>
      </c>
      <c r="M78" s="9">
        <v>9.9999999999999895E-2</v>
      </c>
      <c r="N78" s="9">
        <v>9.9999999999999895E-2</v>
      </c>
      <c r="O78" s="9">
        <v>9.9999999999999895E-2</v>
      </c>
      <c r="P78" s="9">
        <v>9.9999999999999895E-2</v>
      </c>
      <c r="Q78" s="9">
        <v>9.9999999999999895E-2</v>
      </c>
      <c r="R78" s="9">
        <v>9.9999999999999895E-2</v>
      </c>
      <c r="S78" s="9">
        <v>9.9999999999999895E-2</v>
      </c>
      <c r="T78" s="9">
        <v>9.9999999999999895E-2</v>
      </c>
      <c r="U78" s="9">
        <v>1</v>
      </c>
      <c r="V78" s="9">
        <v>1</v>
      </c>
      <c r="W78" s="9">
        <v>1</v>
      </c>
      <c r="X78" s="9">
        <v>1</v>
      </c>
      <c r="Y78" s="9">
        <v>1</v>
      </c>
      <c r="Z78" s="9">
        <v>1</v>
      </c>
      <c r="AA78" s="9">
        <v>1</v>
      </c>
      <c r="AB78" s="9">
        <v>1</v>
      </c>
      <c r="AC78" s="4" t="s">
        <v>104</v>
      </c>
      <c r="AD78" s="9">
        <v>54.072258058908197</v>
      </c>
      <c r="AE78" s="9">
        <v>762.41885925753502</v>
      </c>
      <c r="AF78" s="7">
        <v>0.60000002384185702</v>
      </c>
      <c r="AG78" s="7">
        <v>0.60000002384185702</v>
      </c>
      <c r="AH78" s="7">
        <v>0.60000002384185702</v>
      </c>
      <c r="AI78" s="7">
        <v>0.60000002384185702</v>
      </c>
      <c r="AJ78" s="7">
        <v>0.60000002384185702</v>
      </c>
      <c r="AK78" s="7">
        <v>0.60000002384185702</v>
      </c>
      <c r="AL78" s="9">
        <v>0</v>
      </c>
      <c r="AM78" s="9">
        <v>1</v>
      </c>
    </row>
    <row r="79" spans="1:39">
      <c r="A79" s="4" t="s">
        <v>105</v>
      </c>
      <c r="B79" s="6">
        <v>95</v>
      </c>
      <c r="C79" s="9">
        <v>18.8638244848654</v>
      </c>
      <c r="D79" s="9">
        <v>282.957367272981</v>
      </c>
      <c r="E79" s="7">
        <v>0.53451000000000004</v>
      </c>
      <c r="F79" s="7">
        <v>6.0640000000000001</v>
      </c>
      <c r="G79" s="7">
        <v>0.39</v>
      </c>
      <c r="H79" s="7">
        <v>0.47216843200492598</v>
      </c>
      <c r="I79" s="7">
        <v>0.49336000000000002</v>
      </c>
      <c r="J79" s="7">
        <v>6.1589999999999998</v>
      </c>
      <c r="K79" s="7">
        <v>0.39</v>
      </c>
      <c r="L79" s="7">
        <v>0.47216843200492598</v>
      </c>
      <c r="M79" s="9">
        <v>9.9999999999999895E-2</v>
      </c>
      <c r="N79" s="9">
        <v>9.9999999999999895E-2</v>
      </c>
      <c r="O79" s="9">
        <v>9.9999999999999895E-2</v>
      </c>
      <c r="P79" s="9">
        <v>9.9999999999999895E-2</v>
      </c>
      <c r="Q79" s="9">
        <v>9.9999999999999895E-2</v>
      </c>
      <c r="R79" s="9">
        <v>9.9999999999999895E-2</v>
      </c>
      <c r="S79" s="9">
        <v>9.9999999999999895E-2</v>
      </c>
      <c r="T79" s="9">
        <v>9.9999999999999895E-2</v>
      </c>
      <c r="U79" s="9">
        <v>1</v>
      </c>
      <c r="V79" s="9">
        <v>1</v>
      </c>
      <c r="W79" s="9">
        <v>1</v>
      </c>
      <c r="X79" s="9">
        <v>1</v>
      </c>
      <c r="Y79" s="9">
        <v>1</v>
      </c>
      <c r="Z79" s="9">
        <v>1</v>
      </c>
      <c r="AA79" s="9">
        <v>1</v>
      </c>
      <c r="AB79" s="9">
        <v>1</v>
      </c>
      <c r="AC79" s="4" t="s">
        <v>105</v>
      </c>
      <c r="AD79" s="9">
        <v>18.8638244848654</v>
      </c>
      <c r="AE79" s="9">
        <v>282.957367272981</v>
      </c>
      <c r="AF79" s="7">
        <v>0.60000002384185702</v>
      </c>
      <c r="AG79" s="7">
        <v>0.60000002384185702</v>
      </c>
      <c r="AH79" s="7">
        <v>0.60000002384185702</v>
      </c>
      <c r="AI79" s="7">
        <v>0.60000002384185702</v>
      </c>
      <c r="AJ79" s="7">
        <v>0.60000002384185702</v>
      </c>
      <c r="AK79" s="7">
        <v>0.60000002384185702</v>
      </c>
      <c r="AL79" s="9">
        <v>0</v>
      </c>
      <c r="AM79" s="9">
        <v>1</v>
      </c>
    </row>
    <row r="80" spans="1:39">
      <c r="A80" s="4" t="s">
        <v>106</v>
      </c>
      <c r="B80" s="6">
        <v>20</v>
      </c>
      <c r="C80" s="9">
        <v>32.144445526835199</v>
      </c>
      <c r="D80" s="9">
        <v>728.54769716011197</v>
      </c>
      <c r="E80" s="7">
        <v>0.69569999999999999</v>
      </c>
      <c r="F80" s="7">
        <v>0.58899999999999997</v>
      </c>
      <c r="G80" s="7">
        <v>0.6</v>
      </c>
      <c r="H80" s="7">
        <v>0.527759179131849</v>
      </c>
      <c r="I80" s="7" t="s">
        <v>642</v>
      </c>
      <c r="J80" s="7" t="s">
        <v>642</v>
      </c>
      <c r="K80" s="7" t="s">
        <v>642</v>
      </c>
      <c r="L80" s="7" t="s">
        <v>642</v>
      </c>
      <c r="M80" s="9">
        <v>9.9999999999999895E-2</v>
      </c>
      <c r="N80" s="9">
        <v>9.9999999999999895E-2</v>
      </c>
      <c r="O80" s="9">
        <v>9.9999999999999895E-2</v>
      </c>
      <c r="P80" s="9">
        <v>9.9999999999999895E-2</v>
      </c>
      <c r="Q80" s="9" t="s">
        <v>642</v>
      </c>
      <c r="R80" s="9" t="s">
        <v>642</v>
      </c>
      <c r="S80" s="9" t="s">
        <v>642</v>
      </c>
      <c r="T80" s="9" t="s">
        <v>642</v>
      </c>
      <c r="U80" s="9">
        <v>1</v>
      </c>
      <c r="V80" s="9">
        <v>1</v>
      </c>
      <c r="W80" s="9">
        <v>1</v>
      </c>
      <c r="X80" s="9">
        <v>1</v>
      </c>
      <c r="Y80" s="9" t="s">
        <v>642</v>
      </c>
      <c r="Z80" s="9" t="s">
        <v>642</v>
      </c>
      <c r="AA80" s="9" t="s">
        <v>642</v>
      </c>
      <c r="AB80" s="9" t="s">
        <v>642</v>
      </c>
      <c r="AC80" s="4" t="s">
        <v>107</v>
      </c>
      <c r="AD80" s="9">
        <v>32.144445526835199</v>
      </c>
      <c r="AE80" s="9">
        <v>728.54769716011197</v>
      </c>
      <c r="AF80" s="7">
        <v>0.60000002384185702</v>
      </c>
      <c r="AG80" s="7">
        <v>0.60000002384185702</v>
      </c>
      <c r="AH80" s="7">
        <v>0.60000002384185702</v>
      </c>
      <c r="AI80" s="7">
        <v>0.60000002384185702</v>
      </c>
      <c r="AJ80" s="7">
        <v>0.60000002384185702</v>
      </c>
      <c r="AK80" s="7">
        <v>0.60000002384185702</v>
      </c>
      <c r="AL80" s="9">
        <v>0</v>
      </c>
      <c r="AM80" s="9">
        <v>1</v>
      </c>
    </row>
    <row r="81" spans="1:39">
      <c r="A81" s="4" t="s">
        <v>108</v>
      </c>
      <c r="B81" s="6">
        <v>698</v>
      </c>
      <c r="C81" s="9">
        <v>29.4726158803748</v>
      </c>
      <c r="D81" s="9">
        <v>544.51272679221904</v>
      </c>
      <c r="E81" s="7">
        <v>0.19925000000000001</v>
      </c>
      <c r="F81" s="7">
        <v>0.69</v>
      </c>
      <c r="G81" s="7">
        <v>0.2</v>
      </c>
      <c r="H81" s="7">
        <v>0.20333233196987999</v>
      </c>
      <c r="I81" s="7">
        <v>0.20247999999999999</v>
      </c>
      <c r="J81" s="7">
        <v>0.87</v>
      </c>
      <c r="K81" s="7">
        <v>0.2</v>
      </c>
      <c r="L81" s="7">
        <v>0.20333233196987999</v>
      </c>
      <c r="M81" s="9">
        <v>9.9999999999999895E-2</v>
      </c>
      <c r="N81" s="9">
        <v>9.9999999999999895E-2</v>
      </c>
      <c r="O81" s="9">
        <v>9.9999999999999895E-2</v>
      </c>
      <c r="P81" s="9">
        <v>9.9999999999999895E-2</v>
      </c>
      <c r="Q81" s="9">
        <v>9.9999999999999895E-2</v>
      </c>
      <c r="R81" s="9">
        <v>9.9999999999999895E-2</v>
      </c>
      <c r="S81" s="9">
        <v>9.9999999999999895E-2</v>
      </c>
      <c r="T81" s="9">
        <v>9.9999999999999895E-2</v>
      </c>
      <c r="U81" s="9">
        <v>1</v>
      </c>
      <c r="V81" s="9">
        <v>1</v>
      </c>
      <c r="W81" s="9">
        <v>1</v>
      </c>
      <c r="X81" s="9">
        <v>1</v>
      </c>
      <c r="Y81" s="9">
        <v>1</v>
      </c>
      <c r="Z81" s="9">
        <v>1</v>
      </c>
      <c r="AA81" s="9">
        <v>1</v>
      </c>
      <c r="AB81" s="9">
        <v>1</v>
      </c>
      <c r="AC81" s="4" t="s">
        <v>109</v>
      </c>
      <c r="AD81" s="9">
        <v>25.9886279479311</v>
      </c>
      <c r="AE81" s="9">
        <v>441.03467671866002</v>
      </c>
      <c r="AF81" s="7">
        <v>0.20000000298023199</v>
      </c>
      <c r="AG81" s="7">
        <v>0.20000000298023199</v>
      </c>
      <c r="AH81" s="7">
        <v>0.20000000298023199</v>
      </c>
      <c r="AI81" s="7">
        <v>0.20000000298023199</v>
      </c>
      <c r="AJ81" s="7">
        <v>0.20000000298023199</v>
      </c>
      <c r="AK81" s="7">
        <v>0.20000000298023199</v>
      </c>
      <c r="AL81" s="9">
        <v>0</v>
      </c>
      <c r="AM81" s="9">
        <v>1</v>
      </c>
    </row>
    <row r="82" spans="1:39">
      <c r="A82" s="4" t="s">
        <v>110</v>
      </c>
      <c r="B82" s="6">
        <v>893</v>
      </c>
      <c r="C82" s="9">
        <v>45.743137147015098</v>
      </c>
      <c r="D82" s="9">
        <v>507.56410968343698</v>
      </c>
      <c r="E82" s="7">
        <v>9.9999999999999898E-3</v>
      </c>
      <c r="F82" s="7">
        <v>0.28199999999999897</v>
      </c>
      <c r="G82" s="7">
        <v>9.9999999999999898E-3</v>
      </c>
      <c r="H82" s="7">
        <v>1.3201462433337001E-3</v>
      </c>
      <c r="I82" s="7">
        <v>9.9999999999999898E-3</v>
      </c>
      <c r="J82" s="7">
        <v>0.27200000000000002</v>
      </c>
      <c r="K82" s="7">
        <v>9.9999999999999898E-3</v>
      </c>
      <c r="L82" s="7">
        <v>1.3201462433337001E-3</v>
      </c>
      <c r="M82" s="9">
        <v>0.1</v>
      </c>
      <c r="N82" s="9">
        <v>0.1</v>
      </c>
      <c r="O82" s="9">
        <v>0.1</v>
      </c>
      <c r="P82" s="9">
        <v>0.1</v>
      </c>
      <c r="Q82" s="9">
        <v>0.1</v>
      </c>
      <c r="R82" s="9">
        <v>0.1</v>
      </c>
      <c r="S82" s="9">
        <v>0.1</v>
      </c>
      <c r="T82" s="9">
        <v>0.1</v>
      </c>
      <c r="U82" s="9">
        <v>1</v>
      </c>
      <c r="V82" s="9">
        <v>1</v>
      </c>
      <c r="W82" s="9">
        <v>1</v>
      </c>
      <c r="X82" s="9">
        <v>1</v>
      </c>
      <c r="Y82" s="9">
        <v>1</v>
      </c>
      <c r="Z82" s="9">
        <v>1</v>
      </c>
      <c r="AA82" s="9">
        <v>1</v>
      </c>
      <c r="AB82" s="9">
        <v>1</v>
      </c>
      <c r="AC82" s="4" t="s">
        <v>642</v>
      </c>
      <c r="AD82" s="9" t="s">
        <v>642</v>
      </c>
      <c r="AE82" s="9" t="s">
        <v>642</v>
      </c>
      <c r="AF82" s="7" t="s">
        <v>642</v>
      </c>
      <c r="AG82" s="7" t="s">
        <v>642</v>
      </c>
      <c r="AH82" s="7" t="s">
        <v>642</v>
      </c>
      <c r="AI82" s="7" t="s">
        <v>642</v>
      </c>
      <c r="AJ82" s="7" t="s">
        <v>642</v>
      </c>
      <c r="AK82" s="7" t="s">
        <v>642</v>
      </c>
      <c r="AL82" s="9" t="s">
        <v>642</v>
      </c>
      <c r="AM82" s="9" t="s">
        <v>642</v>
      </c>
    </row>
    <row r="83" spans="1:39">
      <c r="A83" s="4" t="s">
        <v>111</v>
      </c>
      <c r="B83" s="6">
        <v>204</v>
      </c>
      <c r="C83" s="9">
        <v>23.8975643136386</v>
      </c>
      <c r="D83" s="9">
        <v>395.53941252845402</v>
      </c>
      <c r="E83" s="7">
        <v>0.41109999999999902</v>
      </c>
      <c r="F83" s="7">
        <v>0.25</v>
      </c>
      <c r="G83" s="7">
        <v>0.39</v>
      </c>
      <c r="H83" s="7">
        <v>0.38219771090573701</v>
      </c>
      <c r="I83" s="7">
        <v>0.41109999999999902</v>
      </c>
      <c r="J83" s="7">
        <v>4.39999999999999E-2</v>
      </c>
      <c r="K83" s="7">
        <v>0.39</v>
      </c>
      <c r="L83" s="7">
        <v>0.38219771090573701</v>
      </c>
      <c r="M83" s="9">
        <v>9.9999999999999895E-2</v>
      </c>
      <c r="N83" s="9">
        <v>9.9999999999999895E-2</v>
      </c>
      <c r="O83" s="9">
        <v>9.9999999999999895E-2</v>
      </c>
      <c r="P83" s="9">
        <v>9.9999999999999895E-2</v>
      </c>
      <c r="Q83" s="9">
        <v>9.9999999999999895E-2</v>
      </c>
      <c r="R83" s="9">
        <v>9.9999999999999895E-2</v>
      </c>
      <c r="S83" s="9">
        <v>9.9999999999999895E-2</v>
      </c>
      <c r="T83" s="9">
        <v>9.9999999999999895E-2</v>
      </c>
      <c r="U83" s="9">
        <v>1</v>
      </c>
      <c r="V83" s="9">
        <v>1</v>
      </c>
      <c r="W83" s="9">
        <v>1</v>
      </c>
      <c r="X83" s="9">
        <v>1</v>
      </c>
      <c r="Y83" s="9">
        <v>1</v>
      </c>
      <c r="Z83" s="9">
        <v>1</v>
      </c>
      <c r="AA83" s="9">
        <v>1</v>
      </c>
      <c r="AB83" s="9">
        <v>1</v>
      </c>
      <c r="AC83" s="4" t="s">
        <v>642</v>
      </c>
      <c r="AD83" s="9" t="s">
        <v>642</v>
      </c>
      <c r="AE83" s="9" t="s">
        <v>642</v>
      </c>
      <c r="AF83" s="7" t="s">
        <v>642</v>
      </c>
      <c r="AG83" s="7" t="s">
        <v>642</v>
      </c>
      <c r="AH83" s="7" t="s">
        <v>642</v>
      </c>
      <c r="AI83" s="7" t="s">
        <v>642</v>
      </c>
      <c r="AJ83" s="7" t="s">
        <v>642</v>
      </c>
      <c r="AK83" s="7" t="s">
        <v>642</v>
      </c>
      <c r="AL83" s="9" t="s">
        <v>642</v>
      </c>
      <c r="AM83" s="9" t="s">
        <v>642</v>
      </c>
    </row>
    <row r="84" spans="1:39">
      <c r="A84" s="4" t="s">
        <v>112</v>
      </c>
      <c r="B84" s="6">
        <v>634</v>
      </c>
      <c r="C84" s="9">
        <v>38.0276517952598</v>
      </c>
      <c r="D84" s="9">
        <v>501.96499644423102</v>
      </c>
      <c r="E84" s="7">
        <v>0.01</v>
      </c>
      <c r="F84" s="7">
        <v>2.9169999999999998</v>
      </c>
      <c r="G84" s="7">
        <v>0.01</v>
      </c>
      <c r="H84" s="7">
        <v>3.6573967146149302</v>
      </c>
      <c r="I84" s="7">
        <v>0.01</v>
      </c>
      <c r="J84" s="7">
        <v>3.1909999999999901</v>
      </c>
      <c r="K84" s="7">
        <v>0.01</v>
      </c>
      <c r="L84" s="7">
        <v>3.6573967146149302</v>
      </c>
      <c r="M84" s="9">
        <v>9.9999999999999797E-2</v>
      </c>
      <c r="N84" s="9">
        <v>9.9999999999999797E-2</v>
      </c>
      <c r="O84" s="9">
        <v>9.9999999999999797E-2</v>
      </c>
      <c r="P84" s="9">
        <v>9.9999999999999797E-2</v>
      </c>
      <c r="Q84" s="9">
        <v>9.9999999999999797E-2</v>
      </c>
      <c r="R84" s="9">
        <v>9.9999999999999797E-2</v>
      </c>
      <c r="S84" s="9">
        <v>9.9999999999999797E-2</v>
      </c>
      <c r="T84" s="9">
        <v>9.9999999999999797E-2</v>
      </c>
      <c r="U84" s="9">
        <v>1</v>
      </c>
      <c r="V84" s="9">
        <v>1</v>
      </c>
      <c r="W84" s="9">
        <v>1</v>
      </c>
      <c r="X84" s="9">
        <v>1</v>
      </c>
      <c r="Y84" s="9">
        <v>1</v>
      </c>
      <c r="Z84" s="9">
        <v>1</v>
      </c>
      <c r="AA84" s="9">
        <v>1</v>
      </c>
      <c r="AB84" s="9">
        <v>1</v>
      </c>
      <c r="AC84" s="4" t="s">
        <v>642</v>
      </c>
      <c r="AD84" s="9" t="s">
        <v>642</v>
      </c>
      <c r="AE84" s="9" t="s">
        <v>642</v>
      </c>
      <c r="AF84" s="7" t="s">
        <v>642</v>
      </c>
      <c r="AG84" s="7" t="s">
        <v>642</v>
      </c>
      <c r="AH84" s="7" t="s">
        <v>642</v>
      </c>
      <c r="AI84" s="7" t="s">
        <v>642</v>
      </c>
      <c r="AJ84" s="7" t="s">
        <v>642</v>
      </c>
      <c r="AK84" s="7" t="s">
        <v>642</v>
      </c>
      <c r="AL84" s="9" t="s">
        <v>642</v>
      </c>
      <c r="AM84" s="9" t="s">
        <v>642</v>
      </c>
    </row>
    <row r="85" spans="1:39">
      <c r="A85" s="4" t="s">
        <v>113</v>
      </c>
      <c r="B85" s="6">
        <v>699</v>
      </c>
      <c r="C85" s="9">
        <v>60.1500399868793</v>
      </c>
      <c r="D85" s="9">
        <v>1491.72094578376</v>
      </c>
      <c r="E85" s="7">
        <v>2.0775999999999999</v>
      </c>
      <c r="F85" s="7">
        <v>2.601</v>
      </c>
      <c r="G85" s="7">
        <v>2.6</v>
      </c>
      <c r="H85" s="7">
        <v>11.5044389003757</v>
      </c>
      <c r="I85" s="7">
        <v>2.2484000000000002</v>
      </c>
      <c r="J85" s="7">
        <v>2.6230000000000002</v>
      </c>
      <c r="K85" s="7">
        <v>2.6</v>
      </c>
      <c r="L85" s="7">
        <v>11.5044389003757</v>
      </c>
      <c r="M85" s="9">
        <v>0.40000000596046398</v>
      </c>
      <c r="N85" s="9">
        <v>0.40000000596046398</v>
      </c>
      <c r="O85" s="9">
        <v>0.40000000596046398</v>
      </c>
      <c r="P85" s="9">
        <v>0.40000000596046398</v>
      </c>
      <c r="Q85" s="9">
        <v>0.40000000596046398</v>
      </c>
      <c r="R85" s="9">
        <v>0.40000000596046398</v>
      </c>
      <c r="S85" s="9">
        <v>0.40000000596046398</v>
      </c>
      <c r="T85" s="9">
        <v>0.40000000596046398</v>
      </c>
      <c r="U85" s="9">
        <v>1</v>
      </c>
      <c r="V85" s="9">
        <v>1</v>
      </c>
      <c r="W85" s="9">
        <v>1</v>
      </c>
      <c r="X85" s="9">
        <v>1</v>
      </c>
      <c r="Y85" s="9">
        <v>1</v>
      </c>
      <c r="Z85" s="9">
        <v>1</v>
      </c>
      <c r="AA85" s="9">
        <v>1</v>
      </c>
      <c r="AB85" s="9">
        <v>1</v>
      </c>
      <c r="AC85" s="4" t="s">
        <v>642</v>
      </c>
      <c r="AD85" s="9" t="s">
        <v>642</v>
      </c>
      <c r="AE85" s="9" t="s">
        <v>642</v>
      </c>
      <c r="AF85" s="7" t="s">
        <v>642</v>
      </c>
      <c r="AG85" s="7" t="s">
        <v>642</v>
      </c>
      <c r="AH85" s="7" t="s">
        <v>642</v>
      </c>
      <c r="AI85" s="7" t="s">
        <v>642</v>
      </c>
      <c r="AJ85" s="7" t="s">
        <v>642</v>
      </c>
      <c r="AK85" s="7" t="s">
        <v>642</v>
      </c>
      <c r="AL85" s="9" t="s">
        <v>642</v>
      </c>
      <c r="AM85" s="9" t="s">
        <v>642</v>
      </c>
    </row>
    <row r="86" spans="1:39">
      <c r="A86" s="4" t="s">
        <v>114</v>
      </c>
      <c r="B86" s="6">
        <v>159</v>
      </c>
      <c r="C86" s="9">
        <v>13.6675780090193</v>
      </c>
      <c r="D86" s="9">
        <v>173.578238107662</v>
      </c>
      <c r="E86" s="7">
        <v>1.99999999999999E-2</v>
      </c>
      <c r="F86" s="7">
        <v>2.1989999999999998</v>
      </c>
      <c r="G86" s="7">
        <v>9.9999999999999898E-3</v>
      </c>
      <c r="H86" s="7">
        <v>3.67914598840953E-3</v>
      </c>
      <c r="I86" s="7">
        <v>9.9999999999999898E-3</v>
      </c>
      <c r="J86" s="7">
        <v>2.1039999999999899</v>
      </c>
      <c r="K86" s="7">
        <v>9.9999999999999898E-3</v>
      </c>
      <c r="L86" s="7">
        <v>3.67914598840953E-3</v>
      </c>
      <c r="M86" s="9">
        <v>0.1</v>
      </c>
      <c r="N86" s="9">
        <v>0.1</v>
      </c>
      <c r="O86" s="9">
        <v>0.1</v>
      </c>
      <c r="P86" s="9">
        <v>0.1</v>
      </c>
      <c r="Q86" s="9">
        <v>0.1</v>
      </c>
      <c r="R86" s="9">
        <v>0.1</v>
      </c>
      <c r="S86" s="9">
        <v>0.1</v>
      </c>
      <c r="T86" s="9">
        <v>0.1</v>
      </c>
      <c r="U86" s="9">
        <v>1</v>
      </c>
      <c r="V86" s="9">
        <v>1</v>
      </c>
      <c r="W86" s="9">
        <v>1</v>
      </c>
      <c r="X86" s="9">
        <v>1</v>
      </c>
      <c r="Y86" s="9">
        <v>1</v>
      </c>
      <c r="Z86" s="9">
        <v>1</v>
      </c>
      <c r="AA86" s="9">
        <v>1</v>
      </c>
      <c r="AB86" s="9">
        <v>1</v>
      </c>
      <c r="AC86" s="4" t="s">
        <v>642</v>
      </c>
      <c r="AD86" s="9" t="s">
        <v>642</v>
      </c>
      <c r="AE86" s="9" t="s">
        <v>642</v>
      </c>
      <c r="AF86" s="7" t="s">
        <v>642</v>
      </c>
      <c r="AG86" s="7" t="s">
        <v>642</v>
      </c>
      <c r="AH86" s="7" t="s">
        <v>642</v>
      </c>
      <c r="AI86" s="7" t="s">
        <v>642</v>
      </c>
      <c r="AJ86" s="7" t="s">
        <v>642</v>
      </c>
      <c r="AK86" s="7" t="s">
        <v>642</v>
      </c>
      <c r="AL86" s="9" t="s">
        <v>642</v>
      </c>
      <c r="AM86" s="9" t="s">
        <v>642</v>
      </c>
    </row>
    <row r="87" spans="1:39">
      <c r="A87" s="4" t="s">
        <v>115</v>
      </c>
      <c r="B87" s="6">
        <v>341</v>
      </c>
      <c r="C87" s="9">
        <v>111.053369005788</v>
      </c>
      <c r="D87" s="9">
        <v>1277.1137435665601</v>
      </c>
      <c r="E87" s="7">
        <v>7.5199999999999898</v>
      </c>
      <c r="F87" s="7">
        <v>5.6019999999999897</v>
      </c>
      <c r="G87" s="7">
        <v>6.9999999999999902</v>
      </c>
      <c r="H87" s="7">
        <v>4.1068239149264203</v>
      </c>
      <c r="I87" s="7">
        <v>7.4899999999999904</v>
      </c>
      <c r="J87" s="7">
        <v>5.5829999999999904</v>
      </c>
      <c r="K87" s="7">
        <v>6.9999999999999902</v>
      </c>
      <c r="L87" s="7">
        <v>4.1068239149264203</v>
      </c>
      <c r="M87" s="9">
        <v>2.6780976488977901E-2</v>
      </c>
      <c r="N87" s="9">
        <v>2.6780976488977901E-2</v>
      </c>
      <c r="O87" s="9">
        <v>2.6780976488977901E-2</v>
      </c>
      <c r="P87" s="9">
        <v>2.6780976488977901E-2</v>
      </c>
      <c r="Q87" s="9">
        <v>2.6780976488977901E-2</v>
      </c>
      <c r="R87" s="9">
        <v>2.6780976488977901E-2</v>
      </c>
      <c r="S87" s="9">
        <v>2.6780976488977901E-2</v>
      </c>
      <c r="T87" s="9">
        <v>2.6780976488977901E-2</v>
      </c>
      <c r="U87" s="9">
        <v>1</v>
      </c>
      <c r="V87" s="9">
        <v>1</v>
      </c>
      <c r="W87" s="9">
        <v>1</v>
      </c>
      <c r="X87" s="9">
        <v>1</v>
      </c>
      <c r="Y87" s="9">
        <v>1</v>
      </c>
      <c r="Z87" s="9">
        <v>1</v>
      </c>
      <c r="AA87" s="9">
        <v>1</v>
      </c>
      <c r="AB87" s="9">
        <v>1</v>
      </c>
      <c r="AC87" s="4" t="s">
        <v>115</v>
      </c>
      <c r="AD87" s="9">
        <v>111.053369005788</v>
      </c>
      <c r="AE87" s="9">
        <v>1277.1137435665601</v>
      </c>
      <c r="AF87" s="7">
        <v>7</v>
      </c>
      <c r="AG87" s="7">
        <v>7</v>
      </c>
      <c r="AH87" s="7">
        <v>7</v>
      </c>
      <c r="AI87" s="7">
        <v>7</v>
      </c>
      <c r="AJ87" s="7">
        <v>7</v>
      </c>
      <c r="AK87" s="7">
        <v>7</v>
      </c>
      <c r="AL87" s="9">
        <v>0</v>
      </c>
      <c r="AM87" s="9">
        <v>1</v>
      </c>
    </row>
    <row r="88" spans="1:39">
      <c r="A88" s="4" t="s">
        <v>116</v>
      </c>
      <c r="B88" s="6">
        <v>48</v>
      </c>
      <c r="C88" s="9">
        <v>45.1869538824674</v>
      </c>
      <c r="D88" s="9">
        <v>519.64996964837496</v>
      </c>
      <c r="E88" s="7">
        <v>4.8699999999999903</v>
      </c>
      <c r="F88" s="7">
        <v>1.1829999999999901</v>
      </c>
      <c r="G88" s="7">
        <v>2.9999999999999898</v>
      </c>
      <c r="H88" s="7">
        <v>0.67799810405356797</v>
      </c>
      <c r="I88" s="7">
        <v>5.2499999999999902</v>
      </c>
      <c r="J88" s="7">
        <v>1.16899999999999</v>
      </c>
      <c r="K88" s="7">
        <v>2.9999999999999898</v>
      </c>
      <c r="L88" s="7">
        <v>0.67799810405356797</v>
      </c>
      <c r="M88" s="9">
        <v>0</v>
      </c>
      <c r="N88" s="9">
        <v>0</v>
      </c>
      <c r="O88" s="9">
        <v>0</v>
      </c>
      <c r="P88" s="9">
        <v>0</v>
      </c>
      <c r="Q88" s="9">
        <v>0</v>
      </c>
      <c r="R88" s="9">
        <v>0</v>
      </c>
      <c r="S88" s="9">
        <v>0</v>
      </c>
      <c r="T88" s="9">
        <v>0</v>
      </c>
      <c r="U88" s="9">
        <v>1</v>
      </c>
      <c r="V88" s="9">
        <v>1</v>
      </c>
      <c r="W88" s="9">
        <v>1</v>
      </c>
      <c r="X88" s="9">
        <v>1</v>
      </c>
      <c r="Y88" s="9">
        <v>1</v>
      </c>
      <c r="Z88" s="9">
        <v>1</v>
      </c>
      <c r="AA88" s="9">
        <v>1</v>
      </c>
      <c r="AB88" s="9">
        <v>1</v>
      </c>
      <c r="AC88" s="4" t="s">
        <v>116</v>
      </c>
      <c r="AD88" s="9">
        <v>45.186953882469702</v>
      </c>
      <c r="AE88" s="9">
        <v>519.64996964840202</v>
      </c>
      <c r="AF88" s="7">
        <v>3</v>
      </c>
      <c r="AG88" s="7">
        <v>3</v>
      </c>
      <c r="AH88" s="7">
        <v>3</v>
      </c>
      <c r="AI88" s="7">
        <v>3</v>
      </c>
      <c r="AJ88" s="7">
        <v>3</v>
      </c>
      <c r="AK88" s="7">
        <v>3</v>
      </c>
      <c r="AL88" s="9">
        <v>0</v>
      </c>
      <c r="AM88" s="9">
        <v>1</v>
      </c>
    </row>
    <row r="89" spans="1:39">
      <c r="A89" s="4" t="s">
        <v>117</v>
      </c>
      <c r="B89" s="6">
        <v>49</v>
      </c>
      <c r="C89" s="9">
        <v>97.650878857899997</v>
      </c>
      <c r="D89" s="9">
        <v>1435.4679005856999</v>
      </c>
      <c r="E89" s="7">
        <v>1.68</v>
      </c>
      <c r="F89" s="7">
        <v>5.7439999999999998</v>
      </c>
      <c r="G89" s="7">
        <v>6.6839630535546704</v>
      </c>
      <c r="H89" s="7">
        <v>4.3909872791926796</v>
      </c>
      <c r="I89" s="7">
        <v>1.6199999999999899</v>
      </c>
      <c r="J89" s="7">
        <v>5.6769999999999898</v>
      </c>
      <c r="K89" s="7">
        <v>6.6839630535546704</v>
      </c>
      <c r="L89" s="7">
        <v>4.3909872791926796</v>
      </c>
      <c r="M89" s="9">
        <v>0.372644375241314</v>
      </c>
      <c r="N89" s="9">
        <v>5.4670599752891E-2</v>
      </c>
      <c r="O89" s="9">
        <v>5.36035483441447E-2</v>
      </c>
      <c r="P89" s="9">
        <v>7.4632332599074799E-2</v>
      </c>
      <c r="Q89" s="9">
        <v>0.372644375241314</v>
      </c>
      <c r="R89" s="9">
        <v>5.4670599752891E-2</v>
      </c>
      <c r="S89" s="9">
        <v>5.36035483441447E-2</v>
      </c>
      <c r="T89" s="9">
        <v>7.4632332599074799E-2</v>
      </c>
      <c r="U89" s="9">
        <v>0.89285714285714501</v>
      </c>
      <c r="V89" s="9">
        <v>1</v>
      </c>
      <c r="W89" s="9">
        <v>1</v>
      </c>
      <c r="X89" s="9">
        <v>1</v>
      </c>
      <c r="Y89" s="9">
        <v>0.89285714285714501</v>
      </c>
      <c r="Z89" s="9">
        <v>1</v>
      </c>
      <c r="AA89" s="9">
        <v>1</v>
      </c>
      <c r="AB89" s="9">
        <v>1</v>
      </c>
      <c r="AC89" s="4" t="s">
        <v>117</v>
      </c>
      <c r="AD89" s="9">
        <v>97.650878857899997</v>
      </c>
      <c r="AE89" s="9">
        <v>1435.4679005856999</v>
      </c>
      <c r="AF89" s="7">
        <v>6</v>
      </c>
      <c r="AG89" s="7">
        <v>6</v>
      </c>
      <c r="AH89" s="7">
        <v>6</v>
      </c>
      <c r="AI89" s="7">
        <v>6</v>
      </c>
      <c r="AJ89" s="7">
        <v>6</v>
      </c>
      <c r="AK89" s="7">
        <v>6</v>
      </c>
      <c r="AL89" s="9">
        <v>0.10000000149011599</v>
      </c>
      <c r="AM89" s="9">
        <v>1</v>
      </c>
    </row>
    <row r="90" spans="1:39">
      <c r="A90" s="4" t="s">
        <v>118</v>
      </c>
      <c r="B90" s="6">
        <v>700</v>
      </c>
      <c r="C90" s="9">
        <v>35.543492630753903</v>
      </c>
      <c r="D90" s="9">
        <v>398.10826591496499</v>
      </c>
      <c r="E90" s="7">
        <v>0.33838000000000001</v>
      </c>
      <c r="F90" s="7">
        <v>0.31899999999999901</v>
      </c>
      <c r="G90" s="7">
        <v>0.4</v>
      </c>
      <c r="H90" s="7">
        <v>0.393093526042263</v>
      </c>
      <c r="I90" s="7">
        <v>0.34784999999999999</v>
      </c>
      <c r="J90" s="7">
        <v>0.31899999999999901</v>
      </c>
      <c r="K90" s="7">
        <v>0.4</v>
      </c>
      <c r="L90" s="7">
        <v>0.393093526042263</v>
      </c>
      <c r="M90" s="9">
        <v>0.1</v>
      </c>
      <c r="N90" s="9">
        <v>0.1</v>
      </c>
      <c r="O90" s="9">
        <v>0.1</v>
      </c>
      <c r="P90" s="9">
        <v>0.1</v>
      </c>
      <c r="Q90" s="9">
        <v>0.1</v>
      </c>
      <c r="R90" s="9">
        <v>0.1</v>
      </c>
      <c r="S90" s="9">
        <v>0.1</v>
      </c>
      <c r="T90" s="9">
        <v>0.1</v>
      </c>
      <c r="U90" s="9">
        <v>1</v>
      </c>
      <c r="V90" s="9">
        <v>1</v>
      </c>
      <c r="W90" s="9">
        <v>1</v>
      </c>
      <c r="X90" s="9">
        <v>1</v>
      </c>
      <c r="Y90" s="9">
        <v>1</v>
      </c>
      <c r="Z90" s="9">
        <v>1</v>
      </c>
      <c r="AA90" s="9">
        <v>1</v>
      </c>
      <c r="AB90" s="9">
        <v>1</v>
      </c>
      <c r="AC90" s="4" t="s">
        <v>119</v>
      </c>
      <c r="AD90" s="9">
        <v>32.522706590177101</v>
      </c>
      <c r="AE90" s="9">
        <v>413.093854901508</v>
      </c>
      <c r="AF90" s="7">
        <v>1</v>
      </c>
      <c r="AG90" s="7">
        <v>1</v>
      </c>
      <c r="AH90" s="7">
        <v>1</v>
      </c>
      <c r="AI90" s="7">
        <v>1</v>
      </c>
      <c r="AJ90" s="7">
        <v>1</v>
      </c>
      <c r="AK90" s="7">
        <v>1</v>
      </c>
      <c r="AL90" s="9">
        <v>0</v>
      </c>
      <c r="AM90" s="9">
        <v>1</v>
      </c>
    </row>
    <row r="91" spans="1:39">
      <c r="A91" s="4" t="s">
        <v>120</v>
      </c>
      <c r="B91" s="6">
        <v>160</v>
      </c>
      <c r="C91" s="9">
        <v>34.739521103871397</v>
      </c>
      <c r="D91" s="9">
        <v>430.77004843592999</v>
      </c>
      <c r="E91" s="7">
        <v>2.2360999999999999E-2</v>
      </c>
      <c r="F91" s="7">
        <v>3.3179999999999898</v>
      </c>
      <c r="G91" s="7">
        <v>0.01</v>
      </c>
      <c r="H91" s="7">
        <v>2.71502160620949E-2</v>
      </c>
      <c r="I91" s="7">
        <v>0.02</v>
      </c>
      <c r="J91" s="7">
        <v>3.2650000000000001</v>
      </c>
      <c r="K91" s="7">
        <v>0.01</v>
      </c>
      <c r="L91" s="7">
        <v>2.71502160620949E-2</v>
      </c>
      <c r="M91" s="9">
        <v>0.1</v>
      </c>
      <c r="N91" s="9">
        <v>0.1</v>
      </c>
      <c r="O91" s="9">
        <v>0.1</v>
      </c>
      <c r="P91" s="9">
        <v>0.1</v>
      </c>
      <c r="Q91" s="9">
        <v>0.1</v>
      </c>
      <c r="R91" s="9">
        <v>0.1</v>
      </c>
      <c r="S91" s="9">
        <v>0.1</v>
      </c>
      <c r="T91" s="9">
        <v>0.1</v>
      </c>
      <c r="U91" s="9">
        <v>1</v>
      </c>
      <c r="V91" s="9">
        <v>1</v>
      </c>
      <c r="W91" s="9">
        <v>1</v>
      </c>
      <c r="X91" s="9">
        <v>1</v>
      </c>
      <c r="Y91" s="9">
        <v>1</v>
      </c>
      <c r="Z91" s="9">
        <v>1</v>
      </c>
      <c r="AA91" s="9">
        <v>1</v>
      </c>
      <c r="AB91" s="9">
        <v>1</v>
      </c>
      <c r="AC91" s="4" t="s">
        <v>642</v>
      </c>
      <c r="AD91" s="9" t="s">
        <v>642</v>
      </c>
      <c r="AE91" s="9" t="s">
        <v>642</v>
      </c>
      <c r="AF91" s="7" t="s">
        <v>642</v>
      </c>
      <c r="AG91" s="7" t="s">
        <v>642</v>
      </c>
      <c r="AH91" s="7" t="s">
        <v>642</v>
      </c>
      <c r="AI91" s="7" t="s">
        <v>642</v>
      </c>
      <c r="AJ91" s="7" t="s">
        <v>642</v>
      </c>
      <c r="AK91" s="7" t="s">
        <v>642</v>
      </c>
      <c r="AL91" s="9" t="s">
        <v>642</v>
      </c>
      <c r="AM91" s="9" t="s">
        <v>642</v>
      </c>
    </row>
    <row r="92" spans="1:39">
      <c r="A92" s="4" t="s">
        <v>121</v>
      </c>
      <c r="B92" s="6">
        <v>701</v>
      </c>
      <c r="C92" s="9">
        <v>62.750617211248397</v>
      </c>
      <c r="D92" s="9">
        <v>628.95046721174106</v>
      </c>
      <c r="E92" s="7">
        <v>0.1</v>
      </c>
      <c r="F92" s="7">
        <v>9.1999999999999998E-2</v>
      </c>
      <c r="G92" s="7">
        <v>0.01</v>
      </c>
      <c r="H92" s="7">
        <v>1.2576215191717E-2</v>
      </c>
      <c r="I92" s="7">
        <v>0.1</v>
      </c>
      <c r="J92" s="7">
        <v>9.0999999999999998E-2</v>
      </c>
      <c r="K92" s="7">
        <v>0.01</v>
      </c>
      <c r="L92" s="7">
        <v>1.2576215191717E-2</v>
      </c>
      <c r="M92" s="9">
        <v>0.1</v>
      </c>
      <c r="N92" s="9">
        <v>0.1</v>
      </c>
      <c r="O92" s="9">
        <v>0.1</v>
      </c>
      <c r="P92" s="9">
        <v>0.1</v>
      </c>
      <c r="Q92" s="9">
        <v>0.1</v>
      </c>
      <c r="R92" s="9">
        <v>0.1</v>
      </c>
      <c r="S92" s="9">
        <v>0.1</v>
      </c>
      <c r="T92" s="9">
        <v>0.1</v>
      </c>
      <c r="U92" s="9">
        <v>1</v>
      </c>
      <c r="V92" s="9">
        <v>1</v>
      </c>
      <c r="W92" s="9">
        <v>1</v>
      </c>
      <c r="X92" s="9">
        <v>1</v>
      </c>
      <c r="Y92" s="9">
        <v>1</v>
      </c>
      <c r="Z92" s="9">
        <v>1</v>
      </c>
      <c r="AA92" s="9">
        <v>1</v>
      </c>
      <c r="AB92" s="9">
        <v>1</v>
      </c>
      <c r="AC92" s="4" t="s">
        <v>642</v>
      </c>
      <c r="AD92" s="9" t="s">
        <v>642</v>
      </c>
      <c r="AE92" s="9" t="s">
        <v>642</v>
      </c>
      <c r="AF92" s="7" t="s">
        <v>642</v>
      </c>
      <c r="AG92" s="7" t="s">
        <v>642</v>
      </c>
      <c r="AH92" s="7" t="s">
        <v>642</v>
      </c>
      <c r="AI92" s="7" t="s">
        <v>642</v>
      </c>
      <c r="AJ92" s="7" t="s">
        <v>642</v>
      </c>
      <c r="AK92" s="7" t="s">
        <v>642</v>
      </c>
      <c r="AL92" s="9" t="s">
        <v>642</v>
      </c>
      <c r="AM92" s="9" t="s">
        <v>642</v>
      </c>
    </row>
    <row r="93" spans="1:39">
      <c r="A93" s="4" t="s">
        <v>122</v>
      </c>
      <c r="B93" s="6">
        <v>86</v>
      </c>
      <c r="C93" s="9">
        <v>65.133307512660707</v>
      </c>
      <c r="D93" s="9">
        <v>742.51968079794699</v>
      </c>
      <c r="E93" s="7">
        <v>0.97123999999999899</v>
      </c>
      <c r="F93" s="7">
        <v>0.869999999999999</v>
      </c>
      <c r="G93" s="7">
        <v>0.69999999999999896</v>
      </c>
      <c r="H93" s="7">
        <v>2.28348005914525</v>
      </c>
      <c r="I93" s="7">
        <v>0.88232999999999895</v>
      </c>
      <c r="J93" s="7">
        <v>1.0959999999999901</v>
      </c>
      <c r="K93" s="7">
        <v>0.69999999999999896</v>
      </c>
      <c r="L93" s="7">
        <v>2.28348005914525</v>
      </c>
      <c r="M93" s="9">
        <v>0.1</v>
      </c>
      <c r="N93" s="9">
        <v>0.1</v>
      </c>
      <c r="O93" s="9">
        <v>0.1</v>
      </c>
      <c r="P93" s="9">
        <v>0.1</v>
      </c>
      <c r="Q93" s="9">
        <v>0.1</v>
      </c>
      <c r="R93" s="9">
        <v>0.1</v>
      </c>
      <c r="S93" s="9">
        <v>0.1</v>
      </c>
      <c r="T93" s="9">
        <v>0.1</v>
      </c>
      <c r="U93" s="9">
        <v>1</v>
      </c>
      <c r="V93" s="9">
        <v>1</v>
      </c>
      <c r="W93" s="9">
        <v>1</v>
      </c>
      <c r="X93" s="9">
        <v>1</v>
      </c>
      <c r="Y93" s="9">
        <v>1</v>
      </c>
      <c r="Z93" s="9">
        <v>1</v>
      </c>
      <c r="AA93" s="9">
        <v>1</v>
      </c>
      <c r="AB93" s="9">
        <v>1</v>
      </c>
      <c r="AC93" s="4" t="s">
        <v>122</v>
      </c>
      <c r="AD93" s="9">
        <v>65.133307512660707</v>
      </c>
      <c r="AE93" s="9">
        <v>742.51968079794699</v>
      </c>
      <c r="AF93" s="7">
        <v>0.69999998807907104</v>
      </c>
      <c r="AG93" s="7">
        <v>0.69999998807907104</v>
      </c>
      <c r="AH93" s="7">
        <v>0.69999998807907104</v>
      </c>
      <c r="AI93" s="7">
        <v>0.69999998807907104</v>
      </c>
      <c r="AJ93" s="7">
        <v>0.69999998807907104</v>
      </c>
      <c r="AK93" s="7">
        <v>0.69999998807907104</v>
      </c>
      <c r="AL93" s="9">
        <v>0</v>
      </c>
      <c r="AM93" s="9">
        <v>1</v>
      </c>
    </row>
    <row r="94" spans="1:39">
      <c r="A94" s="4" t="s">
        <v>123</v>
      </c>
      <c r="B94" s="6">
        <v>131</v>
      </c>
      <c r="C94" s="9">
        <v>43.711874252249302</v>
      </c>
      <c r="D94" s="9">
        <v>439.113318286089</v>
      </c>
      <c r="E94" s="7">
        <v>0.1</v>
      </c>
      <c r="F94" s="7">
        <v>5.8999999999999997E-2</v>
      </c>
      <c r="G94" s="7">
        <v>0.01</v>
      </c>
      <c r="H94" s="7">
        <v>8.6831000000000005E-2</v>
      </c>
      <c r="I94" s="7">
        <v>0.1</v>
      </c>
      <c r="J94" s="7">
        <v>0.13600000000000001</v>
      </c>
      <c r="K94" s="7">
        <v>0.01</v>
      </c>
      <c r="L94" s="7">
        <v>8.6831000000000005E-2</v>
      </c>
      <c r="M94" s="9">
        <v>0.1</v>
      </c>
      <c r="N94" s="9">
        <v>0.1</v>
      </c>
      <c r="O94" s="9">
        <v>0.1</v>
      </c>
      <c r="P94" s="9">
        <v>0.1</v>
      </c>
      <c r="Q94" s="9">
        <v>0.1</v>
      </c>
      <c r="R94" s="9">
        <v>0.1</v>
      </c>
      <c r="S94" s="9">
        <v>0.1</v>
      </c>
      <c r="T94" s="9">
        <v>0.1</v>
      </c>
      <c r="U94" s="9">
        <v>1</v>
      </c>
      <c r="V94" s="9">
        <v>1</v>
      </c>
      <c r="W94" s="9">
        <v>1</v>
      </c>
      <c r="X94" s="9">
        <v>1</v>
      </c>
      <c r="Y94" s="9">
        <v>1</v>
      </c>
      <c r="Z94" s="9">
        <v>1</v>
      </c>
      <c r="AA94" s="9">
        <v>1</v>
      </c>
      <c r="AB94" s="9">
        <v>1</v>
      </c>
      <c r="AC94" s="4" t="s">
        <v>124</v>
      </c>
      <c r="AD94" s="9">
        <v>43.711874252253502</v>
      </c>
      <c r="AE94" s="9">
        <v>439.113318286131</v>
      </c>
      <c r="AF94" s="7">
        <v>0.10000000149011599</v>
      </c>
      <c r="AG94" s="7">
        <v>0.10000000149011599</v>
      </c>
      <c r="AH94" s="7">
        <v>0.10000000149011599</v>
      </c>
      <c r="AI94" s="7">
        <v>0.10000000149011599</v>
      </c>
      <c r="AJ94" s="7">
        <v>0.10000000149011599</v>
      </c>
      <c r="AK94" s="7">
        <v>0.10000000149011599</v>
      </c>
      <c r="AL94" s="9">
        <v>0</v>
      </c>
      <c r="AM94" s="9">
        <v>1</v>
      </c>
    </row>
    <row r="95" spans="1:39">
      <c r="A95" s="4" t="s">
        <v>125</v>
      </c>
      <c r="B95" s="6">
        <v>133</v>
      </c>
      <c r="C95" s="9">
        <v>21.8983737159516</v>
      </c>
      <c r="D95" s="9">
        <v>219.98296142576399</v>
      </c>
      <c r="E95" s="7">
        <v>0.1</v>
      </c>
      <c r="F95" s="7">
        <v>0.20199999999999901</v>
      </c>
      <c r="G95" s="7">
        <v>9.9999999999999898E-3</v>
      </c>
      <c r="H95" s="7">
        <v>8.6830999999999894E-2</v>
      </c>
      <c r="I95" s="7">
        <v>0.1</v>
      </c>
      <c r="J95" s="7">
        <v>0.28699999999999998</v>
      </c>
      <c r="K95" s="7">
        <v>9.9999999999999898E-3</v>
      </c>
      <c r="L95" s="7">
        <v>8.6830999999999894E-2</v>
      </c>
      <c r="M95" s="9">
        <v>0.1</v>
      </c>
      <c r="N95" s="9">
        <v>0.1</v>
      </c>
      <c r="O95" s="9">
        <v>0.1</v>
      </c>
      <c r="P95" s="9">
        <v>0.1</v>
      </c>
      <c r="Q95" s="9">
        <v>0.1</v>
      </c>
      <c r="R95" s="9">
        <v>0.1</v>
      </c>
      <c r="S95" s="9">
        <v>0.1</v>
      </c>
      <c r="T95" s="9">
        <v>0.1</v>
      </c>
      <c r="U95" s="9">
        <v>1</v>
      </c>
      <c r="V95" s="9">
        <v>1</v>
      </c>
      <c r="W95" s="9">
        <v>1</v>
      </c>
      <c r="X95" s="9">
        <v>1</v>
      </c>
      <c r="Y95" s="9">
        <v>1</v>
      </c>
      <c r="Z95" s="9">
        <v>1</v>
      </c>
      <c r="AA95" s="9">
        <v>1</v>
      </c>
      <c r="AB95" s="9">
        <v>1</v>
      </c>
      <c r="AC95" s="4" t="s">
        <v>126</v>
      </c>
      <c r="AD95" s="9">
        <v>21.898373715953699</v>
      </c>
      <c r="AE95" s="9">
        <v>219.98296142578499</v>
      </c>
      <c r="AF95" s="7">
        <v>0.10000000149011599</v>
      </c>
      <c r="AG95" s="7">
        <v>0.10000000149011599</v>
      </c>
      <c r="AH95" s="7">
        <v>0.10000000149011599</v>
      </c>
      <c r="AI95" s="7">
        <v>0.10000000149011599</v>
      </c>
      <c r="AJ95" s="7">
        <v>0.10000000149011599</v>
      </c>
      <c r="AK95" s="7">
        <v>0.10000000149011599</v>
      </c>
      <c r="AL95" s="9">
        <v>0</v>
      </c>
      <c r="AM95" s="9">
        <v>1</v>
      </c>
    </row>
    <row r="96" spans="1:39">
      <c r="A96" s="4" t="s">
        <v>127</v>
      </c>
      <c r="B96" s="6">
        <v>132</v>
      </c>
      <c r="C96" s="9">
        <v>51.443074748618201</v>
      </c>
      <c r="D96" s="9">
        <v>752.04744153964202</v>
      </c>
      <c r="E96" s="7">
        <v>1.4545999999999999</v>
      </c>
      <c r="F96" s="7">
        <v>2.0019999999999998</v>
      </c>
      <c r="G96" s="7">
        <v>1.3</v>
      </c>
      <c r="H96" s="7">
        <v>0.29899999999999999</v>
      </c>
      <c r="I96" s="7">
        <v>1.4452</v>
      </c>
      <c r="J96" s="7">
        <v>1.907</v>
      </c>
      <c r="K96" s="7">
        <v>1.3</v>
      </c>
      <c r="L96" s="7">
        <v>0.29899999999999999</v>
      </c>
      <c r="M96" s="9">
        <v>9.99999999999997E-2</v>
      </c>
      <c r="N96" s="9">
        <v>9.99999999999997E-2</v>
      </c>
      <c r="O96" s="9">
        <v>9.99999999999997E-2</v>
      </c>
      <c r="P96" s="9">
        <v>9.99999999999997E-2</v>
      </c>
      <c r="Q96" s="9">
        <v>9.99999999999997E-2</v>
      </c>
      <c r="R96" s="9">
        <v>9.99999999999997E-2</v>
      </c>
      <c r="S96" s="9">
        <v>9.99999999999997E-2</v>
      </c>
      <c r="T96" s="9">
        <v>9.99999999999997E-2</v>
      </c>
      <c r="U96" s="9">
        <v>1</v>
      </c>
      <c r="V96" s="9">
        <v>1</v>
      </c>
      <c r="W96" s="9">
        <v>1</v>
      </c>
      <c r="X96" s="9">
        <v>1</v>
      </c>
      <c r="Y96" s="9">
        <v>1</v>
      </c>
      <c r="Z96" s="9">
        <v>1</v>
      </c>
      <c r="AA96" s="9">
        <v>1</v>
      </c>
      <c r="AB96" s="9">
        <v>1</v>
      </c>
      <c r="AC96" s="4" t="s">
        <v>128</v>
      </c>
      <c r="AD96" s="9">
        <v>51.443074748618201</v>
      </c>
      <c r="AE96" s="9">
        <v>752.04744153964202</v>
      </c>
      <c r="AF96" s="7">
        <v>1.25</v>
      </c>
      <c r="AG96" s="7">
        <v>1.25</v>
      </c>
      <c r="AH96" s="7">
        <v>1.25</v>
      </c>
      <c r="AI96" s="7">
        <v>1.25</v>
      </c>
      <c r="AJ96" s="7">
        <v>1.25</v>
      </c>
      <c r="AK96" s="7">
        <v>1.25</v>
      </c>
      <c r="AL96" s="9">
        <v>0</v>
      </c>
      <c r="AM96" s="9">
        <v>1</v>
      </c>
    </row>
    <row r="97" spans="1:39">
      <c r="A97" s="4" t="s">
        <v>129</v>
      </c>
      <c r="B97" s="6">
        <v>383</v>
      </c>
      <c r="C97" s="9">
        <v>27.365957774761899</v>
      </c>
      <c r="D97" s="9">
        <v>240.03812326957799</v>
      </c>
      <c r="E97" s="7">
        <v>0.2</v>
      </c>
      <c r="F97" s="7">
        <v>0.25700000000000001</v>
      </c>
      <c r="G97" s="7">
        <v>0.59999999999999898</v>
      </c>
      <c r="H97" s="7">
        <v>0.63208109246003297</v>
      </c>
      <c r="I97" s="7">
        <v>0.2</v>
      </c>
      <c r="J97" s="7">
        <v>0.246</v>
      </c>
      <c r="K97" s="7">
        <v>0.59999999999999898</v>
      </c>
      <c r="L97" s="7">
        <v>0.63208109246003297</v>
      </c>
      <c r="M97" s="9">
        <v>9.9999999999999895E-2</v>
      </c>
      <c r="N97" s="9">
        <v>9.9999999999999895E-2</v>
      </c>
      <c r="O97" s="9">
        <v>9.9999999999999895E-2</v>
      </c>
      <c r="P97" s="9">
        <v>9.9999999999999895E-2</v>
      </c>
      <c r="Q97" s="9">
        <v>9.9999999999999895E-2</v>
      </c>
      <c r="R97" s="9">
        <v>9.9999999999999895E-2</v>
      </c>
      <c r="S97" s="9">
        <v>9.9999999999999895E-2</v>
      </c>
      <c r="T97" s="9">
        <v>9.9999999999999895E-2</v>
      </c>
      <c r="U97" s="9">
        <v>1</v>
      </c>
      <c r="V97" s="9">
        <v>1</v>
      </c>
      <c r="W97" s="9">
        <v>1</v>
      </c>
      <c r="X97" s="9">
        <v>1</v>
      </c>
      <c r="Y97" s="9">
        <v>1</v>
      </c>
      <c r="Z97" s="9">
        <v>1</v>
      </c>
      <c r="AA97" s="9">
        <v>1</v>
      </c>
      <c r="AB97" s="9">
        <v>1</v>
      </c>
      <c r="AC97" s="4" t="s">
        <v>642</v>
      </c>
      <c r="AD97" s="9" t="s">
        <v>642</v>
      </c>
      <c r="AE97" s="9" t="s">
        <v>642</v>
      </c>
      <c r="AF97" s="7" t="s">
        <v>642</v>
      </c>
      <c r="AG97" s="7" t="s">
        <v>642</v>
      </c>
      <c r="AH97" s="7" t="s">
        <v>642</v>
      </c>
      <c r="AI97" s="7" t="s">
        <v>642</v>
      </c>
      <c r="AJ97" s="7" t="s">
        <v>642</v>
      </c>
      <c r="AK97" s="7" t="s">
        <v>642</v>
      </c>
      <c r="AL97" s="9" t="s">
        <v>642</v>
      </c>
      <c r="AM97" s="9" t="s">
        <v>642</v>
      </c>
    </row>
    <row r="98" spans="1:39">
      <c r="A98" s="4" t="s">
        <v>130</v>
      </c>
      <c r="B98" s="6">
        <v>134</v>
      </c>
      <c r="C98" s="9">
        <v>19.186469083413598</v>
      </c>
      <c r="D98" s="9">
        <v>280.48741364838799</v>
      </c>
      <c r="E98" s="7">
        <v>1.2775999999999901</v>
      </c>
      <c r="F98" s="7">
        <v>1.6799999999999899</v>
      </c>
      <c r="G98" s="7">
        <v>1.3</v>
      </c>
      <c r="H98" s="7">
        <v>0.28487000000000001</v>
      </c>
      <c r="I98" s="7">
        <v>1.31869999999999</v>
      </c>
      <c r="J98" s="7">
        <v>1.5980000000000001</v>
      </c>
      <c r="K98" s="7">
        <v>1.3</v>
      </c>
      <c r="L98" s="7">
        <v>0.28487000000000001</v>
      </c>
      <c r="M98" s="9">
        <v>9.9999999999999797E-2</v>
      </c>
      <c r="N98" s="9">
        <v>9.9999999999999797E-2</v>
      </c>
      <c r="O98" s="9">
        <v>9.9999999999999797E-2</v>
      </c>
      <c r="P98" s="9">
        <v>9.9999999999999797E-2</v>
      </c>
      <c r="Q98" s="9">
        <v>9.9999999999999797E-2</v>
      </c>
      <c r="R98" s="9">
        <v>9.9999999999999797E-2</v>
      </c>
      <c r="S98" s="9">
        <v>9.9999999999999797E-2</v>
      </c>
      <c r="T98" s="9">
        <v>9.9999999999999797E-2</v>
      </c>
      <c r="U98" s="9">
        <v>1</v>
      </c>
      <c r="V98" s="9">
        <v>1</v>
      </c>
      <c r="W98" s="9">
        <v>1</v>
      </c>
      <c r="X98" s="9">
        <v>1</v>
      </c>
      <c r="Y98" s="9">
        <v>1</v>
      </c>
      <c r="Z98" s="9">
        <v>1</v>
      </c>
      <c r="AA98" s="9">
        <v>1</v>
      </c>
      <c r="AB98" s="9">
        <v>1</v>
      </c>
      <c r="AC98" s="4" t="s">
        <v>131</v>
      </c>
      <c r="AD98" s="9">
        <v>19.186469083413598</v>
      </c>
      <c r="AE98" s="9">
        <v>280.48741364838799</v>
      </c>
      <c r="AF98" s="7">
        <v>1.25</v>
      </c>
      <c r="AG98" s="7">
        <v>1.25</v>
      </c>
      <c r="AH98" s="7">
        <v>1.25</v>
      </c>
      <c r="AI98" s="7">
        <v>1.25</v>
      </c>
      <c r="AJ98" s="7">
        <v>1.25</v>
      </c>
      <c r="AK98" s="7">
        <v>1.25</v>
      </c>
      <c r="AL98" s="9">
        <v>0</v>
      </c>
      <c r="AM98" s="9">
        <v>1</v>
      </c>
    </row>
    <row r="99" spans="1:39">
      <c r="A99" s="4" t="s">
        <v>132</v>
      </c>
      <c r="B99" s="6">
        <v>381</v>
      </c>
      <c r="C99" s="9">
        <v>28.484038208045</v>
      </c>
      <c r="D99" s="9">
        <v>416.40878123547799</v>
      </c>
      <c r="E99" s="7">
        <v>1.3818999999999999</v>
      </c>
      <c r="F99" s="7">
        <v>0.55100000000000005</v>
      </c>
      <c r="G99" s="7">
        <v>1.2999999999999901</v>
      </c>
      <c r="H99" s="7">
        <v>0.59440000000000004</v>
      </c>
      <c r="I99" s="7">
        <v>1.3818999999999999</v>
      </c>
      <c r="J99" s="7">
        <v>0.441999999999999</v>
      </c>
      <c r="K99" s="7">
        <v>1.2999999999999901</v>
      </c>
      <c r="L99" s="7">
        <v>0.59440000000000004</v>
      </c>
      <c r="M99" s="9">
        <v>9.9999999999999895E-2</v>
      </c>
      <c r="N99" s="9">
        <v>9.9999999999999895E-2</v>
      </c>
      <c r="O99" s="9">
        <v>9.9999999999999895E-2</v>
      </c>
      <c r="P99" s="9">
        <v>9.9999999999999895E-2</v>
      </c>
      <c r="Q99" s="9">
        <v>9.9999999999999895E-2</v>
      </c>
      <c r="R99" s="9">
        <v>9.9999999999999895E-2</v>
      </c>
      <c r="S99" s="9">
        <v>9.9999999999999895E-2</v>
      </c>
      <c r="T99" s="9">
        <v>9.9999999999999895E-2</v>
      </c>
      <c r="U99" s="9">
        <v>1</v>
      </c>
      <c r="V99" s="9">
        <v>1</v>
      </c>
      <c r="W99" s="9">
        <v>1</v>
      </c>
      <c r="X99" s="9">
        <v>1</v>
      </c>
      <c r="Y99" s="9">
        <v>1</v>
      </c>
      <c r="Z99" s="9">
        <v>1</v>
      </c>
      <c r="AA99" s="9">
        <v>1</v>
      </c>
      <c r="AB99" s="9">
        <v>1</v>
      </c>
      <c r="AC99" s="4" t="s">
        <v>133</v>
      </c>
      <c r="AD99" s="9">
        <v>28.484038208045</v>
      </c>
      <c r="AE99" s="9">
        <v>416.40878123547799</v>
      </c>
      <c r="AF99" s="7">
        <v>1.25</v>
      </c>
      <c r="AG99" s="7">
        <v>1.25</v>
      </c>
      <c r="AH99" s="7">
        <v>1.25</v>
      </c>
      <c r="AI99" s="7">
        <v>1.25</v>
      </c>
      <c r="AJ99" s="7">
        <v>1.25</v>
      </c>
      <c r="AK99" s="7">
        <v>1.25</v>
      </c>
      <c r="AL99" s="9">
        <v>0</v>
      </c>
      <c r="AM99" s="9">
        <v>1</v>
      </c>
    </row>
    <row r="100" spans="1:39">
      <c r="A100" s="4" t="s">
        <v>134</v>
      </c>
      <c r="B100" s="6">
        <v>717</v>
      </c>
      <c r="C100" s="9">
        <v>21.061183073948801</v>
      </c>
      <c r="D100" s="9">
        <v>277.67834164801599</v>
      </c>
      <c r="E100" s="7">
        <v>1.4830000000000001</v>
      </c>
      <c r="F100" s="7">
        <v>0.251</v>
      </c>
      <c r="G100" s="7">
        <v>1.8</v>
      </c>
      <c r="H100" s="7">
        <v>1.21916998331392</v>
      </c>
      <c r="I100" s="7" t="s">
        <v>642</v>
      </c>
      <c r="J100" s="7" t="s">
        <v>642</v>
      </c>
      <c r="K100" s="7" t="s">
        <v>642</v>
      </c>
      <c r="L100" s="7" t="s">
        <v>642</v>
      </c>
      <c r="M100" s="9">
        <v>9.9999999999999895E-2</v>
      </c>
      <c r="N100" s="9">
        <v>9.9999999999999895E-2</v>
      </c>
      <c r="O100" s="9">
        <v>9.9999999999999895E-2</v>
      </c>
      <c r="P100" s="9">
        <v>9.9999999999999895E-2</v>
      </c>
      <c r="Q100" s="9" t="s">
        <v>642</v>
      </c>
      <c r="R100" s="9" t="s">
        <v>642</v>
      </c>
      <c r="S100" s="9" t="s">
        <v>642</v>
      </c>
      <c r="T100" s="9" t="s">
        <v>642</v>
      </c>
      <c r="U100" s="9">
        <v>1</v>
      </c>
      <c r="V100" s="9">
        <v>1</v>
      </c>
      <c r="W100" s="9">
        <v>1</v>
      </c>
      <c r="X100" s="9">
        <v>1</v>
      </c>
      <c r="Y100" s="9" t="s">
        <v>642</v>
      </c>
      <c r="Z100" s="9" t="s">
        <v>642</v>
      </c>
      <c r="AA100" s="9" t="s">
        <v>642</v>
      </c>
      <c r="AB100" s="9" t="s">
        <v>642</v>
      </c>
      <c r="AC100" s="4" t="s">
        <v>135</v>
      </c>
      <c r="AD100" s="9">
        <v>31.923194634185201</v>
      </c>
      <c r="AE100" s="9">
        <v>319.23194634185199</v>
      </c>
      <c r="AF100" s="7">
        <v>1</v>
      </c>
      <c r="AG100" s="7">
        <v>1</v>
      </c>
      <c r="AH100" s="7">
        <v>1</v>
      </c>
      <c r="AI100" s="7">
        <v>1</v>
      </c>
      <c r="AJ100" s="7">
        <v>1</v>
      </c>
      <c r="AK100" s="7">
        <v>1</v>
      </c>
      <c r="AL100" s="9">
        <v>0</v>
      </c>
      <c r="AM100" s="9">
        <v>1</v>
      </c>
    </row>
    <row r="101" spans="1:39">
      <c r="A101" s="4" t="s">
        <v>136</v>
      </c>
      <c r="B101" s="6">
        <v>645</v>
      </c>
      <c r="C101" s="9">
        <v>68.713910954166096</v>
      </c>
      <c r="D101" s="9">
        <v>1315.3618436996001</v>
      </c>
      <c r="E101" s="7">
        <v>0.46173999999999898</v>
      </c>
      <c r="F101" s="7">
        <v>0.13699999999999901</v>
      </c>
      <c r="G101" s="7">
        <v>0.39999999999999902</v>
      </c>
      <c r="H101" s="7">
        <v>0.37034257476859</v>
      </c>
      <c r="I101" s="7" t="s">
        <v>642</v>
      </c>
      <c r="J101" s="7" t="s">
        <v>642</v>
      </c>
      <c r="K101" s="7" t="s">
        <v>642</v>
      </c>
      <c r="L101" s="7" t="s">
        <v>642</v>
      </c>
      <c r="M101" s="9">
        <v>0.1</v>
      </c>
      <c r="N101" s="9">
        <v>0.1</v>
      </c>
      <c r="O101" s="9">
        <v>0.1</v>
      </c>
      <c r="P101" s="9">
        <v>0.1</v>
      </c>
      <c r="Q101" s="9" t="s">
        <v>642</v>
      </c>
      <c r="R101" s="9" t="s">
        <v>642</v>
      </c>
      <c r="S101" s="9" t="s">
        <v>642</v>
      </c>
      <c r="T101" s="9" t="s">
        <v>642</v>
      </c>
      <c r="U101" s="9">
        <v>1</v>
      </c>
      <c r="V101" s="9">
        <v>1</v>
      </c>
      <c r="W101" s="9">
        <v>1</v>
      </c>
      <c r="X101" s="9">
        <v>1</v>
      </c>
      <c r="Y101" s="9" t="s">
        <v>642</v>
      </c>
      <c r="Z101" s="9" t="s">
        <v>642</v>
      </c>
      <c r="AA101" s="9" t="s">
        <v>642</v>
      </c>
      <c r="AB101" s="9" t="s">
        <v>642</v>
      </c>
      <c r="AC101" s="4" t="s">
        <v>642</v>
      </c>
      <c r="AD101" s="9" t="s">
        <v>642</v>
      </c>
      <c r="AE101" s="9" t="s">
        <v>642</v>
      </c>
      <c r="AF101" s="7" t="s">
        <v>642</v>
      </c>
      <c r="AG101" s="7" t="s">
        <v>642</v>
      </c>
      <c r="AH101" s="7" t="s">
        <v>642</v>
      </c>
      <c r="AI101" s="7" t="s">
        <v>642</v>
      </c>
      <c r="AJ101" s="7" t="s">
        <v>642</v>
      </c>
      <c r="AK101" s="7" t="s">
        <v>642</v>
      </c>
      <c r="AL101" s="9" t="s">
        <v>642</v>
      </c>
      <c r="AM101" s="9" t="s">
        <v>642</v>
      </c>
    </row>
    <row r="102" spans="1:39">
      <c r="A102" s="4" t="s">
        <v>137</v>
      </c>
      <c r="B102" s="6">
        <v>136</v>
      </c>
      <c r="C102" s="9">
        <v>65.878425114001402</v>
      </c>
      <c r="D102" s="9">
        <v>500.800709459774</v>
      </c>
      <c r="E102" s="7">
        <v>0.885269999999999</v>
      </c>
      <c r="F102" s="7">
        <v>6.4000000000000001E-2</v>
      </c>
      <c r="G102" s="7">
        <v>0.9</v>
      </c>
      <c r="H102" s="7">
        <v>0.42797000000000002</v>
      </c>
      <c r="I102" s="7">
        <v>0.89442999999999895</v>
      </c>
      <c r="J102" s="7">
        <v>4.9000000000000002E-2</v>
      </c>
      <c r="K102" s="7">
        <v>0.9</v>
      </c>
      <c r="L102" s="7">
        <v>0.42797000000000002</v>
      </c>
      <c r="M102" s="9">
        <v>9.9999999999999895E-2</v>
      </c>
      <c r="N102" s="9">
        <v>9.9999999999999895E-2</v>
      </c>
      <c r="O102" s="9">
        <v>9.9999999999999895E-2</v>
      </c>
      <c r="P102" s="9">
        <v>9.9999999999999895E-2</v>
      </c>
      <c r="Q102" s="9">
        <v>9.9999999999999895E-2</v>
      </c>
      <c r="R102" s="9">
        <v>9.9999999999999895E-2</v>
      </c>
      <c r="S102" s="9">
        <v>9.9999999999999895E-2</v>
      </c>
      <c r="T102" s="9">
        <v>9.9999999999999895E-2</v>
      </c>
      <c r="U102" s="9">
        <v>1</v>
      </c>
      <c r="V102" s="9">
        <v>1</v>
      </c>
      <c r="W102" s="9">
        <v>1</v>
      </c>
      <c r="X102" s="9">
        <v>1</v>
      </c>
      <c r="Y102" s="9">
        <v>1</v>
      </c>
      <c r="Z102" s="9">
        <v>1</v>
      </c>
      <c r="AA102" s="9">
        <v>1</v>
      </c>
      <c r="AB102" s="9">
        <v>1</v>
      </c>
      <c r="AC102" s="4" t="s">
        <v>138</v>
      </c>
      <c r="AD102" s="9">
        <v>44.613751532074701</v>
      </c>
      <c r="AE102" s="9">
        <v>448.17324380531102</v>
      </c>
      <c r="AF102" s="7">
        <v>1.5</v>
      </c>
      <c r="AG102" s="7">
        <v>1.5</v>
      </c>
      <c r="AH102" s="7">
        <v>1.5</v>
      </c>
      <c r="AI102" s="7">
        <v>1.5</v>
      </c>
      <c r="AJ102" s="7">
        <v>1.5</v>
      </c>
      <c r="AK102" s="7">
        <v>1.5</v>
      </c>
      <c r="AL102" s="9">
        <v>0</v>
      </c>
      <c r="AM102" s="9">
        <v>1</v>
      </c>
    </row>
    <row r="103" spans="1:39">
      <c r="A103" s="4" t="s">
        <v>139</v>
      </c>
      <c r="B103" s="6">
        <v>137</v>
      </c>
      <c r="C103" s="9">
        <v>19.385439498890999</v>
      </c>
      <c r="D103" s="9">
        <v>275.21914579429699</v>
      </c>
      <c r="E103" s="7">
        <v>0.52810999999999997</v>
      </c>
      <c r="F103" s="7">
        <v>9.8000000000000004E-2</v>
      </c>
      <c r="G103" s="7">
        <v>0.5</v>
      </c>
      <c r="H103" s="7">
        <v>0.3</v>
      </c>
      <c r="I103" s="7">
        <v>0.52810999999999997</v>
      </c>
      <c r="J103" s="7">
        <v>5.2999999999999999E-2</v>
      </c>
      <c r="K103" s="7">
        <v>0.5</v>
      </c>
      <c r="L103" s="7">
        <v>0.3</v>
      </c>
      <c r="M103" s="9">
        <v>9.9999999999999895E-2</v>
      </c>
      <c r="N103" s="9">
        <v>9.9999999999999895E-2</v>
      </c>
      <c r="O103" s="9">
        <v>9.9999999999999895E-2</v>
      </c>
      <c r="P103" s="9">
        <v>9.9999999999999895E-2</v>
      </c>
      <c r="Q103" s="9">
        <v>9.9999999999999895E-2</v>
      </c>
      <c r="R103" s="9">
        <v>9.9999999999999895E-2</v>
      </c>
      <c r="S103" s="9">
        <v>9.9999999999999895E-2</v>
      </c>
      <c r="T103" s="9">
        <v>9.9999999999999895E-2</v>
      </c>
      <c r="U103" s="9">
        <v>1</v>
      </c>
      <c r="V103" s="9">
        <v>1</v>
      </c>
      <c r="W103" s="9">
        <v>1</v>
      </c>
      <c r="X103" s="9">
        <v>1</v>
      </c>
      <c r="Y103" s="9">
        <v>1</v>
      </c>
      <c r="Z103" s="9">
        <v>1</v>
      </c>
      <c r="AA103" s="9">
        <v>1</v>
      </c>
      <c r="AB103" s="9">
        <v>1</v>
      </c>
      <c r="AC103" s="4" t="s">
        <v>140</v>
      </c>
      <c r="AD103" s="9">
        <v>40.817502704671</v>
      </c>
      <c r="AE103" s="9">
        <v>410.03753244182201</v>
      </c>
      <c r="AF103" s="7">
        <v>1.5</v>
      </c>
      <c r="AG103" s="7">
        <v>1.5</v>
      </c>
      <c r="AH103" s="7">
        <v>1.5</v>
      </c>
      <c r="AI103" s="7">
        <v>1.5</v>
      </c>
      <c r="AJ103" s="7">
        <v>1.5</v>
      </c>
      <c r="AK103" s="7">
        <v>1.5</v>
      </c>
      <c r="AL103" s="9">
        <v>0</v>
      </c>
      <c r="AM103" s="9">
        <v>1</v>
      </c>
    </row>
    <row r="104" spans="1:39">
      <c r="A104" s="4" t="s">
        <v>141</v>
      </c>
      <c r="B104" s="6">
        <v>151</v>
      </c>
      <c r="C104" s="9">
        <v>39.005444520681998</v>
      </c>
      <c r="D104" s="9">
        <v>239.966371106303</v>
      </c>
      <c r="E104" s="7">
        <v>1.7423999999999999</v>
      </c>
      <c r="F104" s="7">
        <v>2.2000000000000002</v>
      </c>
      <c r="G104" s="7">
        <v>1.7</v>
      </c>
      <c r="H104" s="7">
        <v>1.7403</v>
      </c>
      <c r="I104" s="7">
        <v>1.7491000000000001</v>
      </c>
      <c r="J104" s="7">
        <v>1.802</v>
      </c>
      <c r="K104" s="7">
        <v>1.7</v>
      </c>
      <c r="L104" s="7">
        <v>1.7403</v>
      </c>
      <c r="M104" s="9">
        <v>0.1</v>
      </c>
      <c r="N104" s="9">
        <v>0.1</v>
      </c>
      <c r="O104" s="9">
        <v>0.1</v>
      </c>
      <c r="P104" s="9">
        <v>0.1</v>
      </c>
      <c r="Q104" s="9">
        <v>0.1</v>
      </c>
      <c r="R104" s="9">
        <v>0.1</v>
      </c>
      <c r="S104" s="9">
        <v>0.1</v>
      </c>
      <c r="T104" s="9">
        <v>0.1</v>
      </c>
      <c r="U104" s="9">
        <v>1</v>
      </c>
      <c r="V104" s="9">
        <v>1</v>
      </c>
      <c r="W104" s="9">
        <v>1</v>
      </c>
      <c r="X104" s="9">
        <v>1</v>
      </c>
      <c r="Y104" s="9">
        <v>1</v>
      </c>
      <c r="Z104" s="9">
        <v>1</v>
      </c>
      <c r="AA104" s="9">
        <v>1</v>
      </c>
      <c r="AB104" s="9">
        <v>1</v>
      </c>
      <c r="AC104" s="4" t="s">
        <v>142</v>
      </c>
      <c r="AD104" s="9">
        <v>39.005444520686197</v>
      </c>
      <c r="AE104" s="9">
        <v>391.83426626510197</v>
      </c>
      <c r="AF104" s="7">
        <v>1.5</v>
      </c>
      <c r="AG104" s="7">
        <v>1.5</v>
      </c>
      <c r="AH104" s="7">
        <v>1.5</v>
      </c>
      <c r="AI104" s="7">
        <v>1.5</v>
      </c>
      <c r="AJ104" s="7">
        <v>1.5</v>
      </c>
      <c r="AK104" s="7">
        <v>1.5</v>
      </c>
      <c r="AL104" s="9">
        <v>0</v>
      </c>
      <c r="AM104" s="9">
        <v>1</v>
      </c>
    </row>
    <row r="105" spans="1:39">
      <c r="A105" s="4" t="s">
        <v>143</v>
      </c>
      <c r="B105" s="6">
        <v>138</v>
      </c>
      <c r="C105" s="9">
        <v>21.5786763947605</v>
      </c>
      <c r="D105" s="9">
        <v>216.77140040357301</v>
      </c>
      <c r="E105" s="7">
        <v>1.0057</v>
      </c>
      <c r="F105" s="7">
        <v>1.544</v>
      </c>
      <c r="G105" s="7">
        <v>1</v>
      </c>
      <c r="H105" s="7">
        <v>1.0822000000000001</v>
      </c>
      <c r="I105" s="7">
        <v>1.0246</v>
      </c>
      <c r="J105" s="7">
        <v>1.4649999999999901</v>
      </c>
      <c r="K105" s="7">
        <v>1</v>
      </c>
      <c r="L105" s="7">
        <v>1.0822000000000001</v>
      </c>
      <c r="M105" s="9">
        <v>9.9999999999999895E-2</v>
      </c>
      <c r="N105" s="9">
        <v>9.9999999999999895E-2</v>
      </c>
      <c r="O105" s="9">
        <v>9.9999999999999895E-2</v>
      </c>
      <c r="P105" s="9">
        <v>9.9999999999999895E-2</v>
      </c>
      <c r="Q105" s="9">
        <v>9.9999999999999895E-2</v>
      </c>
      <c r="R105" s="9">
        <v>9.9999999999999895E-2</v>
      </c>
      <c r="S105" s="9">
        <v>9.9999999999999895E-2</v>
      </c>
      <c r="T105" s="9">
        <v>9.9999999999999895E-2</v>
      </c>
      <c r="U105" s="9">
        <v>1</v>
      </c>
      <c r="V105" s="9">
        <v>1</v>
      </c>
      <c r="W105" s="9">
        <v>1</v>
      </c>
      <c r="X105" s="9">
        <v>1</v>
      </c>
      <c r="Y105" s="9">
        <v>1</v>
      </c>
      <c r="Z105" s="9">
        <v>1</v>
      </c>
      <c r="AA105" s="9">
        <v>1</v>
      </c>
      <c r="AB105" s="9">
        <v>1</v>
      </c>
      <c r="AC105" s="4" t="s">
        <v>144</v>
      </c>
      <c r="AD105" s="9">
        <v>21.5786763947617</v>
      </c>
      <c r="AE105" s="9">
        <v>216.771400403586</v>
      </c>
      <c r="AF105" s="7">
        <v>1.5</v>
      </c>
      <c r="AG105" s="7">
        <v>1.5</v>
      </c>
      <c r="AH105" s="7">
        <v>1.5</v>
      </c>
      <c r="AI105" s="7">
        <v>1.5</v>
      </c>
      <c r="AJ105" s="7">
        <v>1.5</v>
      </c>
      <c r="AK105" s="7">
        <v>1.5</v>
      </c>
      <c r="AL105" s="9">
        <v>0</v>
      </c>
      <c r="AM105" s="9">
        <v>1</v>
      </c>
    </row>
    <row r="106" spans="1:39">
      <c r="A106" s="4" t="s">
        <v>145</v>
      </c>
      <c r="B106" s="6">
        <v>139</v>
      </c>
      <c r="C106" s="9">
        <v>24.484648325273799</v>
      </c>
      <c r="D106" s="9">
        <v>245.963719403445</v>
      </c>
      <c r="E106" s="7">
        <v>0.92972999999999995</v>
      </c>
      <c r="F106" s="7">
        <v>2.7330000000000001</v>
      </c>
      <c r="G106" s="7">
        <v>1</v>
      </c>
      <c r="H106" s="7">
        <v>2.9172999999999898</v>
      </c>
      <c r="I106" s="7">
        <v>0.95567000000000002</v>
      </c>
      <c r="J106" s="7">
        <v>2.7229999999999901</v>
      </c>
      <c r="K106" s="7">
        <v>1</v>
      </c>
      <c r="L106" s="7">
        <v>2.9172999999999898</v>
      </c>
      <c r="M106" s="9">
        <v>0.1</v>
      </c>
      <c r="N106" s="9">
        <v>0.1</v>
      </c>
      <c r="O106" s="9">
        <v>0.1</v>
      </c>
      <c r="P106" s="9">
        <v>0.1</v>
      </c>
      <c r="Q106" s="9">
        <v>0.1</v>
      </c>
      <c r="R106" s="9">
        <v>0.1</v>
      </c>
      <c r="S106" s="9">
        <v>0.1</v>
      </c>
      <c r="T106" s="9">
        <v>0.1</v>
      </c>
      <c r="U106" s="9">
        <v>1</v>
      </c>
      <c r="V106" s="9">
        <v>1</v>
      </c>
      <c r="W106" s="9">
        <v>1</v>
      </c>
      <c r="X106" s="9">
        <v>1</v>
      </c>
      <c r="Y106" s="9">
        <v>1</v>
      </c>
      <c r="Z106" s="9">
        <v>1</v>
      </c>
      <c r="AA106" s="9">
        <v>1</v>
      </c>
      <c r="AB106" s="9">
        <v>1</v>
      </c>
      <c r="AC106" s="4" t="s">
        <v>145</v>
      </c>
      <c r="AD106" s="9">
        <v>24.484648325273799</v>
      </c>
      <c r="AE106" s="9">
        <v>245.963719403445</v>
      </c>
      <c r="AF106" s="7">
        <v>1.5</v>
      </c>
      <c r="AG106" s="7">
        <v>1.5</v>
      </c>
      <c r="AH106" s="7">
        <v>1.5</v>
      </c>
      <c r="AI106" s="7">
        <v>1.5</v>
      </c>
      <c r="AJ106" s="7">
        <v>1.5</v>
      </c>
      <c r="AK106" s="7">
        <v>1.5</v>
      </c>
      <c r="AL106" s="9">
        <v>0</v>
      </c>
      <c r="AM106" s="9">
        <v>1</v>
      </c>
    </row>
    <row r="107" spans="1:39">
      <c r="A107" s="4" t="s">
        <v>146</v>
      </c>
      <c r="B107" s="6">
        <v>140</v>
      </c>
      <c r="C107" s="9">
        <v>17.453951818505601</v>
      </c>
      <c r="D107" s="9">
        <v>175.335943181049</v>
      </c>
      <c r="E107" s="7">
        <v>0.92574000000000001</v>
      </c>
      <c r="F107" s="7">
        <v>0.13199999999999901</v>
      </c>
      <c r="G107" s="7">
        <v>1</v>
      </c>
      <c r="H107" s="7">
        <v>2.8386999999999998</v>
      </c>
      <c r="I107" s="7">
        <v>0.96689999999999998</v>
      </c>
      <c r="J107" s="7">
        <v>0.18099999999999999</v>
      </c>
      <c r="K107" s="7">
        <v>1</v>
      </c>
      <c r="L107" s="7">
        <v>2.8386999999999998</v>
      </c>
      <c r="M107" s="9">
        <v>0.1</v>
      </c>
      <c r="N107" s="9">
        <v>0.1</v>
      </c>
      <c r="O107" s="9">
        <v>0.1</v>
      </c>
      <c r="P107" s="9">
        <v>0.1</v>
      </c>
      <c r="Q107" s="9">
        <v>0.1</v>
      </c>
      <c r="R107" s="9">
        <v>0.1</v>
      </c>
      <c r="S107" s="9">
        <v>0.1</v>
      </c>
      <c r="T107" s="9">
        <v>0.1</v>
      </c>
      <c r="U107" s="9">
        <v>1</v>
      </c>
      <c r="V107" s="9">
        <v>1</v>
      </c>
      <c r="W107" s="9">
        <v>1</v>
      </c>
      <c r="X107" s="9">
        <v>1</v>
      </c>
      <c r="Y107" s="9">
        <v>1</v>
      </c>
      <c r="Z107" s="9">
        <v>1</v>
      </c>
      <c r="AA107" s="9">
        <v>1</v>
      </c>
      <c r="AB107" s="9">
        <v>1</v>
      </c>
      <c r="AC107" s="4" t="s">
        <v>146</v>
      </c>
      <c r="AD107" s="9">
        <v>17.453951818506301</v>
      </c>
      <c r="AE107" s="9">
        <v>175.335943181055</v>
      </c>
      <c r="AF107" s="7">
        <v>1.5</v>
      </c>
      <c r="AG107" s="7">
        <v>1.5</v>
      </c>
      <c r="AH107" s="7">
        <v>1.5</v>
      </c>
      <c r="AI107" s="7">
        <v>1.5</v>
      </c>
      <c r="AJ107" s="7">
        <v>1.5</v>
      </c>
      <c r="AK107" s="7">
        <v>1.5</v>
      </c>
      <c r="AL107" s="9">
        <v>0</v>
      </c>
      <c r="AM107" s="9">
        <v>1</v>
      </c>
    </row>
    <row r="108" spans="1:39">
      <c r="A108" s="4" t="s">
        <v>147</v>
      </c>
      <c r="B108" s="6">
        <v>142</v>
      </c>
      <c r="C108" s="9">
        <v>31.5802823460083</v>
      </c>
      <c r="D108" s="9">
        <v>744.30266197745198</v>
      </c>
      <c r="E108" s="7">
        <v>0.84433000000000002</v>
      </c>
      <c r="F108" s="7">
        <v>2.17</v>
      </c>
      <c r="G108" s="7">
        <v>1</v>
      </c>
      <c r="H108" s="7">
        <v>2.6089652230676998</v>
      </c>
      <c r="I108" s="7">
        <v>0.93919999999999904</v>
      </c>
      <c r="J108" s="7">
        <v>1.825</v>
      </c>
      <c r="K108" s="7">
        <v>1</v>
      </c>
      <c r="L108" s="7">
        <v>2.6089652230676998</v>
      </c>
      <c r="M108" s="9">
        <v>0.1</v>
      </c>
      <c r="N108" s="9">
        <v>0.1</v>
      </c>
      <c r="O108" s="9">
        <v>0.1</v>
      </c>
      <c r="P108" s="9">
        <v>0.1</v>
      </c>
      <c r="Q108" s="9">
        <v>0.1</v>
      </c>
      <c r="R108" s="9">
        <v>0.1</v>
      </c>
      <c r="S108" s="9">
        <v>0.1</v>
      </c>
      <c r="T108" s="9">
        <v>0.1</v>
      </c>
      <c r="U108" s="9">
        <v>1</v>
      </c>
      <c r="V108" s="9">
        <v>1</v>
      </c>
      <c r="W108" s="9">
        <v>1</v>
      </c>
      <c r="X108" s="9">
        <v>1</v>
      </c>
      <c r="Y108" s="9">
        <v>1</v>
      </c>
      <c r="Z108" s="9">
        <v>1</v>
      </c>
      <c r="AA108" s="9">
        <v>1</v>
      </c>
      <c r="AB108" s="9">
        <v>1</v>
      </c>
      <c r="AC108" s="4" t="s">
        <v>147</v>
      </c>
      <c r="AD108" s="9">
        <v>31.5802823460083</v>
      </c>
      <c r="AE108" s="9">
        <v>744.30266197745095</v>
      </c>
      <c r="AF108" s="7">
        <v>1.5</v>
      </c>
      <c r="AG108" s="7">
        <v>1.5</v>
      </c>
      <c r="AH108" s="7">
        <v>1.5</v>
      </c>
      <c r="AI108" s="7">
        <v>1.5</v>
      </c>
      <c r="AJ108" s="7">
        <v>1.5</v>
      </c>
      <c r="AK108" s="7">
        <v>1.5</v>
      </c>
      <c r="AL108" s="9">
        <v>0</v>
      </c>
      <c r="AM108" s="9">
        <v>1</v>
      </c>
    </row>
    <row r="109" spans="1:39">
      <c r="A109" s="4" t="s">
        <v>148</v>
      </c>
      <c r="B109" s="6">
        <v>141</v>
      </c>
      <c r="C109" s="9">
        <v>24.010229895843199</v>
      </c>
      <c r="D109" s="9">
        <v>922.96106747137799</v>
      </c>
      <c r="E109" s="7">
        <v>0.96135000000000004</v>
      </c>
      <c r="F109" s="7">
        <v>0.65800000000000003</v>
      </c>
      <c r="G109" s="7">
        <v>1</v>
      </c>
      <c r="H109" s="7">
        <v>2.4929000000000001</v>
      </c>
      <c r="I109" s="7">
        <v>1.0057</v>
      </c>
      <c r="J109" s="7">
        <v>0.754</v>
      </c>
      <c r="K109" s="7">
        <v>1</v>
      </c>
      <c r="L109" s="7">
        <v>2.4929000000000001</v>
      </c>
      <c r="M109" s="9">
        <v>0.1</v>
      </c>
      <c r="N109" s="9">
        <v>0.1</v>
      </c>
      <c r="O109" s="9">
        <v>0.1</v>
      </c>
      <c r="P109" s="9">
        <v>0.1</v>
      </c>
      <c r="Q109" s="9">
        <v>0.1</v>
      </c>
      <c r="R109" s="9">
        <v>0.1</v>
      </c>
      <c r="S109" s="9">
        <v>0.1</v>
      </c>
      <c r="T109" s="9">
        <v>0.1</v>
      </c>
      <c r="U109" s="9">
        <v>1</v>
      </c>
      <c r="V109" s="9">
        <v>1</v>
      </c>
      <c r="W109" s="9">
        <v>1</v>
      </c>
      <c r="X109" s="9">
        <v>1</v>
      </c>
      <c r="Y109" s="9">
        <v>1</v>
      </c>
      <c r="Z109" s="9">
        <v>1</v>
      </c>
      <c r="AA109" s="9">
        <v>1</v>
      </c>
      <c r="AB109" s="9">
        <v>1</v>
      </c>
      <c r="AC109" s="4" t="s">
        <v>148</v>
      </c>
      <c r="AD109" s="9">
        <v>24.010229895843199</v>
      </c>
      <c r="AE109" s="9">
        <v>922.96106747137799</v>
      </c>
      <c r="AF109" s="7">
        <v>1.5</v>
      </c>
      <c r="AG109" s="7">
        <v>1.5</v>
      </c>
      <c r="AH109" s="7">
        <v>1.5</v>
      </c>
      <c r="AI109" s="7">
        <v>1.5</v>
      </c>
      <c r="AJ109" s="7">
        <v>1.5</v>
      </c>
      <c r="AK109" s="7">
        <v>1.5</v>
      </c>
      <c r="AL109" s="9">
        <v>0</v>
      </c>
      <c r="AM109" s="9">
        <v>1</v>
      </c>
    </row>
    <row r="110" spans="1:39">
      <c r="A110" s="4" t="s">
        <v>149</v>
      </c>
      <c r="B110" s="6">
        <v>623</v>
      </c>
      <c r="C110" s="9">
        <v>42.994781068961302</v>
      </c>
      <c r="D110" s="9">
        <v>605.24251680005898</v>
      </c>
      <c r="E110" s="7">
        <v>4.5599999999999898</v>
      </c>
      <c r="F110" s="7">
        <v>4.4109999999999898</v>
      </c>
      <c r="G110" s="7">
        <v>4</v>
      </c>
      <c r="H110" s="7">
        <v>3.6041184438668301</v>
      </c>
      <c r="I110" s="7">
        <v>4.5599999999999898</v>
      </c>
      <c r="J110" s="7">
        <v>4.4099999999999904</v>
      </c>
      <c r="K110" s="7">
        <v>4</v>
      </c>
      <c r="L110" s="7">
        <v>3.6041184438668301</v>
      </c>
      <c r="M110" s="9">
        <v>0.62696681778812202</v>
      </c>
      <c r="N110" s="9">
        <v>0.66231539692825103</v>
      </c>
      <c r="O110" s="9">
        <v>0.79226751419550501</v>
      </c>
      <c r="P110" s="9">
        <v>0.9</v>
      </c>
      <c r="Q110" s="9">
        <v>0.62696681778812202</v>
      </c>
      <c r="R110" s="9">
        <v>0.66231539692825103</v>
      </c>
      <c r="S110" s="9">
        <v>0.79226751419550501</v>
      </c>
      <c r="T110" s="9">
        <v>0.9</v>
      </c>
      <c r="U110" s="9">
        <v>1</v>
      </c>
      <c r="V110" s="9">
        <v>0.92857142857143204</v>
      </c>
      <c r="W110" s="9">
        <v>0.90389565328507404</v>
      </c>
      <c r="X110" s="9">
        <v>0.5</v>
      </c>
      <c r="Y110" s="9">
        <v>1</v>
      </c>
      <c r="Z110" s="9">
        <v>0.92857142857143204</v>
      </c>
      <c r="AA110" s="9">
        <v>0.90389565328507404</v>
      </c>
      <c r="AB110" s="9">
        <v>0.5</v>
      </c>
      <c r="AC110" s="4" t="s">
        <v>642</v>
      </c>
      <c r="AD110" s="9" t="s">
        <v>642</v>
      </c>
      <c r="AE110" s="9" t="s">
        <v>642</v>
      </c>
      <c r="AF110" s="7" t="s">
        <v>642</v>
      </c>
      <c r="AG110" s="7" t="s">
        <v>642</v>
      </c>
      <c r="AH110" s="7" t="s">
        <v>642</v>
      </c>
      <c r="AI110" s="7" t="s">
        <v>642</v>
      </c>
      <c r="AJ110" s="7" t="s">
        <v>642</v>
      </c>
      <c r="AK110" s="7" t="s">
        <v>642</v>
      </c>
      <c r="AL110" s="9" t="s">
        <v>642</v>
      </c>
      <c r="AM110" s="9" t="s">
        <v>642</v>
      </c>
    </row>
    <row r="111" spans="1:39">
      <c r="A111" s="4" t="s">
        <v>150</v>
      </c>
      <c r="B111" s="6">
        <v>636</v>
      </c>
      <c r="C111" s="9">
        <v>50.527052281560202</v>
      </c>
      <c r="D111" s="9">
        <v>756.99998484389596</v>
      </c>
      <c r="E111" s="7">
        <v>3.4601999999999999</v>
      </c>
      <c r="F111" s="7">
        <v>2.012</v>
      </c>
      <c r="G111" s="7">
        <v>3</v>
      </c>
      <c r="H111" s="7">
        <v>3.3073743987565298</v>
      </c>
      <c r="I111" s="7">
        <v>3.4117999999999902</v>
      </c>
      <c r="J111" s="7">
        <v>3.11</v>
      </c>
      <c r="K111" s="7">
        <v>3</v>
      </c>
      <c r="L111" s="7">
        <v>3.3073743987565298</v>
      </c>
      <c r="M111" s="9">
        <v>0.3</v>
      </c>
      <c r="N111" s="9">
        <v>0.9</v>
      </c>
      <c r="O111" s="9">
        <v>0.4</v>
      </c>
      <c r="P111" s="9">
        <v>0.32103000408635701</v>
      </c>
      <c r="Q111" s="9">
        <v>0.3</v>
      </c>
      <c r="R111" s="9">
        <v>0.4</v>
      </c>
      <c r="S111" s="9">
        <v>0.4</v>
      </c>
      <c r="T111" s="9">
        <v>0.32103000408635701</v>
      </c>
      <c r="U111" s="9">
        <v>1</v>
      </c>
      <c r="V111" s="9">
        <v>0.5</v>
      </c>
      <c r="W111" s="9">
        <v>1</v>
      </c>
      <c r="X111" s="9">
        <v>1</v>
      </c>
      <c r="Y111" s="9">
        <v>1</v>
      </c>
      <c r="Z111" s="9">
        <v>1</v>
      </c>
      <c r="AA111" s="9">
        <v>1</v>
      </c>
      <c r="AB111" s="9">
        <v>1</v>
      </c>
      <c r="AC111" s="4" t="s">
        <v>151</v>
      </c>
      <c r="AD111" s="9">
        <v>26.548135090781098</v>
      </c>
      <c r="AE111" s="9">
        <v>398.22202636171698</v>
      </c>
      <c r="AF111" s="7">
        <v>2</v>
      </c>
      <c r="AG111" s="7">
        <v>2</v>
      </c>
      <c r="AH111" s="7">
        <v>2</v>
      </c>
      <c r="AI111" s="7">
        <v>2</v>
      </c>
      <c r="AJ111" s="7">
        <v>2</v>
      </c>
      <c r="AK111" s="7">
        <v>2</v>
      </c>
      <c r="AL111" s="9">
        <v>0.10000000149011599</v>
      </c>
      <c r="AM111" s="9">
        <v>1</v>
      </c>
    </row>
    <row r="112" spans="1:39">
      <c r="A112" s="4" t="s">
        <v>152</v>
      </c>
      <c r="B112" s="6">
        <v>635</v>
      </c>
      <c r="C112" s="9">
        <v>28.978779062297999</v>
      </c>
      <c r="D112" s="9">
        <v>307.596619591646</v>
      </c>
      <c r="E112" s="7">
        <v>2.5204</v>
      </c>
      <c r="F112" s="7">
        <v>1.077</v>
      </c>
      <c r="G112" s="7">
        <v>3</v>
      </c>
      <c r="H112" s="7">
        <v>0.34131608414152498</v>
      </c>
      <c r="I112" s="7">
        <v>2.1423999999999999</v>
      </c>
      <c r="J112" s="7">
        <v>1.619</v>
      </c>
      <c r="K112" s="7">
        <v>3</v>
      </c>
      <c r="L112" s="7">
        <v>0.34131608414152498</v>
      </c>
      <c r="M112" s="9">
        <v>0.10000000149011599</v>
      </c>
      <c r="N112" s="9">
        <v>0.10000000149011599</v>
      </c>
      <c r="O112" s="9">
        <v>0.10000000149011599</v>
      </c>
      <c r="P112" s="9">
        <v>0.10000000149011599</v>
      </c>
      <c r="Q112" s="9">
        <v>0.10000000149011599</v>
      </c>
      <c r="R112" s="9">
        <v>0.10000000149011599</v>
      </c>
      <c r="S112" s="9">
        <v>0.10000000149011599</v>
      </c>
      <c r="T112" s="9">
        <v>0.10000000149011599</v>
      </c>
      <c r="U112" s="9">
        <v>1</v>
      </c>
      <c r="V112" s="9">
        <v>1</v>
      </c>
      <c r="W112" s="9">
        <v>1</v>
      </c>
      <c r="X112" s="9">
        <v>1</v>
      </c>
      <c r="Y112" s="9">
        <v>1</v>
      </c>
      <c r="Z112" s="9">
        <v>1</v>
      </c>
      <c r="AA112" s="9">
        <v>1</v>
      </c>
      <c r="AB112" s="9">
        <v>1</v>
      </c>
      <c r="AC112" s="4" t="s">
        <v>153</v>
      </c>
      <c r="AD112" s="9">
        <v>23.591219208669099</v>
      </c>
      <c r="AE112" s="9">
        <v>353.868288130037</v>
      </c>
      <c r="AF112" s="7">
        <v>2</v>
      </c>
      <c r="AG112" s="7">
        <v>2</v>
      </c>
      <c r="AH112" s="7">
        <v>2</v>
      </c>
      <c r="AI112" s="7">
        <v>2</v>
      </c>
      <c r="AJ112" s="7">
        <v>2</v>
      </c>
      <c r="AK112" s="7">
        <v>2</v>
      </c>
      <c r="AL112" s="9">
        <v>0.10000000149011599</v>
      </c>
      <c r="AM112" s="9">
        <v>1</v>
      </c>
    </row>
    <row r="113" spans="1:39">
      <c r="A113" s="4" t="s">
        <v>154</v>
      </c>
      <c r="B113" s="6">
        <v>702</v>
      </c>
      <c r="C113" s="9">
        <v>22.399335825206698</v>
      </c>
      <c r="D113" s="9">
        <v>409.36358767397201</v>
      </c>
      <c r="E113" s="7">
        <v>0.61351</v>
      </c>
      <c r="F113" s="7">
        <v>0.623</v>
      </c>
      <c r="G113" s="7">
        <v>0.5</v>
      </c>
      <c r="H113" s="7">
        <v>2.6909856796541698</v>
      </c>
      <c r="I113" s="7">
        <v>0.61351</v>
      </c>
      <c r="J113" s="7">
        <v>0.62</v>
      </c>
      <c r="K113" s="7">
        <v>0.5</v>
      </c>
      <c r="L113" s="7">
        <v>2.6909856796541698</v>
      </c>
      <c r="M113" s="9">
        <v>9.9999999999999895E-2</v>
      </c>
      <c r="N113" s="9">
        <v>9.9999999999999895E-2</v>
      </c>
      <c r="O113" s="9">
        <v>9.9999999999999895E-2</v>
      </c>
      <c r="P113" s="9">
        <v>9.9999999999999895E-2</v>
      </c>
      <c r="Q113" s="9">
        <v>9.9999999999999895E-2</v>
      </c>
      <c r="R113" s="9">
        <v>9.9999999999999895E-2</v>
      </c>
      <c r="S113" s="9">
        <v>9.9999999999999895E-2</v>
      </c>
      <c r="T113" s="9">
        <v>9.9999999999999895E-2</v>
      </c>
      <c r="U113" s="9">
        <v>1</v>
      </c>
      <c r="V113" s="9">
        <v>1</v>
      </c>
      <c r="W113" s="9">
        <v>1</v>
      </c>
      <c r="X113" s="9">
        <v>1</v>
      </c>
      <c r="Y113" s="9">
        <v>1</v>
      </c>
      <c r="Z113" s="9">
        <v>1</v>
      </c>
      <c r="AA113" s="9">
        <v>1</v>
      </c>
      <c r="AB113" s="9">
        <v>1</v>
      </c>
      <c r="AC113" s="4" t="s">
        <v>155</v>
      </c>
      <c r="AD113" s="9">
        <v>24.6826567521275</v>
      </c>
      <c r="AE113" s="9">
        <v>418.871960576079</v>
      </c>
      <c r="AF113" s="7">
        <v>0.5</v>
      </c>
      <c r="AG113" s="7">
        <v>0.5</v>
      </c>
      <c r="AH113" s="7">
        <v>0.5</v>
      </c>
      <c r="AI113" s="7">
        <v>0.5</v>
      </c>
      <c r="AJ113" s="7">
        <v>0.5</v>
      </c>
      <c r="AK113" s="7">
        <v>0.5</v>
      </c>
      <c r="AL113" s="9">
        <v>0</v>
      </c>
      <c r="AM113" s="9">
        <v>1</v>
      </c>
    </row>
    <row r="114" spans="1:39">
      <c r="A114" s="4" t="s">
        <v>156</v>
      </c>
      <c r="B114" s="6">
        <v>37</v>
      </c>
      <c r="C114" s="9">
        <v>105.908612075761</v>
      </c>
      <c r="D114" s="9">
        <v>1174.0102679266299</v>
      </c>
      <c r="E114" s="7">
        <v>0.59134999999999904</v>
      </c>
      <c r="F114" s="7">
        <v>0.56899999999999995</v>
      </c>
      <c r="G114" s="7">
        <v>0.6</v>
      </c>
      <c r="H114" s="7">
        <v>1.23876688023755</v>
      </c>
      <c r="I114" s="7">
        <v>0.59134999999999904</v>
      </c>
      <c r="J114" s="7">
        <v>0.56799999999999895</v>
      </c>
      <c r="K114" s="7">
        <v>0.6</v>
      </c>
      <c r="L114" s="7">
        <v>1.23876688023755</v>
      </c>
      <c r="M114" s="9">
        <v>0.1</v>
      </c>
      <c r="N114" s="9">
        <v>0.1</v>
      </c>
      <c r="O114" s="9">
        <v>0.1</v>
      </c>
      <c r="P114" s="9">
        <v>0.1</v>
      </c>
      <c r="Q114" s="9">
        <v>0.1</v>
      </c>
      <c r="R114" s="9">
        <v>0.1</v>
      </c>
      <c r="S114" s="9">
        <v>0.1</v>
      </c>
      <c r="T114" s="9">
        <v>0.1</v>
      </c>
      <c r="U114" s="9">
        <v>1</v>
      </c>
      <c r="V114" s="9">
        <v>1</v>
      </c>
      <c r="W114" s="9">
        <v>1</v>
      </c>
      <c r="X114" s="9">
        <v>1</v>
      </c>
      <c r="Y114" s="9">
        <v>1</v>
      </c>
      <c r="Z114" s="9">
        <v>1</v>
      </c>
      <c r="AA114" s="9">
        <v>1</v>
      </c>
      <c r="AB114" s="9">
        <v>1</v>
      </c>
      <c r="AC114" s="4" t="s">
        <v>156</v>
      </c>
      <c r="AD114" s="9">
        <v>96.735987990790605</v>
      </c>
      <c r="AE114" s="9">
        <v>1072.33057778128</v>
      </c>
      <c r="AF114" s="7">
        <v>1.5</v>
      </c>
      <c r="AG114" s="7">
        <v>1.5</v>
      </c>
      <c r="AH114" s="7">
        <v>1.5</v>
      </c>
      <c r="AI114" s="7">
        <v>1.5</v>
      </c>
      <c r="AJ114" s="7">
        <v>1.5</v>
      </c>
      <c r="AK114" s="7">
        <v>1.5</v>
      </c>
      <c r="AL114" s="9">
        <v>0</v>
      </c>
      <c r="AM114" s="9">
        <v>1</v>
      </c>
    </row>
    <row r="115" spans="1:39">
      <c r="A115" s="4" t="s">
        <v>157</v>
      </c>
      <c r="B115" s="6">
        <v>639</v>
      </c>
      <c r="C115" s="9">
        <v>53.338468955251699</v>
      </c>
      <c r="D115" s="9">
        <v>597.87550910602295</v>
      </c>
      <c r="E115" s="7">
        <v>9.6199999999999903</v>
      </c>
      <c r="F115" s="7">
        <v>7.0579999999999901</v>
      </c>
      <c r="G115" s="7">
        <v>8.9999999999999893</v>
      </c>
      <c r="H115" s="7">
        <v>8.6793258667560895</v>
      </c>
      <c r="I115" s="7">
        <v>9.7299999999999898</v>
      </c>
      <c r="J115" s="7">
        <v>7.1329999999999902</v>
      </c>
      <c r="K115" s="7">
        <v>8.9999999999999893</v>
      </c>
      <c r="L115" s="7">
        <v>8.6793258667560895</v>
      </c>
      <c r="M115" s="9">
        <v>0.119190420241835</v>
      </c>
      <c r="N115" s="9">
        <v>0.222573442011398</v>
      </c>
      <c r="O115" s="9">
        <v>0.153383021769563</v>
      </c>
      <c r="P115" s="9">
        <v>0.153383021769563</v>
      </c>
      <c r="Q115" s="9">
        <v>0.115294698125968</v>
      </c>
      <c r="R115" s="9">
        <v>0.206183113152136</v>
      </c>
      <c r="S115" s="9">
        <v>0.153383021769563</v>
      </c>
      <c r="T115" s="9">
        <v>0.153383021769563</v>
      </c>
      <c r="U115" s="9">
        <v>1</v>
      </c>
      <c r="V115" s="9">
        <v>1</v>
      </c>
      <c r="W115" s="9">
        <v>1</v>
      </c>
      <c r="X115" s="9">
        <v>1</v>
      </c>
      <c r="Y115" s="9">
        <v>1</v>
      </c>
      <c r="Z115" s="9">
        <v>1</v>
      </c>
      <c r="AA115" s="9">
        <v>1</v>
      </c>
      <c r="AB115" s="9">
        <v>1</v>
      </c>
      <c r="AC115" s="4" t="s">
        <v>158</v>
      </c>
      <c r="AD115" s="9">
        <v>34.841062270120297</v>
      </c>
      <c r="AE115" s="9">
        <v>418.09274724144399</v>
      </c>
      <c r="AF115" s="7">
        <v>9</v>
      </c>
      <c r="AG115" s="7">
        <v>9</v>
      </c>
      <c r="AH115" s="7">
        <v>9</v>
      </c>
      <c r="AI115" s="7">
        <v>9</v>
      </c>
      <c r="AJ115" s="7">
        <v>9</v>
      </c>
      <c r="AK115" s="7">
        <v>9</v>
      </c>
      <c r="AL115" s="9">
        <v>0.40000000596046398</v>
      </c>
      <c r="AM115" s="9">
        <v>1</v>
      </c>
    </row>
    <row r="116" spans="1:39">
      <c r="A116" s="4" t="s">
        <v>159</v>
      </c>
      <c r="B116" s="6">
        <v>638</v>
      </c>
      <c r="C116" s="9">
        <v>54.373897237677603</v>
      </c>
      <c r="D116" s="9">
        <v>750.91560491490304</v>
      </c>
      <c r="E116" s="7">
        <v>9.7299999999999898</v>
      </c>
      <c r="F116" s="7">
        <v>7.5689999999999902</v>
      </c>
      <c r="G116" s="7">
        <v>8.9999999999999893</v>
      </c>
      <c r="H116" s="7">
        <v>8.5313569288378108</v>
      </c>
      <c r="I116" s="7">
        <v>9.7699999999999907</v>
      </c>
      <c r="J116" s="7">
        <v>7.5469999999999899</v>
      </c>
      <c r="K116" s="7">
        <v>8.9999999999999893</v>
      </c>
      <c r="L116" s="7">
        <v>8.5313569288378108</v>
      </c>
      <c r="M116" s="9">
        <v>0.15551543452095301</v>
      </c>
      <c r="N116" s="9">
        <v>0.23615886734329999</v>
      </c>
      <c r="O116" s="9">
        <v>0.15551543452095301</v>
      </c>
      <c r="P116" s="9">
        <v>0.19285690503330399</v>
      </c>
      <c r="Q116" s="9">
        <v>0.15551543452095301</v>
      </c>
      <c r="R116" s="9">
        <v>0.23615886734329999</v>
      </c>
      <c r="S116" s="9">
        <v>0.15551543452095301</v>
      </c>
      <c r="T116" s="9">
        <v>0.19285690503330399</v>
      </c>
      <c r="U116" s="9">
        <v>1</v>
      </c>
      <c r="V116" s="9">
        <v>1</v>
      </c>
      <c r="W116" s="9">
        <v>1</v>
      </c>
      <c r="X116" s="9">
        <v>1</v>
      </c>
      <c r="Y116" s="9">
        <v>1</v>
      </c>
      <c r="Z116" s="9">
        <v>1</v>
      </c>
      <c r="AA116" s="9">
        <v>1</v>
      </c>
      <c r="AB116" s="9">
        <v>1</v>
      </c>
      <c r="AC116" s="4" t="s">
        <v>160</v>
      </c>
      <c r="AD116" s="9">
        <v>52.492366938541799</v>
      </c>
      <c r="AE116" s="9">
        <v>629.90840326250202</v>
      </c>
      <c r="AF116" s="7">
        <v>9</v>
      </c>
      <c r="AG116" s="7">
        <v>9</v>
      </c>
      <c r="AH116" s="7">
        <v>9</v>
      </c>
      <c r="AI116" s="7">
        <v>9</v>
      </c>
      <c r="AJ116" s="7">
        <v>9</v>
      </c>
      <c r="AK116" s="7">
        <v>9</v>
      </c>
      <c r="AL116" s="9">
        <v>0.40000000596046398</v>
      </c>
      <c r="AM116" s="9">
        <v>1</v>
      </c>
    </row>
    <row r="117" spans="1:39">
      <c r="A117" s="4" t="s">
        <v>161</v>
      </c>
      <c r="B117" s="6">
        <v>637</v>
      </c>
      <c r="C117" s="9">
        <v>23.093589919110901</v>
      </c>
      <c r="D117" s="9">
        <v>158.48499827665401</v>
      </c>
      <c r="E117" s="7">
        <v>9.92</v>
      </c>
      <c r="F117" s="7">
        <v>5.9019999999999904</v>
      </c>
      <c r="G117" s="7">
        <v>0.39</v>
      </c>
      <c r="H117" s="7">
        <v>8.3821761224016402</v>
      </c>
      <c r="I117" s="7">
        <v>9.8800000000000008</v>
      </c>
      <c r="J117" s="7">
        <v>1.369</v>
      </c>
      <c r="K117" s="7">
        <v>0.39</v>
      </c>
      <c r="L117" s="7">
        <v>8.3821761224016402</v>
      </c>
      <c r="M117" s="9">
        <v>0.40000000596046398</v>
      </c>
      <c r="N117" s="9">
        <v>0.40000000596046398</v>
      </c>
      <c r="O117" s="9">
        <v>0.40000000596046398</v>
      </c>
      <c r="P117" s="9">
        <v>0.40000000596046398</v>
      </c>
      <c r="Q117" s="9">
        <v>0.40000000596046398</v>
      </c>
      <c r="R117" s="9">
        <v>0.40000000596046398</v>
      </c>
      <c r="S117" s="9">
        <v>0.40000000596046398</v>
      </c>
      <c r="T117" s="9">
        <v>0.40000000596046398</v>
      </c>
      <c r="U117" s="9">
        <v>1</v>
      </c>
      <c r="V117" s="9">
        <v>1</v>
      </c>
      <c r="W117" s="9">
        <v>1</v>
      </c>
      <c r="X117" s="9">
        <v>1</v>
      </c>
      <c r="Y117" s="9">
        <v>1</v>
      </c>
      <c r="Z117" s="9">
        <v>1</v>
      </c>
      <c r="AA117" s="9">
        <v>1</v>
      </c>
      <c r="AB117" s="9">
        <v>1</v>
      </c>
      <c r="AC117" s="4" t="s">
        <v>642</v>
      </c>
      <c r="AD117" s="9" t="s">
        <v>642</v>
      </c>
      <c r="AE117" s="9" t="s">
        <v>642</v>
      </c>
      <c r="AF117" s="7" t="s">
        <v>642</v>
      </c>
      <c r="AG117" s="7" t="s">
        <v>642</v>
      </c>
      <c r="AH117" s="7" t="s">
        <v>642</v>
      </c>
      <c r="AI117" s="7" t="s">
        <v>642</v>
      </c>
      <c r="AJ117" s="7" t="s">
        <v>642</v>
      </c>
      <c r="AK117" s="7" t="s">
        <v>642</v>
      </c>
      <c r="AL117" s="9" t="s">
        <v>642</v>
      </c>
      <c r="AM117" s="9" t="s">
        <v>642</v>
      </c>
    </row>
    <row r="118" spans="1:39">
      <c r="A118" s="4" t="s">
        <v>162</v>
      </c>
      <c r="B118" s="6">
        <v>167</v>
      </c>
      <c r="C118" s="9">
        <v>27.8955470589895</v>
      </c>
      <c r="D118" s="9">
        <v>407.27499770255298</v>
      </c>
      <c r="E118" s="7">
        <v>0.38896999999999998</v>
      </c>
      <c r="F118" s="7">
        <v>2.5329999999999999</v>
      </c>
      <c r="G118" s="7">
        <v>0.3</v>
      </c>
      <c r="H118" s="7">
        <v>0.43505310363755501</v>
      </c>
      <c r="I118" s="7">
        <v>0.36687999999999998</v>
      </c>
      <c r="J118" s="7">
        <v>2.6709999999999998</v>
      </c>
      <c r="K118" s="7">
        <v>0.3</v>
      </c>
      <c r="L118" s="7">
        <v>0.43505310363755501</v>
      </c>
      <c r="M118" s="9">
        <v>9.9999999999999797E-2</v>
      </c>
      <c r="N118" s="9">
        <v>9.9999999999999797E-2</v>
      </c>
      <c r="O118" s="9">
        <v>9.9999999999999797E-2</v>
      </c>
      <c r="P118" s="9">
        <v>9.9999999999999797E-2</v>
      </c>
      <c r="Q118" s="9">
        <v>9.9999999999999797E-2</v>
      </c>
      <c r="R118" s="9">
        <v>9.9999999999999797E-2</v>
      </c>
      <c r="S118" s="9">
        <v>9.9999999999999797E-2</v>
      </c>
      <c r="T118" s="9">
        <v>9.9999999999999797E-2</v>
      </c>
      <c r="U118" s="9">
        <v>1</v>
      </c>
      <c r="V118" s="9">
        <v>1</v>
      </c>
      <c r="W118" s="9">
        <v>1</v>
      </c>
      <c r="X118" s="9">
        <v>1</v>
      </c>
      <c r="Y118" s="9">
        <v>1</v>
      </c>
      <c r="Z118" s="9">
        <v>1</v>
      </c>
      <c r="AA118" s="9">
        <v>1</v>
      </c>
      <c r="AB118" s="9">
        <v>1</v>
      </c>
      <c r="AC118" s="4" t="s">
        <v>642</v>
      </c>
      <c r="AD118" s="9" t="s">
        <v>642</v>
      </c>
      <c r="AE118" s="9" t="s">
        <v>642</v>
      </c>
      <c r="AF118" s="7" t="s">
        <v>642</v>
      </c>
      <c r="AG118" s="7" t="s">
        <v>642</v>
      </c>
      <c r="AH118" s="7" t="s">
        <v>642</v>
      </c>
      <c r="AI118" s="7" t="s">
        <v>642</v>
      </c>
      <c r="AJ118" s="7" t="s">
        <v>642</v>
      </c>
      <c r="AK118" s="7" t="s">
        <v>642</v>
      </c>
      <c r="AL118" s="9" t="s">
        <v>642</v>
      </c>
      <c r="AM118" s="9" t="s">
        <v>642</v>
      </c>
    </row>
    <row r="119" spans="1:39">
      <c r="A119" s="4" t="s">
        <v>163</v>
      </c>
      <c r="B119" s="6">
        <v>84</v>
      </c>
      <c r="C119" s="9">
        <v>114.08680551292299</v>
      </c>
      <c r="D119" s="9">
        <v>1460.3111323257499</v>
      </c>
      <c r="E119" s="7">
        <v>0.86977000000000004</v>
      </c>
      <c r="F119" s="7">
        <v>0.11</v>
      </c>
      <c r="G119" s="7">
        <v>0.6</v>
      </c>
      <c r="H119" s="7">
        <v>0.36866865196819198</v>
      </c>
      <c r="I119" s="7">
        <v>0.84770000000000001</v>
      </c>
      <c r="J119" s="7">
        <v>0.11</v>
      </c>
      <c r="K119" s="7">
        <v>0.6</v>
      </c>
      <c r="L119" s="7">
        <v>0.36866865196819198</v>
      </c>
      <c r="M119" s="9">
        <v>9.99999999999997E-2</v>
      </c>
      <c r="N119" s="9">
        <v>9.99999999999997E-2</v>
      </c>
      <c r="O119" s="9">
        <v>9.99999999999997E-2</v>
      </c>
      <c r="P119" s="9">
        <v>9.99999999999997E-2</v>
      </c>
      <c r="Q119" s="9">
        <v>9.99999999999997E-2</v>
      </c>
      <c r="R119" s="9">
        <v>9.99999999999997E-2</v>
      </c>
      <c r="S119" s="9">
        <v>9.99999999999997E-2</v>
      </c>
      <c r="T119" s="9">
        <v>9.99999999999997E-2</v>
      </c>
      <c r="U119" s="9">
        <v>1</v>
      </c>
      <c r="V119" s="9">
        <v>1</v>
      </c>
      <c r="W119" s="9">
        <v>1</v>
      </c>
      <c r="X119" s="9">
        <v>1</v>
      </c>
      <c r="Y119" s="9">
        <v>1</v>
      </c>
      <c r="Z119" s="9">
        <v>1</v>
      </c>
      <c r="AA119" s="9">
        <v>1</v>
      </c>
      <c r="AB119" s="9">
        <v>1</v>
      </c>
      <c r="AC119" s="4" t="s">
        <v>163</v>
      </c>
      <c r="AD119" s="9">
        <v>114.08680551292299</v>
      </c>
      <c r="AE119" s="9">
        <v>1460.3111323257499</v>
      </c>
      <c r="AF119" s="7">
        <v>0.60000002384185702</v>
      </c>
      <c r="AG119" s="7">
        <v>0.60000002384185702</v>
      </c>
      <c r="AH119" s="7">
        <v>0.60000002384185702</v>
      </c>
      <c r="AI119" s="7">
        <v>0.60000002384185702</v>
      </c>
      <c r="AJ119" s="7">
        <v>0.60000002384185702</v>
      </c>
      <c r="AK119" s="7">
        <v>0.60000002384185702</v>
      </c>
      <c r="AL119" s="9">
        <v>0</v>
      </c>
      <c r="AM119" s="9">
        <v>1</v>
      </c>
    </row>
    <row r="120" spans="1:39">
      <c r="A120" s="4" t="s">
        <v>164</v>
      </c>
      <c r="B120" s="6">
        <v>703</v>
      </c>
      <c r="C120" s="9">
        <v>30.522647183624901</v>
      </c>
      <c r="D120" s="9">
        <v>589.69840222340702</v>
      </c>
      <c r="E120" s="7">
        <v>1.4988999999999999</v>
      </c>
      <c r="F120" s="7">
        <v>2.202</v>
      </c>
      <c r="G120" s="7">
        <v>1.5</v>
      </c>
      <c r="H120" s="7">
        <v>2.0453211319030999</v>
      </c>
      <c r="I120" s="7">
        <v>1.4988999999999999</v>
      </c>
      <c r="J120" s="7">
        <v>2.1960000000000002</v>
      </c>
      <c r="K120" s="7">
        <v>1.5</v>
      </c>
      <c r="L120" s="7">
        <v>2.0453211319030999</v>
      </c>
      <c r="M120" s="9">
        <v>9.9999999999999797E-2</v>
      </c>
      <c r="N120" s="9">
        <v>9.9999999999999797E-2</v>
      </c>
      <c r="O120" s="9">
        <v>9.9999999999999797E-2</v>
      </c>
      <c r="P120" s="9">
        <v>9.9999999999999797E-2</v>
      </c>
      <c r="Q120" s="9">
        <v>9.9999999999999797E-2</v>
      </c>
      <c r="R120" s="9">
        <v>9.9999999999999797E-2</v>
      </c>
      <c r="S120" s="9">
        <v>9.9999999999999797E-2</v>
      </c>
      <c r="T120" s="9">
        <v>9.9999999999999797E-2</v>
      </c>
      <c r="U120" s="9">
        <v>1</v>
      </c>
      <c r="V120" s="9">
        <v>1</v>
      </c>
      <c r="W120" s="9">
        <v>1</v>
      </c>
      <c r="X120" s="9">
        <v>1</v>
      </c>
      <c r="Y120" s="9">
        <v>1</v>
      </c>
      <c r="Z120" s="9">
        <v>1</v>
      </c>
      <c r="AA120" s="9">
        <v>1</v>
      </c>
      <c r="AB120" s="9">
        <v>1</v>
      </c>
      <c r="AC120" s="4" t="s">
        <v>165</v>
      </c>
      <c r="AD120" s="9">
        <v>29.330827908332498</v>
      </c>
      <c r="AE120" s="9">
        <v>497.75279519794202</v>
      </c>
      <c r="AF120" s="7">
        <v>2.5</v>
      </c>
      <c r="AG120" s="7">
        <v>2.5</v>
      </c>
      <c r="AH120" s="7">
        <v>2.5</v>
      </c>
      <c r="AI120" s="7">
        <v>2.5</v>
      </c>
      <c r="AJ120" s="7">
        <v>2.5</v>
      </c>
      <c r="AK120" s="7">
        <v>2.5</v>
      </c>
      <c r="AL120" s="9">
        <v>0</v>
      </c>
      <c r="AM120" s="9">
        <v>1</v>
      </c>
    </row>
    <row r="121" spans="1:39">
      <c r="A121" s="4" t="s">
        <v>166</v>
      </c>
      <c r="B121" s="6">
        <v>108</v>
      </c>
      <c r="C121" s="9">
        <v>18.993194023955802</v>
      </c>
      <c r="D121" s="9">
        <v>349.66991849842401</v>
      </c>
      <c r="E121" s="7">
        <v>0.97128999999999999</v>
      </c>
      <c r="F121" s="7">
        <v>1.833</v>
      </c>
      <c r="G121" s="7">
        <v>0.9</v>
      </c>
      <c r="H121" s="7">
        <v>3.55339177234521</v>
      </c>
      <c r="I121" s="7">
        <v>0.95294000000000001</v>
      </c>
      <c r="J121" s="7">
        <v>3.2280000000000002</v>
      </c>
      <c r="K121" s="7">
        <v>0.9</v>
      </c>
      <c r="L121" s="7">
        <v>3.55339177234521</v>
      </c>
      <c r="M121" s="9">
        <v>9.9999999999999895E-2</v>
      </c>
      <c r="N121" s="9">
        <v>9.9999999999999895E-2</v>
      </c>
      <c r="O121" s="9">
        <v>9.9999999999999895E-2</v>
      </c>
      <c r="P121" s="9">
        <v>9.9999999999999895E-2</v>
      </c>
      <c r="Q121" s="9">
        <v>9.9999999999999895E-2</v>
      </c>
      <c r="R121" s="9">
        <v>9.9999999999999895E-2</v>
      </c>
      <c r="S121" s="9">
        <v>9.9999999999999895E-2</v>
      </c>
      <c r="T121" s="9">
        <v>9.9999999999999895E-2</v>
      </c>
      <c r="U121" s="9">
        <v>1</v>
      </c>
      <c r="V121" s="9">
        <v>1</v>
      </c>
      <c r="W121" s="9">
        <v>1</v>
      </c>
      <c r="X121" s="9">
        <v>1</v>
      </c>
      <c r="Y121" s="9">
        <v>1</v>
      </c>
      <c r="Z121" s="9">
        <v>1</v>
      </c>
      <c r="AA121" s="9">
        <v>1</v>
      </c>
      <c r="AB121" s="9">
        <v>1</v>
      </c>
      <c r="AC121" s="4" t="s">
        <v>166</v>
      </c>
      <c r="AD121" s="9">
        <v>16.844116594187799</v>
      </c>
      <c r="AE121" s="9">
        <v>310.10481276813101</v>
      </c>
      <c r="AF121" s="7">
        <v>1</v>
      </c>
      <c r="AG121" s="7">
        <v>1</v>
      </c>
      <c r="AH121" s="7">
        <v>1</v>
      </c>
      <c r="AI121" s="7">
        <v>1</v>
      </c>
      <c r="AJ121" s="7">
        <v>1</v>
      </c>
      <c r="AK121" s="7">
        <v>1</v>
      </c>
      <c r="AL121" s="9">
        <v>0</v>
      </c>
      <c r="AM121" s="9">
        <v>1</v>
      </c>
    </row>
    <row r="122" spans="1:39">
      <c r="A122" s="4" t="s">
        <v>167</v>
      </c>
      <c r="B122" s="6">
        <v>228</v>
      </c>
      <c r="C122" s="9">
        <v>23.1015934143633</v>
      </c>
      <c r="D122" s="9">
        <v>506.68075108850798</v>
      </c>
      <c r="E122" s="7">
        <v>0.423789999999999</v>
      </c>
      <c r="F122" s="7">
        <v>1.0309999999999999</v>
      </c>
      <c r="G122" s="7">
        <v>0.4</v>
      </c>
      <c r="H122" s="7">
        <v>0.39162214012429702</v>
      </c>
      <c r="I122" s="7" t="s">
        <v>642</v>
      </c>
      <c r="J122" s="7" t="s">
        <v>642</v>
      </c>
      <c r="K122" s="7" t="s">
        <v>642</v>
      </c>
      <c r="L122" s="7" t="s">
        <v>642</v>
      </c>
      <c r="M122" s="9">
        <v>9.9999999999999895E-2</v>
      </c>
      <c r="N122" s="9">
        <v>9.9999999999999895E-2</v>
      </c>
      <c r="O122" s="9">
        <v>9.9999999999999895E-2</v>
      </c>
      <c r="P122" s="9">
        <v>9.9999999999999895E-2</v>
      </c>
      <c r="Q122" s="9" t="s">
        <v>642</v>
      </c>
      <c r="R122" s="9" t="s">
        <v>642</v>
      </c>
      <c r="S122" s="9" t="s">
        <v>642</v>
      </c>
      <c r="T122" s="9" t="s">
        <v>642</v>
      </c>
      <c r="U122" s="9">
        <v>1</v>
      </c>
      <c r="V122" s="9">
        <v>1</v>
      </c>
      <c r="W122" s="9">
        <v>1</v>
      </c>
      <c r="X122" s="9">
        <v>1</v>
      </c>
      <c r="Y122" s="9" t="s">
        <v>642</v>
      </c>
      <c r="Z122" s="9" t="s">
        <v>642</v>
      </c>
      <c r="AA122" s="9" t="s">
        <v>642</v>
      </c>
      <c r="AB122" s="9" t="s">
        <v>642</v>
      </c>
      <c r="AC122" s="4" t="s">
        <v>168</v>
      </c>
      <c r="AD122" s="9">
        <v>19.622756961425399</v>
      </c>
      <c r="AE122" s="9">
        <v>430.38040958077801</v>
      </c>
      <c r="AF122" s="7">
        <v>0.40000000596046398</v>
      </c>
      <c r="AG122" s="7">
        <v>0.40000000596046398</v>
      </c>
      <c r="AH122" s="7">
        <v>0.40000000596046398</v>
      </c>
      <c r="AI122" s="7" t="s">
        <v>642</v>
      </c>
      <c r="AJ122" s="7" t="s">
        <v>642</v>
      </c>
      <c r="AK122" s="7" t="s">
        <v>642</v>
      </c>
      <c r="AL122" s="9">
        <v>0</v>
      </c>
      <c r="AM122" s="9">
        <v>1</v>
      </c>
    </row>
    <row r="123" spans="1:39">
      <c r="A123" s="4" t="s">
        <v>169</v>
      </c>
      <c r="B123" s="6">
        <v>723</v>
      </c>
      <c r="C123" s="9">
        <v>45.710628646358501</v>
      </c>
      <c r="D123" s="9">
        <v>726.79897803988001</v>
      </c>
      <c r="E123" s="7">
        <v>0.53451000000000004</v>
      </c>
      <c r="F123" s="7">
        <v>0.78700000000000003</v>
      </c>
      <c r="G123" s="7">
        <v>0.39</v>
      </c>
      <c r="H123" s="7">
        <v>1.24602256712473</v>
      </c>
      <c r="I123" s="7">
        <v>0.49336000000000002</v>
      </c>
      <c r="J123" s="7">
        <v>0.78500000000000003</v>
      </c>
      <c r="K123" s="7">
        <v>0.39</v>
      </c>
      <c r="L123" s="7">
        <v>1.24602256712473</v>
      </c>
      <c r="M123" s="9">
        <v>9.99999999999997E-2</v>
      </c>
      <c r="N123" s="9">
        <v>9.99999999999997E-2</v>
      </c>
      <c r="O123" s="9">
        <v>9.99999999999997E-2</v>
      </c>
      <c r="P123" s="9">
        <v>9.99999999999997E-2</v>
      </c>
      <c r="Q123" s="9">
        <v>9.99999999999997E-2</v>
      </c>
      <c r="R123" s="9">
        <v>9.99999999999997E-2</v>
      </c>
      <c r="S123" s="9">
        <v>9.99999999999997E-2</v>
      </c>
      <c r="T123" s="9">
        <v>9.99999999999997E-2</v>
      </c>
      <c r="U123" s="9">
        <v>1</v>
      </c>
      <c r="V123" s="9">
        <v>1</v>
      </c>
      <c r="W123" s="9">
        <v>1</v>
      </c>
      <c r="X123" s="9">
        <v>1</v>
      </c>
      <c r="Y123" s="9">
        <v>1</v>
      </c>
      <c r="Z123" s="9">
        <v>1</v>
      </c>
      <c r="AA123" s="9">
        <v>1</v>
      </c>
      <c r="AB123" s="9">
        <v>1</v>
      </c>
      <c r="AC123" s="4" t="s">
        <v>169</v>
      </c>
      <c r="AD123" s="9" t="s">
        <v>642</v>
      </c>
      <c r="AE123" s="9" t="s">
        <v>642</v>
      </c>
      <c r="AF123" s="7" t="s">
        <v>642</v>
      </c>
      <c r="AG123" s="7" t="s">
        <v>642</v>
      </c>
      <c r="AH123" s="7" t="s">
        <v>642</v>
      </c>
      <c r="AI123" s="7" t="s">
        <v>642</v>
      </c>
      <c r="AJ123" s="7" t="s">
        <v>642</v>
      </c>
      <c r="AK123" s="7" t="s">
        <v>642</v>
      </c>
      <c r="AL123" s="9" t="s">
        <v>642</v>
      </c>
      <c r="AM123" s="9" t="s">
        <v>642</v>
      </c>
    </row>
    <row r="124" spans="1:39">
      <c r="A124" s="4" t="s">
        <v>170</v>
      </c>
      <c r="B124" s="6">
        <v>704</v>
      </c>
      <c r="C124" s="9">
        <v>69.6516042823025</v>
      </c>
      <c r="D124" s="9">
        <v>675.62054825334496</v>
      </c>
      <c r="E124" s="7">
        <v>1.7907</v>
      </c>
      <c r="F124" s="7">
        <v>1.1930000000000001</v>
      </c>
      <c r="G124" s="7">
        <v>2.4999999999999898</v>
      </c>
      <c r="H124" s="7">
        <v>2.4434234459476398</v>
      </c>
      <c r="I124" s="7">
        <v>1.82</v>
      </c>
      <c r="J124" s="7">
        <v>1.1890000000000001</v>
      </c>
      <c r="K124" s="7">
        <v>2.4999999999999898</v>
      </c>
      <c r="L124" s="7">
        <v>2.4434234459476398</v>
      </c>
      <c r="M124" s="9">
        <v>0.1</v>
      </c>
      <c r="N124" s="9">
        <v>0.1</v>
      </c>
      <c r="O124" s="9">
        <v>0.1</v>
      </c>
      <c r="P124" s="9">
        <v>0.1</v>
      </c>
      <c r="Q124" s="9">
        <v>0.1</v>
      </c>
      <c r="R124" s="9">
        <v>0.1</v>
      </c>
      <c r="S124" s="9">
        <v>0.1</v>
      </c>
      <c r="T124" s="9">
        <v>0.1</v>
      </c>
      <c r="U124" s="9">
        <v>1</v>
      </c>
      <c r="V124" s="9">
        <v>1</v>
      </c>
      <c r="W124" s="9">
        <v>1</v>
      </c>
      <c r="X124" s="9">
        <v>1</v>
      </c>
      <c r="Y124" s="9">
        <v>1</v>
      </c>
      <c r="Z124" s="9">
        <v>1</v>
      </c>
      <c r="AA124" s="9">
        <v>1</v>
      </c>
      <c r="AB124" s="9">
        <v>1</v>
      </c>
      <c r="AC124" s="4" t="s">
        <v>171</v>
      </c>
      <c r="AD124" s="9">
        <v>57.477802507976001</v>
      </c>
      <c r="AE124" s="9">
        <v>632.25582758773601</v>
      </c>
      <c r="AF124" s="7">
        <v>2.5</v>
      </c>
      <c r="AG124" s="7">
        <v>2.5</v>
      </c>
      <c r="AH124" s="7">
        <v>2.5</v>
      </c>
      <c r="AI124" s="7">
        <v>2.5</v>
      </c>
      <c r="AJ124" s="7">
        <v>2.5</v>
      </c>
      <c r="AK124" s="7">
        <v>2.5</v>
      </c>
      <c r="AL124" s="9">
        <v>0</v>
      </c>
      <c r="AM124" s="9">
        <v>1</v>
      </c>
    </row>
    <row r="125" spans="1:39">
      <c r="A125" s="4" t="s">
        <v>172</v>
      </c>
      <c r="B125" s="6">
        <v>30</v>
      </c>
      <c r="C125" s="9">
        <v>171.35148808890699</v>
      </c>
      <c r="D125" s="9">
        <v>2122.7372709118399</v>
      </c>
      <c r="E125" s="7">
        <v>1.0246</v>
      </c>
      <c r="F125" s="7">
        <v>1.2290000000000001</v>
      </c>
      <c r="G125" s="7">
        <v>2.1467138954084799</v>
      </c>
      <c r="H125" s="7">
        <v>1.63709664957817</v>
      </c>
      <c r="I125" s="7">
        <v>1.4261999999999999</v>
      </c>
      <c r="J125" s="7">
        <v>1.2230000000000001</v>
      </c>
      <c r="K125" s="7">
        <v>2.1467138954084799</v>
      </c>
      <c r="L125" s="7">
        <v>1.63709664957817</v>
      </c>
      <c r="M125" s="9">
        <v>9.9999999999999797E-2</v>
      </c>
      <c r="N125" s="9">
        <v>9.9999999999999797E-2</v>
      </c>
      <c r="O125" s="9">
        <v>9.9999999999999797E-2</v>
      </c>
      <c r="P125" s="9">
        <v>9.9999999999999797E-2</v>
      </c>
      <c r="Q125" s="9">
        <v>9.9999999999999797E-2</v>
      </c>
      <c r="R125" s="9">
        <v>9.9999999999999797E-2</v>
      </c>
      <c r="S125" s="9">
        <v>9.9999999999999797E-2</v>
      </c>
      <c r="T125" s="9">
        <v>9.9999999999999797E-2</v>
      </c>
      <c r="U125" s="9">
        <v>1</v>
      </c>
      <c r="V125" s="9">
        <v>1</v>
      </c>
      <c r="W125" s="9">
        <v>1</v>
      </c>
      <c r="X125" s="9">
        <v>1</v>
      </c>
      <c r="Y125" s="9">
        <v>1</v>
      </c>
      <c r="Z125" s="9">
        <v>1</v>
      </c>
      <c r="AA125" s="9">
        <v>1</v>
      </c>
      <c r="AB125" s="9">
        <v>1</v>
      </c>
      <c r="AC125" s="4" t="s">
        <v>172</v>
      </c>
      <c r="AD125" s="9">
        <v>171.34686806415999</v>
      </c>
      <c r="AE125" s="9">
        <v>1183.1331871162299</v>
      </c>
      <c r="AF125" s="7">
        <v>2.5</v>
      </c>
      <c r="AG125" s="7">
        <v>2.5</v>
      </c>
      <c r="AH125" s="7">
        <v>2.5</v>
      </c>
      <c r="AI125" s="7">
        <v>2.5</v>
      </c>
      <c r="AJ125" s="7">
        <v>2.5</v>
      </c>
      <c r="AK125" s="7">
        <v>2.5</v>
      </c>
      <c r="AL125" s="9">
        <v>0</v>
      </c>
      <c r="AM125" s="9">
        <v>1</v>
      </c>
    </row>
    <row r="126" spans="1:39">
      <c r="A126" s="4" t="s">
        <v>173</v>
      </c>
      <c r="B126" s="6">
        <v>208</v>
      </c>
      <c r="C126" s="9">
        <v>28.652908202333201</v>
      </c>
      <c r="D126" s="9">
        <v>218.211941224263</v>
      </c>
      <c r="E126" s="7">
        <v>0.39217000000000002</v>
      </c>
      <c r="F126" s="7">
        <v>0.107</v>
      </c>
      <c r="G126" s="7">
        <v>0.59999999999999898</v>
      </c>
      <c r="H126" s="7">
        <v>1.08078092878506</v>
      </c>
      <c r="I126" s="7">
        <v>0.46487000000000001</v>
      </c>
      <c r="J126" s="7">
        <v>2E-3</v>
      </c>
      <c r="K126" s="7">
        <v>0.59999999999999898</v>
      </c>
      <c r="L126" s="7">
        <v>1.08078092878506</v>
      </c>
      <c r="M126" s="9">
        <v>9.9999999999999797E-2</v>
      </c>
      <c r="N126" s="9">
        <v>9.9999999999999797E-2</v>
      </c>
      <c r="O126" s="9">
        <v>9.9999999999999797E-2</v>
      </c>
      <c r="P126" s="9">
        <v>9.9999999999999797E-2</v>
      </c>
      <c r="Q126" s="9">
        <v>9.9999999999999797E-2</v>
      </c>
      <c r="R126" s="9">
        <v>9.9999999999999797E-2</v>
      </c>
      <c r="S126" s="9">
        <v>9.9999999999999797E-2</v>
      </c>
      <c r="T126" s="9">
        <v>9.9999999999999797E-2</v>
      </c>
      <c r="U126" s="9">
        <v>1</v>
      </c>
      <c r="V126" s="9">
        <v>1</v>
      </c>
      <c r="W126" s="9">
        <v>1</v>
      </c>
      <c r="X126" s="9">
        <v>1</v>
      </c>
      <c r="Y126" s="9">
        <v>1</v>
      </c>
      <c r="Z126" s="9">
        <v>1</v>
      </c>
      <c r="AA126" s="9">
        <v>1</v>
      </c>
      <c r="AB126" s="9">
        <v>1</v>
      </c>
      <c r="AC126" s="4" t="s">
        <v>642</v>
      </c>
      <c r="AD126" s="9" t="s">
        <v>642</v>
      </c>
      <c r="AE126" s="9" t="s">
        <v>642</v>
      </c>
      <c r="AF126" s="7" t="s">
        <v>642</v>
      </c>
      <c r="AG126" s="7" t="s">
        <v>642</v>
      </c>
      <c r="AH126" s="7" t="s">
        <v>642</v>
      </c>
      <c r="AI126" s="7" t="s">
        <v>642</v>
      </c>
      <c r="AJ126" s="7" t="s">
        <v>642</v>
      </c>
      <c r="AK126" s="7" t="s">
        <v>642</v>
      </c>
      <c r="AL126" s="9" t="s">
        <v>642</v>
      </c>
      <c r="AM126" s="9" t="s">
        <v>642</v>
      </c>
    </row>
    <row r="127" spans="1:39">
      <c r="A127" s="4" t="s">
        <v>174</v>
      </c>
      <c r="B127" s="6">
        <v>50</v>
      </c>
      <c r="C127" s="9">
        <v>76.994875004915201</v>
      </c>
      <c r="D127" s="9">
        <v>954.73642068973402</v>
      </c>
      <c r="E127" s="7">
        <v>2.6358000000000001</v>
      </c>
      <c r="F127" s="7">
        <v>1.9219999999999999</v>
      </c>
      <c r="G127" s="7">
        <v>3.5</v>
      </c>
      <c r="H127" s="7">
        <v>3.7798124892515199</v>
      </c>
      <c r="I127" s="7">
        <v>2.5522999999999998</v>
      </c>
      <c r="J127" s="7">
        <v>1.9419999999999999</v>
      </c>
      <c r="K127" s="7">
        <v>3.5</v>
      </c>
      <c r="L127" s="7">
        <v>3.7798124892515199</v>
      </c>
      <c r="M127" s="9">
        <v>9.99999999999997E-2</v>
      </c>
      <c r="N127" s="9">
        <v>9.99999999999997E-2</v>
      </c>
      <c r="O127" s="9">
        <v>9.99999999999997E-2</v>
      </c>
      <c r="P127" s="9">
        <v>9.99999999999997E-2</v>
      </c>
      <c r="Q127" s="9">
        <v>9.99999999999997E-2</v>
      </c>
      <c r="R127" s="9">
        <v>9.99999999999997E-2</v>
      </c>
      <c r="S127" s="9">
        <v>9.99999999999997E-2</v>
      </c>
      <c r="T127" s="9">
        <v>9.99999999999997E-2</v>
      </c>
      <c r="U127" s="9">
        <v>1</v>
      </c>
      <c r="V127" s="9">
        <v>1</v>
      </c>
      <c r="W127" s="9">
        <v>1</v>
      </c>
      <c r="X127" s="9">
        <v>1</v>
      </c>
      <c r="Y127" s="9">
        <v>1</v>
      </c>
      <c r="Z127" s="9">
        <v>1</v>
      </c>
      <c r="AA127" s="9">
        <v>1</v>
      </c>
      <c r="AB127" s="9">
        <v>1</v>
      </c>
      <c r="AC127" s="4" t="s">
        <v>174</v>
      </c>
      <c r="AD127" s="9">
        <v>72.409107358802302</v>
      </c>
      <c r="AE127" s="9">
        <v>897.87290362726696</v>
      </c>
      <c r="AF127" s="7">
        <v>2.5</v>
      </c>
      <c r="AG127" s="7">
        <v>2.5</v>
      </c>
      <c r="AH127" s="7">
        <v>2.5</v>
      </c>
      <c r="AI127" s="7">
        <v>2.5</v>
      </c>
      <c r="AJ127" s="7">
        <v>2.5</v>
      </c>
      <c r="AK127" s="7">
        <v>2.5</v>
      </c>
      <c r="AL127" s="9">
        <v>0</v>
      </c>
      <c r="AM127" s="9">
        <v>1</v>
      </c>
    </row>
    <row r="128" spans="1:39">
      <c r="A128" s="4" t="s">
        <v>175</v>
      </c>
      <c r="B128" s="6">
        <v>677</v>
      </c>
      <c r="C128" s="9">
        <v>38.010377989447697</v>
      </c>
      <c r="D128" s="9">
        <v>456.124535873372</v>
      </c>
      <c r="E128" s="7">
        <v>8.61</v>
      </c>
      <c r="F128" s="7">
        <v>4.7429999999999897</v>
      </c>
      <c r="G128" s="7">
        <v>4</v>
      </c>
      <c r="H128" s="7">
        <v>7.0306339967572704</v>
      </c>
      <c r="I128" s="7">
        <v>8.3000000000000007</v>
      </c>
      <c r="J128" s="7">
        <v>4.7080000000000002</v>
      </c>
      <c r="K128" s="7">
        <v>4</v>
      </c>
      <c r="L128" s="7">
        <v>7.0306339967572704</v>
      </c>
      <c r="M128" s="9">
        <v>4.6141777025443698E-2</v>
      </c>
      <c r="N128" s="9">
        <v>0.110583609070871</v>
      </c>
      <c r="O128" s="9">
        <v>0.14347863210544501</v>
      </c>
      <c r="P128" s="9">
        <v>6.8974162031845004E-2</v>
      </c>
      <c r="Q128" s="9">
        <v>4.6141777025443698E-2</v>
      </c>
      <c r="R128" s="9">
        <v>0.12064624709904399</v>
      </c>
      <c r="S128" s="9">
        <v>0.14347863210544501</v>
      </c>
      <c r="T128" s="9">
        <v>6.8974162031845004E-2</v>
      </c>
      <c r="U128" s="9">
        <v>1</v>
      </c>
      <c r="V128" s="9">
        <v>1</v>
      </c>
      <c r="W128" s="9">
        <v>1</v>
      </c>
      <c r="X128" s="9">
        <v>1</v>
      </c>
      <c r="Y128" s="9">
        <v>1</v>
      </c>
      <c r="Z128" s="9">
        <v>1</v>
      </c>
      <c r="AA128" s="9">
        <v>1</v>
      </c>
      <c r="AB128" s="9">
        <v>1</v>
      </c>
      <c r="AC128" s="4" t="s">
        <v>642</v>
      </c>
      <c r="AD128" s="9" t="s">
        <v>642</v>
      </c>
      <c r="AE128" s="9" t="s">
        <v>642</v>
      </c>
      <c r="AF128" s="7" t="s">
        <v>642</v>
      </c>
      <c r="AG128" s="7" t="s">
        <v>642</v>
      </c>
      <c r="AH128" s="7" t="s">
        <v>642</v>
      </c>
      <c r="AI128" s="7" t="s">
        <v>642</v>
      </c>
      <c r="AJ128" s="7" t="s">
        <v>642</v>
      </c>
      <c r="AK128" s="7" t="s">
        <v>642</v>
      </c>
      <c r="AL128" s="9" t="s">
        <v>642</v>
      </c>
      <c r="AM128" s="9" t="s">
        <v>642</v>
      </c>
    </row>
    <row r="129" spans="1:39">
      <c r="A129" s="4" t="s">
        <v>176</v>
      </c>
      <c r="B129" s="6">
        <v>640</v>
      </c>
      <c r="C129" s="9">
        <v>44.441791316649798</v>
      </c>
      <c r="D129" s="9">
        <v>471.083004909686</v>
      </c>
      <c r="E129" s="7">
        <v>7.27</v>
      </c>
      <c r="F129" s="7">
        <v>3.5030000000000001</v>
      </c>
      <c r="G129" s="7">
        <v>4</v>
      </c>
      <c r="H129" s="7">
        <v>3.3103495382059598</v>
      </c>
      <c r="I129" s="7">
        <v>7.0799999999999903</v>
      </c>
      <c r="J129" s="7">
        <v>3.4849999999999999</v>
      </c>
      <c r="K129" s="7">
        <v>4</v>
      </c>
      <c r="L129" s="7">
        <v>3.3103495382059598</v>
      </c>
      <c r="M129" s="9">
        <v>0.128330346385893</v>
      </c>
      <c r="N129" s="9">
        <v>0.45163918320402102</v>
      </c>
      <c r="O129" s="9">
        <v>0.33782593224859297</v>
      </c>
      <c r="P129" s="9">
        <v>0.49426445248574802</v>
      </c>
      <c r="Q129" s="9">
        <v>0.128330346385893</v>
      </c>
      <c r="R129" s="9">
        <v>0.45163918320402102</v>
      </c>
      <c r="S129" s="9">
        <v>0.33782593224859297</v>
      </c>
      <c r="T129" s="9">
        <v>0.49426445248574802</v>
      </c>
      <c r="U129" s="9">
        <v>1</v>
      </c>
      <c r="V129" s="9">
        <v>1</v>
      </c>
      <c r="W129" s="9">
        <v>1</v>
      </c>
      <c r="X129" s="9">
        <v>1</v>
      </c>
      <c r="Y129" s="9">
        <v>1</v>
      </c>
      <c r="Z129" s="9">
        <v>1</v>
      </c>
      <c r="AA129" s="9">
        <v>1</v>
      </c>
      <c r="AB129" s="9">
        <v>1</v>
      </c>
      <c r="AC129" s="4" t="s">
        <v>177</v>
      </c>
      <c r="AD129" s="9">
        <v>59.695191674016698</v>
      </c>
      <c r="AE129" s="9">
        <v>716.34230008819998</v>
      </c>
      <c r="AF129" s="7">
        <v>6</v>
      </c>
      <c r="AG129" s="7">
        <v>6</v>
      </c>
      <c r="AH129" s="7">
        <v>6</v>
      </c>
      <c r="AI129" s="7">
        <v>6</v>
      </c>
      <c r="AJ129" s="7">
        <v>6</v>
      </c>
      <c r="AK129" s="7">
        <v>6</v>
      </c>
      <c r="AL129" s="9">
        <v>0</v>
      </c>
      <c r="AM129" s="9">
        <v>1</v>
      </c>
    </row>
    <row r="130" spans="1:39">
      <c r="A130" s="4" t="s">
        <v>178</v>
      </c>
      <c r="B130" s="6">
        <v>97</v>
      </c>
      <c r="C130" s="9">
        <v>62.369093760281999</v>
      </c>
      <c r="D130" s="9">
        <v>692.80233607344906</v>
      </c>
      <c r="E130" s="7">
        <v>13.227880198582699</v>
      </c>
      <c r="F130" s="7">
        <v>15.242461182674599</v>
      </c>
      <c r="G130" s="7">
        <v>19.784877789903</v>
      </c>
      <c r="H130" s="7">
        <v>17.136380562654399</v>
      </c>
      <c r="I130" s="7">
        <v>13.2900586240177</v>
      </c>
      <c r="J130" s="7">
        <v>10.152309173205699</v>
      </c>
      <c r="K130" s="7">
        <v>19.784877789903</v>
      </c>
      <c r="L130" s="7">
        <v>17.136380562654399</v>
      </c>
      <c r="M130" s="9">
        <v>0.15</v>
      </c>
      <c r="N130" s="9">
        <v>9.9999999999999797E-2</v>
      </c>
      <c r="O130" s="9">
        <v>4.9999999999999899E-2</v>
      </c>
      <c r="P130" s="9">
        <v>9.0990229286179905E-2</v>
      </c>
      <c r="Q130" s="9">
        <v>0.15</v>
      </c>
      <c r="R130" s="9">
        <v>0.19999999999999901</v>
      </c>
      <c r="S130" s="9">
        <v>4.9999999999999899E-2</v>
      </c>
      <c r="T130" s="9">
        <v>9.0990229286179905E-2</v>
      </c>
      <c r="U130" s="9">
        <v>1</v>
      </c>
      <c r="V130" s="9">
        <v>1</v>
      </c>
      <c r="W130" s="9">
        <v>1</v>
      </c>
      <c r="X130" s="9">
        <v>1</v>
      </c>
      <c r="Y130" s="9">
        <v>1</v>
      </c>
      <c r="Z130" s="9">
        <v>1</v>
      </c>
      <c r="AA130" s="9">
        <v>1</v>
      </c>
      <c r="AB130" s="9">
        <v>1</v>
      </c>
      <c r="AC130" s="4" t="s">
        <v>178</v>
      </c>
      <c r="AD130" s="9">
        <v>45.794429587038003</v>
      </c>
      <c r="AE130" s="9">
        <v>675.169391546268</v>
      </c>
      <c r="AF130" s="7">
        <v>20</v>
      </c>
      <c r="AG130" s="7">
        <v>20</v>
      </c>
      <c r="AH130" s="7">
        <v>20</v>
      </c>
      <c r="AI130" s="7">
        <v>20</v>
      </c>
      <c r="AJ130" s="7">
        <v>20</v>
      </c>
      <c r="AK130" s="7">
        <v>20</v>
      </c>
      <c r="AL130" s="9">
        <v>0.10000000149011599</v>
      </c>
      <c r="AM130" s="9">
        <v>1</v>
      </c>
    </row>
    <row r="131" spans="1:39">
      <c r="A131" s="4" t="s">
        <v>179</v>
      </c>
      <c r="B131" s="6">
        <v>678</v>
      </c>
      <c r="C131" s="9">
        <v>20.318122236851401</v>
      </c>
      <c r="D131" s="9">
        <v>302.36703344035999</v>
      </c>
      <c r="E131" s="7">
        <v>0.30675999999999998</v>
      </c>
      <c r="F131" s="7">
        <v>0.27499999999999902</v>
      </c>
      <c r="G131" s="7">
        <v>0.3</v>
      </c>
      <c r="H131" s="7">
        <v>0.32323211868385898</v>
      </c>
      <c r="I131" s="7">
        <v>0.29016999999999998</v>
      </c>
      <c r="J131" s="7">
        <v>0.27499999999999902</v>
      </c>
      <c r="K131" s="7">
        <v>0.3</v>
      </c>
      <c r="L131" s="7">
        <v>0.32323211868385898</v>
      </c>
      <c r="M131" s="9">
        <v>0.1</v>
      </c>
      <c r="N131" s="9">
        <v>0.1</v>
      </c>
      <c r="O131" s="9">
        <v>0.1</v>
      </c>
      <c r="P131" s="9">
        <v>0.1</v>
      </c>
      <c r="Q131" s="9">
        <v>0.1</v>
      </c>
      <c r="R131" s="9">
        <v>0.1</v>
      </c>
      <c r="S131" s="9">
        <v>0.1</v>
      </c>
      <c r="T131" s="9">
        <v>0.1</v>
      </c>
      <c r="U131" s="9">
        <v>1</v>
      </c>
      <c r="V131" s="9">
        <v>1</v>
      </c>
      <c r="W131" s="9">
        <v>1</v>
      </c>
      <c r="X131" s="9">
        <v>1</v>
      </c>
      <c r="Y131" s="9">
        <v>1</v>
      </c>
      <c r="Z131" s="9">
        <v>1</v>
      </c>
      <c r="AA131" s="9">
        <v>1</v>
      </c>
      <c r="AB131" s="9">
        <v>1</v>
      </c>
      <c r="AC131" s="4" t="s">
        <v>642</v>
      </c>
      <c r="AD131" s="9" t="s">
        <v>642</v>
      </c>
      <c r="AE131" s="9" t="s">
        <v>642</v>
      </c>
      <c r="AF131" s="7" t="s">
        <v>642</v>
      </c>
      <c r="AG131" s="7" t="s">
        <v>642</v>
      </c>
      <c r="AH131" s="7" t="s">
        <v>642</v>
      </c>
      <c r="AI131" s="7" t="s">
        <v>642</v>
      </c>
      <c r="AJ131" s="7" t="s">
        <v>642</v>
      </c>
      <c r="AK131" s="7" t="s">
        <v>642</v>
      </c>
      <c r="AL131" s="9" t="s">
        <v>642</v>
      </c>
      <c r="AM131" s="9" t="s">
        <v>642</v>
      </c>
    </row>
    <row r="132" spans="1:39">
      <c r="A132" s="4" t="s">
        <v>180</v>
      </c>
      <c r="B132" s="6">
        <v>65</v>
      </c>
      <c r="C132" s="9">
        <v>75.0598492148617</v>
      </c>
      <c r="D132" s="9">
        <v>1430.5616821762301</v>
      </c>
      <c r="E132" s="7">
        <v>0.19925000000000001</v>
      </c>
      <c r="F132" s="7">
        <v>0.42599999999999999</v>
      </c>
      <c r="G132" s="7">
        <v>0.1</v>
      </c>
      <c r="H132" s="7">
        <v>9.9999999999999898E-3</v>
      </c>
      <c r="I132" s="7">
        <v>0.26249</v>
      </c>
      <c r="J132" s="7">
        <v>0.42599999999999999</v>
      </c>
      <c r="K132" s="7">
        <v>0.1</v>
      </c>
      <c r="L132" s="7">
        <v>9.9999999999999898E-3</v>
      </c>
      <c r="M132" s="9">
        <v>0.1</v>
      </c>
      <c r="N132" s="9">
        <v>0.1</v>
      </c>
      <c r="O132" s="9">
        <v>0.1</v>
      </c>
      <c r="P132" s="9">
        <v>0.1</v>
      </c>
      <c r="Q132" s="9">
        <v>0.1</v>
      </c>
      <c r="R132" s="9">
        <v>0.1</v>
      </c>
      <c r="S132" s="9">
        <v>0.1</v>
      </c>
      <c r="T132" s="9">
        <v>0.1</v>
      </c>
      <c r="U132" s="9">
        <v>1</v>
      </c>
      <c r="V132" s="9">
        <v>1</v>
      </c>
      <c r="W132" s="9">
        <v>1</v>
      </c>
      <c r="X132" s="9">
        <v>1</v>
      </c>
      <c r="Y132" s="9">
        <v>1</v>
      </c>
      <c r="Z132" s="9">
        <v>1</v>
      </c>
      <c r="AA132" s="9">
        <v>1</v>
      </c>
      <c r="AB132" s="9">
        <v>1</v>
      </c>
      <c r="AC132" s="4" t="s">
        <v>181</v>
      </c>
      <c r="AD132" s="9">
        <v>48.499606261682402</v>
      </c>
      <c r="AE132" s="9">
        <v>924.35142149019896</v>
      </c>
      <c r="AF132" s="7">
        <v>0.20000000298023199</v>
      </c>
      <c r="AG132" s="7">
        <v>0.20000000298023199</v>
      </c>
      <c r="AH132" s="7">
        <v>0.20000000298023199</v>
      </c>
      <c r="AI132" s="7">
        <v>0.20000000298023199</v>
      </c>
      <c r="AJ132" s="7">
        <v>0.20000000298023199</v>
      </c>
      <c r="AK132" s="7">
        <v>0.20000000298023199</v>
      </c>
      <c r="AL132" s="9">
        <v>0</v>
      </c>
      <c r="AM132" s="9">
        <v>1</v>
      </c>
    </row>
    <row r="133" spans="1:39">
      <c r="A133" s="4" t="s">
        <v>182</v>
      </c>
      <c r="B133" s="6">
        <v>892</v>
      </c>
      <c r="C133" s="9">
        <v>37.279480620528901</v>
      </c>
      <c r="D133" s="9">
        <v>583.978868934719</v>
      </c>
      <c r="E133" s="7">
        <v>0.01</v>
      </c>
      <c r="F133" s="7">
        <v>0.28899999999999998</v>
      </c>
      <c r="G133" s="7">
        <v>0.01</v>
      </c>
      <c r="H133" s="7">
        <v>2.0923480385945499E-2</v>
      </c>
      <c r="I133" s="7">
        <v>0.01</v>
      </c>
      <c r="J133" s="7">
        <v>0.28599999999999898</v>
      </c>
      <c r="K133" s="7">
        <v>0.01</v>
      </c>
      <c r="L133" s="7">
        <v>2.0923480385945499E-2</v>
      </c>
      <c r="M133" s="9">
        <v>9.9999999999999797E-2</v>
      </c>
      <c r="N133" s="9">
        <v>9.9999999999999797E-2</v>
      </c>
      <c r="O133" s="9">
        <v>9.9999999999999797E-2</v>
      </c>
      <c r="P133" s="9">
        <v>9.9999999999999797E-2</v>
      </c>
      <c r="Q133" s="9">
        <v>9.9999999999999797E-2</v>
      </c>
      <c r="R133" s="9">
        <v>9.9999999999999797E-2</v>
      </c>
      <c r="S133" s="9">
        <v>9.9999999999999797E-2</v>
      </c>
      <c r="T133" s="9">
        <v>9.9999999999999797E-2</v>
      </c>
      <c r="U133" s="9">
        <v>1</v>
      </c>
      <c r="V133" s="9">
        <v>1</v>
      </c>
      <c r="W133" s="9">
        <v>1</v>
      </c>
      <c r="X133" s="9">
        <v>1</v>
      </c>
      <c r="Y133" s="9">
        <v>1</v>
      </c>
      <c r="Z133" s="9">
        <v>1</v>
      </c>
      <c r="AA133" s="9">
        <v>1</v>
      </c>
      <c r="AB133" s="9">
        <v>1</v>
      </c>
      <c r="AC133" s="4" t="s">
        <v>642</v>
      </c>
      <c r="AD133" s="9" t="s">
        <v>642</v>
      </c>
      <c r="AE133" s="9" t="s">
        <v>642</v>
      </c>
      <c r="AF133" s="7" t="s">
        <v>642</v>
      </c>
      <c r="AG133" s="7" t="s">
        <v>642</v>
      </c>
      <c r="AH133" s="7" t="s">
        <v>642</v>
      </c>
      <c r="AI133" s="7" t="s">
        <v>642</v>
      </c>
      <c r="AJ133" s="7" t="s">
        <v>642</v>
      </c>
      <c r="AK133" s="7" t="s">
        <v>642</v>
      </c>
      <c r="AL133" s="9" t="s">
        <v>642</v>
      </c>
      <c r="AM133" s="9" t="s">
        <v>642</v>
      </c>
    </row>
    <row r="134" spans="1:39">
      <c r="A134" s="4" t="s">
        <v>183</v>
      </c>
      <c r="B134" s="6">
        <v>91</v>
      </c>
      <c r="C134" s="9">
        <v>51.993066338334998</v>
      </c>
      <c r="D134" s="9">
        <v>826.68973494574595</v>
      </c>
      <c r="E134" s="7">
        <v>0.53451000000000004</v>
      </c>
      <c r="F134" s="7">
        <v>2.2919999999999998</v>
      </c>
      <c r="G134" s="7">
        <v>0.39</v>
      </c>
      <c r="H134" s="7">
        <v>1.1999510226735699</v>
      </c>
      <c r="I134" s="7">
        <v>0.49335999999999902</v>
      </c>
      <c r="J134" s="7">
        <v>2.1240000000000001</v>
      </c>
      <c r="K134" s="7">
        <v>0.39</v>
      </c>
      <c r="L134" s="7">
        <v>1.1999510226735699</v>
      </c>
      <c r="M134" s="9">
        <v>9.9999999999999895E-2</v>
      </c>
      <c r="N134" s="9">
        <v>9.9999999999999895E-2</v>
      </c>
      <c r="O134" s="9">
        <v>9.9999999999999895E-2</v>
      </c>
      <c r="P134" s="9">
        <v>9.9999999999999895E-2</v>
      </c>
      <c r="Q134" s="9">
        <v>9.9999999999999895E-2</v>
      </c>
      <c r="R134" s="9">
        <v>9.9999999999999895E-2</v>
      </c>
      <c r="S134" s="9">
        <v>9.9999999999999895E-2</v>
      </c>
      <c r="T134" s="9">
        <v>9.9999999999999895E-2</v>
      </c>
      <c r="U134" s="9">
        <v>1</v>
      </c>
      <c r="V134" s="9">
        <v>1</v>
      </c>
      <c r="W134" s="9">
        <v>1</v>
      </c>
      <c r="X134" s="9">
        <v>1</v>
      </c>
      <c r="Y134" s="9">
        <v>1</v>
      </c>
      <c r="Z134" s="9">
        <v>1</v>
      </c>
      <c r="AA134" s="9">
        <v>1</v>
      </c>
      <c r="AB134" s="9">
        <v>1</v>
      </c>
      <c r="AC134" s="4" t="s">
        <v>184</v>
      </c>
      <c r="AD134" s="9">
        <v>35.232763643001597</v>
      </c>
      <c r="AE134" s="9">
        <v>560.20092848349304</v>
      </c>
      <c r="AF134" s="7">
        <v>0.60000002384185702</v>
      </c>
      <c r="AG134" s="7">
        <v>0.60000002384185702</v>
      </c>
      <c r="AH134" s="7">
        <v>0.60000002384185702</v>
      </c>
      <c r="AI134" s="7">
        <v>0.60000002384185702</v>
      </c>
      <c r="AJ134" s="7">
        <v>0.60000002384185702</v>
      </c>
      <c r="AK134" s="7">
        <v>0.60000002384185702</v>
      </c>
      <c r="AL134" s="9">
        <v>0</v>
      </c>
      <c r="AM134" s="9">
        <v>1</v>
      </c>
    </row>
    <row r="135" spans="1:39">
      <c r="A135" s="4" t="s">
        <v>185</v>
      </c>
      <c r="B135" s="6">
        <v>168</v>
      </c>
      <c r="C135" s="9">
        <v>17.4677272001916</v>
      </c>
      <c r="D135" s="9">
        <v>232.320775094254</v>
      </c>
      <c r="E135" s="7">
        <v>0.02</v>
      </c>
      <c r="F135" s="7">
        <v>0.20499999999999999</v>
      </c>
      <c r="G135" s="7">
        <v>0.01</v>
      </c>
      <c r="H135" s="7">
        <v>0.10005642549744299</v>
      </c>
      <c r="I135" s="7">
        <v>0.01</v>
      </c>
      <c r="J135" s="7">
        <v>0.114</v>
      </c>
      <c r="K135" s="7">
        <v>0.01</v>
      </c>
      <c r="L135" s="7">
        <v>0.10005642549744299</v>
      </c>
      <c r="M135" s="9">
        <v>9.9999999999999797E-2</v>
      </c>
      <c r="N135" s="9">
        <v>9.9999999999999797E-2</v>
      </c>
      <c r="O135" s="9">
        <v>9.9999999999999797E-2</v>
      </c>
      <c r="P135" s="9">
        <v>9.9999999999999797E-2</v>
      </c>
      <c r="Q135" s="9">
        <v>9.9999999999999797E-2</v>
      </c>
      <c r="R135" s="9">
        <v>9.9999999999999797E-2</v>
      </c>
      <c r="S135" s="9">
        <v>9.9999999999999797E-2</v>
      </c>
      <c r="T135" s="9">
        <v>9.9999999999999797E-2</v>
      </c>
      <c r="U135" s="9">
        <v>1</v>
      </c>
      <c r="V135" s="9">
        <v>1</v>
      </c>
      <c r="W135" s="9">
        <v>1</v>
      </c>
      <c r="X135" s="9">
        <v>1</v>
      </c>
      <c r="Y135" s="9">
        <v>1</v>
      </c>
      <c r="Z135" s="9">
        <v>1</v>
      </c>
      <c r="AA135" s="9">
        <v>1</v>
      </c>
      <c r="AB135" s="9">
        <v>1</v>
      </c>
      <c r="AC135" s="4" t="s">
        <v>642</v>
      </c>
      <c r="AD135" s="9" t="s">
        <v>642</v>
      </c>
      <c r="AE135" s="9" t="s">
        <v>642</v>
      </c>
      <c r="AF135" s="7" t="s">
        <v>642</v>
      </c>
      <c r="AG135" s="7" t="s">
        <v>642</v>
      </c>
      <c r="AH135" s="7" t="s">
        <v>642</v>
      </c>
      <c r="AI135" s="7" t="s">
        <v>642</v>
      </c>
      <c r="AJ135" s="7" t="s">
        <v>642</v>
      </c>
      <c r="AK135" s="7" t="s">
        <v>642</v>
      </c>
      <c r="AL135" s="9" t="s">
        <v>642</v>
      </c>
      <c r="AM135" s="9" t="s">
        <v>642</v>
      </c>
    </row>
    <row r="136" spans="1:39">
      <c r="A136" s="4" t="s">
        <v>186</v>
      </c>
      <c r="B136" s="6">
        <v>679</v>
      </c>
      <c r="C136" s="9">
        <v>30.510763084833499</v>
      </c>
      <c r="D136" s="9">
        <v>305.10763084833502</v>
      </c>
      <c r="E136" s="7">
        <v>9.8995E-2</v>
      </c>
      <c r="F136" s="7">
        <v>1.37</v>
      </c>
      <c r="G136" s="7">
        <v>0.01</v>
      </c>
      <c r="H136" s="7">
        <v>2.13676259401598</v>
      </c>
      <c r="I136" s="7">
        <v>9.8995E-2</v>
      </c>
      <c r="J136" s="7">
        <v>1.3740000000000001</v>
      </c>
      <c r="K136" s="7">
        <v>0.01</v>
      </c>
      <c r="L136" s="7">
        <v>2.13676259401598</v>
      </c>
      <c r="M136" s="9">
        <v>9.9999999999999797E-2</v>
      </c>
      <c r="N136" s="9">
        <v>9.9999999999999797E-2</v>
      </c>
      <c r="O136" s="9">
        <v>9.9999999999999797E-2</v>
      </c>
      <c r="P136" s="9">
        <v>9.9999999999999797E-2</v>
      </c>
      <c r="Q136" s="9">
        <v>9.9999999999999797E-2</v>
      </c>
      <c r="R136" s="9">
        <v>9.9999999999999797E-2</v>
      </c>
      <c r="S136" s="9">
        <v>9.9999999999999797E-2</v>
      </c>
      <c r="T136" s="9">
        <v>9.9999999999999797E-2</v>
      </c>
      <c r="U136" s="9">
        <v>1</v>
      </c>
      <c r="V136" s="9">
        <v>1</v>
      </c>
      <c r="W136" s="9">
        <v>1</v>
      </c>
      <c r="X136" s="9">
        <v>1</v>
      </c>
      <c r="Y136" s="9">
        <v>1</v>
      </c>
      <c r="Z136" s="9">
        <v>1</v>
      </c>
      <c r="AA136" s="9">
        <v>1</v>
      </c>
      <c r="AB136" s="9">
        <v>1</v>
      </c>
      <c r="AC136" s="4" t="s">
        <v>642</v>
      </c>
      <c r="AD136" s="9" t="s">
        <v>642</v>
      </c>
      <c r="AE136" s="9" t="s">
        <v>642</v>
      </c>
      <c r="AF136" s="7" t="s">
        <v>642</v>
      </c>
      <c r="AG136" s="7" t="s">
        <v>642</v>
      </c>
      <c r="AH136" s="7" t="s">
        <v>642</v>
      </c>
      <c r="AI136" s="7" t="s">
        <v>642</v>
      </c>
      <c r="AJ136" s="7" t="s">
        <v>642</v>
      </c>
      <c r="AK136" s="7" t="s">
        <v>642</v>
      </c>
      <c r="AL136" s="9" t="s">
        <v>642</v>
      </c>
      <c r="AM136" s="9" t="s">
        <v>642</v>
      </c>
    </row>
    <row r="137" spans="1:39">
      <c r="A137" s="4" t="s">
        <v>187</v>
      </c>
      <c r="B137" s="6">
        <v>542</v>
      </c>
      <c r="C137" s="9">
        <v>35.400649264793998</v>
      </c>
      <c r="D137" s="9">
        <v>596.80638756287306</v>
      </c>
      <c r="E137" s="7">
        <v>0.21189999999999901</v>
      </c>
      <c r="F137" s="7">
        <v>0.219</v>
      </c>
      <c r="G137" s="7">
        <v>0.19999999999999901</v>
      </c>
      <c r="H137" s="7">
        <v>0.26877535131686803</v>
      </c>
      <c r="I137" s="7">
        <v>0.21189999999999901</v>
      </c>
      <c r="J137" s="7">
        <v>0.218</v>
      </c>
      <c r="K137" s="7">
        <v>0.19999999999999901</v>
      </c>
      <c r="L137" s="7">
        <v>0.26877535131686803</v>
      </c>
      <c r="M137" s="9">
        <v>0.1</v>
      </c>
      <c r="N137" s="9">
        <v>0.1</v>
      </c>
      <c r="O137" s="9">
        <v>0.1</v>
      </c>
      <c r="P137" s="9">
        <v>0.1</v>
      </c>
      <c r="Q137" s="9">
        <v>0.1</v>
      </c>
      <c r="R137" s="9">
        <v>0.1</v>
      </c>
      <c r="S137" s="9">
        <v>0.1</v>
      </c>
      <c r="T137" s="9">
        <v>0.1</v>
      </c>
      <c r="U137" s="9">
        <v>1</v>
      </c>
      <c r="V137" s="9">
        <v>1</v>
      </c>
      <c r="W137" s="9">
        <v>1</v>
      </c>
      <c r="X137" s="9">
        <v>1</v>
      </c>
      <c r="Y137" s="9">
        <v>1</v>
      </c>
      <c r="Z137" s="9">
        <v>1</v>
      </c>
      <c r="AA137" s="9">
        <v>1</v>
      </c>
      <c r="AB137" s="9">
        <v>1</v>
      </c>
      <c r="AC137" s="4" t="s">
        <v>642</v>
      </c>
      <c r="AD137" s="9" t="s">
        <v>642</v>
      </c>
      <c r="AE137" s="9" t="s">
        <v>642</v>
      </c>
      <c r="AF137" s="7" t="s">
        <v>642</v>
      </c>
      <c r="AG137" s="7" t="s">
        <v>642</v>
      </c>
      <c r="AH137" s="7" t="s">
        <v>642</v>
      </c>
      <c r="AI137" s="7" t="s">
        <v>642</v>
      </c>
      <c r="AJ137" s="7" t="s">
        <v>642</v>
      </c>
      <c r="AK137" s="7" t="s">
        <v>642</v>
      </c>
      <c r="AL137" s="9" t="s">
        <v>642</v>
      </c>
      <c r="AM137" s="9" t="s">
        <v>642</v>
      </c>
    </row>
    <row r="138" spans="1:39">
      <c r="A138" s="4" t="s">
        <v>188</v>
      </c>
      <c r="B138" s="6">
        <v>544</v>
      </c>
      <c r="C138" s="9">
        <v>52.0716163885781</v>
      </c>
      <c r="D138" s="9">
        <v>877.85602571794402</v>
      </c>
      <c r="E138" s="7">
        <v>0.18973999999999999</v>
      </c>
      <c r="F138" s="7">
        <v>0.19600000000000001</v>
      </c>
      <c r="G138" s="7">
        <v>0.19999999999999901</v>
      </c>
      <c r="H138" s="7">
        <v>0.28960087507897198</v>
      </c>
      <c r="I138" s="7">
        <v>0.18973999999999999</v>
      </c>
      <c r="J138" s="7">
        <v>0.19699999999999901</v>
      </c>
      <c r="K138" s="7">
        <v>0.19999999999999901</v>
      </c>
      <c r="L138" s="7">
        <v>0.28960087507897198</v>
      </c>
      <c r="M138" s="9">
        <v>9.9999999999999895E-2</v>
      </c>
      <c r="N138" s="9">
        <v>9.9999999999999895E-2</v>
      </c>
      <c r="O138" s="9">
        <v>9.9999999999999895E-2</v>
      </c>
      <c r="P138" s="9">
        <v>9.9999999999999895E-2</v>
      </c>
      <c r="Q138" s="9">
        <v>9.9999999999999895E-2</v>
      </c>
      <c r="R138" s="9">
        <v>9.9999999999999895E-2</v>
      </c>
      <c r="S138" s="9">
        <v>9.9999999999999895E-2</v>
      </c>
      <c r="T138" s="9">
        <v>9.9999999999999895E-2</v>
      </c>
      <c r="U138" s="9">
        <v>1</v>
      </c>
      <c r="V138" s="9">
        <v>1</v>
      </c>
      <c r="W138" s="9">
        <v>1</v>
      </c>
      <c r="X138" s="9">
        <v>1</v>
      </c>
      <c r="Y138" s="9">
        <v>1</v>
      </c>
      <c r="Z138" s="9">
        <v>1</v>
      </c>
      <c r="AA138" s="9">
        <v>1</v>
      </c>
      <c r="AB138" s="9">
        <v>1</v>
      </c>
      <c r="AC138" s="4" t="s">
        <v>642</v>
      </c>
      <c r="AD138" s="9" t="s">
        <v>642</v>
      </c>
      <c r="AE138" s="9" t="s">
        <v>642</v>
      </c>
      <c r="AF138" s="7" t="s">
        <v>642</v>
      </c>
      <c r="AG138" s="7" t="s">
        <v>642</v>
      </c>
      <c r="AH138" s="7" t="s">
        <v>642</v>
      </c>
      <c r="AI138" s="7" t="s">
        <v>642</v>
      </c>
      <c r="AJ138" s="7" t="s">
        <v>642</v>
      </c>
      <c r="AK138" s="7" t="s">
        <v>642</v>
      </c>
      <c r="AL138" s="9" t="s">
        <v>642</v>
      </c>
      <c r="AM138" s="9" t="s">
        <v>642</v>
      </c>
    </row>
    <row r="139" spans="1:39">
      <c r="A139" s="4" t="s">
        <v>189</v>
      </c>
      <c r="B139" s="6">
        <v>543</v>
      </c>
      <c r="C139" s="9">
        <v>48.163057894596903</v>
      </c>
      <c r="D139" s="9">
        <v>811.963090875901</v>
      </c>
      <c r="E139" s="7">
        <v>0.28460000000000002</v>
      </c>
      <c r="F139" s="7">
        <v>0.248</v>
      </c>
      <c r="G139" s="7">
        <v>0.2</v>
      </c>
      <c r="H139" s="7">
        <v>0.28948391581543598</v>
      </c>
      <c r="I139" s="7">
        <v>0.28460000000000002</v>
      </c>
      <c r="J139" s="7">
        <v>0.249</v>
      </c>
      <c r="K139" s="7">
        <v>0.2</v>
      </c>
      <c r="L139" s="7">
        <v>0.28948391581543598</v>
      </c>
      <c r="M139" s="9">
        <v>9.99999999999997E-2</v>
      </c>
      <c r="N139" s="9">
        <v>9.99999999999997E-2</v>
      </c>
      <c r="O139" s="9">
        <v>9.99999999999997E-2</v>
      </c>
      <c r="P139" s="9">
        <v>9.99999999999997E-2</v>
      </c>
      <c r="Q139" s="9">
        <v>9.99999999999997E-2</v>
      </c>
      <c r="R139" s="9">
        <v>9.99999999999997E-2</v>
      </c>
      <c r="S139" s="9">
        <v>9.99999999999997E-2</v>
      </c>
      <c r="T139" s="9">
        <v>9.99999999999997E-2</v>
      </c>
      <c r="U139" s="9">
        <v>1</v>
      </c>
      <c r="V139" s="9">
        <v>1</v>
      </c>
      <c r="W139" s="9">
        <v>1</v>
      </c>
      <c r="X139" s="9">
        <v>1</v>
      </c>
      <c r="Y139" s="9">
        <v>1</v>
      </c>
      <c r="Z139" s="9">
        <v>1</v>
      </c>
      <c r="AA139" s="9">
        <v>1</v>
      </c>
      <c r="AB139" s="9">
        <v>1</v>
      </c>
      <c r="AC139" s="4" t="s">
        <v>642</v>
      </c>
      <c r="AD139" s="9" t="s">
        <v>642</v>
      </c>
      <c r="AE139" s="9" t="s">
        <v>642</v>
      </c>
      <c r="AF139" s="7" t="s">
        <v>642</v>
      </c>
      <c r="AG139" s="7" t="s">
        <v>642</v>
      </c>
      <c r="AH139" s="7" t="s">
        <v>642</v>
      </c>
      <c r="AI139" s="7" t="s">
        <v>642</v>
      </c>
      <c r="AJ139" s="7" t="s">
        <v>642</v>
      </c>
      <c r="AK139" s="7" t="s">
        <v>642</v>
      </c>
      <c r="AL139" s="9" t="s">
        <v>642</v>
      </c>
      <c r="AM139" s="9" t="s">
        <v>642</v>
      </c>
    </row>
    <row r="140" spans="1:39">
      <c r="A140" s="4" t="s">
        <v>190</v>
      </c>
      <c r="B140" s="6">
        <v>92</v>
      </c>
      <c r="C140" s="9">
        <v>6.2278710792792902</v>
      </c>
      <c r="D140" s="9">
        <v>94.040855672861596</v>
      </c>
      <c r="E140" s="7">
        <v>0.65459999999999996</v>
      </c>
      <c r="F140" s="7">
        <v>1.355</v>
      </c>
      <c r="G140" s="7">
        <v>0.6</v>
      </c>
      <c r="H140" s="7">
        <v>1.6605000000000001</v>
      </c>
      <c r="I140" s="7">
        <v>0.64513999999999905</v>
      </c>
      <c r="J140" s="7">
        <v>1.4449999999999901</v>
      </c>
      <c r="K140" s="7">
        <v>0.6</v>
      </c>
      <c r="L140" s="7">
        <v>1.6605000000000001</v>
      </c>
      <c r="M140" s="9">
        <v>9.9999999999999895E-2</v>
      </c>
      <c r="N140" s="9">
        <v>9.9999999999999895E-2</v>
      </c>
      <c r="O140" s="9">
        <v>9.9999999999999895E-2</v>
      </c>
      <c r="P140" s="9">
        <v>9.9999999999999895E-2</v>
      </c>
      <c r="Q140" s="9">
        <v>9.9999999999999895E-2</v>
      </c>
      <c r="R140" s="9">
        <v>9.9999999999999895E-2</v>
      </c>
      <c r="S140" s="9">
        <v>9.9999999999999895E-2</v>
      </c>
      <c r="T140" s="9">
        <v>9.9999999999999895E-2</v>
      </c>
      <c r="U140" s="9">
        <v>1</v>
      </c>
      <c r="V140" s="9">
        <v>1</v>
      </c>
      <c r="W140" s="9">
        <v>1</v>
      </c>
      <c r="X140" s="9">
        <v>1</v>
      </c>
      <c r="Y140" s="9">
        <v>1</v>
      </c>
      <c r="Z140" s="9">
        <v>1</v>
      </c>
      <c r="AA140" s="9">
        <v>1</v>
      </c>
      <c r="AB140" s="9">
        <v>1</v>
      </c>
      <c r="AC140" s="4" t="s">
        <v>190</v>
      </c>
      <c r="AD140" s="9" t="s">
        <v>642</v>
      </c>
      <c r="AE140" s="9" t="s">
        <v>642</v>
      </c>
      <c r="AF140" s="7" t="s">
        <v>642</v>
      </c>
      <c r="AG140" s="7" t="s">
        <v>642</v>
      </c>
      <c r="AH140" s="7" t="s">
        <v>642</v>
      </c>
      <c r="AI140" s="7" t="s">
        <v>642</v>
      </c>
      <c r="AJ140" s="7" t="s">
        <v>642</v>
      </c>
      <c r="AK140" s="7" t="s">
        <v>642</v>
      </c>
      <c r="AL140" s="9" t="s">
        <v>642</v>
      </c>
      <c r="AM140" s="9" t="s">
        <v>642</v>
      </c>
    </row>
    <row r="141" spans="1:39">
      <c r="A141" s="4" t="s">
        <v>191</v>
      </c>
      <c r="B141" s="6">
        <v>680</v>
      </c>
      <c r="C141" s="9">
        <v>42.093632779219703</v>
      </c>
      <c r="D141" s="9">
        <v>564.36300279252896</v>
      </c>
      <c r="E141" s="7">
        <v>0.01</v>
      </c>
      <c r="F141" s="7">
        <v>1.5129999999999999</v>
      </c>
      <c r="G141" s="7">
        <v>0.01</v>
      </c>
      <c r="H141" s="7">
        <v>1.8740092538875899E-2</v>
      </c>
      <c r="I141" s="7">
        <v>0.01</v>
      </c>
      <c r="J141" s="7">
        <v>1.1759999999999999</v>
      </c>
      <c r="K141" s="7">
        <v>0.01</v>
      </c>
      <c r="L141" s="7">
        <v>1.8740092538875899E-2</v>
      </c>
      <c r="M141" s="9">
        <v>9.9999999999999797E-2</v>
      </c>
      <c r="N141" s="9">
        <v>9.9999999999999797E-2</v>
      </c>
      <c r="O141" s="9">
        <v>9.9999999999999797E-2</v>
      </c>
      <c r="P141" s="9">
        <v>9.9999999999999797E-2</v>
      </c>
      <c r="Q141" s="9">
        <v>9.9999999999999797E-2</v>
      </c>
      <c r="R141" s="9">
        <v>9.9999999999999797E-2</v>
      </c>
      <c r="S141" s="9">
        <v>9.9999999999999797E-2</v>
      </c>
      <c r="T141" s="9">
        <v>9.9999999999999797E-2</v>
      </c>
      <c r="U141" s="9">
        <v>1</v>
      </c>
      <c r="V141" s="9">
        <v>1</v>
      </c>
      <c r="W141" s="9">
        <v>1</v>
      </c>
      <c r="X141" s="9">
        <v>1</v>
      </c>
      <c r="Y141" s="9">
        <v>1</v>
      </c>
      <c r="Z141" s="9">
        <v>1</v>
      </c>
      <c r="AA141" s="9">
        <v>1</v>
      </c>
      <c r="AB141" s="9">
        <v>1</v>
      </c>
      <c r="AC141" s="4" t="s">
        <v>642</v>
      </c>
      <c r="AD141" s="9" t="s">
        <v>642</v>
      </c>
      <c r="AE141" s="9" t="s">
        <v>642</v>
      </c>
      <c r="AF141" s="7" t="s">
        <v>642</v>
      </c>
      <c r="AG141" s="7" t="s">
        <v>642</v>
      </c>
      <c r="AH141" s="7" t="s">
        <v>642</v>
      </c>
      <c r="AI141" s="7" t="s">
        <v>642</v>
      </c>
      <c r="AJ141" s="7" t="s">
        <v>642</v>
      </c>
      <c r="AK141" s="7" t="s">
        <v>642</v>
      </c>
      <c r="AL141" s="9" t="s">
        <v>642</v>
      </c>
      <c r="AM141" s="9" t="s">
        <v>642</v>
      </c>
    </row>
    <row r="142" spans="1:39">
      <c r="A142" s="4" t="s">
        <v>192</v>
      </c>
      <c r="B142" s="6">
        <v>641</v>
      </c>
      <c r="C142" s="9">
        <v>71.938324594953897</v>
      </c>
      <c r="D142" s="9">
        <v>1286.68581453206</v>
      </c>
      <c r="E142" s="7">
        <v>0.1</v>
      </c>
      <c r="F142" s="7">
        <v>0.23899999999999999</v>
      </c>
      <c r="G142" s="7">
        <v>0.01</v>
      </c>
      <c r="H142" s="7">
        <v>9.7152647007829E-10</v>
      </c>
      <c r="I142" s="7">
        <v>0.10630000000000001</v>
      </c>
      <c r="J142" s="7">
        <v>0.28299999999999997</v>
      </c>
      <c r="K142" s="7">
        <v>0.01</v>
      </c>
      <c r="L142" s="7">
        <v>9.7152647007829E-10</v>
      </c>
      <c r="M142" s="9">
        <v>0.1</v>
      </c>
      <c r="N142" s="9">
        <v>0.1</v>
      </c>
      <c r="O142" s="9">
        <v>0.1</v>
      </c>
      <c r="P142" s="9">
        <v>0.1</v>
      </c>
      <c r="Q142" s="9">
        <v>0.1</v>
      </c>
      <c r="R142" s="9">
        <v>0.1</v>
      </c>
      <c r="S142" s="9">
        <v>0.1</v>
      </c>
      <c r="T142" s="9">
        <v>0.1</v>
      </c>
      <c r="U142" s="9">
        <v>1</v>
      </c>
      <c r="V142" s="9">
        <v>1</v>
      </c>
      <c r="W142" s="9">
        <v>1</v>
      </c>
      <c r="X142" s="9">
        <v>1</v>
      </c>
      <c r="Y142" s="9">
        <v>1</v>
      </c>
      <c r="Z142" s="9">
        <v>1</v>
      </c>
      <c r="AA142" s="9">
        <v>1</v>
      </c>
      <c r="AB142" s="9">
        <v>1</v>
      </c>
      <c r="AC142" s="4" t="s">
        <v>642</v>
      </c>
      <c r="AD142" s="9" t="s">
        <v>642</v>
      </c>
      <c r="AE142" s="9" t="s">
        <v>642</v>
      </c>
      <c r="AF142" s="7" t="s">
        <v>642</v>
      </c>
      <c r="AG142" s="7" t="s">
        <v>642</v>
      </c>
      <c r="AH142" s="7" t="s">
        <v>642</v>
      </c>
      <c r="AI142" s="7" t="s">
        <v>642</v>
      </c>
      <c r="AJ142" s="7" t="s">
        <v>642</v>
      </c>
      <c r="AK142" s="7" t="s">
        <v>642</v>
      </c>
      <c r="AL142" s="9" t="s">
        <v>642</v>
      </c>
      <c r="AM142" s="9" t="s">
        <v>642</v>
      </c>
    </row>
    <row r="143" spans="1:39">
      <c r="A143" s="4" t="s">
        <v>193</v>
      </c>
      <c r="B143" s="6">
        <v>104</v>
      </c>
      <c r="C143" s="9">
        <v>99.541599656462296</v>
      </c>
      <c r="D143" s="9">
        <v>1323.9032944170001</v>
      </c>
      <c r="E143" s="7">
        <v>2.8523999999999901</v>
      </c>
      <c r="F143" s="7">
        <v>1.38499999999999</v>
      </c>
      <c r="G143" s="7">
        <v>3</v>
      </c>
      <c r="H143" s="7">
        <v>3.2180750536081999</v>
      </c>
      <c r="I143" s="7">
        <v>2.9157000000000002</v>
      </c>
      <c r="J143" s="7">
        <v>1.1579999999999999</v>
      </c>
      <c r="K143" s="7">
        <v>3</v>
      </c>
      <c r="L143" s="7">
        <v>3.2180750536081999</v>
      </c>
      <c r="M143" s="9">
        <v>0.4</v>
      </c>
      <c r="N143" s="9">
        <v>0.9</v>
      </c>
      <c r="O143" s="9">
        <v>0.35</v>
      </c>
      <c r="P143" s="9">
        <v>0.320597152037843</v>
      </c>
      <c r="Q143" s="9">
        <v>0.4</v>
      </c>
      <c r="R143" s="9">
        <v>0.9</v>
      </c>
      <c r="S143" s="9">
        <v>0.35</v>
      </c>
      <c r="T143" s="9">
        <v>0.320597152037843</v>
      </c>
      <c r="U143" s="9">
        <v>1</v>
      </c>
      <c r="V143" s="9">
        <v>0.5</v>
      </c>
      <c r="W143" s="9">
        <v>1</v>
      </c>
      <c r="X143" s="9">
        <v>1</v>
      </c>
      <c r="Y143" s="9">
        <v>1</v>
      </c>
      <c r="Z143" s="9">
        <v>0.5</v>
      </c>
      <c r="AA143" s="9">
        <v>1</v>
      </c>
      <c r="AB143" s="9">
        <v>1</v>
      </c>
      <c r="AC143" s="4" t="s">
        <v>193</v>
      </c>
      <c r="AD143" s="9">
        <v>99.541599656462296</v>
      </c>
      <c r="AE143" s="9">
        <v>1323.9032944170001</v>
      </c>
      <c r="AF143" s="7">
        <v>3.5</v>
      </c>
      <c r="AG143" s="7">
        <v>3.5</v>
      </c>
      <c r="AH143" s="7">
        <v>3.5</v>
      </c>
      <c r="AI143" s="7">
        <v>3.5</v>
      </c>
      <c r="AJ143" s="7">
        <v>3.5</v>
      </c>
      <c r="AK143" s="7">
        <v>3.5</v>
      </c>
      <c r="AL143" s="9">
        <v>0</v>
      </c>
      <c r="AM143" s="9">
        <v>1</v>
      </c>
    </row>
    <row r="144" spans="1:39">
      <c r="A144" s="4" t="s">
        <v>194</v>
      </c>
      <c r="B144" s="6">
        <v>207</v>
      </c>
      <c r="C144" s="9">
        <v>60.387329342997603</v>
      </c>
      <c r="D144" s="9">
        <v>917.88739449559398</v>
      </c>
      <c r="E144" s="7">
        <v>2.2360999999999999E-2</v>
      </c>
      <c r="F144" s="7">
        <v>1.0129999999999999</v>
      </c>
      <c r="G144" s="7">
        <v>0.01</v>
      </c>
      <c r="H144" s="7">
        <v>4.6416495171294897E-3</v>
      </c>
      <c r="I144" s="7">
        <v>0.01</v>
      </c>
      <c r="J144" s="7">
        <v>1.0129999999999999</v>
      </c>
      <c r="K144" s="7">
        <v>0.01</v>
      </c>
      <c r="L144" s="7">
        <v>4.6416495171294897E-3</v>
      </c>
      <c r="M144" s="9">
        <v>9.9999999999999895E-2</v>
      </c>
      <c r="N144" s="9">
        <v>9.9999999999999895E-2</v>
      </c>
      <c r="O144" s="9">
        <v>9.9999999999999895E-2</v>
      </c>
      <c r="P144" s="9">
        <v>9.9999999999999895E-2</v>
      </c>
      <c r="Q144" s="9">
        <v>9.9999999999999895E-2</v>
      </c>
      <c r="R144" s="9">
        <v>9.9999999999999895E-2</v>
      </c>
      <c r="S144" s="9">
        <v>9.9999999999999895E-2</v>
      </c>
      <c r="T144" s="9">
        <v>9.9999999999999895E-2</v>
      </c>
      <c r="U144" s="9">
        <v>1</v>
      </c>
      <c r="V144" s="9">
        <v>1</v>
      </c>
      <c r="W144" s="9">
        <v>1</v>
      </c>
      <c r="X144" s="9">
        <v>1</v>
      </c>
      <c r="Y144" s="9">
        <v>1</v>
      </c>
      <c r="Z144" s="9">
        <v>1</v>
      </c>
      <c r="AA144" s="9">
        <v>1</v>
      </c>
      <c r="AB144" s="9">
        <v>1</v>
      </c>
      <c r="AC144" s="4" t="s">
        <v>642</v>
      </c>
      <c r="AD144" s="9" t="s">
        <v>642</v>
      </c>
      <c r="AE144" s="9" t="s">
        <v>642</v>
      </c>
      <c r="AF144" s="7" t="s">
        <v>642</v>
      </c>
      <c r="AG144" s="7" t="s">
        <v>642</v>
      </c>
      <c r="AH144" s="7" t="s">
        <v>642</v>
      </c>
      <c r="AI144" s="7" t="s">
        <v>642</v>
      </c>
      <c r="AJ144" s="7" t="s">
        <v>642</v>
      </c>
      <c r="AK144" s="7" t="s">
        <v>642</v>
      </c>
      <c r="AL144" s="9" t="s">
        <v>642</v>
      </c>
      <c r="AM144" s="9" t="s">
        <v>642</v>
      </c>
    </row>
    <row r="145" spans="1:39">
      <c r="A145" s="4" t="s">
        <v>195</v>
      </c>
      <c r="B145" s="6">
        <v>642</v>
      </c>
      <c r="C145" s="9">
        <v>14.660450494095199</v>
      </c>
      <c r="D145" s="9">
        <v>219.906757411429</v>
      </c>
      <c r="E145" s="7">
        <v>0.38184000000000001</v>
      </c>
      <c r="F145" s="7">
        <v>0.35199999999999998</v>
      </c>
      <c r="G145" s="7">
        <v>0.39</v>
      </c>
      <c r="H145" s="7">
        <v>0.70711000000000002</v>
      </c>
      <c r="I145" s="7">
        <v>0.38184000000000001</v>
      </c>
      <c r="J145" s="7">
        <v>0.34699999999999998</v>
      </c>
      <c r="K145" s="7">
        <v>0.39</v>
      </c>
      <c r="L145" s="7">
        <v>0.70711000000000002</v>
      </c>
      <c r="M145" s="9">
        <v>9.9999999999999895E-2</v>
      </c>
      <c r="N145" s="9">
        <v>9.9999999999999895E-2</v>
      </c>
      <c r="O145" s="9">
        <v>9.9999999999999895E-2</v>
      </c>
      <c r="P145" s="9">
        <v>9.9999999999999895E-2</v>
      </c>
      <c r="Q145" s="9">
        <v>9.9999999999999895E-2</v>
      </c>
      <c r="R145" s="9">
        <v>9.9999999999999895E-2</v>
      </c>
      <c r="S145" s="9">
        <v>9.9999999999999895E-2</v>
      </c>
      <c r="T145" s="9">
        <v>9.9999999999999895E-2</v>
      </c>
      <c r="U145" s="9">
        <v>1</v>
      </c>
      <c r="V145" s="9">
        <v>1</v>
      </c>
      <c r="W145" s="9">
        <v>1</v>
      </c>
      <c r="X145" s="9">
        <v>1</v>
      </c>
      <c r="Y145" s="9">
        <v>1</v>
      </c>
      <c r="Z145" s="9">
        <v>1</v>
      </c>
      <c r="AA145" s="9">
        <v>1</v>
      </c>
      <c r="AB145" s="9">
        <v>1</v>
      </c>
      <c r="AC145" s="4" t="s">
        <v>642</v>
      </c>
      <c r="AD145" s="9" t="s">
        <v>642</v>
      </c>
      <c r="AE145" s="9" t="s">
        <v>642</v>
      </c>
      <c r="AF145" s="7" t="s">
        <v>642</v>
      </c>
      <c r="AG145" s="7" t="s">
        <v>642</v>
      </c>
      <c r="AH145" s="7" t="s">
        <v>642</v>
      </c>
      <c r="AI145" s="7" t="s">
        <v>642</v>
      </c>
      <c r="AJ145" s="7" t="s">
        <v>642</v>
      </c>
      <c r="AK145" s="7" t="s">
        <v>642</v>
      </c>
      <c r="AL145" s="9" t="s">
        <v>642</v>
      </c>
      <c r="AM145" s="9" t="s">
        <v>642</v>
      </c>
    </row>
    <row r="146" spans="1:39">
      <c r="A146" s="4" t="s">
        <v>196</v>
      </c>
      <c r="B146" s="6">
        <v>890</v>
      </c>
      <c r="C146" s="9">
        <v>38.835574154306499</v>
      </c>
      <c r="D146" s="9">
        <v>760.44362379654001</v>
      </c>
      <c r="E146" s="7">
        <v>0.01</v>
      </c>
      <c r="F146" s="7">
        <v>0.624</v>
      </c>
      <c r="G146" s="7">
        <v>0.01</v>
      </c>
      <c r="H146" s="7">
        <v>4.1109166730958997E-2</v>
      </c>
      <c r="I146" s="7">
        <v>0.01</v>
      </c>
      <c r="J146" s="7">
        <v>0.626</v>
      </c>
      <c r="K146" s="7">
        <v>0.01</v>
      </c>
      <c r="L146" s="7">
        <v>4.1109166730958997E-2</v>
      </c>
      <c r="M146" s="9">
        <v>9.9999999999999895E-2</v>
      </c>
      <c r="N146" s="9">
        <v>9.9999999999999895E-2</v>
      </c>
      <c r="O146" s="9">
        <v>9.9999999999999895E-2</v>
      </c>
      <c r="P146" s="9">
        <v>9.9999999999999895E-2</v>
      </c>
      <c r="Q146" s="9">
        <v>9.9999999999999895E-2</v>
      </c>
      <c r="R146" s="9">
        <v>9.9999999999999895E-2</v>
      </c>
      <c r="S146" s="9">
        <v>9.9999999999999895E-2</v>
      </c>
      <c r="T146" s="9">
        <v>9.9999999999999895E-2</v>
      </c>
      <c r="U146" s="9">
        <v>1</v>
      </c>
      <c r="V146" s="9">
        <v>1</v>
      </c>
      <c r="W146" s="9">
        <v>1</v>
      </c>
      <c r="X146" s="9">
        <v>1</v>
      </c>
      <c r="Y146" s="9">
        <v>1</v>
      </c>
      <c r="Z146" s="9">
        <v>1</v>
      </c>
      <c r="AA146" s="9">
        <v>1</v>
      </c>
      <c r="AB146" s="9">
        <v>1</v>
      </c>
      <c r="AC146" s="4" t="s">
        <v>642</v>
      </c>
      <c r="AD146" s="9" t="s">
        <v>642</v>
      </c>
      <c r="AE146" s="9" t="s">
        <v>642</v>
      </c>
      <c r="AF146" s="7" t="s">
        <v>642</v>
      </c>
      <c r="AG146" s="7" t="s">
        <v>642</v>
      </c>
      <c r="AH146" s="7" t="s">
        <v>642</v>
      </c>
      <c r="AI146" s="7" t="s">
        <v>642</v>
      </c>
      <c r="AJ146" s="7" t="s">
        <v>642</v>
      </c>
      <c r="AK146" s="7" t="s">
        <v>642</v>
      </c>
      <c r="AL146" s="9" t="s">
        <v>642</v>
      </c>
      <c r="AM146" s="9" t="s">
        <v>642</v>
      </c>
    </row>
    <row r="147" spans="1:39">
      <c r="A147" s="4" t="s">
        <v>197</v>
      </c>
      <c r="B147" s="6">
        <v>85</v>
      </c>
      <c r="C147" s="9">
        <v>145.24934374563099</v>
      </c>
      <c r="D147" s="9">
        <v>1917.29130973821</v>
      </c>
      <c r="E147" s="7">
        <v>1.0183</v>
      </c>
      <c r="F147" s="7">
        <v>0.98699999999999999</v>
      </c>
      <c r="G147" s="7">
        <v>1</v>
      </c>
      <c r="H147" s="7">
        <v>0.89625395094278504</v>
      </c>
      <c r="I147" s="7">
        <v>1.0214000000000001</v>
      </c>
      <c r="J147" s="7">
        <v>0.91700000000000004</v>
      </c>
      <c r="K147" s="7">
        <v>1</v>
      </c>
      <c r="L147" s="7">
        <v>0.89625395094278504</v>
      </c>
      <c r="M147" s="9">
        <v>9.9999999999999895E-2</v>
      </c>
      <c r="N147" s="9">
        <v>9.9999999999999895E-2</v>
      </c>
      <c r="O147" s="9">
        <v>9.9999999999999895E-2</v>
      </c>
      <c r="P147" s="9">
        <v>9.9999999999999895E-2</v>
      </c>
      <c r="Q147" s="9">
        <v>9.9999999999999895E-2</v>
      </c>
      <c r="R147" s="9">
        <v>9.9999999999999895E-2</v>
      </c>
      <c r="S147" s="9">
        <v>9.9999999999999895E-2</v>
      </c>
      <c r="T147" s="9">
        <v>9.9999999999999895E-2</v>
      </c>
      <c r="U147" s="9">
        <v>1</v>
      </c>
      <c r="V147" s="9">
        <v>1</v>
      </c>
      <c r="W147" s="9">
        <v>1</v>
      </c>
      <c r="X147" s="9">
        <v>1</v>
      </c>
      <c r="Y147" s="9">
        <v>1</v>
      </c>
      <c r="Z147" s="9">
        <v>1</v>
      </c>
      <c r="AA147" s="9">
        <v>1</v>
      </c>
      <c r="AB147" s="9">
        <v>1</v>
      </c>
      <c r="AC147" s="4" t="s">
        <v>197</v>
      </c>
      <c r="AD147" s="9">
        <v>145.24934374563099</v>
      </c>
      <c r="AE147" s="9">
        <v>1917.29130973821</v>
      </c>
      <c r="AF147" s="7">
        <v>0.89999997615814198</v>
      </c>
      <c r="AG147" s="7">
        <v>0.89999997615814198</v>
      </c>
      <c r="AH147" s="7">
        <v>0.89999997615814198</v>
      </c>
      <c r="AI147" s="7">
        <v>0.89999997615814198</v>
      </c>
      <c r="AJ147" s="7">
        <v>0.89999997615814198</v>
      </c>
      <c r="AK147" s="7">
        <v>0.89999997615814198</v>
      </c>
      <c r="AL147" s="9">
        <v>0</v>
      </c>
      <c r="AM147" s="9">
        <v>1</v>
      </c>
    </row>
    <row r="148" spans="1:39">
      <c r="A148" s="4" t="s">
        <v>198</v>
      </c>
      <c r="B148" s="6">
        <v>705</v>
      </c>
      <c r="C148" s="9">
        <v>91.0948540164744</v>
      </c>
      <c r="D148" s="9">
        <v>856.29159300492995</v>
      </c>
      <c r="E148" s="7">
        <v>0.37946999999999997</v>
      </c>
      <c r="F148" s="7">
        <v>0.62999999999999901</v>
      </c>
      <c r="G148" s="7">
        <v>0.3</v>
      </c>
      <c r="H148" s="7">
        <v>1.2009429153092701</v>
      </c>
      <c r="I148" s="7">
        <v>0.369999999999999</v>
      </c>
      <c r="J148" s="7">
        <v>0.66100000000000003</v>
      </c>
      <c r="K148" s="7">
        <v>0.3</v>
      </c>
      <c r="L148" s="7">
        <v>1.2009429153092701</v>
      </c>
      <c r="M148" s="9">
        <v>0.1</v>
      </c>
      <c r="N148" s="9">
        <v>0.1</v>
      </c>
      <c r="O148" s="9">
        <v>0.1</v>
      </c>
      <c r="P148" s="9">
        <v>0.1</v>
      </c>
      <c r="Q148" s="9">
        <v>0.1</v>
      </c>
      <c r="R148" s="9">
        <v>0.1</v>
      </c>
      <c r="S148" s="9">
        <v>0.1</v>
      </c>
      <c r="T148" s="9">
        <v>0.1</v>
      </c>
      <c r="U148" s="9">
        <v>1</v>
      </c>
      <c r="V148" s="9">
        <v>1</v>
      </c>
      <c r="W148" s="9">
        <v>1</v>
      </c>
      <c r="X148" s="9">
        <v>1</v>
      </c>
      <c r="Y148" s="9">
        <v>1</v>
      </c>
      <c r="Z148" s="9">
        <v>1</v>
      </c>
      <c r="AA148" s="9">
        <v>1</v>
      </c>
      <c r="AB148" s="9">
        <v>1</v>
      </c>
      <c r="AC148" s="4" t="s">
        <v>199</v>
      </c>
      <c r="AD148" s="9">
        <v>64.025864906306694</v>
      </c>
      <c r="AE148" s="9">
        <v>704.28451396937396</v>
      </c>
      <c r="AF148" s="7">
        <v>0.30000001192092801</v>
      </c>
      <c r="AG148" s="7">
        <v>0.30000001192092801</v>
      </c>
      <c r="AH148" s="7">
        <v>0.30000001192092801</v>
      </c>
      <c r="AI148" s="7">
        <v>0.30000001192092801</v>
      </c>
      <c r="AJ148" s="7">
        <v>0.30000001192092801</v>
      </c>
      <c r="AK148" s="7">
        <v>0.30000001192092801</v>
      </c>
      <c r="AL148" s="9">
        <v>0</v>
      </c>
      <c r="AM148" s="9">
        <v>1</v>
      </c>
    </row>
    <row r="149" spans="1:39">
      <c r="A149" s="4" t="s">
        <v>200</v>
      </c>
      <c r="B149" s="6">
        <v>681</v>
      </c>
      <c r="C149" s="9">
        <v>65.216112662196295</v>
      </c>
      <c r="D149" s="9">
        <v>810.20025621734703</v>
      </c>
      <c r="E149" s="7">
        <v>2.2360999999999999E-2</v>
      </c>
      <c r="F149" s="7">
        <v>0.05</v>
      </c>
      <c r="G149" s="7">
        <v>0.02</v>
      </c>
      <c r="H149" s="7">
        <v>3.0635668520888401E-9</v>
      </c>
      <c r="I149" s="7">
        <v>2.2360999999999999E-2</v>
      </c>
      <c r="J149" s="7">
        <v>0.05</v>
      </c>
      <c r="K149" s="7">
        <v>0.02</v>
      </c>
      <c r="L149" s="7">
        <v>3.0635668520888401E-9</v>
      </c>
      <c r="M149" s="9">
        <v>9.9999999999999895E-2</v>
      </c>
      <c r="N149" s="9">
        <v>9.9999999999999895E-2</v>
      </c>
      <c r="O149" s="9">
        <v>9.9999999999999895E-2</v>
      </c>
      <c r="P149" s="9">
        <v>9.9999999999999895E-2</v>
      </c>
      <c r="Q149" s="9">
        <v>9.9999999999999895E-2</v>
      </c>
      <c r="R149" s="9">
        <v>9.9999999999999895E-2</v>
      </c>
      <c r="S149" s="9">
        <v>9.9999999999999895E-2</v>
      </c>
      <c r="T149" s="9">
        <v>9.9999999999999895E-2</v>
      </c>
      <c r="U149" s="9">
        <v>1</v>
      </c>
      <c r="V149" s="9">
        <v>1</v>
      </c>
      <c r="W149" s="9">
        <v>1</v>
      </c>
      <c r="X149" s="9">
        <v>1</v>
      </c>
      <c r="Y149" s="9">
        <v>1</v>
      </c>
      <c r="Z149" s="9">
        <v>1</v>
      </c>
      <c r="AA149" s="9">
        <v>1</v>
      </c>
      <c r="AB149" s="9">
        <v>1</v>
      </c>
      <c r="AC149" s="4" t="s">
        <v>201</v>
      </c>
      <c r="AD149" s="9">
        <v>41.393470119765503</v>
      </c>
      <c r="AE149" s="9">
        <v>428.53673639509799</v>
      </c>
      <c r="AF149" s="7">
        <v>1.9999999552965102E-2</v>
      </c>
      <c r="AG149" s="7">
        <v>1.9999999552965102E-2</v>
      </c>
      <c r="AH149" s="7">
        <v>1.9999999552965102E-2</v>
      </c>
      <c r="AI149" s="7">
        <v>1.9999999552965102E-2</v>
      </c>
      <c r="AJ149" s="7">
        <v>1.9999999552965102E-2</v>
      </c>
      <c r="AK149" s="7">
        <v>1.9999999552965102E-2</v>
      </c>
      <c r="AL149" s="9">
        <v>0</v>
      </c>
      <c r="AM149" s="9">
        <v>1</v>
      </c>
    </row>
    <row r="150" spans="1:39">
      <c r="A150" s="4" t="s">
        <v>202</v>
      </c>
      <c r="B150" s="6">
        <v>144</v>
      </c>
      <c r="C150" s="9">
        <v>43.752394656565201</v>
      </c>
      <c r="D150" s="9">
        <v>568.78113053534798</v>
      </c>
      <c r="E150" s="7">
        <v>0.78108999999999895</v>
      </c>
      <c r="F150" s="7">
        <v>1.105</v>
      </c>
      <c r="G150" s="7">
        <v>0.6</v>
      </c>
      <c r="H150" s="7">
        <v>0.70489075071846996</v>
      </c>
      <c r="I150" s="7">
        <v>0.74</v>
      </c>
      <c r="J150" s="7">
        <v>1.1119999999999901</v>
      </c>
      <c r="K150" s="7">
        <v>0.6</v>
      </c>
      <c r="L150" s="7">
        <v>0.70489075071846996</v>
      </c>
      <c r="M150" s="9">
        <v>9.9999999999999895E-2</v>
      </c>
      <c r="N150" s="9">
        <v>9.9999999999999895E-2</v>
      </c>
      <c r="O150" s="9">
        <v>9.9999999999999895E-2</v>
      </c>
      <c r="P150" s="9">
        <v>9.9999999999999895E-2</v>
      </c>
      <c r="Q150" s="9">
        <v>9.9999999999999895E-2</v>
      </c>
      <c r="R150" s="9">
        <v>9.9999999999999895E-2</v>
      </c>
      <c r="S150" s="9">
        <v>9.9999999999999895E-2</v>
      </c>
      <c r="T150" s="9">
        <v>9.9999999999999895E-2</v>
      </c>
      <c r="U150" s="9">
        <v>1</v>
      </c>
      <c r="V150" s="9">
        <v>1</v>
      </c>
      <c r="W150" s="9">
        <v>1</v>
      </c>
      <c r="X150" s="9">
        <v>1</v>
      </c>
      <c r="Y150" s="9">
        <v>1</v>
      </c>
      <c r="Z150" s="9">
        <v>1</v>
      </c>
      <c r="AA150" s="9">
        <v>1</v>
      </c>
      <c r="AB150" s="9">
        <v>1</v>
      </c>
      <c r="AC150" s="4" t="s">
        <v>202</v>
      </c>
      <c r="AD150" s="9">
        <v>39.734031543136801</v>
      </c>
      <c r="AE150" s="9">
        <v>516.54241006077802</v>
      </c>
      <c r="AF150" s="7">
        <v>0.69999998807907104</v>
      </c>
      <c r="AG150" s="7">
        <v>0.69999998807907104</v>
      </c>
      <c r="AH150" s="7">
        <v>0.69999998807907104</v>
      </c>
      <c r="AI150" s="7">
        <v>0.69999998807907104</v>
      </c>
      <c r="AJ150" s="7">
        <v>0.69999998807907104</v>
      </c>
      <c r="AK150" s="7">
        <v>0.69999998807907104</v>
      </c>
      <c r="AL150" s="9">
        <v>0</v>
      </c>
      <c r="AM150" s="9">
        <v>1</v>
      </c>
    </row>
    <row r="151" spans="1:39">
      <c r="A151" s="4" t="s">
        <v>203</v>
      </c>
      <c r="B151" s="6">
        <v>16</v>
      </c>
      <c r="C151" s="9">
        <v>45.544737342623598</v>
      </c>
      <c r="D151" s="9">
        <v>1184.1631709082101</v>
      </c>
      <c r="E151" s="7">
        <v>1.246</v>
      </c>
      <c r="F151" s="7">
        <v>4.5750000000000002</v>
      </c>
      <c r="G151" s="7">
        <v>1.0999999999999901</v>
      </c>
      <c r="H151" s="7">
        <v>1.2750243555180401</v>
      </c>
      <c r="I151" s="7">
        <v>1.2142999999999999</v>
      </c>
      <c r="J151" s="7">
        <v>4.9930000000000003</v>
      </c>
      <c r="K151" s="7">
        <v>1.0999999999999901</v>
      </c>
      <c r="L151" s="7">
        <v>1.2750243555180401</v>
      </c>
      <c r="M151" s="9">
        <v>9.9999999999999895E-2</v>
      </c>
      <c r="N151" s="9">
        <v>9.9999999999999895E-2</v>
      </c>
      <c r="O151" s="9">
        <v>9.9999999999999895E-2</v>
      </c>
      <c r="P151" s="9">
        <v>9.9999999999999895E-2</v>
      </c>
      <c r="Q151" s="9">
        <v>9.9999999999999895E-2</v>
      </c>
      <c r="R151" s="9">
        <v>9.9999999999999895E-2</v>
      </c>
      <c r="S151" s="9">
        <v>9.9999999999999895E-2</v>
      </c>
      <c r="T151" s="9">
        <v>9.9999999999999895E-2</v>
      </c>
      <c r="U151" s="9">
        <v>1</v>
      </c>
      <c r="V151" s="9">
        <v>1</v>
      </c>
      <c r="W151" s="9">
        <v>1</v>
      </c>
      <c r="X151" s="9">
        <v>1</v>
      </c>
      <c r="Y151" s="9">
        <v>1</v>
      </c>
      <c r="Z151" s="9">
        <v>1</v>
      </c>
      <c r="AA151" s="9">
        <v>1</v>
      </c>
      <c r="AB151" s="9">
        <v>1</v>
      </c>
      <c r="AC151" s="4" t="s">
        <v>203</v>
      </c>
      <c r="AD151" s="9">
        <v>45.544737342623598</v>
      </c>
      <c r="AE151" s="9">
        <v>1184.1631709082101</v>
      </c>
      <c r="AF151" s="7">
        <v>1</v>
      </c>
      <c r="AG151" s="7">
        <v>1</v>
      </c>
      <c r="AH151" s="7">
        <v>1</v>
      </c>
      <c r="AI151" s="7">
        <v>1</v>
      </c>
      <c r="AJ151" s="7">
        <v>1</v>
      </c>
      <c r="AK151" s="7">
        <v>1</v>
      </c>
      <c r="AL151" s="9">
        <v>0</v>
      </c>
      <c r="AM151" s="9">
        <v>1</v>
      </c>
    </row>
    <row r="152" spans="1:39">
      <c r="A152" s="4" t="s">
        <v>204</v>
      </c>
      <c r="B152" s="6">
        <v>17</v>
      </c>
      <c r="C152" s="9">
        <v>34.283697369843502</v>
      </c>
      <c r="D152" s="9">
        <v>891.37613161593299</v>
      </c>
      <c r="E152" s="7">
        <v>4.2648999999999999</v>
      </c>
      <c r="F152" s="7">
        <v>3.8330000000000002</v>
      </c>
      <c r="G152" s="7">
        <v>4.5</v>
      </c>
      <c r="H152" s="7">
        <v>4.5098618749977204</v>
      </c>
      <c r="I152" s="7">
        <v>4.2737999999999996</v>
      </c>
      <c r="J152" s="7">
        <v>4.4530000000000003</v>
      </c>
      <c r="K152" s="7">
        <v>4.5</v>
      </c>
      <c r="L152" s="7">
        <v>4.5098618749977204</v>
      </c>
      <c r="M152" s="9">
        <v>9.9999999999999797E-2</v>
      </c>
      <c r="N152" s="9">
        <v>9.9999999999999797E-2</v>
      </c>
      <c r="O152" s="9">
        <v>9.9999999999999797E-2</v>
      </c>
      <c r="P152" s="9">
        <v>9.9999999999999797E-2</v>
      </c>
      <c r="Q152" s="9">
        <v>9.9999999999999797E-2</v>
      </c>
      <c r="R152" s="9">
        <v>9.9999999999999797E-2</v>
      </c>
      <c r="S152" s="9">
        <v>9.9999999999999797E-2</v>
      </c>
      <c r="T152" s="9">
        <v>9.9999999999999797E-2</v>
      </c>
      <c r="U152" s="9">
        <v>1</v>
      </c>
      <c r="V152" s="9">
        <v>1</v>
      </c>
      <c r="W152" s="9">
        <v>1</v>
      </c>
      <c r="X152" s="9">
        <v>1</v>
      </c>
      <c r="Y152" s="9">
        <v>1</v>
      </c>
      <c r="Z152" s="9">
        <v>1</v>
      </c>
      <c r="AA152" s="9">
        <v>1</v>
      </c>
      <c r="AB152" s="9">
        <v>1</v>
      </c>
      <c r="AC152" s="4" t="s">
        <v>204</v>
      </c>
      <c r="AD152" s="9">
        <v>34.283697369843502</v>
      </c>
      <c r="AE152" s="9">
        <v>891.37613161593299</v>
      </c>
      <c r="AF152" s="7">
        <v>5</v>
      </c>
      <c r="AG152" s="7">
        <v>5</v>
      </c>
      <c r="AH152" s="7">
        <v>5</v>
      </c>
      <c r="AI152" s="7">
        <v>5</v>
      </c>
      <c r="AJ152" s="7">
        <v>5</v>
      </c>
      <c r="AK152" s="7">
        <v>5</v>
      </c>
      <c r="AL152" s="9">
        <v>0</v>
      </c>
      <c r="AM152" s="9">
        <v>1</v>
      </c>
    </row>
    <row r="153" spans="1:39">
      <c r="A153" s="4" t="s">
        <v>205</v>
      </c>
      <c r="B153" s="6">
        <v>683</v>
      </c>
      <c r="C153" s="9">
        <v>26.861469425356201</v>
      </c>
      <c r="D153" s="9">
        <v>644.67526620855097</v>
      </c>
      <c r="E153" s="7">
        <v>0.40161999999999898</v>
      </c>
      <c r="F153" s="7">
        <v>1.077</v>
      </c>
      <c r="G153" s="7">
        <v>0.39</v>
      </c>
      <c r="H153" s="7">
        <v>0.38689401632897802</v>
      </c>
      <c r="I153" s="7">
        <v>0.40161999999999898</v>
      </c>
      <c r="J153" s="7">
        <v>1.0329999999999999</v>
      </c>
      <c r="K153" s="7">
        <v>0.39</v>
      </c>
      <c r="L153" s="7">
        <v>0.38689401632897802</v>
      </c>
      <c r="M153" s="9">
        <v>9.9999999999999895E-2</v>
      </c>
      <c r="N153" s="9">
        <v>9.9999999999999895E-2</v>
      </c>
      <c r="O153" s="9">
        <v>9.9999999999999895E-2</v>
      </c>
      <c r="P153" s="9">
        <v>9.9999999999999895E-2</v>
      </c>
      <c r="Q153" s="9">
        <v>9.9999999999999895E-2</v>
      </c>
      <c r="R153" s="9">
        <v>9.9999999999999895E-2</v>
      </c>
      <c r="S153" s="9">
        <v>9.9999999999999895E-2</v>
      </c>
      <c r="T153" s="9">
        <v>9.9999999999999895E-2</v>
      </c>
      <c r="U153" s="9">
        <v>1</v>
      </c>
      <c r="V153" s="9">
        <v>1</v>
      </c>
      <c r="W153" s="9">
        <v>1</v>
      </c>
      <c r="X153" s="9">
        <v>1</v>
      </c>
      <c r="Y153" s="9">
        <v>1</v>
      </c>
      <c r="Z153" s="9">
        <v>1</v>
      </c>
      <c r="AA153" s="9">
        <v>1</v>
      </c>
      <c r="AB153" s="9">
        <v>1</v>
      </c>
      <c r="AC153" s="4" t="s">
        <v>206</v>
      </c>
      <c r="AD153" s="9">
        <v>27.793249255755399</v>
      </c>
      <c r="AE153" s="9">
        <v>555.86498511510797</v>
      </c>
      <c r="AF153" s="7">
        <v>0.69999998807907104</v>
      </c>
      <c r="AG153" s="7">
        <v>0.69999998807907104</v>
      </c>
      <c r="AH153" s="7">
        <v>0.69999998807907104</v>
      </c>
      <c r="AI153" s="7">
        <v>0.69999998807907104</v>
      </c>
      <c r="AJ153" s="7">
        <v>0.69999998807907104</v>
      </c>
      <c r="AK153" s="7">
        <v>0.69999998807907104</v>
      </c>
      <c r="AL153" s="9">
        <v>0</v>
      </c>
      <c r="AM153" s="9">
        <v>1</v>
      </c>
    </row>
    <row r="154" spans="1:39">
      <c r="A154" s="4" t="s">
        <v>207</v>
      </c>
      <c r="B154" s="6">
        <v>780</v>
      </c>
      <c r="C154" s="9">
        <v>22.266334147923601</v>
      </c>
      <c r="D154" s="9">
        <v>534.39201955016699</v>
      </c>
      <c r="E154" s="7">
        <v>0.41110000000000002</v>
      </c>
      <c r="F154" s="7">
        <v>1.41</v>
      </c>
      <c r="G154" s="7">
        <v>0.39</v>
      </c>
      <c r="H154" s="7">
        <v>0.41024061920914001</v>
      </c>
      <c r="I154" s="7">
        <v>0.41110000000000002</v>
      </c>
      <c r="J154" s="7">
        <v>1.3540000000000001</v>
      </c>
      <c r="K154" s="7">
        <v>0.39</v>
      </c>
      <c r="L154" s="7">
        <v>0.41024061920914001</v>
      </c>
      <c r="M154" s="9">
        <v>9.9999999999999797E-2</v>
      </c>
      <c r="N154" s="9">
        <v>9.9999999999999797E-2</v>
      </c>
      <c r="O154" s="9">
        <v>9.9999999999999797E-2</v>
      </c>
      <c r="P154" s="9">
        <v>9.9999999999999797E-2</v>
      </c>
      <c r="Q154" s="9">
        <v>9.9999999999999797E-2</v>
      </c>
      <c r="R154" s="9">
        <v>9.9999999999999797E-2</v>
      </c>
      <c r="S154" s="9">
        <v>9.9999999999999797E-2</v>
      </c>
      <c r="T154" s="9">
        <v>9.9999999999999797E-2</v>
      </c>
      <c r="U154" s="9">
        <v>1</v>
      </c>
      <c r="V154" s="9">
        <v>1</v>
      </c>
      <c r="W154" s="9">
        <v>1</v>
      </c>
      <c r="X154" s="9">
        <v>1</v>
      </c>
      <c r="Y154" s="9">
        <v>1</v>
      </c>
      <c r="Z154" s="9">
        <v>1</v>
      </c>
      <c r="AA154" s="9">
        <v>1</v>
      </c>
      <c r="AB154" s="9">
        <v>1</v>
      </c>
      <c r="AC154" s="4" t="s">
        <v>642</v>
      </c>
      <c r="AD154" s="9" t="s">
        <v>642</v>
      </c>
      <c r="AE154" s="9" t="s">
        <v>642</v>
      </c>
      <c r="AF154" s="7" t="s">
        <v>642</v>
      </c>
      <c r="AG154" s="7" t="s">
        <v>642</v>
      </c>
      <c r="AH154" s="7" t="s">
        <v>642</v>
      </c>
      <c r="AI154" s="7" t="s">
        <v>642</v>
      </c>
      <c r="AJ154" s="7" t="s">
        <v>642</v>
      </c>
      <c r="AK154" s="7" t="s">
        <v>642</v>
      </c>
      <c r="AL154" s="9" t="s">
        <v>642</v>
      </c>
      <c r="AM154" s="9" t="s">
        <v>642</v>
      </c>
    </row>
    <row r="155" spans="1:39">
      <c r="A155" s="4" t="s">
        <v>208</v>
      </c>
      <c r="B155" s="6">
        <v>643</v>
      </c>
      <c r="C155" s="9">
        <v>20.9419869498516</v>
      </c>
      <c r="D155" s="9">
        <v>465.88005325685401</v>
      </c>
      <c r="E155" s="7">
        <v>9.9999999999999898E-3</v>
      </c>
      <c r="F155" s="7">
        <v>0.30399999999999899</v>
      </c>
      <c r="G155" s="7">
        <v>9.9999999999999898E-3</v>
      </c>
      <c r="H155" s="7">
        <v>0.119509100390378</v>
      </c>
      <c r="I155" s="7">
        <v>9.9999999999999898E-3</v>
      </c>
      <c r="J155" s="7">
        <v>0.77999999999999903</v>
      </c>
      <c r="K155" s="7">
        <v>9.9999999999999898E-3</v>
      </c>
      <c r="L155" s="7">
        <v>0.119509100390378</v>
      </c>
      <c r="M155" s="9">
        <v>9.9999999999999895E-2</v>
      </c>
      <c r="N155" s="9">
        <v>9.9999999999999895E-2</v>
      </c>
      <c r="O155" s="9">
        <v>9.9999999999999895E-2</v>
      </c>
      <c r="P155" s="9">
        <v>9.9999999999999895E-2</v>
      </c>
      <c r="Q155" s="9">
        <v>9.9999999999999895E-2</v>
      </c>
      <c r="R155" s="9">
        <v>9.9999999999999895E-2</v>
      </c>
      <c r="S155" s="9">
        <v>9.9999999999999895E-2</v>
      </c>
      <c r="T155" s="9">
        <v>9.9999999999999895E-2</v>
      </c>
      <c r="U155" s="9">
        <v>1</v>
      </c>
      <c r="V155" s="9">
        <v>1</v>
      </c>
      <c r="W155" s="9">
        <v>1</v>
      </c>
      <c r="X155" s="9">
        <v>1</v>
      </c>
      <c r="Y155" s="9">
        <v>1</v>
      </c>
      <c r="Z155" s="9">
        <v>1</v>
      </c>
      <c r="AA155" s="9">
        <v>1</v>
      </c>
      <c r="AB155" s="9">
        <v>1</v>
      </c>
      <c r="AC155" s="4" t="s">
        <v>642</v>
      </c>
      <c r="AD155" s="9" t="s">
        <v>642</v>
      </c>
      <c r="AE155" s="9" t="s">
        <v>642</v>
      </c>
      <c r="AF155" s="7" t="s">
        <v>642</v>
      </c>
      <c r="AG155" s="7" t="s">
        <v>642</v>
      </c>
      <c r="AH155" s="7" t="s">
        <v>642</v>
      </c>
      <c r="AI155" s="7" t="s">
        <v>642</v>
      </c>
      <c r="AJ155" s="7" t="s">
        <v>642</v>
      </c>
      <c r="AK155" s="7" t="s">
        <v>642</v>
      </c>
      <c r="AL155" s="9" t="s">
        <v>642</v>
      </c>
      <c r="AM155" s="9" t="s">
        <v>642</v>
      </c>
    </row>
    <row r="156" spans="1:39">
      <c r="A156" s="4" t="s">
        <v>209</v>
      </c>
      <c r="B156" s="6">
        <v>74</v>
      </c>
      <c r="C156" s="9">
        <v>57.866533991170698</v>
      </c>
      <c r="D156" s="9">
        <v>982.02764613404804</v>
      </c>
      <c r="E156" s="7">
        <v>0.34784999999999999</v>
      </c>
      <c r="F156" s="7">
        <v>0.17</v>
      </c>
      <c r="G156" s="7">
        <v>0.39</v>
      </c>
      <c r="H156" s="7">
        <v>0.37810074764657498</v>
      </c>
      <c r="I156" s="7">
        <v>0.36055999999999999</v>
      </c>
      <c r="J156" s="7">
        <v>0.184</v>
      </c>
      <c r="K156" s="7">
        <v>0.39</v>
      </c>
      <c r="L156" s="7">
        <v>0.37810074764657498</v>
      </c>
      <c r="M156" s="9">
        <v>9.9999999999999895E-2</v>
      </c>
      <c r="N156" s="9">
        <v>9.9999999999999895E-2</v>
      </c>
      <c r="O156" s="9">
        <v>9.9999999999999895E-2</v>
      </c>
      <c r="P156" s="9">
        <v>9.9999999999999895E-2</v>
      </c>
      <c r="Q156" s="9">
        <v>9.9999999999999895E-2</v>
      </c>
      <c r="R156" s="9">
        <v>9.9999999999999895E-2</v>
      </c>
      <c r="S156" s="9">
        <v>9.9999999999999895E-2</v>
      </c>
      <c r="T156" s="9">
        <v>9.9999999999999895E-2</v>
      </c>
      <c r="U156" s="9">
        <v>1</v>
      </c>
      <c r="V156" s="9">
        <v>1</v>
      </c>
      <c r="W156" s="9">
        <v>1</v>
      </c>
      <c r="X156" s="9">
        <v>1</v>
      </c>
      <c r="Y156" s="9">
        <v>1</v>
      </c>
      <c r="Z156" s="9">
        <v>1</v>
      </c>
      <c r="AA156" s="9">
        <v>1</v>
      </c>
      <c r="AB156" s="9">
        <v>1</v>
      </c>
      <c r="AC156" s="4" t="s">
        <v>210</v>
      </c>
      <c r="AD156" s="9">
        <v>44.4333708799116</v>
      </c>
      <c r="AE156" s="9">
        <v>628.38275720324702</v>
      </c>
      <c r="AF156" s="7">
        <v>0.5</v>
      </c>
      <c r="AG156" s="7">
        <v>0.5</v>
      </c>
      <c r="AH156" s="7">
        <v>0.5</v>
      </c>
      <c r="AI156" s="7">
        <v>0.5</v>
      </c>
      <c r="AJ156" s="7">
        <v>0.5</v>
      </c>
      <c r="AK156" s="7">
        <v>0.5</v>
      </c>
      <c r="AL156" s="9">
        <v>0</v>
      </c>
      <c r="AM156" s="9">
        <v>1</v>
      </c>
    </row>
    <row r="157" spans="1:39">
      <c r="A157" s="4" t="s">
        <v>211</v>
      </c>
      <c r="B157" s="6">
        <v>201</v>
      </c>
      <c r="C157" s="9">
        <v>32.601966888180698</v>
      </c>
      <c r="D157" s="9">
        <v>524.52620023697398</v>
      </c>
      <c r="E157" s="7">
        <v>0.92972999999999995</v>
      </c>
      <c r="F157" s="7">
        <v>0.16</v>
      </c>
      <c r="G157" s="7">
        <v>1</v>
      </c>
      <c r="H157" s="7">
        <v>2.3959238404899699</v>
      </c>
      <c r="I157" s="7">
        <v>0.95189000000000001</v>
      </c>
      <c r="J157" s="7">
        <v>6.8000000000000005E-2</v>
      </c>
      <c r="K157" s="7">
        <v>1</v>
      </c>
      <c r="L157" s="7">
        <v>2.3959238404899699</v>
      </c>
      <c r="M157" s="9">
        <v>9.99999999999997E-2</v>
      </c>
      <c r="N157" s="9">
        <v>9.99999999999997E-2</v>
      </c>
      <c r="O157" s="9">
        <v>9.99999999999997E-2</v>
      </c>
      <c r="P157" s="9">
        <v>9.99999999999997E-2</v>
      </c>
      <c r="Q157" s="9">
        <v>9.99999999999997E-2</v>
      </c>
      <c r="R157" s="9">
        <v>9.99999999999997E-2</v>
      </c>
      <c r="S157" s="9">
        <v>9.99999999999997E-2</v>
      </c>
      <c r="T157" s="9">
        <v>9.99999999999997E-2</v>
      </c>
      <c r="U157" s="9">
        <v>1</v>
      </c>
      <c r="V157" s="9">
        <v>1</v>
      </c>
      <c r="W157" s="9">
        <v>1</v>
      </c>
      <c r="X157" s="9">
        <v>1</v>
      </c>
      <c r="Y157" s="9">
        <v>1</v>
      </c>
      <c r="Z157" s="9">
        <v>1</v>
      </c>
      <c r="AA157" s="9">
        <v>1</v>
      </c>
      <c r="AB157" s="9">
        <v>1</v>
      </c>
      <c r="AC157" s="4" t="s">
        <v>642</v>
      </c>
      <c r="AD157" s="9" t="s">
        <v>642</v>
      </c>
      <c r="AE157" s="9" t="s">
        <v>642</v>
      </c>
      <c r="AF157" s="7" t="s">
        <v>642</v>
      </c>
      <c r="AG157" s="7" t="s">
        <v>642</v>
      </c>
      <c r="AH157" s="7" t="s">
        <v>642</v>
      </c>
      <c r="AI157" s="7" t="s">
        <v>642</v>
      </c>
      <c r="AJ157" s="7" t="s">
        <v>642</v>
      </c>
      <c r="AK157" s="7" t="s">
        <v>642</v>
      </c>
      <c r="AL157" s="9" t="s">
        <v>642</v>
      </c>
      <c r="AM157" s="9" t="s">
        <v>642</v>
      </c>
    </row>
    <row r="158" spans="1:39">
      <c r="A158" s="4" t="s">
        <v>212</v>
      </c>
      <c r="B158" s="6">
        <v>166</v>
      </c>
      <c r="C158" s="9">
        <v>71.472265577246006</v>
      </c>
      <c r="D158" s="9">
        <v>793.34217517193599</v>
      </c>
      <c r="E158" s="7">
        <v>0.38896999999999898</v>
      </c>
      <c r="F158" s="7">
        <v>0.28199999999999997</v>
      </c>
      <c r="G158" s="7">
        <v>0.3</v>
      </c>
      <c r="H158" s="7">
        <v>1.64789863489609</v>
      </c>
      <c r="I158" s="7">
        <v>0.43966</v>
      </c>
      <c r="J158" s="7">
        <v>0.28199999999999997</v>
      </c>
      <c r="K158" s="7">
        <v>0.3</v>
      </c>
      <c r="L158" s="7">
        <v>1.64789863489609</v>
      </c>
      <c r="M158" s="9">
        <v>0.1</v>
      </c>
      <c r="N158" s="9">
        <v>0.1</v>
      </c>
      <c r="O158" s="9">
        <v>0.1</v>
      </c>
      <c r="P158" s="9">
        <v>0.1</v>
      </c>
      <c r="Q158" s="9">
        <v>0.1</v>
      </c>
      <c r="R158" s="9">
        <v>0.1</v>
      </c>
      <c r="S158" s="9">
        <v>0.1</v>
      </c>
      <c r="T158" s="9">
        <v>0.1</v>
      </c>
      <c r="U158" s="9">
        <v>1</v>
      </c>
      <c r="V158" s="9">
        <v>1</v>
      </c>
      <c r="W158" s="9">
        <v>1</v>
      </c>
      <c r="X158" s="9">
        <v>1</v>
      </c>
      <c r="Y158" s="9">
        <v>1</v>
      </c>
      <c r="Z158" s="9">
        <v>1</v>
      </c>
      <c r="AA158" s="9">
        <v>1</v>
      </c>
      <c r="AB158" s="9">
        <v>1</v>
      </c>
      <c r="AC158" s="4" t="s">
        <v>642</v>
      </c>
      <c r="AD158" s="9" t="s">
        <v>642</v>
      </c>
      <c r="AE158" s="9" t="s">
        <v>642</v>
      </c>
      <c r="AF158" s="7" t="s">
        <v>642</v>
      </c>
      <c r="AG158" s="7" t="s">
        <v>642</v>
      </c>
      <c r="AH158" s="7" t="s">
        <v>642</v>
      </c>
      <c r="AI158" s="7" t="s">
        <v>642</v>
      </c>
      <c r="AJ158" s="7" t="s">
        <v>642</v>
      </c>
      <c r="AK158" s="7" t="s">
        <v>642</v>
      </c>
      <c r="AL158" s="9" t="s">
        <v>642</v>
      </c>
      <c r="AM158" s="9" t="s">
        <v>642</v>
      </c>
    </row>
    <row r="159" spans="1:39">
      <c r="A159" s="4" t="s">
        <v>213</v>
      </c>
      <c r="B159" s="6">
        <v>644</v>
      </c>
      <c r="C159" s="9">
        <v>174.66136297381601</v>
      </c>
      <c r="D159" s="9">
        <v>2136.6945562163901</v>
      </c>
      <c r="E159" s="7">
        <v>8.1028388904829605</v>
      </c>
      <c r="F159" s="7">
        <v>9.5334562743148101</v>
      </c>
      <c r="G159" s="7">
        <v>7.7006916593819099</v>
      </c>
      <c r="H159" s="7">
        <v>10.4382091717157</v>
      </c>
      <c r="I159" s="7">
        <v>8.0600572701530702</v>
      </c>
      <c r="J159" s="7">
        <v>9.67121309177708</v>
      </c>
      <c r="K159" s="7">
        <v>7.7006916593819099</v>
      </c>
      <c r="L159" s="7">
        <v>10.4382091717157</v>
      </c>
      <c r="M159" s="9">
        <v>8.1542915732475602E-2</v>
      </c>
      <c r="N159" s="9">
        <v>6.05370655152263E-2</v>
      </c>
      <c r="O159" s="9">
        <v>8.8682368720447102E-2</v>
      </c>
      <c r="P159" s="9">
        <v>6.05370655152263E-2</v>
      </c>
      <c r="Q159" s="9">
        <v>8.1542915732475602E-2</v>
      </c>
      <c r="R159" s="9">
        <v>6.05370655152263E-2</v>
      </c>
      <c r="S159" s="9">
        <v>8.8682368720447102E-2</v>
      </c>
      <c r="T159" s="9">
        <v>6.05370655152263E-2</v>
      </c>
      <c r="U159" s="9">
        <v>1</v>
      </c>
      <c r="V159" s="9">
        <v>1</v>
      </c>
      <c r="W159" s="9">
        <v>1</v>
      </c>
      <c r="X159" s="9">
        <v>1</v>
      </c>
      <c r="Y159" s="9">
        <v>1</v>
      </c>
      <c r="Z159" s="9">
        <v>1</v>
      </c>
      <c r="AA159" s="9">
        <v>1</v>
      </c>
      <c r="AB159" s="9">
        <v>1</v>
      </c>
      <c r="AC159" s="4" t="s">
        <v>214</v>
      </c>
      <c r="AD159" s="9">
        <v>221.07932535336801</v>
      </c>
      <c r="AE159" s="9">
        <v>2652.9519042404099</v>
      </c>
      <c r="AF159" s="7">
        <v>9</v>
      </c>
      <c r="AG159" s="7">
        <v>9</v>
      </c>
      <c r="AH159" s="7">
        <v>9</v>
      </c>
      <c r="AI159" s="7">
        <v>9</v>
      </c>
      <c r="AJ159" s="7">
        <v>9</v>
      </c>
      <c r="AK159" s="7">
        <v>9</v>
      </c>
      <c r="AL159" s="9">
        <v>0.40000000596046398</v>
      </c>
      <c r="AM159" s="9">
        <v>1</v>
      </c>
    </row>
    <row r="160" spans="1:39">
      <c r="A160" s="4" t="s">
        <v>215</v>
      </c>
      <c r="B160" s="6">
        <v>22</v>
      </c>
      <c r="C160" s="9">
        <v>41.645288750265401</v>
      </c>
      <c r="D160" s="9">
        <v>943.88248791675301</v>
      </c>
      <c r="E160" s="7">
        <v>0.92027000000000003</v>
      </c>
      <c r="F160" s="7">
        <v>0.81399999999999995</v>
      </c>
      <c r="G160" s="7">
        <v>0.7</v>
      </c>
      <c r="H160" s="7">
        <v>0.68002865873236096</v>
      </c>
      <c r="I160" s="7" t="s">
        <v>642</v>
      </c>
      <c r="J160" s="7" t="s">
        <v>642</v>
      </c>
      <c r="K160" s="7" t="s">
        <v>642</v>
      </c>
      <c r="L160" s="7" t="s">
        <v>642</v>
      </c>
      <c r="M160" s="9">
        <v>9.9999999999999797E-2</v>
      </c>
      <c r="N160" s="9">
        <v>9.9999999999999797E-2</v>
      </c>
      <c r="O160" s="9">
        <v>9.9999999999999797E-2</v>
      </c>
      <c r="P160" s="9">
        <v>9.9999999999999797E-2</v>
      </c>
      <c r="Q160" s="9" t="s">
        <v>642</v>
      </c>
      <c r="R160" s="9" t="s">
        <v>642</v>
      </c>
      <c r="S160" s="9" t="s">
        <v>642</v>
      </c>
      <c r="T160" s="9" t="s">
        <v>642</v>
      </c>
      <c r="U160" s="9">
        <v>1</v>
      </c>
      <c r="V160" s="9">
        <v>1</v>
      </c>
      <c r="W160" s="9">
        <v>1</v>
      </c>
      <c r="X160" s="9">
        <v>1</v>
      </c>
      <c r="Y160" s="9" t="s">
        <v>642</v>
      </c>
      <c r="Z160" s="9" t="s">
        <v>642</v>
      </c>
      <c r="AA160" s="9" t="s">
        <v>642</v>
      </c>
      <c r="AB160" s="9" t="s">
        <v>642</v>
      </c>
      <c r="AC160" s="4" t="s">
        <v>216</v>
      </c>
      <c r="AD160" s="9">
        <v>41.645288750266197</v>
      </c>
      <c r="AE160" s="9">
        <v>943.88248791677199</v>
      </c>
      <c r="AF160" s="7">
        <v>0.69999998807907104</v>
      </c>
      <c r="AG160" s="7">
        <v>0.69999998807907104</v>
      </c>
      <c r="AH160" s="7">
        <v>0.69999998807907104</v>
      </c>
      <c r="AI160" s="7">
        <v>0.69999998807907104</v>
      </c>
      <c r="AJ160" s="7">
        <v>0.69999998807907104</v>
      </c>
      <c r="AK160" s="7">
        <v>0.69999998807907104</v>
      </c>
      <c r="AL160" s="9">
        <v>0</v>
      </c>
      <c r="AM160" s="9">
        <v>1</v>
      </c>
    </row>
    <row r="161" spans="1:39">
      <c r="A161" s="4" t="s">
        <v>217</v>
      </c>
      <c r="B161" s="6">
        <v>221</v>
      </c>
      <c r="C161" s="9">
        <v>34.626964480332902</v>
      </c>
      <c r="D161" s="9">
        <v>280.974817463752</v>
      </c>
      <c r="E161" s="7">
        <v>0.353409999999999</v>
      </c>
      <c r="F161" s="7">
        <v>0.80299999999999905</v>
      </c>
      <c r="G161" s="7">
        <v>0.29999999999999899</v>
      </c>
      <c r="H161" s="7">
        <v>0.30409937061977299</v>
      </c>
      <c r="I161" s="7" t="s">
        <v>642</v>
      </c>
      <c r="J161" s="7" t="s">
        <v>642</v>
      </c>
      <c r="K161" s="7" t="s">
        <v>642</v>
      </c>
      <c r="L161" s="7" t="s">
        <v>642</v>
      </c>
      <c r="M161" s="9">
        <v>0.1</v>
      </c>
      <c r="N161" s="9">
        <v>0.1</v>
      </c>
      <c r="O161" s="9">
        <v>0.1</v>
      </c>
      <c r="P161" s="9">
        <v>0.1</v>
      </c>
      <c r="Q161" s="9" t="s">
        <v>642</v>
      </c>
      <c r="R161" s="9" t="s">
        <v>642</v>
      </c>
      <c r="S161" s="9" t="s">
        <v>642</v>
      </c>
      <c r="T161" s="9" t="s">
        <v>642</v>
      </c>
      <c r="U161" s="9">
        <v>1</v>
      </c>
      <c r="V161" s="9">
        <v>1</v>
      </c>
      <c r="W161" s="9">
        <v>1</v>
      </c>
      <c r="X161" s="9">
        <v>1</v>
      </c>
      <c r="Y161" s="9" t="s">
        <v>642</v>
      </c>
      <c r="Z161" s="9" t="s">
        <v>642</v>
      </c>
      <c r="AA161" s="9" t="s">
        <v>642</v>
      </c>
      <c r="AB161" s="9" t="s">
        <v>642</v>
      </c>
      <c r="AC161" s="4" t="s">
        <v>642</v>
      </c>
      <c r="AD161" s="9" t="s">
        <v>642</v>
      </c>
      <c r="AE161" s="9" t="s">
        <v>642</v>
      </c>
      <c r="AF161" s="7" t="s">
        <v>642</v>
      </c>
      <c r="AG161" s="7" t="s">
        <v>642</v>
      </c>
      <c r="AH161" s="7" t="s">
        <v>642</v>
      </c>
      <c r="AI161" s="7" t="s">
        <v>642</v>
      </c>
      <c r="AJ161" s="7" t="s">
        <v>642</v>
      </c>
      <c r="AK161" s="7" t="s">
        <v>642</v>
      </c>
      <c r="AL161" s="9" t="s">
        <v>642</v>
      </c>
      <c r="AM161" s="9" t="s">
        <v>642</v>
      </c>
    </row>
    <row r="162" spans="1:39">
      <c r="A162" s="4" t="s">
        <v>218</v>
      </c>
      <c r="B162" s="6">
        <v>220</v>
      </c>
      <c r="C162" s="9">
        <v>37.809097377064901</v>
      </c>
      <c r="D162" s="9">
        <v>305.314299220696</v>
      </c>
      <c r="E162" s="7">
        <v>0.43829000000000001</v>
      </c>
      <c r="F162" s="7">
        <v>2.2970000000000002</v>
      </c>
      <c r="G162" s="7">
        <v>0.3</v>
      </c>
      <c r="H162" s="7">
        <v>0.28042923786312801</v>
      </c>
      <c r="I162" s="7" t="s">
        <v>642</v>
      </c>
      <c r="J162" s="7" t="s">
        <v>642</v>
      </c>
      <c r="K162" s="7" t="s">
        <v>642</v>
      </c>
      <c r="L162" s="7" t="s">
        <v>642</v>
      </c>
      <c r="M162" s="9">
        <v>9.9999999999999895E-2</v>
      </c>
      <c r="N162" s="9">
        <v>9.9999999999999895E-2</v>
      </c>
      <c r="O162" s="9">
        <v>9.9999999999999895E-2</v>
      </c>
      <c r="P162" s="9">
        <v>9.9999999999999895E-2</v>
      </c>
      <c r="Q162" s="9" t="s">
        <v>642</v>
      </c>
      <c r="R162" s="9" t="s">
        <v>642</v>
      </c>
      <c r="S162" s="9" t="s">
        <v>642</v>
      </c>
      <c r="T162" s="9" t="s">
        <v>642</v>
      </c>
      <c r="U162" s="9">
        <v>1</v>
      </c>
      <c r="V162" s="9">
        <v>1</v>
      </c>
      <c r="W162" s="9">
        <v>1</v>
      </c>
      <c r="X162" s="9">
        <v>1</v>
      </c>
      <c r="Y162" s="9" t="s">
        <v>642</v>
      </c>
      <c r="Z162" s="9" t="s">
        <v>642</v>
      </c>
      <c r="AA162" s="9" t="s">
        <v>642</v>
      </c>
      <c r="AB162" s="9" t="s">
        <v>642</v>
      </c>
      <c r="AC162" s="4" t="s">
        <v>219</v>
      </c>
      <c r="AD162" s="9">
        <v>37.809097377064802</v>
      </c>
      <c r="AE162" s="9">
        <v>305.314299220696</v>
      </c>
      <c r="AF162" s="7">
        <v>0.30000001192092801</v>
      </c>
      <c r="AG162" s="7">
        <v>0.30000001192092801</v>
      </c>
      <c r="AH162" s="7">
        <v>0.30000001192092801</v>
      </c>
      <c r="AI162" s="7" t="s">
        <v>642</v>
      </c>
      <c r="AJ162" s="7" t="s">
        <v>642</v>
      </c>
      <c r="AK162" s="7" t="s">
        <v>642</v>
      </c>
      <c r="AL162" s="9">
        <v>0</v>
      </c>
      <c r="AM162" s="9">
        <v>1</v>
      </c>
    </row>
    <row r="163" spans="1:39">
      <c r="A163" s="4" t="s">
        <v>220</v>
      </c>
      <c r="B163" s="6">
        <v>164</v>
      </c>
      <c r="C163" s="9">
        <v>58.918926454308703</v>
      </c>
      <c r="D163" s="9">
        <v>777.72981795898204</v>
      </c>
      <c r="E163" s="7">
        <v>3.1622999999999998E-2</v>
      </c>
      <c r="F163" s="7">
        <v>2.1429999999999998</v>
      </c>
      <c r="G163" s="7">
        <v>0.01</v>
      </c>
      <c r="H163" s="7">
        <v>0.153749265768724</v>
      </c>
      <c r="I163" s="7">
        <v>2.2360999999999999E-2</v>
      </c>
      <c r="J163" s="7">
        <v>2.1520000000000001</v>
      </c>
      <c r="K163" s="7">
        <v>0.01</v>
      </c>
      <c r="L163" s="7">
        <v>0.153749265768724</v>
      </c>
      <c r="M163" s="9">
        <v>9.99999999999997E-2</v>
      </c>
      <c r="N163" s="9">
        <v>9.99999999999997E-2</v>
      </c>
      <c r="O163" s="9">
        <v>9.99999999999997E-2</v>
      </c>
      <c r="P163" s="9">
        <v>9.99999999999997E-2</v>
      </c>
      <c r="Q163" s="9">
        <v>9.99999999999997E-2</v>
      </c>
      <c r="R163" s="9">
        <v>9.99999999999997E-2</v>
      </c>
      <c r="S163" s="9">
        <v>9.99999999999997E-2</v>
      </c>
      <c r="T163" s="9">
        <v>9.99999999999997E-2</v>
      </c>
      <c r="U163" s="9">
        <v>1</v>
      </c>
      <c r="V163" s="9">
        <v>1</v>
      </c>
      <c r="W163" s="9">
        <v>1</v>
      </c>
      <c r="X163" s="9">
        <v>1</v>
      </c>
      <c r="Y163" s="9">
        <v>1</v>
      </c>
      <c r="Z163" s="9">
        <v>1</v>
      </c>
      <c r="AA163" s="9">
        <v>1</v>
      </c>
      <c r="AB163" s="9">
        <v>1</v>
      </c>
      <c r="AC163" s="4" t="s">
        <v>642</v>
      </c>
      <c r="AD163" s="9" t="s">
        <v>642</v>
      </c>
      <c r="AE163" s="9" t="s">
        <v>642</v>
      </c>
      <c r="AF163" s="7" t="s">
        <v>642</v>
      </c>
      <c r="AG163" s="7" t="s">
        <v>642</v>
      </c>
      <c r="AH163" s="7" t="s">
        <v>642</v>
      </c>
      <c r="AI163" s="7" t="s">
        <v>642</v>
      </c>
      <c r="AJ163" s="7" t="s">
        <v>642</v>
      </c>
      <c r="AK163" s="7" t="s">
        <v>642</v>
      </c>
      <c r="AL163" s="9" t="s">
        <v>642</v>
      </c>
      <c r="AM163" s="9" t="s">
        <v>642</v>
      </c>
    </row>
    <row r="164" spans="1:39">
      <c r="A164" s="4" t="s">
        <v>221</v>
      </c>
      <c r="B164" s="6">
        <v>21</v>
      </c>
      <c r="C164" s="9">
        <v>47.379522246409003</v>
      </c>
      <c r="D164" s="9">
        <v>1073.8477911012801</v>
      </c>
      <c r="E164" s="7">
        <v>0.66408</v>
      </c>
      <c r="F164" s="7">
        <v>0.63500000000000001</v>
      </c>
      <c r="G164" s="7">
        <v>0.6</v>
      </c>
      <c r="H164" s="7">
        <v>1.13040960062056</v>
      </c>
      <c r="I164" s="7" t="s">
        <v>642</v>
      </c>
      <c r="J164" s="7" t="s">
        <v>642</v>
      </c>
      <c r="K164" s="7" t="s">
        <v>642</v>
      </c>
      <c r="L164" s="7" t="s">
        <v>642</v>
      </c>
      <c r="M164" s="9">
        <v>9.9999999999999797E-2</v>
      </c>
      <c r="N164" s="9">
        <v>9.9999999999999797E-2</v>
      </c>
      <c r="O164" s="9">
        <v>9.9999999999999797E-2</v>
      </c>
      <c r="P164" s="9">
        <v>9.9999999999999797E-2</v>
      </c>
      <c r="Q164" s="9" t="s">
        <v>642</v>
      </c>
      <c r="R164" s="9" t="s">
        <v>642</v>
      </c>
      <c r="S164" s="9" t="s">
        <v>642</v>
      </c>
      <c r="T164" s="9" t="s">
        <v>642</v>
      </c>
      <c r="U164" s="9">
        <v>1</v>
      </c>
      <c r="V164" s="9">
        <v>1</v>
      </c>
      <c r="W164" s="9">
        <v>1</v>
      </c>
      <c r="X164" s="9">
        <v>1</v>
      </c>
      <c r="Y164" s="9" t="s">
        <v>642</v>
      </c>
      <c r="Z164" s="9" t="s">
        <v>642</v>
      </c>
      <c r="AA164" s="9" t="s">
        <v>642</v>
      </c>
      <c r="AB164" s="9" t="s">
        <v>642</v>
      </c>
      <c r="AC164" s="4" t="s">
        <v>222</v>
      </c>
      <c r="AD164" s="9">
        <v>47.379522246409003</v>
      </c>
      <c r="AE164" s="9">
        <v>1073.8477911012801</v>
      </c>
      <c r="AF164" s="7">
        <v>0.60000002384185702</v>
      </c>
      <c r="AG164" s="7">
        <v>0.60000002384185702</v>
      </c>
      <c r="AH164" s="7">
        <v>0.60000002384185702</v>
      </c>
      <c r="AI164" s="7">
        <v>0.60000002384185702</v>
      </c>
      <c r="AJ164" s="7">
        <v>0.60000002384185702</v>
      </c>
      <c r="AK164" s="7">
        <v>0.60000002384185702</v>
      </c>
      <c r="AL164" s="9">
        <v>0</v>
      </c>
      <c r="AM164" s="9">
        <v>1</v>
      </c>
    </row>
    <row r="165" spans="1:39">
      <c r="A165" s="4" t="s">
        <v>223</v>
      </c>
      <c r="B165" s="6">
        <v>155</v>
      </c>
      <c r="C165" s="9">
        <v>53.350564504681401</v>
      </c>
      <c r="D165" s="9">
        <v>592.191286353588</v>
      </c>
      <c r="E165" s="7">
        <v>0.01</v>
      </c>
      <c r="F165" s="7">
        <v>1.663</v>
      </c>
      <c r="G165" s="7">
        <v>0.01</v>
      </c>
      <c r="H165" s="7">
        <v>0.12014109740973999</v>
      </c>
      <c r="I165" s="7">
        <v>0.01</v>
      </c>
      <c r="J165" s="7">
        <v>1.619</v>
      </c>
      <c r="K165" s="7">
        <v>0.01</v>
      </c>
      <c r="L165" s="7">
        <v>0.12014109740973999</v>
      </c>
      <c r="M165" s="9">
        <v>0.1</v>
      </c>
      <c r="N165" s="9">
        <v>0.1</v>
      </c>
      <c r="O165" s="9">
        <v>0.1</v>
      </c>
      <c r="P165" s="9">
        <v>0.1</v>
      </c>
      <c r="Q165" s="9">
        <v>0.1</v>
      </c>
      <c r="R165" s="9">
        <v>0.1</v>
      </c>
      <c r="S165" s="9">
        <v>0.1</v>
      </c>
      <c r="T165" s="9">
        <v>0.1</v>
      </c>
      <c r="U165" s="9">
        <v>1</v>
      </c>
      <c r="V165" s="9">
        <v>1</v>
      </c>
      <c r="W165" s="9">
        <v>1</v>
      </c>
      <c r="X165" s="9">
        <v>1</v>
      </c>
      <c r="Y165" s="9">
        <v>1</v>
      </c>
      <c r="Z165" s="9">
        <v>1</v>
      </c>
      <c r="AA165" s="9">
        <v>1</v>
      </c>
      <c r="AB165" s="9">
        <v>1</v>
      </c>
      <c r="AC165" s="4" t="s">
        <v>642</v>
      </c>
      <c r="AD165" s="9" t="s">
        <v>642</v>
      </c>
      <c r="AE165" s="9" t="s">
        <v>642</v>
      </c>
      <c r="AF165" s="7" t="s">
        <v>642</v>
      </c>
      <c r="AG165" s="7" t="s">
        <v>642</v>
      </c>
      <c r="AH165" s="7" t="s">
        <v>642</v>
      </c>
      <c r="AI165" s="7" t="s">
        <v>642</v>
      </c>
      <c r="AJ165" s="7" t="s">
        <v>642</v>
      </c>
      <c r="AK165" s="7" t="s">
        <v>642</v>
      </c>
      <c r="AL165" s="9" t="s">
        <v>642</v>
      </c>
      <c r="AM165" s="9" t="s">
        <v>642</v>
      </c>
    </row>
    <row r="166" spans="1:39">
      <c r="A166" s="4" t="s">
        <v>224</v>
      </c>
      <c r="B166" s="6">
        <v>13</v>
      </c>
      <c r="C166" s="9">
        <v>178.29462155316</v>
      </c>
      <c r="D166" s="9">
        <v>1782.9462155316</v>
      </c>
      <c r="E166" s="7">
        <v>35.6</v>
      </c>
      <c r="F166" s="7">
        <v>40.695685367145899</v>
      </c>
      <c r="G166" s="7">
        <v>35</v>
      </c>
      <c r="H166" s="7">
        <v>31.592012123102801</v>
      </c>
      <c r="I166" s="7">
        <v>37.299999999999997</v>
      </c>
      <c r="J166" s="7">
        <v>40.8664443931618</v>
      </c>
      <c r="K166" s="7">
        <v>35</v>
      </c>
      <c r="L166" s="7">
        <v>31.592012123102801</v>
      </c>
      <c r="M166" s="9">
        <v>9.9999999999999603E-2</v>
      </c>
      <c r="N166" s="9">
        <v>9.9999999999999603E-2</v>
      </c>
      <c r="O166" s="9">
        <v>9.9999999999999603E-2</v>
      </c>
      <c r="P166" s="9">
        <v>9.9999999999999603E-2</v>
      </c>
      <c r="Q166" s="9">
        <v>9.9999999999999603E-2</v>
      </c>
      <c r="R166" s="9">
        <v>9.9999999999999603E-2</v>
      </c>
      <c r="S166" s="9">
        <v>9.9999999999999603E-2</v>
      </c>
      <c r="T166" s="9">
        <v>9.9999999999999603E-2</v>
      </c>
      <c r="U166" s="9">
        <v>0.31911028538317798</v>
      </c>
      <c r="V166" s="9">
        <v>0.31911028538317798</v>
      </c>
      <c r="W166" s="9">
        <v>0.31911028538317798</v>
      </c>
      <c r="X166" s="9">
        <v>0.31911028538317798</v>
      </c>
      <c r="Y166" s="9">
        <v>0.31911028538317798</v>
      </c>
      <c r="Z166" s="9">
        <v>0.31911028538317798</v>
      </c>
      <c r="AA166" s="9">
        <v>0.31911028538317798</v>
      </c>
      <c r="AB166" s="9">
        <v>0.31911028538317798</v>
      </c>
      <c r="AC166" s="4" t="s">
        <v>642</v>
      </c>
      <c r="AD166" s="9" t="s">
        <v>642</v>
      </c>
      <c r="AE166" s="9" t="s">
        <v>642</v>
      </c>
      <c r="AF166" s="7" t="s">
        <v>642</v>
      </c>
      <c r="AG166" s="7" t="s">
        <v>642</v>
      </c>
      <c r="AH166" s="7" t="s">
        <v>642</v>
      </c>
      <c r="AI166" s="7" t="s">
        <v>642</v>
      </c>
      <c r="AJ166" s="7" t="s">
        <v>642</v>
      </c>
      <c r="AK166" s="7" t="s">
        <v>642</v>
      </c>
      <c r="AL166" s="9" t="s">
        <v>642</v>
      </c>
      <c r="AM166" s="9" t="s">
        <v>642</v>
      </c>
    </row>
    <row r="167" spans="1:39">
      <c r="A167" s="4" t="s">
        <v>225</v>
      </c>
      <c r="B167" s="6">
        <v>605</v>
      </c>
      <c r="C167" s="9">
        <v>28.063175395634701</v>
      </c>
      <c r="D167" s="9">
        <v>143.12219184142401</v>
      </c>
      <c r="E167" s="7">
        <v>1.3219000000000001</v>
      </c>
      <c r="F167" s="7">
        <v>0.99</v>
      </c>
      <c r="G167" s="7">
        <v>9.9999999999999898E-3</v>
      </c>
      <c r="H167" s="7">
        <v>2.0376054377571</v>
      </c>
      <c r="I167" s="7">
        <v>1.4988999999999899</v>
      </c>
      <c r="J167" s="7">
        <v>0.442</v>
      </c>
      <c r="K167" s="7">
        <v>9.9999999999999898E-3</v>
      </c>
      <c r="L167" s="7">
        <v>2.0376054377571</v>
      </c>
      <c r="M167" s="9">
        <v>0.1</v>
      </c>
      <c r="N167" s="9">
        <v>0.1</v>
      </c>
      <c r="O167" s="9">
        <v>0.1</v>
      </c>
      <c r="P167" s="9">
        <v>0.1</v>
      </c>
      <c r="Q167" s="9">
        <v>0.1</v>
      </c>
      <c r="R167" s="9">
        <v>0.1</v>
      </c>
      <c r="S167" s="9">
        <v>0.1</v>
      </c>
      <c r="T167" s="9">
        <v>0.1</v>
      </c>
      <c r="U167" s="9">
        <v>1</v>
      </c>
      <c r="V167" s="9">
        <v>1</v>
      </c>
      <c r="W167" s="9">
        <v>1</v>
      </c>
      <c r="X167" s="9">
        <v>1</v>
      </c>
      <c r="Y167" s="9">
        <v>1</v>
      </c>
      <c r="Z167" s="9">
        <v>1</v>
      </c>
      <c r="AA167" s="9">
        <v>1</v>
      </c>
      <c r="AB167" s="9">
        <v>1</v>
      </c>
      <c r="AC167" s="4" t="s">
        <v>642</v>
      </c>
      <c r="AD167" s="9" t="s">
        <v>642</v>
      </c>
      <c r="AE167" s="9" t="s">
        <v>642</v>
      </c>
      <c r="AF167" s="7" t="s">
        <v>642</v>
      </c>
      <c r="AG167" s="7" t="s">
        <v>642</v>
      </c>
      <c r="AH167" s="7" t="s">
        <v>642</v>
      </c>
      <c r="AI167" s="7" t="s">
        <v>642</v>
      </c>
      <c r="AJ167" s="7" t="s">
        <v>642</v>
      </c>
      <c r="AK167" s="7" t="s">
        <v>642</v>
      </c>
      <c r="AL167" s="9" t="s">
        <v>642</v>
      </c>
      <c r="AM167" s="9" t="s">
        <v>642</v>
      </c>
    </row>
    <row r="168" spans="1:39">
      <c r="A168" s="4" t="s">
        <v>226</v>
      </c>
      <c r="B168" s="6">
        <v>250</v>
      </c>
      <c r="C168" s="9">
        <v>31.385090206894301</v>
      </c>
      <c r="D168" s="9">
        <v>612.944221105417</v>
      </c>
      <c r="E168" s="7">
        <v>0.83487</v>
      </c>
      <c r="F168" s="7">
        <v>0.70799999999999996</v>
      </c>
      <c r="G168" s="7">
        <v>1.0900000000000001</v>
      </c>
      <c r="H168" s="7">
        <v>0.94588565578925299</v>
      </c>
      <c r="I168" s="7">
        <v>0.82540999999999898</v>
      </c>
      <c r="J168" s="7">
        <v>0.26400000000000001</v>
      </c>
      <c r="K168" s="7">
        <v>1.0900000000000001</v>
      </c>
      <c r="L168" s="7">
        <v>0.94588565578925299</v>
      </c>
      <c r="M168" s="9">
        <v>0.1</v>
      </c>
      <c r="N168" s="9">
        <v>0.1</v>
      </c>
      <c r="O168" s="9">
        <v>0.1</v>
      </c>
      <c r="P168" s="9">
        <v>0.1</v>
      </c>
      <c r="Q168" s="9">
        <v>0.1</v>
      </c>
      <c r="R168" s="9">
        <v>0.1</v>
      </c>
      <c r="S168" s="9">
        <v>0.1</v>
      </c>
      <c r="T168" s="9">
        <v>0.1</v>
      </c>
      <c r="U168" s="9">
        <v>1</v>
      </c>
      <c r="V168" s="9">
        <v>1</v>
      </c>
      <c r="W168" s="9">
        <v>1</v>
      </c>
      <c r="X168" s="9">
        <v>1</v>
      </c>
      <c r="Y168" s="9">
        <v>1</v>
      </c>
      <c r="Z168" s="9">
        <v>1</v>
      </c>
      <c r="AA168" s="9">
        <v>1</v>
      </c>
      <c r="AB168" s="9">
        <v>1</v>
      </c>
      <c r="AC168" s="4" t="s">
        <v>642</v>
      </c>
      <c r="AD168" s="9" t="s">
        <v>642</v>
      </c>
      <c r="AE168" s="9" t="s">
        <v>642</v>
      </c>
      <c r="AF168" s="7" t="s">
        <v>642</v>
      </c>
      <c r="AG168" s="7" t="s">
        <v>642</v>
      </c>
      <c r="AH168" s="7" t="s">
        <v>642</v>
      </c>
      <c r="AI168" s="7" t="s">
        <v>642</v>
      </c>
      <c r="AJ168" s="7" t="s">
        <v>642</v>
      </c>
      <c r="AK168" s="7" t="s">
        <v>642</v>
      </c>
      <c r="AL168" s="9" t="s">
        <v>642</v>
      </c>
      <c r="AM168" s="9" t="s">
        <v>642</v>
      </c>
    </row>
    <row r="169" spans="1:39">
      <c r="A169" s="4" t="s">
        <v>227</v>
      </c>
      <c r="B169" s="6">
        <v>779</v>
      </c>
      <c r="C169" s="9">
        <v>13.1016843714429</v>
      </c>
      <c r="D169" s="9">
        <v>231.915948584143</v>
      </c>
      <c r="E169" s="7">
        <v>1.05</v>
      </c>
      <c r="F169" s="7">
        <v>0.64600000000000002</v>
      </c>
      <c r="G169" s="7">
        <v>1.25</v>
      </c>
      <c r="H169" s="7">
        <v>1.1844002926738899</v>
      </c>
      <c r="I169" s="7">
        <v>1.0878000000000001</v>
      </c>
      <c r="J169" s="7">
        <v>0.55900000000000005</v>
      </c>
      <c r="K169" s="7">
        <v>1.25</v>
      </c>
      <c r="L169" s="7">
        <v>1.1844002926738899</v>
      </c>
      <c r="M169" s="9">
        <v>9.9999999999999895E-2</v>
      </c>
      <c r="N169" s="9">
        <v>9.9999999999999895E-2</v>
      </c>
      <c r="O169" s="9">
        <v>9.9999999999999895E-2</v>
      </c>
      <c r="P169" s="9">
        <v>9.9999999999999895E-2</v>
      </c>
      <c r="Q169" s="9">
        <v>9.9999999999999895E-2</v>
      </c>
      <c r="R169" s="9">
        <v>9.9999999999999895E-2</v>
      </c>
      <c r="S169" s="9">
        <v>9.9999999999999895E-2</v>
      </c>
      <c r="T169" s="9">
        <v>9.9999999999999895E-2</v>
      </c>
      <c r="U169" s="9">
        <v>1</v>
      </c>
      <c r="V169" s="9">
        <v>1</v>
      </c>
      <c r="W169" s="9">
        <v>1</v>
      </c>
      <c r="X169" s="9">
        <v>1</v>
      </c>
      <c r="Y169" s="9">
        <v>1</v>
      </c>
      <c r="Z169" s="9">
        <v>1</v>
      </c>
      <c r="AA169" s="9">
        <v>1</v>
      </c>
      <c r="AB169" s="9">
        <v>1</v>
      </c>
      <c r="AC169" s="4" t="s">
        <v>642</v>
      </c>
      <c r="AD169" s="9" t="s">
        <v>642</v>
      </c>
      <c r="AE169" s="9" t="s">
        <v>642</v>
      </c>
      <c r="AF169" s="7" t="s">
        <v>642</v>
      </c>
      <c r="AG169" s="7" t="s">
        <v>642</v>
      </c>
      <c r="AH169" s="7" t="s">
        <v>642</v>
      </c>
      <c r="AI169" s="7" t="s">
        <v>642</v>
      </c>
      <c r="AJ169" s="7" t="s">
        <v>642</v>
      </c>
      <c r="AK169" s="7" t="s">
        <v>642</v>
      </c>
      <c r="AL169" s="9" t="s">
        <v>642</v>
      </c>
      <c r="AM169" s="9" t="s">
        <v>642</v>
      </c>
    </row>
    <row r="170" spans="1:39">
      <c r="A170" s="4" t="s">
        <v>228</v>
      </c>
      <c r="B170" s="6">
        <v>78</v>
      </c>
      <c r="C170" s="9">
        <v>68.889191315656007</v>
      </c>
      <c r="D170" s="9">
        <v>557.15862383949002</v>
      </c>
      <c r="E170" s="7">
        <v>1.1099999999999901</v>
      </c>
      <c r="F170" s="7">
        <v>1.36299999999999</v>
      </c>
      <c r="G170" s="7">
        <v>0.89999999999999902</v>
      </c>
      <c r="H170" s="7">
        <v>1.5586847653735201</v>
      </c>
      <c r="I170" s="7">
        <v>1.0150999999999999</v>
      </c>
      <c r="J170" s="7">
        <v>1.50999999999999</v>
      </c>
      <c r="K170" s="7">
        <v>0.89999999999999902</v>
      </c>
      <c r="L170" s="7">
        <v>1.5586847653735201</v>
      </c>
      <c r="M170" s="9">
        <v>0.1</v>
      </c>
      <c r="N170" s="9">
        <v>0.1</v>
      </c>
      <c r="O170" s="9">
        <v>0.1</v>
      </c>
      <c r="P170" s="9">
        <v>0.1</v>
      </c>
      <c r="Q170" s="9">
        <v>0.1</v>
      </c>
      <c r="R170" s="9">
        <v>0.1</v>
      </c>
      <c r="S170" s="9">
        <v>0.1</v>
      </c>
      <c r="T170" s="9">
        <v>0.1</v>
      </c>
      <c r="U170" s="9">
        <v>1</v>
      </c>
      <c r="V170" s="9">
        <v>1</v>
      </c>
      <c r="W170" s="9">
        <v>1</v>
      </c>
      <c r="X170" s="9">
        <v>1</v>
      </c>
      <c r="Y170" s="9">
        <v>1</v>
      </c>
      <c r="Z170" s="9">
        <v>1</v>
      </c>
      <c r="AA170" s="9">
        <v>1</v>
      </c>
      <c r="AB170" s="9">
        <v>1</v>
      </c>
      <c r="AC170" s="4" t="s">
        <v>228</v>
      </c>
      <c r="AD170" s="9">
        <v>68.889191315658806</v>
      </c>
      <c r="AE170" s="9">
        <v>557.15862383951196</v>
      </c>
      <c r="AF170" s="7">
        <v>0.40000000596046398</v>
      </c>
      <c r="AG170" s="7">
        <v>0.40000000596046398</v>
      </c>
      <c r="AH170" s="7">
        <v>0.40000000596046398</v>
      </c>
      <c r="AI170" s="7">
        <v>0.40000000596046398</v>
      </c>
      <c r="AJ170" s="7">
        <v>0.40000000596046398</v>
      </c>
      <c r="AK170" s="7">
        <v>0.40000000596046398</v>
      </c>
      <c r="AL170" s="9">
        <v>0</v>
      </c>
      <c r="AM170" s="9">
        <v>1</v>
      </c>
    </row>
    <row r="171" spans="1:39">
      <c r="A171" s="4" t="s">
        <v>229</v>
      </c>
      <c r="B171" s="6">
        <v>686</v>
      </c>
      <c r="C171" s="9">
        <v>64.537226820546707</v>
      </c>
      <c r="D171" s="9">
        <v>948.69722195253803</v>
      </c>
      <c r="E171" s="7">
        <v>0.49335999999999902</v>
      </c>
      <c r="F171" s="7">
        <v>0.59099999999999897</v>
      </c>
      <c r="G171" s="7">
        <v>0.38999999999999901</v>
      </c>
      <c r="H171" s="7">
        <v>2.6362973485586498</v>
      </c>
      <c r="I171" s="7">
        <v>0.442719999999999</v>
      </c>
      <c r="J171" s="7">
        <v>0.59199999999999997</v>
      </c>
      <c r="K171" s="7">
        <v>0.38999999999999901</v>
      </c>
      <c r="L171" s="7">
        <v>2.6362973485586498</v>
      </c>
      <c r="M171" s="9">
        <v>9.9999999999999895E-2</v>
      </c>
      <c r="N171" s="9">
        <v>9.9999999999999895E-2</v>
      </c>
      <c r="O171" s="9">
        <v>9.9999999999999895E-2</v>
      </c>
      <c r="P171" s="9">
        <v>9.9999999999999895E-2</v>
      </c>
      <c r="Q171" s="9">
        <v>9.9999999999999895E-2</v>
      </c>
      <c r="R171" s="9">
        <v>9.9999999999999895E-2</v>
      </c>
      <c r="S171" s="9">
        <v>9.9999999999999895E-2</v>
      </c>
      <c r="T171" s="9">
        <v>9.9999999999999895E-2</v>
      </c>
      <c r="U171" s="9">
        <v>1</v>
      </c>
      <c r="V171" s="9">
        <v>1</v>
      </c>
      <c r="W171" s="9">
        <v>1</v>
      </c>
      <c r="X171" s="9">
        <v>1</v>
      </c>
      <c r="Y171" s="9">
        <v>1</v>
      </c>
      <c r="Z171" s="9">
        <v>1</v>
      </c>
      <c r="AA171" s="9">
        <v>1</v>
      </c>
      <c r="AB171" s="9">
        <v>1</v>
      </c>
      <c r="AC171" s="4" t="s">
        <v>642</v>
      </c>
      <c r="AD171" s="9" t="s">
        <v>642</v>
      </c>
      <c r="AE171" s="9" t="s">
        <v>642</v>
      </c>
      <c r="AF171" s="7" t="s">
        <v>642</v>
      </c>
      <c r="AG171" s="7" t="s">
        <v>642</v>
      </c>
      <c r="AH171" s="7" t="s">
        <v>642</v>
      </c>
      <c r="AI171" s="7" t="s">
        <v>642</v>
      </c>
      <c r="AJ171" s="7" t="s">
        <v>642</v>
      </c>
      <c r="AK171" s="7" t="s">
        <v>642</v>
      </c>
      <c r="AL171" s="9" t="s">
        <v>642</v>
      </c>
      <c r="AM171" s="9" t="s">
        <v>642</v>
      </c>
    </row>
    <row r="172" spans="1:39">
      <c r="A172" s="4" t="s">
        <v>230</v>
      </c>
      <c r="B172" s="6">
        <v>707</v>
      </c>
      <c r="C172" s="9">
        <v>19.465249419371499</v>
      </c>
      <c r="D172" s="9">
        <v>350.65908788050302</v>
      </c>
      <c r="E172" s="7">
        <v>0.71784000000000003</v>
      </c>
      <c r="F172" s="7">
        <v>0.67799999999999905</v>
      </c>
      <c r="G172" s="7">
        <v>0.89999999999999902</v>
      </c>
      <c r="H172" s="7">
        <v>2.8599020446265402</v>
      </c>
      <c r="I172" s="7">
        <v>0.71784000000000003</v>
      </c>
      <c r="J172" s="7">
        <v>0.68300000000000005</v>
      </c>
      <c r="K172" s="7">
        <v>0.89999999999999902</v>
      </c>
      <c r="L172" s="7">
        <v>2.8599020446265402</v>
      </c>
      <c r="M172" s="9">
        <v>0.1</v>
      </c>
      <c r="N172" s="9">
        <v>0.1</v>
      </c>
      <c r="O172" s="9">
        <v>0.1</v>
      </c>
      <c r="P172" s="9">
        <v>0.1</v>
      </c>
      <c r="Q172" s="9">
        <v>0.1</v>
      </c>
      <c r="R172" s="9">
        <v>0.1</v>
      </c>
      <c r="S172" s="9">
        <v>0.1</v>
      </c>
      <c r="T172" s="9">
        <v>0.1</v>
      </c>
      <c r="U172" s="9">
        <v>1</v>
      </c>
      <c r="V172" s="9">
        <v>1</v>
      </c>
      <c r="W172" s="9">
        <v>1</v>
      </c>
      <c r="X172" s="9">
        <v>1</v>
      </c>
      <c r="Y172" s="9">
        <v>1</v>
      </c>
      <c r="Z172" s="9">
        <v>1</v>
      </c>
      <c r="AA172" s="9">
        <v>1</v>
      </c>
      <c r="AB172" s="9">
        <v>1</v>
      </c>
      <c r="AC172" s="4" t="s">
        <v>231</v>
      </c>
      <c r="AD172" s="9">
        <v>25.718655924259199</v>
      </c>
      <c r="AE172" s="9">
        <v>436.45317189963703</v>
      </c>
      <c r="AF172" s="7">
        <v>2.5</v>
      </c>
      <c r="AG172" s="7">
        <v>2.5</v>
      </c>
      <c r="AH172" s="7">
        <v>2.5</v>
      </c>
      <c r="AI172" s="7">
        <v>2.5</v>
      </c>
      <c r="AJ172" s="7">
        <v>2.5</v>
      </c>
      <c r="AK172" s="7">
        <v>2.5</v>
      </c>
      <c r="AL172" s="9">
        <v>0</v>
      </c>
      <c r="AM172" s="9">
        <v>1</v>
      </c>
    </row>
    <row r="173" spans="1:39">
      <c r="A173" s="4" t="s">
        <v>232</v>
      </c>
      <c r="B173" s="6">
        <v>646</v>
      </c>
      <c r="C173" s="9">
        <v>60.0265398305894</v>
      </c>
      <c r="D173" s="9">
        <v>974.568543547996</v>
      </c>
      <c r="E173" s="7">
        <v>0.56920999999999899</v>
      </c>
      <c r="F173" s="7">
        <v>1.5840000000000001</v>
      </c>
      <c r="G173" s="7">
        <v>0.59999999999999898</v>
      </c>
      <c r="H173" s="7">
        <v>0.66245373278195896</v>
      </c>
      <c r="I173" s="7">
        <v>0.58189000000000002</v>
      </c>
      <c r="J173" s="7">
        <v>1.341</v>
      </c>
      <c r="K173" s="7">
        <v>0.59999999999999898</v>
      </c>
      <c r="L173" s="7">
        <v>0.66245373278195896</v>
      </c>
      <c r="M173" s="9">
        <v>0.1</v>
      </c>
      <c r="N173" s="9">
        <v>0.1</v>
      </c>
      <c r="O173" s="9">
        <v>0.1</v>
      </c>
      <c r="P173" s="9">
        <v>0.1</v>
      </c>
      <c r="Q173" s="9">
        <v>0.1</v>
      </c>
      <c r="R173" s="9">
        <v>0.1</v>
      </c>
      <c r="S173" s="9">
        <v>0.1</v>
      </c>
      <c r="T173" s="9">
        <v>0.1</v>
      </c>
      <c r="U173" s="9">
        <v>1</v>
      </c>
      <c r="V173" s="9">
        <v>1</v>
      </c>
      <c r="W173" s="9">
        <v>1</v>
      </c>
      <c r="X173" s="9">
        <v>1</v>
      </c>
      <c r="Y173" s="9">
        <v>1</v>
      </c>
      <c r="Z173" s="9">
        <v>1</v>
      </c>
      <c r="AA173" s="9">
        <v>1</v>
      </c>
      <c r="AB173" s="9">
        <v>1</v>
      </c>
      <c r="AC173" s="4" t="s">
        <v>233</v>
      </c>
      <c r="AD173" s="9">
        <v>45.134869909692199</v>
      </c>
      <c r="AE173" s="9">
        <v>223.406208067812</v>
      </c>
      <c r="AF173" s="7">
        <v>0.40000000596046398</v>
      </c>
      <c r="AG173" s="7">
        <v>0.40000000596046398</v>
      </c>
      <c r="AH173" s="7">
        <v>0.40000000596046398</v>
      </c>
      <c r="AI173" s="7">
        <v>0.40000000596046398</v>
      </c>
      <c r="AJ173" s="7">
        <v>0.40000000596046398</v>
      </c>
      <c r="AK173" s="7">
        <v>0.40000000596046398</v>
      </c>
      <c r="AL173" s="9">
        <v>0</v>
      </c>
      <c r="AM173" s="9">
        <v>1</v>
      </c>
    </row>
    <row r="174" spans="1:39">
      <c r="A174" s="4" t="s">
        <v>234</v>
      </c>
      <c r="B174" s="6">
        <v>11</v>
      </c>
      <c r="C174" s="9">
        <v>85.819823045178097</v>
      </c>
      <c r="D174" s="9">
        <v>1201.47752263249</v>
      </c>
      <c r="E174" s="7">
        <v>0.40816999999999998</v>
      </c>
      <c r="F174" s="7">
        <v>1.7290000000000001</v>
      </c>
      <c r="G174" s="7">
        <v>0.39</v>
      </c>
      <c r="H174" s="7">
        <v>0.278431013488871</v>
      </c>
      <c r="I174" s="7">
        <v>0.40311000000000002</v>
      </c>
      <c r="J174" s="7">
        <v>0.65500000000000003</v>
      </c>
      <c r="K174" s="7">
        <v>0.39</v>
      </c>
      <c r="L174" s="7">
        <v>0.278431013488871</v>
      </c>
      <c r="M174" s="9">
        <v>9.9999999999999895E-2</v>
      </c>
      <c r="N174" s="9">
        <v>9.9999999999999895E-2</v>
      </c>
      <c r="O174" s="9">
        <v>9.9999999999999895E-2</v>
      </c>
      <c r="P174" s="9">
        <v>9.9999999999999895E-2</v>
      </c>
      <c r="Q174" s="9">
        <v>9.9999999999999895E-2</v>
      </c>
      <c r="R174" s="9">
        <v>9.9999999999999895E-2</v>
      </c>
      <c r="S174" s="9">
        <v>9.9999999999999895E-2</v>
      </c>
      <c r="T174" s="9">
        <v>9.9999999999999895E-2</v>
      </c>
      <c r="U174" s="9">
        <v>1</v>
      </c>
      <c r="V174" s="9">
        <v>1</v>
      </c>
      <c r="W174" s="9">
        <v>1</v>
      </c>
      <c r="X174" s="9">
        <v>1</v>
      </c>
      <c r="Y174" s="9">
        <v>1</v>
      </c>
      <c r="Z174" s="9">
        <v>1</v>
      </c>
      <c r="AA174" s="9">
        <v>1</v>
      </c>
      <c r="AB174" s="9">
        <v>1</v>
      </c>
      <c r="AC174" s="4" t="s">
        <v>234</v>
      </c>
      <c r="AD174" s="9">
        <v>83.5069353845781</v>
      </c>
      <c r="AE174" s="9">
        <v>1169.0970953840899</v>
      </c>
      <c r="AF174" s="7">
        <v>0.5</v>
      </c>
      <c r="AG174" s="7">
        <v>0.5</v>
      </c>
      <c r="AH174" s="7">
        <v>0.5</v>
      </c>
      <c r="AI174" s="7">
        <v>0.5</v>
      </c>
      <c r="AJ174" s="7">
        <v>0.5</v>
      </c>
      <c r="AK174" s="7">
        <v>0.5</v>
      </c>
      <c r="AL174" s="9">
        <v>0</v>
      </c>
      <c r="AM174" s="9">
        <v>1</v>
      </c>
    </row>
    <row r="175" spans="1:39">
      <c r="A175" s="4" t="s">
        <v>235</v>
      </c>
      <c r="B175" s="6">
        <v>188</v>
      </c>
      <c r="C175" s="9">
        <v>17.7984917210586</v>
      </c>
      <c r="D175" s="9">
        <v>288.84972848114597</v>
      </c>
      <c r="E175" s="7">
        <v>9.9999999999999898E-3</v>
      </c>
      <c r="F175" s="7">
        <v>0.34699999999999998</v>
      </c>
      <c r="G175" s="7">
        <v>9.9999999999999898E-3</v>
      </c>
      <c r="H175" s="7">
        <v>1.67757992128834E-10</v>
      </c>
      <c r="I175" s="7">
        <v>0.1</v>
      </c>
      <c r="J175" s="7">
        <v>0.29499999999999899</v>
      </c>
      <c r="K175" s="7">
        <v>9.9999999999999898E-3</v>
      </c>
      <c r="L175" s="7">
        <v>1.67757992128834E-10</v>
      </c>
      <c r="M175" s="9">
        <v>9.9999999999999895E-2</v>
      </c>
      <c r="N175" s="9">
        <v>9.9999999999999895E-2</v>
      </c>
      <c r="O175" s="9">
        <v>9.9999999999999895E-2</v>
      </c>
      <c r="P175" s="9">
        <v>9.9999999999999895E-2</v>
      </c>
      <c r="Q175" s="9">
        <v>9.9999999999999895E-2</v>
      </c>
      <c r="R175" s="9">
        <v>9.9999999999999895E-2</v>
      </c>
      <c r="S175" s="9">
        <v>9.9999999999999895E-2</v>
      </c>
      <c r="T175" s="9">
        <v>9.9999999999999895E-2</v>
      </c>
      <c r="U175" s="9">
        <v>1</v>
      </c>
      <c r="V175" s="9">
        <v>1</v>
      </c>
      <c r="W175" s="9">
        <v>1</v>
      </c>
      <c r="X175" s="9">
        <v>1</v>
      </c>
      <c r="Y175" s="9">
        <v>1</v>
      </c>
      <c r="Z175" s="9">
        <v>1</v>
      </c>
      <c r="AA175" s="9">
        <v>1</v>
      </c>
      <c r="AB175" s="9">
        <v>1</v>
      </c>
      <c r="AC175" s="4" t="s">
        <v>642</v>
      </c>
      <c r="AD175" s="9" t="s">
        <v>642</v>
      </c>
      <c r="AE175" s="9" t="s">
        <v>642</v>
      </c>
      <c r="AF175" s="7" t="s">
        <v>642</v>
      </c>
      <c r="AG175" s="7" t="s">
        <v>642</v>
      </c>
      <c r="AH175" s="7" t="s">
        <v>642</v>
      </c>
      <c r="AI175" s="7" t="s">
        <v>642</v>
      </c>
      <c r="AJ175" s="7" t="s">
        <v>642</v>
      </c>
      <c r="AK175" s="7" t="s">
        <v>642</v>
      </c>
      <c r="AL175" s="9" t="s">
        <v>642</v>
      </c>
      <c r="AM175" s="9" t="s">
        <v>642</v>
      </c>
    </row>
    <row r="176" spans="1:39">
      <c r="A176" s="4" t="s">
        <v>236</v>
      </c>
      <c r="B176" s="6">
        <v>187</v>
      </c>
      <c r="C176" s="9">
        <v>28.2280008036136</v>
      </c>
      <c r="D176" s="9">
        <v>458.10906314281698</v>
      </c>
      <c r="E176" s="7">
        <v>0.01</v>
      </c>
      <c r="F176" s="7">
        <v>0.22499999999999901</v>
      </c>
      <c r="G176" s="7">
        <v>0.01</v>
      </c>
      <c r="H176" s="7">
        <v>4.8844232783738599E-4</v>
      </c>
      <c r="I176" s="7">
        <v>0.01</v>
      </c>
      <c r="J176" s="7">
        <v>0.186999999999999</v>
      </c>
      <c r="K176" s="7">
        <v>0.01</v>
      </c>
      <c r="L176" s="7">
        <v>4.8844232783738599E-4</v>
      </c>
      <c r="M176" s="9">
        <v>0.1</v>
      </c>
      <c r="N176" s="9">
        <v>0.1</v>
      </c>
      <c r="O176" s="9">
        <v>0.1</v>
      </c>
      <c r="P176" s="9">
        <v>0.1</v>
      </c>
      <c r="Q176" s="9">
        <v>0.1</v>
      </c>
      <c r="R176" s="9">
        <v>0.1</v>
      </c>
      <c r="S176" s="9">
        <v>0.1</v>
      </c>
      <c r="T176" s="9">
        <v>0.1</v>
      </c>
      <c r="U176" s="9">
        <v>1</v>
      </c>
      <c r="V176" s="9">
        <v>1</v>
      </c>
      <c r="W176" s="9">
        <v>1</v>
      </c>
      <c r="X176" s="9">
        <v>1</v>
      </c>
      <c r="Y176" s="9">
        <v>1</v>
      </c>
      <c r="Z176" s="9">
        <v>1</v>
      </c>
      <c r="AA176" s="9">
        <v>1</v>
      </c>
      <c r="AB176" s="9">
        <v>1</v>
      </c>
      <c r="AC176" s="4" t="s">
        <v>642</v>
      </c>
      <c r="AD176" s="9" t="s">
        <v>642</v>
      </c>
      <c r="AE176" s="9" t="s">
        <v>642</v>
      </c>
      <c r="AF176" s="7" t="s">
        <v>642</v>
      </c>
      <c r="AG176" s="7" t="s">
        <v>642</v>
      </c>
      <c r="AH176" s="7" t="s">
        <v>642</v>
      </c>
      <c r="AI176" s="7" t="s">
        <v>642</v>
      </c>
      <c r="AJ176" s="7" t="s">
        <v>642</v>
      </c>
      <c r="AK176" s="7" t="s">
        <v>642</v>
      </c>
      <c r="AL176" s="9" t="s">
        <v>642</v>
      </c>
      <c r="AM176" s="9" t="s">
        <v>642</v>
      </c>
    </row>
    <row r="177" spans="1:39">
      <c r="A177" s="4" t="s">
        <v>237</v>
      </c>
      <c r="B177" s="6">
        <v>711</v>
      </c>
      <c r="C177" s="9">
        <v>18.812461565627999</v>
      </c>
      <c r="D177" s="9">
        <v>365.83743374429099</v>
      </c>
      <c r="E177" s="7">
        <v>1.69369999999999</v>
      </c>
      <c r="F177" s="7">
        <v>1.60499999999999</v>
      </c>
      <c r="G177" s="7">
        <v>2</v>
      </c>
      <c r="H177" s="7">
        <v>2.1001249277934901</v>
      </c>
      <c r="I177" s="7" t="s">
        <v>642</v>
      </c>
      <c r="J177" s="7" t="s">
        <v>642</v>
      </c>
      <c r="K177" s="7" t="s">
        <v>642</v>
      </c>
      <c r="L177" s="7" t="s">
        <v>642</v>
      </c>
      <c r="M177" s="9">
        <v>0.1</v>
      </c>
      <c r="N177" s="9">
        <v>0.1</v>
      </c>
      <c r="O177" s="9">
        <v>0.1</v>
      </c>
      <c r="P177" s="9">
        <v>0.1</v>
      </c>
      <c r="Q177" s="9" t="s">
        <v>642</v>
      </c>
      <c r="R177" s="9" t="s">
        <v>642</v>
      </c>
      <c r="S177" s="9" t="s">
        <v>642</v>
      </c>
      <c r="T177" s="9" t="s">
        <v>642</v>
      </c>
      <c r="U177" s="9">
        <v>1</v>
      </c>
      <c r="V177" s="9">
        <v>1</v>
      </c>
      <c r="W177" s="9">
        <v>1</v>
      </c>
      <c r="X177" s="9">
        <v>1</v>
      </c>
      <c r="Y177" s="9" t="s">
        <v>642</v>
      </c>
      <c r="Z177" s="9" t="s">
        <v>642</v>
      </c>
      <c r="AA177" s="9" t="s">
        <v>642</v>
      </c>
      <c r="AB177" s="9" t="s">
        <v>642</v>
      </c>
      <c r="AC177" s="4" t="s">
        <v>237</v>
      </c>
      <c r="AD177" s="9" t="s">
        <v>642</v>
      </c>
      <c r="AE177" s="9" t="s">
        <v>642</v>
      </c>
      <c r="AF177" s="7" t="s">
        <v>642</v>
      </c>
      <c r="AG177" s="7" t="s">
        <v>642</v>
      </c>
      <c r="AH177" s="7" t="s">
        <v>642</v>
      </c>
      <c r="AI177" s="7" t="s">
        <v>642</v>
      </c>
      <c r="AJ177" s="7" t="s">
        <v>642</v>
      </c>
      <c r="AK177" s="7" t="s">
        <v>642</v>
      </c>
      <c r="AL177" s="9" t="s">
        <v>642</v>
      </c>
      <c r="AM177" s="9" t="s">
        <v>642</v>
      </c>
    </row>
    <row r="178" spans="1:39">
      <c r="A178" s="4" t="s">
        <v>238</v>
      </c>
      <c r="B178" s="6">
        <v>713</v>
      </c>
      <c r="C178" s="9">
        <v>11.3423078498957</v>
      </c>
      <c r="D178" s="9">
        <v>220.568732170858</v>
      </c>
      <c r="E178" s="7">
        <v>1.6278999999999999</v>
      </c>
      <c r="F178" s="7">
        <v>1.3579999999999901</v>
      </c>
      <c r="G178" s="7">
        <v>2</v>
      </c>
      <c r="H178" s="7">
        <v>2.2547999999999999</v>
      </c>
      <c r="I178" s="7" t="s">
        <v>642</v>
      </c>
      <c r="J178" s="7" t="s">
        <v>642</v>
      </c>
      <c r="K178" s="7" t="s">
        <v>642</v>
      </c>
      <c r="L178" s="7" t="s">
        <v>642</v>
      </c>
      <c r="M178" s="9">
        <v>9.9999999999999797E-2</v>
      </c>
      <c r="N178" s="9">
        <v>9.9999999999999797E-2</v>
      </c>
      <c r="O178" s="9">
        <v>9.9999999999999797E-2</v>
      </c>
      <c r="P178" s="9">
        <v>9.9999999999999797E-2</v>
      </c>
      <c r="Q178" s="9" t="s">
        <v>642</v>
      </c>
      <c r="R178" s="9" t="s">
        <v>642</v>
      </c>
      <c r="S178" s="9" t="s">
        <v>642</v>
      </c>
      <c r="T178" s="9" t="s">
        <v>642</v>
      </c>
      <c r="U178" s="9">
        <v>1</v>
      </c>
      <c r="V178" s="9">
        <v>1</v>
      </c>
      <c r="W178" s="9">
        <v>1</v>
      </c>
      <c r="X178" s="9">
        <v>1</v>
      </c>
      <c r="Y178" s="9" t="s">
        <v>642</v>
      </c>
      <c r="Z178" s="9" t="s">
        <v>642</v>
      </c>
      <c r="AA178" s="9" t="s">
        <v>642</v>
      </c>
      <c r="AB178" s="9" t="s">
        <v>642</v>
      </c>
      <c r="AC178" s="4" t="s">
        <v>238</v>
      </c>
      <c r="AD178" s="9" t="s">
        <v>642</v>
      </c>
      <c r="AE178" s="9" t="s">
        <v>642</v>
      </c>
      <c r="AF178" s="7" t="s">
        <v>642</v>
      </c>
      <c r="AG178" s="7" t="s">
        <v>642</v>
      </c>
      <c r="AH178" s="7" t="s">
        <v>642</v>
      </c>
      <c r="AI178" s="7" t="s">
        <v>642</v>
      </c>
      <c r="AJ178" s="7" t="s">
        <v>642</v>
      </c>
      <c r="AK178" s="7" t="s">
        <v>642</v>
      </c>
      <c r="AL178" s="9" t="s">
        <v>642</v>
      </c>
      <c r="AM178" s="9" t="s">
        <v>642</v>
      </c>
    </row>
    <row r="179" spans="1:39">
      <c r="A179" s="4" t="s">
        <v>239</v>
      </c>
      <c r="B179" s="6">
        <v>156</v>
      </c>
      <c r="C179" s="9">
        <v>51.2633531999845</v>
      </c>
      <c r="D179" s="9">
        <v>599.78122266211005</v>
      </c>
      <c r="E179" s="7">
        <v>9.9999999999999898E-3</v>
      </c>
      <c r="F179" s="7">
        <v>0.48799999999999999</v>
      </c>
      <c r="G179" s="7">
        <v>9.9999999999999898E-3</v>
      </c>
      <c r="H179" s="7">
        <v>0.11482496175189801</v>
      </c>
      <c r="I179" s="7">
        <v>9.9999999999999898E-3</v>
      </c>
      <c r="J179" s="7">
        <v>0.53500000000000003</v>
      </c>
      <c r="K179" s="7">
        <v>9.9999999999999898E-3</v>
      </c>
      <c r="L179" s="7">
        <v>0.11482496175189801</v>
      </c>
      <c r="M179" s="9">
        <v>0.1</v>
      </c>
      <c r="N179" s="9">
        <v>0.1</v>
      </c>
      <c r="O179" s="9">
        <v>0.1</v>
      </c>
      <c r="P179" s="9">
        <v>0.1</v>
      </c>
      <c r="Q179" s="9">
        <v>0.1</v>
      </c>
      <c r="R179" s="9">
        <v>0.1</v>
      </c>
      <c r="S179" s="9">
        <v>0.1</v>
      </c>
      <c r="T179" s="9">
        <v>0.1</v>
      </c>
      <c r="U179" s="9">
        <v>1</v>
      </c>
      <c r="V179" s="9">
        <v>1</v>
      </c>
      <c r="W179" s="9">
        <v>1</v>
      </c>
      <c r="X179" s="9">
        <v>1</v>
      </c>
      <c r="Y179" s="9">
        <v>1</v>
      </c>
      <c r="Z179" s="9">
        <v>1</v>
      </c>
      <c r="AA179" s="9">
        <v>1</v>
      </c>
      <c r="AB179" s="9">
        <v>1</v>
      </c>
      <c r="AC179" s="4" t="s">
        <v>642</v>
      </c>
      <c r="AD179" s="9" t="s">
        <v>642</v>
      </c>
      <c r="AE179" s="9" t="s">
        <v>642</v>
      </c>
      <c r="AF179" s="7" t="s">
        <v>642</v>
      </c>
      <c r="AG179" s="7" t="s">
        <v>642</v>
      </c>
      <c r="AH179" s="7" t="s">
        <v>642</v>
      </c>
      <c r="AI179" s="7" t="s">
        <v>642</v>
      </c>
      <c r="AJ179" s="7" t="s">
        <v>642</v>
      </c>
      <c r="AK179" s="7" t="s">
        <v>642</v>
      </c>
      <c r="AL179" s="9" t="s">
        <v>642</v>
      </c>
      <c r="AM179" s="9" t="s">
        <v>642</v>
      </c>
    </row>
    <row r="180" spans="1:39">
      <c r="A180" s="4" t="s">
        <v>240</v>
      </c>
      <c r="B180" s="6">
        <v>122</v>
      </c>
      <c r="C180" s="9">
        <v>66.474519641345296</v>
      </c>
      <c r="D180" s="9">
        <v>678.04008766271397</v>
      </c>
      <c r="E180" s="7">
        <v>1.3946000000000001</v>
      </c>
      <c r="F180" s="7">
        <v>0.59899999999999998</v>
      </c>
      <c r="G180" s="7">
        <v>1</v>
      </c>
      <c r="H180" s="7">
        <v>1.94279935727919</v>
      </c>
      <c r="I180" s="7">
        <v>1.2683</v>
      </c>
      <c r="J180" s="7">
        <v>0.71599999999999997</v>
      </c>
      <c r="K180" s="7">
        <v>1</v>
      </c>
      <c r="L180" s="7">
        <v>1.94279935727919</v>
      </c>
      <c r="M180" s="9">
        <v>9.9999999999999895E-2</v>
      </c>
      <c r="N180" s="9">
        <v>9.9999999999999895E-2</v>
      </c>
      <c r="O180" s="9">
        <v>9.9999999999999895E-2</v>
      </c>
      <c r="P180" s="9">
        <v>9.9999999999999895E-2</v>
      </c>
      <c r="Q180" s="9">
        <v>9.9999999999999895E-2</v>
      </c>
      <c r="R180" s="9">
        <v>9.9999999999999895E-2</v>
      </c>
      <c r="S180" s="9">
        <v>9.9999999999999895E-2</v>
      </c>
      <c r="T180" s="9">
        <v>9.9999999999999895E-2</v>
      </c>
      <c r="U180" s="9">
        <v>1</v>
      </c>
      <c r="V180" s="9">
        <v>1</v>
      </c>
      <c r="W180" s="9">
        <v>1</v>
      </c>
      <c r="X180" s="9">
        <v>1</v>
      </c>
      <c r="Y180" s="9">
        <v>1</v>
      </c>
      <c r="Z180" s="9">
        <v>1</v>
      </c>
      <c r="AA180" s="9">
        <v>1</v>
      </c>
      <c r="AB180" s="9">
        <v>1</v>
      </c>
      <c r="AC180" s="4" t="s">
        <v>240</v>
      </c>
      <c r="AD180" s="9">
        <v>66.474519641347896</v>
      </c>
      <c r="AE180" s="9">
        <v>678.04008766274001</v>
      </c>
      <c r="AF180" s="7">
        <v>1.5</v>
      </c>
      <c r="AG180" s="7">
        <v>1.5</v>
      </c>
      <c r="AH180" s="7">
        <v>1.5</v>
      </c>
      <c r="AI180" s="7">
        <v>1.5</v>
      </c>
      <c r="AJ180" s="7">
        <v>1.5</v>
      </c>
      <c r="AK180" s="7">
        <v>1.5</v>
      </c>
      <c r="AL180" s="9">
        <v>0</v>
      </c>
      <c r="AM180" s="9">
        <v>1</v>
      </c>
    </row>
    <row r="181" spans="1:39">
      <c r="A181" s="4" t="s">
        <v>241</v>
      </c>
      <c r="B181" s="6">
        <v>235</v>
      </c>
      <c r="C181" s="9">
        <v>65.380156580132606</v>
      </c>
      <c r="D181" s="9">
        <v>981.30013022748199</v>
      </c>
      <c r="E181" s="7">
        <v>1.6264000000000001</v>
      </c>
      <c r="F181" s="7">
        <v>1.4769999999999901</v>
      </c>
      <c r="G181" s="7">
        <v>0.999999999999999</v>
      </c>
      <c r="H181" s="7">
        <v>1.89742383825827</v>
      </c>
      <c r="I181" s="7" t="s">
        <v>642</v>
      </c>
      <c r="J181" s="7" t="s">
        <v>642</v>
      </c>
      <c r="K181" s="7" t="s">
        <v>642</v>
      </c>
      <c r="L181" s="7" t="s">
        <v>642</v>
      </c>
      <c r="M181" s="9">
        <v>9.9999999999999895E-2</v>
      </c>
      <c r="N181" s="9">
        <v>9.9999999999999895E-2</v>
      </c>
      <c r="O181" s="9">
        <v>9.9999999999999895E-2</v>
      </c>
      <c r="P181" s="9">
        <v>9.9999999999999895E-2</v>
      </c>
      <c r="Q181" s="9" t="s">
        <v>642</v>
      </c>
      <c r="R181" s="9" t="s">
        <v>642</v>
      </c>
      <c r="S181" s="9" t="s">
        <v>642</v>
      </c>
      <c r="T181" s="9" t="s">
        <v>642</v>
      </c>
      <c r="U181" s="9">
        <v>1</v>
      </c>
      <c r="V181" s="9">
        <v>1</v>
      </c>
      <c r="W181" s="9">
        <v>1</v>
      </c>
      <c r="X181" s="9">
        <v>1</v>
      </c>
      <c r="Y181" s="9" t="s">
        <v>642</v>
      </c>
      <c r="Z181" s="9" t="s">
        <v>642</v>
      </c>
      <c r="AA181" s="9" t="s">
        <v>642</v>
      </c>
      <c r="AB181" s="9" t="s">
        <v>642</v>
      </c>
      <c r="AC181" s="4" t="s">
        <v>242</v>
      </c>
      <c r="AD181" s="9">
        <v>65.380156580132606</v>
      </c>
      <c r="AE181" s="9">
        <v>981.30013022748199</v>
      </c>
      <c r="AF181" s="7">
        <v>1</v>
      </c>
      <c r="AG181" s="7">
        <v>1</v>
      </c>
      <c r="AH181" s="7">
        <v>1</v>
      </c>
      <c r="AI181" s="7" t="s">
        <v>642</v>
      </c>
      <c r="AJ181" s="7" t="s">
        <v>642</v>
      </c>
      <c r="AK181" s="7" t="s">
        <v>642</v>
      </c>
      <c r="AL181" s="9">
        <v>0</v>
      </c>
      <c r="AM181" s="9">
        <v>1</v>
      </c>
    </row>
    <row r="182" spans="1:39">
      <c r="A182" s="4" t="s">
        <v>243</v>
      </c>
      <c r="B182" s="6">
        <v>83</v>
      </c>
      <c r="C182" s="9">
        <v>28.303875145550801</v>
      </c>
      <c r="D182" s="9">
        <v>716.16168279274405</v>
      </c>
      <c r="E182" s="7">
        <v>0.10440000000000001</v>
      </c>
      <c r="F182" s="7">
        <v>1.79</v>
      </c>
      <c r="G182" s="7">
        <v>0.1</v>
      </c>
      <c r="H182" s="7">
        <v>1.4998397970899</v>
      </c>
      <c r="I182" s="7">
        <v>0.10440000000000001</v>
      </c>
      <c r="J182" s="7">
        <v>1.7669999999999999</v>
      </c>
      <c r="K182" s="7">
        <v>0.1</v>
      </c>
      <c r="L182" s="7">
        <v>1.4998397970899</v>
      </c>
      <c r="M182" s="9">
        <v>9.9999999999999797E-2</v>
      </c>
      <c r="N182" s="9">
        <v>9.9999999999999797E-2</v>
      </c>
      <c r="O182" s="9">
        <v>9.9999999999999797E-2</v>
      </c>
      <c r="P182" s="9">
        <v>9.9999999999999797E-2</v>
      </c>
      <c r="Q182" s="9">
        <v>9.9999999999999797E-2</v>
      </c>
      <c r="R182" s="9">
        <v>9.9999999999999797E-2</v>
      </c>
      <c r="S182" s="9">
        <v>9.9999999999999797E-2</v>
      </c>
      <c r="T182" s="9">
        <v>9.9999999999999797E-2</v>
      </c>
      <c r="U182" s="9">
        <v>1</v>
      </c>
      <c r="V182" s="9">
        <v>1</v>
      </c>
      <c r="W182" s="9">
        <v>1</v>
      </c>
      <c r="X182" s="9">
        <v>1</v>
      </c>
      <c r="Y182" s="9">
        <v>1</v>
      </c>
      <c r="Z182" s="9">
        <v>1</v>
      </c>
      <c r="AA182" s="9">
        <v>1</v>
      </c>
      <c r="AB182" s="9">
        <v>1</v>
      </c>
      <c r="AC182" s="4" t="s">
        <v>243</v>
      </c>
      <c r="AD182" s="9">
        <v>26.814904210426</v>
      </c>
      <c r="AE182" s="9">
        <v>678.48684409857799</v>
      </c>
      <c r="AF182" s="7">
        <v>0.5</v>
      </c>
      <c r="AG182" s="7">
        <v>0.5</v>
      </c>
      <c r="AH182" s="7">
        <v>0.5</v>
      </c>
      <c r="AI182" s="7">
        <v>0.5</v>
      </c>
      <c r="AJ182" s="7">
        <v>0.5</v>
      </c>
      <c r="AK182" s="7">
        <v>0.5</v>
      </c>
      <c r="AL182" s="9">
        <v>0</v>
      </c>
      <c r="AM182" s="9">
        <v>1</v>
      </c>
    </row>
    <row r="183" spans="1:39">
      <c r="A183" s="4" t="s">
        <v>244</v>
      </c>
      <c r="B183" s="6">
        <v>82</v>
      </c>
      <c r="C183" s="9">
        <v>48.791339380354501</v>
      </c>
      <c r="D183" s="9">
        <v>1014.99177834637</v>
      </c>
      <c r="E183" s="7">
        <v>0.12648999999999999</v>
      </c>
      <c r="F183" s="7">
        <v>0.64900000000000002</v>
      </c>
      <c r="G183" s="7">
        <v>0.1</v>
      </c>
      <c r="H183" s="7">
        <v>1.2769867244548301</v>
      </c>
      <c r="I183" s="7">
        <v>0.14865999999999999</v>
      </c>
      <c r="J183" s="7">
        <v>0.65400000000000003</v>
      </c>
      <c r="K183" s="7">
        <v>0.1</v>
      </c>
      <c r="L183" s="7">
        <v>1.2769867244548301</v>
      </c>
      <c r="M183" s="9">
        <v>0.1</v>
      </c>
      <c r="N183" s="9">
        <v>0.1</v>
      </c>
      <c r="O183" s="9">
        <v>0.1</v>
      </c>
      <c r="P183" s="9">
        <v>0.1</v>
      </c>
      <c r="Q183" s="9">
        <v>0.1</v>
      </c>
      <c r="R183" s="9">
        <v>0.1</v>
      </c>
      <c r="S183" s="9">
        <v>0.1</v>
      </c>
      <c r="T183" s="9">
        <v>0.1</v>
      </c>
      <c r="U183" s="9">
        <v>1</v>
      </c>
      <c r="V183" s="9">
        <v>1</v>
      </c>
      <c r="W183" s="9">
        <v>1</v>
      </c>
      <c r="X183" s="9">
        <v>1</v>
      </c>
      <c r="Y183" s="9">
        <v>1</v>
      </c>
      <c r="Z183" s="9">
        <v>1</v>
      </c>
      <c r="AA183" s="9">
        <v>1</v>
      </c>
      <c r="AB183" s="9">
        <v>1</v>
      </c>
      <c r="AC183" s="4" t="s">
        <v>244</v>
      </c>
      <c r="AD183" s="9">
        <v>50.176689071935101</v>
      </c>
      <c r="AE183" s="9">
        <v>1043.8107975605701</v>
      </c>
      <c r="AF183" s="7">
        <v>1</v>
      </c>
      <c r="AG183" s="7">
        <v>1</v>
      </c>
      <c r="AH183" s="7">
        <v>1</v>
      </c>
      <c r="AI183" s="7">
        <v>1</v>
      </c>
      <c r="AJ183" s="7">
        <v>1</v>
      </c>
      <c r="AK183" s="7">
        <v>1</v>
      </c>
      <c r="AL183" s="9">
        <v>0</v>
      </c>
      <c r="AM183" s="9">
        <v>1</v>
      </c>
    </row>
    <row r="184" spans="1:39">
      <c r="A184" s="4" t="s">
        <v>245</v>
      </c>
      <c r="B184" s="6">
        <v>199</v>
      </c>
      <c r="C184" s="9">
        <v>3.3188582464744201</v>
      </c>
      <c r="D184" s="9">
        <v>66.457820415148504</v>
      </c>
      <c r="E184" s="7">
        <v>0.01</v>
      </c>
      <c r="F184" s="7">
        <v>0.36599999999999999</v>
      </c>
      <c r="G184" s="7">
        <v>0.01</v>
      </c>
      <c r="H184" s="7">
        <v>3.6103999999999997E-2</v>
      </c>
      <c r="I184" s="7">
        <v>0.1</v>
      </c>
      <c r="J184" s="7">
        <v>0.28299999999999997</v>
      </c>
      <c r="K184" s="7">
        <v>0.01</v>
      </c>
      <c r="L184" s="7">
        <v>3.6103999999999997E-2</v>
      </c>
      <c r="M184" s="9">
        <v>9.9999999999999797E-2</v>
      </c>
      <c r="N184" s="9">
        <v>9.9999999999999797E-2</v>
      </c>
      <c r="O184" s="9">
        <v>9.9999999999999797E-2</v>
      </c>
      <c r="P184" s="9">
        <v>9.9999999999999797E-2</v>
      </c>
      <c r="Q184" s="9">
        <v>9.9999999999999797E-2</v>
      </c>
      <c r="R184" s="9">
        <v>9.9999999999999797E-2</v>
      </c>
      <c r="S184" s="9">
        <v>9.9999999999999797E-2</v>
      </c>
      <c r="T184" s="9">
        <v>9.9999999999999797E-2</v>
      </c>
      <c r="U184" s="9">
        <v>1</v>
      </c>
      <c r="V184" s="9">
        <v>1</v>
      </c>
      <c r="W184" s="9">
        <v>1</v>
      </c>
      <c r="X184" s="9">
        <v>1</v>
      </c>
      <c r="Y184" s="9">
        <v>1</v>
      </c>
      <c r="Z184" s="9">
        <v>1</v>
      </c>
      <c r="AA184" s="9">
        <v>1</v>
      </c>
      <c r="AB184" s="9">
        <v>1</v>
      </c>
      <c r="AC184" s="4" t="s">
        <v>642</v>
      </c>
      <c r="AD184" s="9" t="s">
        <v>642</v>
      </c>
      <c r="AE184" s="9" t="s">
        <v>642</v>
      </c>
      <c r="AF184" s="7" t="s">
        <v>642</v>
      </c>
      <c r="AG184" s="7" t="s">
        <v>642</v>
      </c>
      <c r="AH184" s="7" t="s">
        <v>642</v>
      </c>
      <c r="AI184" s="7" t="s">
        <v>642</v>
      </c>
      <c r="AJ184" s="7" t="s">
        <v>642</v>
      </c>
      <c r="AK184" s="7" t="s">
        <v>642</v>
      </c>
      <c r="AL184" s="9" t="s">
        <v>642</v>
      </c>
      <c r="AM184" s="9" t="s">
        <v>642</v>
      </c>
    </row>
    <row r="185" spans="1:39">
      <c r="A185" s="4" t="s">
        <v>246</v>
      </c>
      <c r="B185" s="6">
        <v>687</v>
      </c>
      <c r="C185" s="9">
        <v>25.568409211061901</v>
      </c>
      <c r="D185" s="9">
        <v>433.90344088976099</v>
      </c>
      <c r="E185" s="7">
        <v>0.57999999999999996</v>
      </c>
      <c r="F185" s="7">
        <v>0.60199999999999998</v>
      </c>
      <c r="G185" s="7">
        <v>0.5</v>
      </c>
      <c r="H185" s="7">
        <v>1.0401950956111401</v>
      </c>
      <c r="I185" s="7">
        <v>0.55972999999999995</v>
      </c>
      <c r="J185" s="7">
        <v>0.60199999999999998</v>
      </c>
      <c r="K185" s="7">
        <v>0.5</v>
      </c>
      <c r="L185" s="7">
        <v>1.0401950956111401</v>
      </c>
      <c r="M185" s="9">
        <v>9.9999999999999895E-2</v>
      </c>
      <c r="N185" s="9">
        <v>9.9999999999999895E-2</v>
      </c>
      <c r="O185" s="9">
        <v>9.9999999999999895E-2</v>
      </c>
      <c r="P185" s="9">
        <v>9.9999999999999895E-2</v>
      </c>
      <c r="Q185" s="9">
        <v>9.9999999999999895E-2</v>
      </c>
      <c r="R185" s="9">
        <v>9.9999999999999895E-2</v>
      </c>
      <c r="S185" s="9">
        <v>9.9999999999999895E-2</v>
      </c>
      <c r="T185" s="9">
        <v>9.9999999999999895E-2</v>
      </c>
      <c r="U185" s="9">
        <v>1</v>
      </c>
      <c r="V185" s="9">
        <v>1</v>
      </c>
      <c r="W185" s="9">
        <v>1</v>
      </c>
      <c r="X185" s="9">
        <v>1</v>
      </c>
      <c r="Y185" s="9">
        <v>1</v>
      </c>
      <c r="Z185" s="9">
        <v>1</v>
      </c>
      <c r="AA185" s="9">
        <v>1</v>
      </c>
      <c r="AB185" s="9">
        <v>1</v>
      </c>
      <c r="AC185" s="4" t="s">
        <v>247</v>
      </c>
      <c r="AD185" s="9">
        <v>19.586061448762202</v>
      </c>
      <c r="AE185" s="9">
        <v>332.38123599881402</v>
      </c>
      <c r="AF185" s="7">
        <v>0.43000000715255698</v>
      </c>
      <c r="AG185" s="7">
        <v>0.43000000715255698</v>
      </c>
      <c r="AH185" s="7">
        <v>0.43000000715255698</v>
      </c>
      <c r="AI185" s="7">
        <v>0.43000000715255698</v>
      </c>
      <c r="AJ185" s="7">
        <v>0.43000000715255698</v>
      </c>
      <c r="AK185" s="7">
        <v>0.43000000715255698</v>
      </c>
      <c r="AL185" s="9">
        <v>0</v>
      </c>
      <c r="AM185" s="9">
        <v>1</v>
      </c>
    </row>
    <row r="186" spans="1:39">
      <c r="A186" s="4" t="s">
        <v>248</v>
      </c>
      <c r="B186" s="6">
        <v>130</v>
      </c>
      <c r="C186" s="9">
        <v>33.3666547769934</v>
      </c>
      <c r="D186" s="9">
        <v>546.82603117424401</v>
      </c>
      <c r="E186" s="7">
        <v>1.8786</v>
      </c>
      <c r="F186" s="7">
        <v>1.5369999999999999</v>
      </c>
      <c r="G186" s="7">
        <v>1.5</v>
      </c>
      <c r="H186" s="7">
        <v>1.4872827584488899</v>
      </c>
      <c r="I186" s="7">
        <v>1.7486999999999999</v>
      </c>
      <c r="J186" s="7">
        <v>1.0369999999999999</v>
      </c>
      <c r="K186" s="7">
        <v>1.5</v>
      </c>
      <c r="L186" s="7">
        <v>1.4872827584488899</v>
      </c>
      <c r="M186" s="9">
        <v>9.9999999999999895E-2</v>
      </c>
      <c r="N186" s="9">
        <v>9.9999999999999895E-2</v>
      </c>
      <c r="O186" s="9">
        <v>9.9999999999999895E-2</v>
      </c>
      <c r="P186" s="9">
        <v>9.9999999999999895E-2</v>
      </c>
      <c r="Q186" s="9">
        <v>9.9999999999999895E-2</v>
      </c>
      <c r="R186" s="9">
        <v>9.9999999999999895E-2</v>
      </c>
      <c r="S186" s="9">
        <v>9.9999999999999895E-2</v>
      </c>
      <c r="T186" s="9">
        <v>9.9999999999999895E-2</v>
      </c>
      <c r="U186" s="9">
        <v>1</v>
      </c>
      <c r="V186" s="9">
        <v>1</v>
      </c>
      <c r="W186" s="9">
        <v>1</v>
      </c>
      <c r="X186" s="9">
        <v>1</v>
      </c>
      <c r="Y186" s="9">
        <v>1</v>
      </c>
      <c r="Z186" s="9">
        <v>1</v>
      </c>
      <c r="AA186" s="9">
        <v>1</v>
      </c>
      <c r="AB186" s="9">
        <v>1</v>
      </c>
      <c r="AC186" s="4" t="s">
        <v>248</v>
      </c>
      <c r="AD186" s="9">
        <v>33.3666547769934</v>
      </c>
      <c r="AE186" s="9">
        <v>546.82603117424401</v>
      </c>
      <c r="AF186" s="7">
        <v>1.5</v>
      </c>
      <c r="AG186" s="7">
        <v>1.5</v>
      </c>
      <c r="AH186" s="7">
        <v>1.5</v>
      </c>
      <c r="AI186" s="7">
        <v>1.5</v>
      </c>
      <c r="AJ186" s="7">
        <v>1.5</v>
      </c>
      <c r="AK186" s="7">
        <v>1.5</v>
      </c>
      <c r="AL186" s="9">
        <v>0</v>
      </c>
      <c r="AM186" s="9">
        <v>1</v>
      </c>
    </row>
    <row r="187" spans="1:39">
      <c r="A187" s="4" t="s">
        <v>249</v>
      </c>
      <c r="B187" s="6">
        <v>211</v>
      </c>
      <c r="C187" s="9">
        <v>24.945135656760701</v>
      </c>
      <c r="D187" s="9">
        <v>721.66026139879295</v>
      </c>
      <c r="E187" s="7">
        <v>1.4895</v>
      </c>
      <c r="F187" s="7">
        <v>0.90199999999999902</v>
      </c>
      <c r="G187" s="7">
        <v>1.3</v>
      </c>
      <c r="H187" s="7">
        <v>0.274997986942424</v>
      </c>
      <c r="I187" s="7">
        <v>1.3534999999999999</v>
      </c>
      <c r="J187" s="7">
        <v>0.99299999999999999</v>
      </c>
      <c r="K187" s="7">
        <v>1.3</v>
      </c>
      <c r="L187" s="7">
        <v>0.274997986942424</v>
      </c>
      <c r="M187" s="9">
        <v>9.9999999999999797E-2</v>
      </c>
      <c r="N187" s="9">
        <v>9.9999999999999797E-2</v>
      </c>
      <c r="O187" s="9">
        <v>9.9999999999999797E-2</v>
      </c>
      <c r="P187" s="9">
        <v>9.9999999999999797E-2</v>
      </c>
      <c r="Q187" s="9">
        <v>9.9999999999999797E-2</v>
      </c>
      <c r="R187" s="9">
        <v>9.9999999999999797E-2</v>
      </c>
      <c r="S187" s="9">
        <v>9.9999999999999797E-2</v>
      </c>
      <c r="T187" s="9">
        <v>9.9999999999999797E-2</v>
      </c>
      <c r="U187" s="9">
        <v>1</v>
      </c>
      <c r="V187" s="9">
        <v>1</v>
      </c>
      <c r="W187" s="9">
        <v>1</v>
      </c>
      <c r="X187" s="9">
        <v>1</v>
      </c>
      <c r="Y187" s="9">
        <v>1</v>
      </c>
      <c r="Z187" s="9">
        <v>1</v>
      </c>
      <c r="AA187" s="9">
        <v>1</v>
      </c>
      <c r="AB187" s="9">
        <v>1</v>
      </c>
      <c r="AC187" s="4" t="s">
        <v>642</v>
      </c>
      <c r="AD187" s="9" t="s">
        <v>642</v>
      </c>
      <c r="AE187" s="9" t="s">
        <v>642</v>
      </c>
      <c r="AF187" s="7" t="s">
        <v>642</v>
      </c>
      <c r="AG187" s="7" t="s">
        <v>642</v>
      </c>
      <c r="AH187" s="7" t="s">
        <v>642</v>
      </c>
      <c r="AI187" s="7" t="s">
        <v>642</v>
      </c>
      <c r="AJ187" s="7" t="s">
        <v>642</v>
      </c>
      <c r="AK187" s="7" t="s">
        <v>642</v>
      </c>
      <c r="AL187" s="9" t="s">
        <v>642</v>
      </c>
      <c r="AM187" s="9" t="s">
        <v>642</v>
      </c>
    </row>
    <row r="188" spans="1:39">
      <c r="A188" s="4" t="s">
        <v>250</v>
      </c>
      <c r="B188" s="6">
        <v>116</v>
      </c>
      <c r="C188" s="9">
        <v>49.790011359448201</v>
      </c>
      <c r="D188" s="9">
        <v>1010.844442831</v>
      </c>
      <c r="E188" s="7">
        <v>3.1399999999999899</v>
      </c>
      <c r="F188" s="7">
        <v>6.1890000000000001</v>
      </c>
      <c r="G188" s="7">
        <v>4</v>
      </c>
      <c r="H188" s="7">
        <v>3.8981926975883701</v>
      </c>
      <c r="I188" s="7">
        <v>3.31</v>
      </c>
      <c r="J188" s="7">
        <v>6.2029999999999896</v>
      </c>
      <c r="K188" s="7">
        <v>4</v>
      </c>
      <c r="L188" s="7">
        <v>3.8981926975883701</v>
      </c>
      <c r="M188" s="9">
        <v>9.9999999999999895E-2</v>
      </c>
      <c r="N188" s="9">
        <v>9.9999999999999895E-2</v>
      </c>
      <c r="O188" s="9">
        <v>9.9999999999999895E-2</v>
      </c>
      <c r="P188" s="9">
        <v>9.9999999999999895E-2</v>
      </c>
      <c r="Q188" s="9">
        <v>9.9999999999999895E-2</v>
      </c>
      <c r="R188" s="9">
        <v>9.9999999999999895E-2</v>
      </c>
      <c r="S188" s="9">
        <v>9.9999999999999895E-2</v>
      </c>
      <c r="T188" s="9">
        <v>9.9999999999999895E-2</v>
      </c>
      <c r="U188" s="9">
        <v>1</v>
      </c>
      <c r="V188" s="9">
        <v>1</v>
      </c>
      <c r="W188" s="9">
        <v>1</v>
      </c>
      <c r="X188" s="9">
        <v>1</v>
      </c>
      <c r="Y188" s="9">
        <v>1</v>
      </c>
      <c r="Z188" s="9">
        <v>1</v>
      </c>
      <c r="AA188" s="9">
        <v>1</v>
      </c>
      <c r="AB188" s="9">
        <v>1</v>
      </c>
      <c r="AC188" s="4" t="s">
        <v>250</v>
      </c>
      <c r="AD188" s="9">
        <v>49.363736612675403</v>
      </c>
      <c r="AE188" s="9">
        <v>1002.19014757921</v>
      </c>
      <c r="AF188" s="7">
        <v>4</v>
      </c>
      <c r="AG188" s="7">
        <v>4</v>
      </c>
      <c r="AH188" s="7">
        <v>4</v>
      </c>
      <c r="AI188" s="7">
        <v>4</v>
      </c>
      <c r="AJ188" s="7">
        <v>4</v>
      </c>
      <c r="AK188" s="7">
        <v>4</v>
      </c>
      <c r="AL188" s="9">
        <v>0</v>
      </c>
      <c r="AM188" s="9">
        <v>1</v>
      </c>
    </row>
    <row r="189" spans="1:39">
      <c r="A189" s="4" t="s">
        <v>251</v>
      </c>
      <c r="B189" s="6">
        <v>709</v>
      </c>
      <c r="C189" s="9">
        <v>121.860956778586</v>
      </c>
      <c r="D189" s="9">
        <v>1005.87065912445</v>
      </c>
      <c r="E189" s="7">
        <v>0.35354999999999998</v>
      </c>
      <c r="F189" s="7">
        <v>1.5609999999999999</v>
      </c>
      <c r="G189" s="7">
        <v>0.39</v>
      </c>
      <c r="H189" s="7">
        <v>0.265500327992442</v>
      </c>
      <c r="I189" s="7">
        <v>0.34132000000000001</v>
      </c>
      <c r="J189" s="7">
        <v>1.45</v>
      </c>
      <c r="K189" s="7">
        <v>0.39</v>
      </c>
      <c r="L189" s="7">
        <v>0.265500327992442</v>
      </c>
      <c r="M189" s="9">
        <v>0.1</v>
      </c>
      <c r="N189" s="9">
        <v>0.1</v>
      </c>
      <c r="O189" s="9">
        <v>0.1</v>
      </c>
      <c r="P189" s="9">
        <v>0.1</v>
      </c>
      <c r="Q189" s="9">
        <v>0.1</v>
      </c>
      <c r="R189" s="9">
        <v>0.1</v>
      </c>
      <c r="S189" s="9">
        <v>0.1</v>
      </c>
      <c r="T189" s="9">
        <v>0.1</v>
      </c>
      <c r="U189" s="9">
        <v>1</v>
      </c>
      <c r="V189" s="9">
        <v>1</v>
      </c>
      <c r="W189" s="9">
        <v>1</v>
      </c>
      <c r="X189" s="9">
        <v>1</v>
      </c>
      <c r="Y189" s="9">
        <v>1</v>
      </c>
      <c r="Z189" s="9">
        <v>1</v>
      </c>
      <c r="AA189" s="9">
        <v>1</v>
      </c>
      <c r="AB189" s="9">
        <v>1</v>
      </c>
      <c r="AC189" s="4" t="s">
        <v>642</v>
      </c>
      <c r="AD189" s="9" t="s">
        <v>642</v>
      </c>
      <c r="AE189" s="9" t="s">
        <v>642</v>
      </c>
      <c r="AF189" s="7" t="s">
        <v>642</v>
      </c>
      <c r="AG189" s="7" t="s">
        <v>642</v>
      </c>
      <c r="AH189" s="7" t="s">
        <v>642</v>
      </c>
      <c r="AI189" s="7" t="s">
        <v>642</v>
      </c>
      <c r="AJ189" s="7" t="s">
        <v>642</v>
      </c>
      <c r="AK189" s="7" t="s">
        <v>642</v>
      </c>
      <c r="AL189" s="9" t="s">
        <v>642</v>
      </c>
      <c r="AM189" s="9" t="s">
        <v>642</v>
      </c>
    </row>
    <row r="190" spans="1:39">
      <c r="A190" s="4" t="s">
        <v>252</v>
      </c>
      <c r="B190" s="6">
        <v>777</v>
      </c>
      <c r="C190" s="9">
        <v>65.091781706230293</v>
      </c>
      <c r="D190" s="9">
        <v>1216.1048460816401</v>
      </c>
      <c r="E190" s="7">
        <v>0.88278000000000001</v>
      </c>
      <c r="F190" s="7">
        <v>0.41799999999999998</v>
      </c>
      <c r="G190" s="7">
        <v>1</v>
      </c>
      <c r="H190" s="7">
        <v>0.85219610235285204</v>
      </c>
      <c r="I190" s="7" t="s">
        <v>642</v>
      </c>
      <c r="J190" s="7" t="s">
        <v>642</v>
      </c>
      <c r="K190" s="7" t="s">
        <v>642</v>
      </c>
      <c r="L190" s="7" t="s">
        <v>642</v>
      </c>
      <c r="M190" s="9">
        <v>9.9999999999999797E-2</v>
      </c>
      <c r="N190" s="9">
        <v>9.9999999999999797E-2</v>
      </c>
      <c r="O190" s="9">
        <v>9.9999999999999797E-2</v>
      </c>
      <c r="P190" s="9">
        <v>9.9999999999999797E-2</v>
      </c>
      <c r="Q190" s="9" t="s">
        <v>642</v>
      </c>
      <c r="R190" s="9" t="s">
        <v>642</v>
      </c>
      <c r="S190" s="9" t="s">
        <v>642</v>
      </c>
      <c r="T190" s="9" t="s">
        <v>642</v>
      </c>
      <c r="U190" s="9">
        <v>1</v>
      </c>
      <c r="V190" s="9">
        <v>1</v>
      </c>
      <c r="W190" s="9">
        <v>1</v>
      </c>
      <c r="X190" s="9">
        <v>1</v>
      </c>
      <c r="Y190" s="9" t="s">
        <v>642</v>
      </c>
      <c r="Z190" s="9" t="s">
        <v>642</v>
      </c>
      <c r="AA190" s="9" t="s">
        <v>642</v>
      </c>
      <c r="AB190" s="9" t="s">
        <v>642</v>
      </c>
      <c r="AC190" s="4" t="s">
        <v>642</v>
      </c>
      <c r="AD190" s="9" t="s">
        <v>642</v>
      </c>
      <c r="AE190" s="9" t="s">
        <v>642</v>
      </c>
      <c r="AF190" s="7" t="s">
        <v>642</v>
      </c>
      <c r="AG190" s="7" t="s">
        <v>642</v>
      </c>
      <c r="AH190" s="7" t="s">
        <v>642</v>
      </c>
      <c r="AI190" s="7" t="s">
        <v>642</v>
      </c>
      <c r="AJ190" s="7" t="s">
        <v>642</v>
      </c>
      <c r="AK190" s="7" t="s">
        <v>642</v>
      </c>
      <c r="AL190" s="9" t="s">
        <v>642</v>
      </c>
      <c r="AM190" s="9" t="s">
        <v>642</v>
      </c>
    </row>
    <row r="191" spans="1:39">
      <c r="A191" s="4" t="s">
        <v>253</v>
      </c>
      <c r="B191" s="6">
        <v>921</v>
      </c>
      <c r="C191" s="9">
        <v>39.878670326197998</v>
      </c>
      <c r="D191" s="9">
        <v>438.665373588178</v>
      </c>
      <c r="E191" s="7">
        <v>1.36</v>
      </c>
      <c r="F191" s="7">
        <v>2.9020000000000001</v>
      </c>
      <c r="G191" s="7">
        <v>1.5</v>
      </c>
      <c r="H191" s="7">
        <v>2.63825932929181</v>
      </c>
      <c r="I191" s="7">
        <v>1.4204000000000001</v>
      </c>
      <c r="J191" s="7">
        <v>2.7409999999999899</v>
      </c>
      <c r="K191" s="7">
        <v>1.5</v>
      </c>
      <c r="L191" s="7">
        <v>2.63825932929181</v>
      </c>
      <c r="M191" s="9">
        <v>9.9999999999999797E-2</v>
      </c>
      <c r="N191" s="9">
        <v>9.9999999999999797E-2</v>
      </c>
      <c r="O191" s="9">
        <v>9.9999999999999797E-2</v>
      </c>
      <c r="P191" s="9">
        <v>9.9999999999999797E-2</v>
      </c>
      <c r="Q191" s="9">
        <v>9.9999999999999797E-2</v>
      </c>
      <c r="R191" s="9">
        <v>9.9999999999999797E-2</v>
      </c>
      <c r="S191" s="9">
        <v>9.9999999999999797E-2</v>
      </c>
      <c r="T191" s="9">
        <v>9.9999999999999797E-2</v>
      </c>
      <c r="U191" s="9">
        <v>1</v>
      </c>
      <c r="V191" s="9">
        <v>1</v>
      </c>
      <c r="W191" s="9">
        <v>1</v>
      </c>
      <c r="X191" s="9">
        <v>1</v>
      </c>
      <c r="Y191" s="9">
        <v>1</v>
      </c>
      <c r="Z191" s="9">
        <v>1</v>
      </c>
      <c r="AA191" s="9">
        <v>1</v>
      </c>
      <c r="AB191" s="9">
        <v>1</v>
      </c>
      <c r="AC191" s="4" t="s">
        <v>253</v>
      </c>
      <c r="AD191" s="9" t="s">
        <v>642</v>
      </c>
      <c r="AE191" s="9" t="s">
        <v>642</v>
      </c>
      <c r="AF191" s="7" t="s">
        <v>642</v>
      </c>
      <c r="AG191" s="7" t="s">
        <v>642</v>
      </c>
      <c r="AH191" s="7" t="s">
        <v>642</v>
      </c>
      <c r="AI191" s="7" t="s">
        <v>642</v>
      </c>
      <c r="AJ191" s="7" t="s">
        <v>642</v>
      </c>
      <c r="AK191" s="7" t="s">
        <v>642</v>
      </c>
      <c r="AL191" s="9" t="s">
        <v>642</v>
      </c>
      <c r="AM191" s="9" t="s">
        <v>642</v>
      </c>
    </row>
    <row r="192" spans="1:39">
      <c r="A192" s="4" t="s">
        <v>254</v>
      </c>
      <c r="B192" s="6">
        <v>9</v>
      </c>
      <c r="C192" s="9">
        <v>62.211340957332901</v>
      </c>
      <c r="D192" s="9">
        <v>684.32475053066196</v>
      </c>
      <c r="E192" s="7">
        <v>1.2142999999999899</v>
      </c>
      <c r="F192" s="7">
        <v>0.40199999999999902</v>
      </c>
      <c r="G192" s="7">
        <v>1.49999999999999</v>
      </c>
      <c r="H192" s="7">
        <v>2.7999428304305898</v>
      </c>
      <c r="I192" s="7">
        <v>1.25999999999999</v>
      </c>
      <c r="J192" s="7">
        <v>1.22799999999999</v>
      </c>
      <c r="K192" s="7">
        <v>1.49999999999999</v>
      </c>
      <c r="L192" s="7">
        <v>2.7999428304305898</v>
      </c>
      <c r="M192" s="9">
        <v>0.1</v>
      </c>
      <c r="N192" s="9">
        <v>0.1</v>
      </c>
      <c r="O192" s="9">
        <v>0.1</v>
      </c>
      <c r="P192" s="9">
        <v>0.1</v>
      </c>
      <c r="Q192" s="9">
        <v>0.1</v>
      </c>
      <c r="R192" s="9">
        <v>0.1</v>
      </c>
      <c r="S192" s="9">
        <v>0.1</v>
      </c>
      <c r="T192" s="9">
        <v>0.1</v>
      </c>
      <c r="U192" s="9">
        <v>1</v>
      </c>
      <c r="V192" s="9">
        <v>1</v>
      </c>
      <c r="W192" s="9">
        <v>1</v>
      </c>
      <c r="X192" s="9">
        <v>1</v>
      </c>
      <c r="Y192" s="9">
        <v>1</v>
      </c>
      <c r="Z192" s="9">
        <v>1</v>
      </c>
      <c r="AA192" s="9">
        <v>1</v>
      </c>
      <c r="AB192" s="9">
        <v>1</v>
      </c>
      <c r="AC192" s="4" t="s">
        <v>254</v>
      </c>
      <c r="AD192" s="9" t="s">
        <v>642</v>
      </c>
      <c r="AE192" s="9" t="s">
        <v>642</v>
      </c>
      <c r="AF192" s="7" t="s">
        <v>642</v>
      </c>
      <c r="AG192" s="7" t="s">
        <v>642</v>
      </c>
      <c r="AH192" s="7" t="s">
        <v>642</v>
      </c>
      <c r="AI192" s="7" t="s">
        <v>642</v>
      </c>
      <c r="AJ192" s="7" t="s">
        <v>642</v>
      </c>
      <c r="AK192" s="7" t="s">
        <v>642</v>
      </c>
      <c r="AL192" s="9" t="s">
        <v>642</v>
      </c>
      <c r="AM192" s="9" t="s">
        <v>642</v>
      </c>
    </row>
    <row r="193" spans="1:39">
      <c r="A193" s="4" t="s">
        <v>255</v>
      </c>
      <c r="B193" s="6">
        <v>64</v>
      </c>
      <c r="C193" s="9">
        <v>108.208890272899</v>
      </c>
      <c r="D193" s="9">
        <v>1460.82001868414</v>
      </c>
      <c r="E193" s="7">
        <v>4.2069000000000001</v>
      </c>
      <c r="F193" s="7">
        <v>3.2759999999999998</v>
      </c>
      <c r="G193" s="7">
        <v>3.5</v>
      </c>
      <c r="H193" s="7">
        <v>2.4633873033214102</v>
      </c>
      <c r="I193" s="7">
        <v>4.3494000000000002</v>
      </c>
      <c r="J193" s="7">
        <v>3.2619999999999898</v>
      </c>
      <c r="K193" s="7">
        <v>3.5</v>
      </c>
      <c r="L193" s="7">
        <v>2.4633873033214102</v>
      </c>
      <c r="M193" s="9">
        <v>9.9999999999999895E-2</v>
      </c>
      <c r="N193" s="9">
        <v>9.9999999999999895E-2</v>
      </c>
      <c r="O193" s="9">
        <v>9.9999999999999895E-2</v>
      </c>
      <c r="P193" s="9">
        <v>9.9999999999999895E-2</v>
      </c>
      <c r="Q193" s="9">
        <v>9.9999999999999895E-2</v>
      </c>
      <c r="R193" s="9">
        <v>9.9999999999999895E-2</v>
      </c>
      <c r="S193" s="9">
        <v>9.9999999999999895E-2</v>
      </c>
      <c r="T193" s="9">
        <v>9.9999999999999895E-2</v>
      </c>
      <c r="U193" s="9">
        <v>1</v>
      </c>
      <c r="V193" s="9">
        <v>1</v>
      </c>
      <c r="W193" s="9">
        <v>1</v>
      </c>
      <c r="X193" s="9">
        <v>1</v>
      </c>
      <c r="Y193" s="9">
        <v>1</v>
      </c>
      <c r="Z193" s="9">
        <v>1</v>
      </c>
      <c r="AA193" s="9">
        <v>1</v>
      </c>
      <c r="AB193" s="9">
        <v>1</v>
      </c>
      <c r="AC193" s="4" t="s">
        <v>255</v>
      </c>
      <c r="AD193" s="9">
        <v>85.765210439830199</v>
      </c>
      <c r="AE193" s="9">
        <v>1157.8303409376999</v>
      </c>
      <c r="AF193" s="7">
        <v>1.5</v>
      </c>
      <c r="AG193" s="7">
        <v>1.5</v>
      </c>
      <c r="AH193" s="7">
        <v>1.5</v>
      </c>
      <c r="AI193" s="7">
        <v>1.5</v>
      </c>
      <c r="AJ193" s="7">
        <v>1.5</v>
      </c>
      <c r="AK193" s="7">
        <v>1.5</v>
      </c>
      <c r="AL193" s="9">
        <v>0</v>
      </c>
      <c r="AM193" s="9">
        <v>1</v>
      </c>
    </row>
    <row r="194" spans="1:39">
      <c r="A194" s="4" t="s">
        <v>256</v>
      </c>
      <c r="B194" s="6">
        <v>891</v>
      </c>
      <c r="C194" s="9">
        <v>17.211622940269699</v>
      </c>
      <c r="D194" s="9">
        <v>292.08631461706801</v>
      </c>
      <c r="E194" s="7">
        <v>2.5457000000000001</v>
      </c>
      <c r="F194" s="7">
        <v>0.378999999999999</v>
      </c>
      <c r="G194" s="7">
        <v>2.9999999999999898</v>
      </c>
      <c r="H194" s="7">
        <v>3.0129498081163599</v>
      </c>
      <c r="I194" s="7">
        <v>2.6626999999999899</v>
      </c>
      <c r="J194" s="7">
        <v>0.39599999999999902</v>
      </c>
      <c r="K194" s="7">
        <v>2.9999999999999898</v>
      </c>
      <c r="L194" s="7">
        <v>3.0129498081163599</v>
      </c>
      <c r="M194" s="9">
        <v>0.1</v>
      </c>
      <c r="N194" s="9">
        <v>0.1</v>
      </c>
      <c r="O194" s="9">
        <v>0.1</v>
      </c>
      <c r="P194" s="9">
        <v>0.1</v>
      </c>
      <c r="Q194" s="9">
        <v>0.1</v>
      </c>
      <c r="R194" s="9">
        <v>0.1</v>
      </c>
      <c r="S194" s="9">
        <v>0.1</v>
      </c>
      <c r="T194" s="9">
        <v>0.1</v>
      </c>
      <c r="U194" s="9">
        <v>1</v>
      </c>
      <c r="V194" s="9">
        <v>1</v>
      </c>
      <c r="W194" s="9">
        <v>1</v>
      </c>
      <c r="X194" s="9">
        <v>1</v>
      </c>
      <c r="Y194" s="9">
        <v>1</v>
      </c>
      <c r="Z194" s="9">
        <v>1</v>
      </c>
      <c r="AA194" s="9">
        <v>1</v>
      </c>
      <c r="AB194" s="9">
        <v>1</v>
      </c>
      <c r="AC194" s="4" t="s">
        <v>642</v>
      </c>
      <c r="AD194" s="9" t="s">
        <v>642</v>
      </c>
      <c r="AE194" s="9" t="s">
        <v>642</v>
      </c>
      <c r="AF194" s="7" t="s">
        <v>642</v>
      </c>
      <c r="AG194" s="7" t="s">
        <v>642</v>
      </c>
      <c r="AH194" s="7" t="s">
        <v>642</v>
      </c>
      <c r="AI194" s="7" t="s">
        <v>642</v>
      </c>
      <c r="AJ194" s="7" t="s">
        <v>642</v>
      </c>
      <c r="AK194" s="7" t="s">
        <v>642</v>
      </c>
      <c r="AL194" s="9" t="s">
        <v>642</v>
      </c>
      <c r="AM194" s="9" t="s">
        <v>642</v>
      </c>
    </row>
    <row r="195" spans="1:39">
      <c r="A195" s="4" t="s">
        <v>257</v>
      </c>
      <c r="B195" s="6">
        <v>47</v>
      </c>
      <c r="C195" s="9">
        <v>25.216360551342099</v>
      </c>
      <c r="D195" s="9">
        <v>302.59632661610601</v>
      </c>
      <c r="E195" s="7">
        <v>2.2692000000000001</v>
      </c>
      <c r="F195" s="7">
        <v>1.9950000000000001</v>
      </c>
      <c r="G195" s="7">
        <v>2</v>
      </c>
      <c r="H195" s="7">
        <v>2.1349999999999998</v>
      </c>
      <c r="I195" s="7">
        <v>2.2357</v>
      </c>
      <c r="J195" s="7">
        <v>1.9790000000000001</v>
      </c>
      <c r="K195" s="7">
        <v>2</v>
      </c>
      <c r="L195" s="7">
        <v>2.1349999999999998</v>
      </c>
      <c r="M195" s="9">
        <v>9.9999999999999895E-2</v>
      </c>
      <c r="N195" s="9">
        <v>9.9999999999999895E-2</v>
      </c>
      <c r="O195" s="9">
        <v>9.9999999999999895E-2</v>
      </c>
      <c r="P195" s="9">
        <v>9.9999999999999895E-2</v>
      </c>
      <c r="Q195" s="9">
        <v>9.9999999999999895E-2</v>
      </c>
      <c r="R195" s="9">
        <v>9.9999999999999895E-2</v>
      </c>
      <c r="S195" s="9">
        <v>9.9999999999999895E-2</v>
      </c>
      <c r="T195" s="9">
        <v>9.9999999999999895E-2</v>
      </c>
      <c r="U195" s="9">
        <v>1</v>
      </c>
      <c r="V195" s="9">
        <v>1</v>
      </c>
      <c r="W195" s="9">
        <v>1</v>
      </c>
      <c r="X195" s="9">
        <v>1</v>
      </c>
      <c r="Y195" s="9">
        <v>1</v>
      </c>
      <c r="Z195" s="9">
        <v>1</v>
      </c>
      <c r="AA195" s="9">
        <v>1</v>
      </c>
      <c r="AB195" s="9">
        <v>1</v>
      </c>
      <c r="AC195" s="4" t="s">
        <v>257</v>
      </c>
      <c r="AD195" s="9">
        <v>25.216360551342099</v>
      </c>
      <c r="AE195" s="9">
        <v>302.59632661610601</v>
      </c>
      <c r="AF195" s="7">
        <v>2</v>
      </c>
      <c r="AG195" s="7">
        <v>2</v>
      </c>
      <c r="AH195" s="7">
        <v>2</v>
      </c>
      <c r="AI195" s="7">
        <v>2</v>
      </c>
      <c r="AJ195" s="7">
        <v>2</v>
      </c>
      <c r="AK195" s="7">
        <v>2</v>
      </c>
      <c r="AL195" s="9">
        <v>0</v>
      </c>
      <c r="AM195" s="9">
        <v>1</v>
      </c>
    </row>
    <row r="196" spans="1:39">
      <c r="A196" s="4" t="s">
        <v>258</v>
      </c>
      <c r="B196" s="6">
        <v>841</v>
      </c>
      <c r="C196" s="9">
        <v>41.486836926453798</v>
      </c>
      <c r="D196" s="9">
        <v>1058.8058886301101</v>
      </c>
      <c r="E196" s="7">
        <v>0.01</v>
      </c>
      <c r="F196" s="7">
        <v>0.38100000000000001</v>
      </c>
      <c r="G196" s="7">
        <v>0.01</v>
      </c>
      <c r="H196" s="7">
        <v>6.9794775424063094E-2</v>
      </c>
      <c r="I196" s="7">
        <v>0.01</v>
      </c>
      <c r="J196" s="7">
        <v>0.191</v>
      </c>
      <c r="K196" s="7">
        <v>0.01</v>
      </c>
      <c r="L196" s="7">
        <v>6.9794775424063094E-2</v>
      </c>
      <c r="M196" s="9">
        <v>9.9999999999999797E-2</v>
      </c>
      <c r="N196" s="9">
        <v>9.9999999999999797E-2</v>
      </c>
      <c r="O196" s="9">
        <v>9.9999999999999797E-2</v>
      </c>
      <c r="P196" s="9">
        <v>9.9999999999999797E-2</v>
      </c>
      <c r="Q196" s="9">
        <v>9.9999999999999797E-2</v>
      </c>
      <c r="R196" s="9">
        <v>9.9999999999999797E-2</v>
      </c>
      <c r="S196" s="9">
        <v>9.9999999999999797E-2</v>
      </c>
      <c r="T196" s="9">
        <v>9.9999999999999797E-2</v>
      </c>
      <c r="U196" s="9">
        <v>1</v>
      </c>
      <c r="V196" s="9">
        <v>1</v>
      </c>
      <c r="W196" s="9">
        <v>1</v>
      </c>
      <c r="X196" s="9">
        <v>1</v>
      </c>
      <c r="Y196" s="9">
        <v>1</v>
      </c>
      <c r="Z196" s="9">
        <v>1</v>
      </c>
      <c r="AA196" s="9">
        <v>1</v>
      </c>
      <c r="AB196" s="9">
        <v>1</v>
      </c>
      <c r="AC196" s="4" t="s">
        <v>642</v>
      </c>
      <c r="AD196" s="9" t="s">
        <v>642</v>
      </c>
      <c r="AE196" s="9" t="s">
        <v>642</v>
      </c>
      <c r="AF196" s="7" t="s">
        <v>642</v>
      </c>
      <c r="AG196" s="7" t="s">
        <v>642</v>
      </c>
      <c r="AH196" s="7" t="s">
        <v>642</v>
      </c>
      <c r="AI196" s="7" t="s">
        <v>642</v>
      </c>
      <c r="AJ196" s="7" t="s">
        <v>642</v>
      </c>
      <c r="AK196" s="7" t="s">
        <v>642</v>
      </c>
      <c r="AL196" s="9" t="s">
        <v>642</v>
      </c>
      <c r="AM196" s="9" t="s">
        <v>642</v>
      </c>
    </row>
    <row r="197" spans="1:39">
      <c r="A197" s="4" t="s">
        <v>259</v>
      </c>
      <c r="B197" s="6">
        <v>109</v>
      </c>
      <c r="C197" s="9">
        <v>107.14880765184</v>
      </c>
      <c r="D197" s="9">
        <v>1457.22382493905</v>
      </c>
      <c r="E197" s="7">
        <v>3.0515999999999899</v>
      </c>
      <c r="F197" s="7">
        <v>2.5169999999999901</v>
      </c>
      <c r="G197" s="7">
        <v>2.9999999999999898</v>
      </c>
      <c r="H197" s="7">
        <v>3.6530606523418698</v>
      </c>
      <c r="I197" s="7">
        <v>3.0515999999999899</v>
      </c>
      <c r="J197" s="7">
        <v>2.4029999999999898</v>
      </c>
      <c r="K197" s="7">
        <v>2.9999999999999898</v>
      </c>
      <c r="L197" s="7">
        <v>3.6530606523418698</v>
      </c>
      <c r="M197" s="9">
        <v>0.1</v>
      </c>
      <c r="N197" s="9">
        <v>0.1</v>
      </c>
      <c r="O197" s="9">
        <v>0.1</v>
      </c>
      <c r="P197" s="9">
        <v>0.1</v>
      </c>
      <c r="Q197" s="9">
        <v>0.1</v>
      </c>
      <c r="R197" s="9">
        <v>0.1</v>
      </c>
      <c r="S197" s="9">
        <v>0.1</v>
      </c>
      <c r="T197" s="9">
        <v>0.1</v>
      </c>
      <c r="U197" s="9">
        <v>1</v>
      </c>
      <c r="V197" s="9">
        <v>1</v>
      </c>
      <c r="W197" s="9">
        <v>1</v>
      </c>
      <c r="X197" s="9">
        <v>1</v>
      </c>
      <c r="Y197" s="9">
        <v>1</v>
      </c>
      <c r="Z197" s="9">
        <v>1</v>
      </c>
      <c r="AA197" s="9">
        <v>1</v>
      </c>
      <c r="AB197" s="9">
        <v>1</v>
      </c>
      <c r="AC197" s="4" t="s">
        <v>259</v>
      </c>
      <c r="AD197" s="9">
        <v>99.189185571824694</v>
      </c>
      <c r="AE197" s="9">
        <v>1348.97296161448</v>
      </c>
      <c r="AF197" s="7">
        <v>3</v>
      </c>
      <c r="AG197" s="7">
        <v>3</v>
      </c>
      <c r="AH197" s="7">
        <v>3</v>
      </c>
      <c r="AI197" s="7">
        <v>3</v>
      </c>
      <c r="AJ197" s="7">
        <v>3</v>
      </c>
      <c r="AK197" s="7">
        <v>3</v>
      </c>
      <c r="AL197" s="9">
        <v>0</v>
      </c>
      <c r="AM197" s="9">
        <v>1</v>
      </c>
    </row>
    <row r="198" spans="1:39">
      <c r="A198" s="4" t="s">
        <v>260</v>
      </c>
      <c r="B198" s="6">
        <v>244</v>
      </c>
      <c r="C198" s="9">
        <v>109.657411495085</v>
      </c>
      <c r="D198" s="9">
        <v>1425.5463494360999</v>
      </c>
      <c r="E198" s="7">
        <v>4.2732999999999999</v>
      </c>
      <c r="F198" s="7">
        <v>3.0649999999999902</v>
      </c>
      <c r="G198" s="7">
        <v>2.9999999999999898</v>
      </c>
      <c r="H198" s="7">
        <v>3.55751371836537</v>
      </c>
      <c r="I198" s="7">
        <v>3.7496999999999998</v>
      </c>
      <c r="J198" s="7">
        <v>3.0649999999999902</v>
      </c>
      <c r="K198" s="7">
        <v>2.9999999999999898</v>
      </c>
      <c r="L198" s="7">
        <v>3.55751371836537</v>
      </c>
      <c r="M198" s="9">
        <v>9.99999999999997E-2</v>
      </c>
      <c r="N198" s="9">
        <v>9.99999999999997E-2</v>
      </c>
      <c r="O198" s="9">
        <v>9.99999999999997E-2</v>
      </c>
      <c r="P198" s="9">
        <v>9.99999999999997E-2</v>
      </c>
      <c r="Q198" s="9">
        <v>9.99999999999997E-2</v>
      </c>
      <c r="R198" s="9">
        <v>9.99999999999997E-2</v>
      </c>
      <c r="S198" s="9">
        <v>9.99999999999997E-2</v>
      </c>
      <c r="T198" s="9">
        <v>9.99999999999997E-2</v>
      </c>
      <c r="U198" s="9">
        <v>1</v>
      </c>
      <c r="V198" s="9">
        <v>1</v>
      </c>
      <c r="W198" s="9">
        <v>1</v>
      </c>
      <c r="X198" s="9">
        <v>1</v>
      </c>
      <c r="Y198" s="9">
        <v>1</v>
      </c>
      <c r="Z198" s="9">
        <v>1</v>
      </c>
      <c r="AA198" s="9">
        <v>1</v>
      </c>
      <c r="AB198" s="9">
        <v>1</v>
      </c>
      <c r="AC198" s="4" t="s">
        <v>260</v>
      </c>
      <c r="AD198" s="9">
        <v>109.657411495085</v>
      </c>
      <c r="AE198" s="9">
        <v>1425.5463494360999</v>
      </c>
      <c r="AF198" s="7">
        <v>2.5</v>
      </c>
      <c r="AG198" s="7">
        <v>2.5</v>
      </c>
      <c r="AH198" s="7">
        <v>2.5</v>
      </c>
      <c r="AI198" s="7">
        <v>2.5</v>
      </c>
      <c r="AJ198" s="7">
        <v>2.5</v>
      </c>
      <c r="AK198" s="7">
        <v>2.5</v>
      </c>
      <c r="AL198" s="9">
        <v>0</v>
      </c>
      <c r="AM198" s="9">
        <v>1</v>
      </c>
    </row>
    <row r="199" spans="1:39">
      <c r="A199" s="4" t="s">
        <v>261</v>
      </c>
      <c r="B199" s="6">
        <v>162</v>
      </c>
      <c r="C199" s="9">
        <v>54.907312065518298</v>
      </c>
      <c r="D199" s="9">
        <v>735.75796073246795</v>
      </c>
      <c r="E199" s="7">
        <v>0.48383999999999999</v>
      </c>
      <c r="F199" s="7">
        <v>0.73799999999999999</v>
      </c>
      <c r="G199" s="7">
        <v>0.39</v>
      </c>
      <c r="H199" s="7">
        <v>5.1166323164838303</v>
      </c>
      <c r="I199" s="7">
        <v>0.46173999999999998</v>
      </c>
      <c r="J199" s="7">
        <v>0.68600000000000005</v>
      </c>
      <c r="K199" s="7">
        <v>0.39</v>
      </c>
      <c r="L199" s="7">
        <v>5.1166323164838303</v>
      </c>
      <c r="M199" s="9">
        <v>9.9999999999999895E-2</v>
      </c>
      <c r="N199" s="9">
        <v>9.9999999999999895E-2</v>
      </c>
      <c r="O199" s="9">
        <v>9.9999999999999895E-2</v>
      </c>
      <c r="P199" s="9">
        <v>9.9999999999999895E-2</v>
      </c>
      <c r="Q199" s="9">
        <v>9.9999999999999895E-2</v>
      </c>
      <c r="R199" s="9">
        <v>9.9999999999999895E-2</v>
      </c>
      <c r="S199" s="9">
        <v>9.9999999999999895E-2</v>
      </c>
      <c r="T199" s="9">
        <v>9.9999999999999895E-2</v>
      </c>
      <c r="U199" s="9">
        <v>1</v>
      </c>
      <c r="V199" s="9">
        <v>1</v>
      </c>
      <c r="W199" s="9">
        <v>1</v>
      </c>
      <c r="X199" s="9">
        <v>1</v>
      </c>
      <c r="Y199" s="9">
        <v>1</v>
      </c>
      <c r="Z199" s="9">
        <v>1</v>
      </c>
      <c r="AA199" s="9">
        <v>1</v>
      </c>
      <c r="AB199" s="9">
        <v>1</v>
      </c>
      <c r="AC199" s="4" t="s">
        <v>642</v>
      </c>
      <c r="AD199" s="9" t="s">
        <v>642</v>
      </c>
      <c r="AE199" s="9" t="s">
        <v>642</v>
      </c>
      <c r="AF199" s="7" t="s">
        <v>642</v>
      </c>
      <c r="AG199" s="7" t="s">
        <v>642</v>
      </c>
      <c r="AH199" s="7" t="s">
        <v>642</v>
      </c>
      <c r="AI199" s="7" t="s">
        <v>642</v>
      </c>
      <c r="AJ199" s="7" t="s">
        <v>642</v>
      </c>
      <c r="AK199" s="7" t="s">
        <v>642</v>
      </c>
      <c r="AL199" s="9" t="s">
        <v>642</v>
      </c>
      <c r="AM199" s="9" t="s">
        <v>642</v>
      </c>
    </row>
    <row r="200" spans="1:39">
      <c r="A200" s="4" t="s">
        <v>262</v>
      </c>
      <c r="B200" s="6">
        <v>186</v>
      </c>
      <c r="C200" s="9">
        <v>13.8727441405607</v>
      </c>
      <c r="D200" s="9">
        <v>248.101263924693</v>
      </c>
      <c r="E200" s="7">
        <v>0.40161999999999998</v>
      </c>
      <c r="F200" s="7">
        <v>3.6999999999999998E-2</v>
      </c>
      <c r="G200" s="7">
        <v>0.39</v>
      </c>
      <c r="H200" s="7">
        <v>0.23986602057659201</v>
      </c>
      <c r="I200" s="7">
        <v>0.40161999999999998</v>
      </c>
      <c r="J200" s="7">
        <v>9.8000000000000004E-2</v>
      </c>
      <c r="K200" s="7">
        <v>0.39</v>
      </c>
      <c r="L200" s="7">
        <v>0.23986602057659201</v>
      </c>
      <c r="M200" s="9">
        <v>9.99999999999997E-2</v>
      </c>
      <c r="N200" s="9">
        <v>9.99999999999997E-2</v>
      </c>
      <c r="O200" s="9">
        <v>9.99999999999997E-2</v>
      </c>
      <c r="P200" s="9">
        <v>9.99999999999997E-2</v>
      </c>
      <c r="Q200" s="9">
        <v>9.99999999999997E-2</v>
      </c>
      <c r="R200" s="9">
        <v>9.99999999999997E-2</v>
      </c>
      <c r="S200" s="9">
        <v>9.99999999999997E-2</v>
      </c>
      <c r="T200" s="9">
        <v>9.99999999999997E-2</v>
      </c>
      <c r="U200" s="9">
        <v>1</v>
      </c>
      <c r="V200" s="9">
        <v>1</v>
      </c>
      <c r="W200" s="9">
        <v>1</v>
      </c>
      <c r="X200" s="9">
        <v>1</v>
      </c>
      <c r="Y200" s="9">
        <v>1</v>
      </c>
      <c r="Z200" s="9">
        <v>1</v>
      </c>
      <c r="AA200" s="9">
        <v>1</v>
      </c>
      <c r="AB200" s="9">
        <v>1</v>
      </c>
      <c r="AC200" s="4" t="s">
        <v>642</v>
      </c>
      <c r="AD200" s="9" t="s">
        <v>642</v>
      </c>
      <c r="AE200" s="9" t="s">
        <v>642</v>
      </c>
      <c r="AF200" s="7" t="s">
        <v>642</v>
      </c>
      <c r="AG200" s="7" t="s">
        <v>642</v>
      </c>
      <c r="AH200" s="7" t="s">
        <v>642</v>
      </c>
      <c r="AI200" s="7" t="s">
        <v>642</v>
      </c>
      <c r="AJ200" s="7" t="s">
        <v>642</v>
      </c>
      <c r="AK200" s="7" t="s">
        <v>642</v>
      </c>
      <c r="AL200" s="9" t="s">
        <v>642</v>
      </c>
      <c r="AM200" s="9" t="s">
        <v>642</v>
      </c>
    </row>
    <row r="201" spans="1:39">
      <c r="A201" s="4" t="s">
        <v>263</v>
      </c>
      <c r="B201" s="6">
        <v>647</v>
      </c>
      <c r="C201" s="9">
        <v>50.910518781262098</v>
      </c>
      <c r="D201" s="9">
        <v>489.678685617128</v>
      </c>
      <c r="E201" s="7">
        <v>0.1</v>
      </c>
      <c r="F201" s="7">
        <v>1.59699999999999</v>
      </c>
      <c r="G201" s="7">
        <v>0.01</v>
      </c>
      <c r="H201" s="7">
        <v>0.180034396569415</v>
      </c>
      <c r="I201" s="7">
        <v>0.1</v>
      </c>
      <c r="J201" s="7">
        <v>2.7919999999999998</v>
      </c>
      <c r="K201" s="7">
        <v>0.01</v>
      </c>
      <c r="L201" s="7">
        <v>0.180034396569415</v>
      </c>
      <c r="M201" s="9">
        <v>9.9999999999999797E-2</v>
      </c>
      <c r="N201" s="9">
        <v>9.9999999999999797E-2</v>
      </c>
      <c r="O201" s="9">
        <v>9.9999999999999797E-2</v>
      </c>
      <c r="P201" s="9">
        <v>9.9999999999999797E-2</v>
      </c>
      <c r="Q201" s="9">
        <v>9.9999999999999797E-2</v>
      </c>
      <c r="R201" s="9">
        <v>9.9999999999999797E-2</v>
      </c>
      <c r="S201" s="9">
        <v>9.9999999999999797E-2</v>
      </c>
      <c r="T201" s="9">
        <v>9.9999999999999797E-2</v>
      </c>
      <c r="U201" s="9">
        <v>1</v>
      </c>
      <c r="V201" s="9">
        <v>1</v>
      </c>
      <c r="W201" s="9">
        <v>1</v>
      </c>
      <c r="X201" s="9">
        <v>1</v>
      </c>
      <c r="Y201" s="9">
        <v>1</v>
      </c>
      <c r="Z201" s="9">
        <v>1</v>
      </c>
      <c r="AA201" s="9">
        <v>1</v>
      </c>
      <c r="AB201" s="9">
        <v>1</v>
      </c>
      <c r="AC201" s="4" t="s">
        <v>642</v>
      </c>
      <c r="AD201" s="9" t="s">
        <v>642</v>
      </c>
      <c r="AE201" s="9" t="s">
        <v>642</v>
      </c>
      <c r="AF201" s="7" t="s">
        <v>642</v>
      </c>
      <c r="AG201" s="7" t="s">
        <v>642</v>
      </c>
      <c r="AH201" s="7" t="s">
        <v>642</v>
      </c>
      <c r="AI201" s="7" t="s">
        <v>642</v>
      </c>
      <c r="AJ201" s="7" t="s">
        <v>642</v>
      </c>
      <c r="AK201" s="7" t="s">
        <v>642</v>
      </c>
      <c r="AL201" s="9" t="s">
        <v>642</v>
      </c>
      <c r="AM201" s="9" t="s">
        <v>642</v>
      </c>
    </row>
    <row r="202" spans="1:39">
      <c r="A202" s="4" t="s">
        <v>264</v>
      </c>
      <c r="B202" s="6">
        <v>193</v>
      </c>
      <c r="C202" s="9">
        <v>61.637089513610803</v>
      </c>
      <c r="D202" s="9">
        <v>1420.83846284234</v>
      </c>
      <c r="E202" s="7">
        <v>0.01</v>
      </c>
      <c r="F202" s="7">
        <v>1.46199999999999</v>
      </c>
      <c r="G202" s="7">
        <v>0.01</v>
      </c>
      <c r="H202" s="7">
        <v>0.77417307341484198</v>
      </c>
      <c r="I202" s="7">
        <v>0.1</v>
      </c>
      <c r="J202" s="7">
        <v>0.75900000000000001</v>
      </c>
      <c r="K202" s="7">
        <v>0.01</v>
      </c>
      <c r="L202" s="7">
        <v>0.77417307341484198</v>
      </c>
      <c r="M202" s="9">
        <v>9.9999999999999895E-2</v>
      </c>
      <c r="N202" s="9">
        <v>9.9999999999999895E-2</v>
      </c>
      <c r="O202" s="9">
        <v>9.9999999999999895E-2</v>
      </c>
      <c r="P202" s="9">
        <v>9.9999999999999895E-2</v>
      </c>
      <c r="Q202" s="9">
        <v>9.9999999999999895E-2</v>
      </c>
      <c r="R202" s="9">
        <v>9.9999999999999895E-2</v>
      </c>
      <c r="S202" s="9">
        <v>9.9999999999999895E-2</v>
      </c>
      <c r="T202" s="9">
        <v>9.9999999999999895E-2</v>
      </c>
      <c r="U202" s="9">
        <v>1</v>
      </c>
      <c r="V202" s="9">
        <v>1</v>
      </c>
      <c r="W202" s="9">
        <v>1</v>
      </c>
      <c r="X202" s="9">
        <v>1</v>
      </c>
      <c r="Y202" s="9">
        <v>1</v>
      </c>
      <c r="Z202" s="9">
        <v>1</v>
      </c>
      <c r="AA202" s="9">
        <v>1</v>
      </c>
      <c r="AB202" s="9">
        <v>1</v>
      </c>
      <c r="AC202" s="4" t="s">
        <v>642</v>
      </c>
      <c r="AD202" s="9" t="s">
        <v>642</v>
      </c>
      <c r="AE202" s="9" t="s">
        <v>642</v>
      </c>
      <c r="AF202" s="7" t="s">
        <v>642</v>
      </c>
      <c r="AG202" s="7" t="s">
        <v>642</v>
      </c>
      <c r="AH202" s="7" t="s">
        <v>642</v>
      </c>
      <c r="AI202" s="7" t="s">
        <v>642</v>
      </c>
      <c r="AJ202" s="7" t="s">
        <v>642</v>
      </c>
      <c r="AK202" s="7" t="s">
        <v>642</v>
      </c>
      <c r="AL202" s="9" t="s">
        <v>642</v>
      </c>
      <c r="AM202" s="9" t="s">
        <v>642</v>
      </c>
    </row>
    <row r="203" spans="1:39">
      <c r="A203" s="4" t="s">
        <v>265</v>
      </c>
      <c r="B203" s="6">
        <v>93</v>
      </c>
      <c r="C203" s="9">
        <v>83.242236444784297</v>
      </c>
      <c r="D203" s="9">
        <v>1290.25466489415</v>
      </c>
      <c r="E203" s="7">
        <v>3.8674999999999899</v>
      </c>
      <c r="F203" s="7">
        <v>1.8579999999999901</v>
      </c>
      <c r="G203" s="7">
        <v>2.4999999999999898</v>
      </c>
      <c r="H203" s="7">
        <v>4.5402264252767903</v>
      </c>
      <c r="I203" s="7">
        <v>3.6991999999999901</v>
      </c>
      <c r="J203" s="7">
        <v>1.8319999999999901</v>
      </c>
      <c r="K203" s="7">
        <v>2.4999999999999898</v>
      </c>
      <c r="L203" s="7">
        <v>4.5402264252767903</v>
      </c>
      <c r="M203" s="9">
        <v>0.1</v>
      </c>
      <c r="N203" s="9">
        <v>0.1</v>
      </c>
      <c r="O203" s="9">
        <v>0.1</v>
      </c>
      <c r="P203" s="9">
        <v>0.1</v>
      </c>
      <c r="Q203" s="9">
        <v>0.1</v>
      </c>
      <c r="R203" s="9">
        <v>0.1</v>
      </c>
      <c r="S203" s="9">
        <v>0.1</v>
      </c>
      <c r="T203" s="9">
        <v>0.1</v>
      </c>
      <c r="U203" s="9">
        <v>1</v>
      </c>
      <c r="V203" s="9">
        <v>1</v>
      </c>
      <c r="W203" s="9">
        <v>1</v>
      </c>
      <c r="X203" s="9">
        <v>1</v>
      </c>
      <c r="Y203" s="9">
        <v>1</v>
      </c>
      <c r="Z203" s="9">
        <v>1</v>
      </c>
      <c r="AA203" s="9">
        <v>1</v>
      </c>
      <c r="AB203" s="9">
        <v>1</v>
      </c>
      <c r="AC203" s="4" t="s">
        <v>265</v>
      </c>
      <c r="AD203" s="9">
        <v>74.109000338193198</v>
      </c>
      <c r="AE203" s="9">
        <v>1148.68950524199</v>
      </c>
      <c r="AF203" s="7">
        <v>2.5</v>
      </c>
      <c r="AG203" s="7">
        <v>2.5</v>
      </c>
      <c r="AH203" s="7">
        <v>2.5</v>
      </c>
      <c r="AI203" s="7">
        <v>2.5</v>
      </c>
      <c r="AJ203" s="7">
        <v>2.5</v>
      </c>
      <c r="AK203" s="7">
        <v>2.5</v>
      </c>
      <c r="AL203" s="9">
        <v>0</v>
      </c>
      <c r="AM203" s="9">
        <v>1</v>
      </c>
    </row>
    <row r="204" spans="1:39">
      <c r="A204" s="4" t="s">
        <v>266</v>
      </c>
      <c r="B204" s="6">
        <v>89</v>
      </c>
      <c r="C204" s="9">
        <v>90.730315229786896</v>
      </c>
      <c r="D204" s="9">
        <v>1188.5671641210699</v>
      </c>
      <c r="E204" s="7">
        <v>1.1890000000000001</v>
      </c>
      <c r="F204" s="7">
        <v>1.1850000000000001</v>
      </c>
      <c r="G204" s="7">
        <v>1</v>
      </c>
      <c r="H204" s="7">
        <v>1.1396010964108201</v>
      </c>
      <c r="I204" s="7">
        <v>1.1668999999999901</v>
      </c>
      <c r="J204" s="7">
        <v>1.1909999999999901</v>
      </c>
      <c r="K204" s="7">
        <v>1</v>
      </c>
      <c r="L204" s="7">
        <v>1.1396010964108201</v>
      </c>
      <c r="M204" s="9">
        <v>9.9999999999999797E-2</v>
      </c>
      <c r="N204" s="9">
        <v>9.9999999999999797E-2</v>
      </c>
      <c r="O204" s="9">
        <v>9.9999999999999797E-2</v>
      </c>
      <c r="P204" s="9">
        <v>9.9999999999999797E-2</v>
      </c>
      <c r="Q204" s="9">
        <v>9.9999999999999797E-2</v>
      </c>
      <c r="R204" s="9">
        <v>9.9999999999999797E-2</v>
      </c>
      <c r="S204" s="9">
        <v>9.9999999999999797E-2</v>
      </c>
      <c r="T204" s="9">
        <v>9.9999999999999797E-2</v>
      </c>
      <c r="U204" s="9">
        <v>1</v>
      </c>
      <c r="V204" s="9">
        <v>1</v>
      </c>
      <c r="W204" s="9">
        <v>1</v>
      </c>
      <c r="X204" s="9">
        <v>1</v>
      </c>
      <c r="Y204" s="9">
        <v>1</v>
      </c>
      <c r="Z204" s="9">
        <v>1</v>
      </c>
      <c r="AA204" s="9">
        <v>1</v>
      </c>
      <c r="AB204" s="9">
        <v>1</v>
      </c>
      <c r="AC204" s="4" t="s">
        <v>266</v>
      </c>
      <c r="AD204" s="9">
        <v>88.5262894357395</v>
      </c>
      <c r="AE204" s="9">
        <v>1159.6944253782799</v>
      </c>
      <c r="AF204" s="7">
        <v>0.80000001192092896</v>
      </c>
      <c r="AG204" s="7">
        <v>0.80000001192092896</v>
      </c>
      <c r="AH204" s="7">
        <v>0.80000001192092896</v>
      </c>
      <c r="AI204" s="7">
        <v>0.80000001192092896</v>
      </c>
      <c r="AJ204" s="7">
        <v>0.80000001192092896</v>
      </c>
      <c r="AK204" s="7">
        <v>0.80000001192092896</v>
      </c>
      <c r="AL204" s="9">
        <v>0</v>
      </c>
      <c r="AM204" s="9">
        <v>1</v>
      </c>
    </row>
    <row r="205" spans="1:39">
      <c r="A205" s="4" t="s">
        <v>267</v>
      </c>
      <c r="B205" s="6">
        <v>212</v>
      </c>
      <c r="C205" s="9">
        <v>34.760490421348003</v>
      </c>
      <c r="D205" s="9">
        <v>1128.03021726667</v>
      </c>
      <c r="E205" s="7">
        <v>2.21999999999999</v>
      </c>
      <c r="F205" s="7">
        <v>0.436999999999999</v>
      </c>
      <c r="G205" s="7">
        <v>3</v>
      </c>
      <c r="H205" s="7">
        <v>2.90515290868345</v>
      </c>
      <c r="I205" s="7" t="s">
        <v>642</v>
      </c>
      <c r="J205" s="7" t="s">
        <v>642</v>
      </c>
      <c r="K205" s="7" t="s">
        <v>642</v>
      </c>
      <c r="L205" s="7" t="s">
        <v>642</v>
      </c>
      <c r="M205" s="9">
        <v>9.9999999999999895E-2</v>
      </c>
      <c r="N205" s="9">
        <v>9.9999999999999895E-2</v>
      </c>
      <c r="O205" s="9">
        <v>9.9999999999999895E-2</v>
      </c>
      <c r="P205" s="9">
        <v>9.9999999999999895E-2</v>
      </c>
      <c r="Q205" s="9" t="s">
        <v>642</v>
      </c>
      <c r="R205" s="9" t="s">
        <v>642</v>
      </c>
      <c r="S205" s="9" t="s">
        <v>642</v>
      </c>
      <c r="T205" s="9" t="s">
        <v>642</v>
      </c>
      <c r="U205" s="9">
        <v>1</v>
      </c>
      <c r="V205" s="9">
        <v>1</v>
      </c>
      <c r="W205" s="9">
        <v>1</v>
      </c>
      <c r="X205" s="9">
        <v>1</v>
      </c>
      <c r="Y205" s="9" t="s">
        <v>642</v>
      </c>
      <c r="Z205" s="9" t="s">
        <v>642</v>
      </c>
      <c r="AA205" s="9" t="s">
        <v>642</v>
      </c>
      <c r="AB205" s="9" t="s">
        <v>642</v>
      </c>
      <c r="AC205" s="4" t="s">
        <v>268</v>
      </c>
      <c r="AD205" s="9">
        <v>34.760490421348003</v>
      </c>
      <c r="AE205" s="9">
        <v>1128.03021726667</v>
      </c>
      <c r="AF205" s="7">
        <v>2.5</v>
      </c>
      <c r="AG205" s="7">
        <v>2.5</v>
      </c>
      <c r="AH205" s="7">
        <v>2.5</v>
      </c>
      <c r="AI205" s="7" t="s">
        <v>642</v>
      </c>
      <c r="AJ205" s="7" t="s">
        <v>642</v>
      </c>
      <c r="AK205" s="7" t="s">
        <v>642</v>
      </c>
      <c r="AL205" s="9">
        <v>0</v>
      </c>
      <c r="AM205" s="9">
        <v>1</v>
      </c>
    </row>
    <row r="206" spans="1:39">
      <c r="A206" s="4" t="s">
        <v>269</v>
      </c>
      <c r="B206" s="6">
        <v>215</v>
      </c>
      <c r="C206" s="9">
        <v>30.2566172519392</v>
      </c>
      <c r="D206" s="9">
        <v>1350.1667259302701</v>
      </c>
      <c r="E206" s="7">
        <v>1.68999999999999</v>
      </c>
      <c r="F206" s="7">
        <v>9.2999999999999902E-2</v>
      </c>
      <c r="G206" s="7">
        <v>2.9999999999999898</v>
      </c>
      <c r="H206" s="7">
        <v>2.8797377645062201</v>
      </c>
      <c r="I206" s="7" t="s">
        <v>642</v>
      </c>
      <c r="J206" s="7" t="s">
        <v>642</v>
      </c>
      <c r="K206" s="7" t="s">
        <v>642</v>
      </c>
      <c r="L206" s="7" t="s">
        <v>642</v>
      </c>
      <c r="M206" s="9">
        <v>0.1</v>
      </c>
      <c r="N206" s="9">
        <v>0.1</v>
      </c>
      <c r="O206" s="9">
        <v>0.1</v>
      </c>
      <c r="P206" s="9">
        <v>0.1</v>
      </c>
      <c r="Q206" s="9" t="s">
        <v>642</v>
      </c>
      <c r="R206" s="9" t="s">
        <v>642</v>
      </c>
      <c r="S206" s="9" t="s">
        <v>642</v>
      </c>
      <c r="T206" s="9" t="s">
        <v>642</v>
      </c>
      <c r="U206" s="9">
        <v>1</v>
      </c>
      <c r="V206" s="9">
        <v>1</v>
      </c>
      <c r="W206" s="9">
        <v>1</v>
      </c>
      <c r="X206" s="9">
        <v>1</v>
      </c>
      <c r="Y206" s="9" t="s">
        <v>642</v>
      </c>
      <c r="Z206" s="9" t="s">
        <v>642</v>
      </c>
      <c r="AA206" s="9" t="s">
        <v>642</v>
      </c>
      <c r="AB206" s="9" t="s">
        <v>642</v>
      </c>
      <c r="AC206" s="4" t="s">
        <v>269</v>
      </c>
      <c r="AD206" s="9">
        <v>30.2566172519392</v>
      </c>
      <c r="AE206" s="9">
        <v>1350.1667259302701</v>
      </c>
      <c r="AF206" s="7">
        <v>2.5</v>
      </c>
      <c r="AG206" s="7">
        <v>2.5</v>
      </c>
      <c r="AH206" s="7">
        <v>2.5</v>
      </c>
      <c r="AI206" s="7" t="s">
        <v>642</v>
      </c>
      <c r="AJ206" s="7" t="s">
        <v>642</v>
      </c>
      <c r="AK206" s="7" t="s">
        <v>642</v>
      </c>
      <c r="AL206" s="9">
        <v>0</v>
      </c>
      <c r="AM206" s="9">
        <v>1</v>
      </c>
    </row>
    <row r="207" spans="1:39">
      <c r="A207" s="4" t="s">
        <v>270</v>
      </c>
      <c r="B207" s="6">
        <v>688</v>
      </c>
      <c r="C207" s="9">
        <v>37.182690612639</v>
      </c>
      <c r="D207" s="9">
        <v>382.12035215399601</v>
      </c>
      <c r="E207" s="7">
        <v>0.37</v>
      </c>
      <c r="F207" s="7">
        <v>0.38199999999999901</v>
      </c>
      <c r="G207" s="7">
        <v>0.39</v>
      </c>
      <c r="H207" s="7">
        <v>0.36978426132363601</v>
      </c>
      <c r="I207" s="7">
        <v>0.37946999999999997</v>
      </c>
      <c r="J207" s="7">
        <v>0.36599999999999899</v>
      </c>
      <c r="K207" s="7">
        <v>0.39</v>
      </c>
      <c r="L207" s="7">
        <v>0.36978426132363601</v>
      </c>
      <c r="M207" s="9">
        <v>9.9999999999999895E-2</v>
      </c>
      <c r="N207" s="9">
        <v>9.9999999999999895E-2</v>
      </c>
      <c r="O207" s="9">
        <v>9.9999999999999895E-2</v>
      </c>
      <c r="P207" s="9">
        <v>9.9999999999999895E-2</v>
      </c>
      <c r="Q207" s="9">
        <v>9.9999999999999895E-2</v>
      </c>
      <c r="R207" s="9">
        <v>9.9999999999999895E-2</v>
      </c>
      <c r="S207" s="9">
        <v>9.9999999999999895E-2</v>
      </c>
      <c r="T207" s="9">
        <v>9.9999999999999895E-2</v>
      </c>
      <c r="U207" s="9">
        <v>1</v>
      </c>
      <c r="V207" s="9">
        <v>1</v>
      </c>
      <c r="W207" s="9">
        <v>1</v>
      </c>
      <c r="X207" s="9">
        <v>1</v>
      </c>
      <c r="Y207" s="9">
        <v>1</v>
      </c>
      <c r="Z207" s="9">
        <v>1</v>
      </c>
      <c r="AA207" s="9">
        <v>1</v>
      </c>
      <c r="AB207" s="9">
        <v>1</v>
      </c>
      <c r="AC207" s="4" t="s">
        <v>642</v>
      </c>
      <c r="AD207" s="9" t="s">
        <v>642</v>
      </c>
      <c r="AE207" s="9" t="s">
        <v>642</v>
      </c>
      <c r="AF207" s="7" t="s">
        <v>642</v>
      </c>
      <c r="AG207" s="7" t="s">
        <v>642</v>
      </c>
      <c r="AH207" s="7" t="s">
        <v>642</v>
      </c>
      <c r="AI207" s="7" t="s">
        <v>642</v>
      </c>
      <c r="AJ207" s="7" t="s">
        <v>642</v>
      </c>
      <c r="AK207" s="7" t="s">
        <v>642</v>
      </c>
      <c r="AL207" s="9" t="s">
        <v>642</v>
      </c>
      <c r="AM207" s="9" t="s">
        <v>642</v>
      </c>
    </row>
    <row r="208" spans="1:39">
      <c r="A208" s="4" t="s">
        <v>271</v>
      </c>
      <c r="B208" s="6">
        <v>58</v>
      </c>
      <c r="C208" s="9">
        <v>43.607177581009203</v>
      </c>
      <c r="D208" s="9">
        <v>824.44712701471997</v>
      </c>
      <c r="E208" s="7">
        <v>1.79619999999999</v>
      </c>
      <c r="F208" s="7">
        <v>2.5590000000000002</v>
      </c>
      <c r="G208" s="7">
        <v>2</v>
      </c>
      <c r="H208" s="7">
        <v>3.43223849740495</v>
      </c>
      <c r="I208" s="7">
        <v>1.48</v>
      </c>
      <c r="J208" s="7">
        <v>2.645</v>
      </c>
      <c r="K208" s="7">
        <v>2</v>
      </c>
      <c r="L208" s="7">
        <v>3.43223849740495</v>
      </c>
      <c r="M208" s="9">
        <v>9.9999999999999895E-2</v>
      </c>
      <c r="N208" s="9">
        <v>9.9999999999999895E-2</v>
      </c>
      <c r="O208" s="9">
        <v>9.9999999999999895E-2</v>
      </c>
      <c r="P208" s="9">
        <v>9.9999999999999895E-2</v>
      </c>
      <c r="Q208" s="9">
        <v>9.9999999999999895E-2</v>
      </c>
      <c r="R208" s="9">
        <v>9.9999999999999895E-2</v>
      </c>
      <c r="S208" s="9">
        <v>9.9999999999999895E-2</v>
      </c>
      <c r="T208" s="9">
        <v>9.9999999999999895E-2</v>
      </c>
      <c r="U208" s="9">
        <v>1</v>
      </c>
      <c r="V208" s="9">
        <v>1</v>
      </c>
      <c r="W208" s="9">
        <v>1</v>
      </c>
      <c r="X208" s="9">
        <v>1</v>
      </c>
      <c r="Y208" s="9">
        <v>1</v>
      </c>
      <c r="Z208" s="9">
        <v>1</v>
      </c>
      <c r="AA208" s="9">
        <v>1</v>
      </c>
      <c r="AB208" s="9">
        <v>1</v>
      </c>
      <c r="AC208" s="4" t="s">
        <v>271</v>
      </c>
      <c r="AD208" s="9">
        <v>43.607177581009203</v>
      </c>
      <c r="AE208" s="9">
        <v>824.44712701471997</v>
      </c>
      <c r="AF208" s="7">
        <v>2</v>
      </c>
      <c r="AG208" s="7">
        <v>2</v>
      </c>
      <c r="AH208" s="7">
        <v>2</v>
      </c>
      <c r="AI208" s="7">
        <v>2</v>
      </c>
      <c r="AJ208" s="7">
        <v>2</v>
      </c>
      <c r="AK208" s="7">
        <v>2</v>
      </c>
      <c r="AL208" s="9">
        <v>0</v>
      </c>
      <c r="AM208" s="9">
        <v>1</v>
      </c>
    </row>
    <row r="209" spans="1:39">
      <c r="A209" s="4" t="s">
        <v>272</v>
      </c>
      <c r="B209" s="6">
        <v>666</v>
      </c>
      <c r="C209" s="9">
        <v>62.530160411525699</v>
      </c>
      <c r="D209" s="9">
        <v>704.66619205350105</v>
      </c>
      <c r="E209" s="7">
        <v>0.1077</v>
      </c>
      <c r="F209" s="7">
        <v>0.20100000000000001</v>
      </c>
      <c r="G209" s="7">
        <v>0.1</v>
      </c>
      <c r="H209" s="7">
        <v>0.133905919791829</v>
      </c>
      <c r="I209" s="7">
        <v>0.10440000000000001</v>
      </c>
      <c r="J209" s="7">
        <v>0.121</v>
      </c>
      <c r="K209" s="7">
        <v>0.1</v>
      </c>
      <c r="L209" s="7">
        <v>0.133905919791829</v>
      </c>
      <c r="M209" s="9">
        <v>0.1</v>
      </c>
      <c r="N209" s="9">
        <v>0.1</v>
      </c>
      <c r="O209" s="9">
        <v>0.1</v>
      </c>
      <c r="P209" s="9">
        <v>0.1</v>
      </c>
      <c r="Q209" s="9">
        <v>0.1</v>
      </c>
      <c r="R209" s="9">
        <v>0.1</v>
      </c>
      <c r="S209" s="9">
        <v>0.1</v>
      </c>
      <c r="T209" s="9">
        <v>0.1</v>
      </c>
      <c r="U209" s="9">
        <v>1</v>
      </c>
      <c r="V209" s="9">
        <v>1</v>
      </c>
      <c r="W209" s="9">
        <v>1</v>
      </c>
      <c r="X209" s="9">
        <v>1</v>
      </c>
      <c r="Y209" s="9">
        <v>1</v>
      </c>
      <c r="Z209" s="9">
        <v>1</v>
      </c>
      <c r="AA209" s="9">
        <v>1</v>
      </c>
      <c r="AB209" s="9">
        <v>1</v>
      </c>
      <c r="AC209" s="4" t="s">
        <v>273</v>
      </c>
      <c r="AD209" s="9">
        <v>47.458717661658604</v>
      </c>
      <c r="AE209" s="9">
        <v>557.57660380102595</v>
      </c>
      <c r="AF209" s="7">
        <v>0.30000001192092801</v>
      </c>
      <c r="AG209" s="7">
        <v>0.30000001192092801</v>
      </c>
      <c r="AH209" s="7">
        <v>0.30000001192092801</v>
      </c>
      <c r="AI209" s="7">
        <v>0.30000001192092801</v>
      </c>
      <c r="AJ209" s="7">
        <v>0.30000001192092801</v>
      </c>
      <c r="AK209" s="7">
        <v>0.30000001192092801</v>
      </c>
      <c r="AL209" s="9">
        <v>0</v>
      </c>
      <c r="AM209" s="9">
        <v>1</v>
      </c>
    </row>
    <row r="210" spans="1:39">
      <c r="A210" s="4" t="s">
        <v>274</v>
      </c>
      <c r="B210" s="6">
        <v>843</v>
      </c>
      <c r="C210" s="9">
        <v>34.205821697758402</v>
      </c>
      <c r="D210" s="9">
        <v>385.47296157867498</v>
      </c>
      <c r="E210" s="7">
        <v>0.107699999999999</v>
      </c>
      <c r="F210" s="7">
        <v>0.08</v>
      </c>
      <c r="G210" s="7">
        <v>0.1</v>
      </c>
      <c r="H210" s="7">
        <v>0.2</v>
      </c>
      <c r="I210" s="7">
        <v>0.10439999999999899</v>
      </c>
      <c r="J210" s="7">
        <v>5.6999999999999898E-2</v>
      </c>
      <c r="K210" s="7">
        <v>0.1</v>
      </c>
      <c r="L210" s="7">
        <v>0.2</v>
      </c>
      <c r="M210" s="9">
        <v>9.9999999999999895E-2</v>
      </c>
      <c r="N210" s="9">
        <v>9.9999999999999895E-2</v>
      </c>
      <c r="O210" s="9">
        <v>9.9999999999999895E-2</v>
      </c>
      <c r="P210" s="9">
        <v>9.9999999999999895E-2</v>
      </c>
      <c r="Q210" s="9">
        <v>9.9999999999999895E-2</v>
      </c>
      <c r="R210" s="9">
        <v>9.9999999999999895E-2</v>
      </c>
      <c r="S210" s="9">
        <v>9.9999999999999895E-2</v>
      </c>
      <c r="T210" s="9">
        <v>9.9999999999999895E-2</v>
      </c>
      <c r="U210" s="9">
        <v>1</v>
      </c>
      <c r="V210" s="9">
        <v>1</v>
      </c>
      <c r="W210" s="9">
        <v>1</v>
      </c>
      <c r="X210" s="9">
        <v>1</v>
      </c>
      <c r="Y210" s="9">
        <v>1</v>
      </c>
      <c r="Z210" s="9">
        <v>1</v>
      </c>
      <c r="AA210" s="9">
        <v>1</v>
      </c>
      <c r="AB210" s="9">
        <v>1</v>
      </c>
      <c r="AC210" s="4" t="s">
        <v>642</v>
      </c>
      <c r="AD210" s="9" t="s">
        <v>642</v>
      </c>
      <c r="AE210" s="9" t="s">
        <v>642</v>
      </c>
      <c r="AF210" s="7" t="s">
        <v>642</v>
      </c>
      <c r="AG210" s="7" t="s">
        <v>642</v>
      </c>
      <c r="AH210" s="7" t="s">
        <v>642</v>
      </c>
      <c r="AI210" s="7" t="s">
        <v>642</v>
      </c>
      <c r="AJ210" s="7" t="s">
        <v>642</v>
      </c>
      <c r="AK210" s="7" t="s">
        <v>642</v>
      </c>
      <c r="AL210" s="9" t="s">
        <v>642</v>
      </c>
      <c r="AM210" s="9" t="s">
        <v>642</v>
      </c>
    </row>
    <row r="211" spans="1:39">
      <c r="A211" s="4" t="s">
        <v>275</v>
      </c>
      <c r="B211" s="6">
        <v>545</v>
      </c>
      <c r="C211" s="9">
        <v>28.460460670676799</v>
      </c>
      <c r="D211" s="9">
        <v>432.22835839381997</v>
      </c>
      <c r="E211" s="7">
        <v>0.42379</v>
      </c>
      <c r="F211" s="7">
        <v>0.33499999999999902</v>
      </c>
      <c r="G211" s="7">
        <v>0.39999999999999902</v>
      </c>
      <c r="H211" s="7">
        <v>2.7130926860197699</v>
      </c>
      <c r="I211" s="7">
        <v>0.42379</v>
      </c>
      <c r="J211" s="7">
        <v>0.33399999999999902</v>
      </c>
      <c r="K211" s="7">
        <v>0.39999999999999902</v>
      </c>
      <c r="L211" s="7">
        <v>2.7130926860197699</v>
      </c>
      <c r="M211" s="9">
        <v>9.9999999999999895E-2</v>
      </c>
      <c r="N211" s="9">
        <v>9.9999999999999895E-2</v>
      </c>
      <c r="O211" s="9">
        <v>9.9999999999999895E-2</v>
      </c>
      <c r="P211" s="9">
        <v>9.9999999999999895E-2</v>
      </c>
      <c r="Q211" s="9">
        <v>9.9999999999999895E-2</v>
      </c>
      <c r="R211" s="9">
        <v>9.9999999999999895E-2</v>
      </c>
      <c r="S211" s="9">
        <v>9.9999999999999895E-2</v>
      </c>
      <c r="T211" s="9">
        <v>9.9999999999999895E-2</v>
      </c>
      <c r="U211" s="9">
        <v>1</v>
      </c>
      <c r="V211" s="9">
        <v>1</v>
      </c>
      <c r="W211" s="9">
        <v>1</v>
      </c>
      <c r="X211" s="9">
        <v>1</v>
      </c>
      <c r="Y211" s="9">
        <v>1</v>
      </c>
      <c r="Z211" s="9">
        <v>1</v>
      </c>
      <c r="AA211" s="9">
        <v>1</v>
      </c>
      <c r="AB211" s="9">
        <v>1</v>
      </c>
      <c r="AC211" s="4" t="s">
        <v>642</v>
      </c>
      <c r="AD211" s="9" t="s">
        <v>642</v>
      </c>
      <c r="AE211" s="9" t="s">
        <v>642</v>
      </c>
      <c r="AF211" s="7" t="s">
        <v>642</v>
      </c>
      <c r="AG211" s="7" t="s">
        <v>642</v>
      </c>
      <c r="AH211" s="7" t="s">
        <v>642</v>
      </c>
      <c r="AI211" s="7" t="s">
        <v>642</v>
      </c>
      <c r="AJ211" s="7" t="s">
        <v>642</v>
      </c>
      <c r="AK211" s="7" t="s">
        <v>642</v>
      </c>
      <c r="AL211" s="9" t="s">
        <v>642</v>
      </c>
      <c r="AM211" s="9" t="s">
        <v>642</v>
      </c>
    </row>
    <row r="212" spans="1:39">
      <c r="A212" s="4" t="s">
        <v>276</v>
      </c>
      <c r="B212" s="6">
        <v>240</v>
      </c>
      <c r="C212" s="9">
        <v>44.180542104131</v>
      </c>
      <c r="D212" s="9">
        <v>836.32054937064402</v>
      </c>
      <c r="E212" s="7">
        <v>1.2806</v>
      </c>
      <c r="F212" s="7">
        <v>1.1929999999999901</v>
      </c>
      <c r="G212" s="7">
        <v>0.89999999999999902</v>
      </c>
      <c r="H212" s="7">
        <v>0.56394813290441204</v>
      </c>
      <c r="I212" s="7" t="s">
        <v>642</v>
      </c>
      <c r="J212" s="7" t="s">
        <v>642</v>
      </c>
      <c r="K212" s="7" t="s">
        <v>642</v>
      </c>
      <c r="L212" s="7" t="s">
        <v>642</v>
      </c>
      <c r="M212" s="9">
        <v>9.9999999999999895E-2</v>
      </c>
      <c r="N212" s="9">
        <v>9.9999999999999895E-2</v>
      </c>
      <c r="O212" s="9">
        <v>9.9999999999999895E-2</v>
      </c>
      <c r="P212" s="9">
        <v>9.9999999999999895E-2</v>
      </c>
      <c r="Q212" s="9" t="s">
        <v>642</v>
      </c>
      <c r="R212" s="9" t="s">
        <v>642</v>
      </c>
      <c r="S212" s="9" t="s">
        <v>642</v>
      </c>
      <c r="T212" s="9" t="s">
        <v>642</v>
      </c>
      <c r="U212" s="9">
        <v>1</v>
      </c>
      <c r="V212" s="9">
        <v>1</v>
      </c>
      <c r="W212" s="9">
        <v>1</v>
      </c>
      <c r="X212" s="9">
        <v>1</v>
      </c>
      <c r="Y212" s="9" t="s">
        <v>642</v>
      </c>
      <c r="Z212" s="9" t="s">
        <v>642</v>
      </c>
      <c r="AA212" s="9" t="s">
        <v>642</v>
      </c>
      <c r="AB212" s="9" t="s">
        <v>642</v>
      </c>
      <c r="AC212" s="4" t="s">
        <v>276</v>
      </c>
      <c r="AD212" s="9">
        <v>44.180542104131</v>
      </c>
      <c r="AE212" s="9">
        <v>836.32054937064402</v>
      </c>
      <c r="AF212" s="7">
        <v>0.69999998807907104</v>
      </c>
      <c r="AG212" s="7">
        <v>0.69999998807907104</v>
      </c>
      <c r="AH212" s="7">
        <v>0.69999998807907104</v>
      </c>
      <c r="AI212" s="7" t="s">
        <v>642</v>
      </c>
      <c r="AJ212" s="7" t="s">
        <v>642</v>
      </c>
      <c r="AK212" s="7" t="s">
        <v>642</v>
      </c>
      <c r="AL212" s="9">
        <v>0</v>
      </c>
      <c r="AM212" s="9">
        <v>1</v>
      </c>
    </row>
    <row r="213" spans="1:39">
      <c r="A213" s="4" t="s">
        <v>277</v>
      </c>
      <c r="B213" s="6">
        <v>648</v>
      </c>
      <c r="C213" s="9">
        <v>25.253584410681299</v>
      </c>
      <c r="D213" s="9">
        <v>256.03550457550102</v>
      </c>
      <c r="E213" s="7">
        <v>0.42379</v>
      </c>
      <c r="F213" s="7">
        <v>2.319</v>
      </c>
      <c r="G213" s="7">
        <v>0.39</v>
      </c>
      <c r="H213" s="7">
        <v>0.51960126304958498</v>
      </c>
      <c r="I213" s="7">
        <v>0.42379</v>
      </c>
      <c r="J213" s="7">
        <v>2.8580000000000001</v>
      </c>
      <c r="K213" s="7">
        <v>0.39</v>
      </c>
      <c r="L213" s="7">
        <v>0.51960126304958498</v>
      </c>
      <c r="M213" s="9">
        <v>0.9</v>
      </c>
      <c r="N213" s="9">
        <v>0.9</v>
      </c>
      <c r="O213" s="9">
        <v>0.9</v>
      </c>
      <c r="P213" s="9">
        <v>0.9</v>
      </c>
      <c r="Q213" s="9">
        <v>0.9</v>
      </c>
      <c r="R213" s="9">
        <v>0.9</v>
      </c>
      <c r="S213" s="9">
        <v>0.9</v>
      </c>
      <c r="T213" s="9">
        <v>0.9</v>
      </c>
      <c r="U213" s="9">
        <v>1</v>
      </c>
      <c r="V213" s="9">
        <v>1</v>
      </c>
      <c r="W213" s="9">
        <v>1</v>
      </c>
      <c r="X213" s="9">
        <v>1</v>
      </c>
      <c r="Y213" s="9">
        <v>1</v>
      </c>
      <c r="Z213" s="9">
        <v>1</v>
      </c>
      <c r="AA213" s="9">
        <v>1</v>
      </c>
      <c r="AB213" s="9">
        <v>1</v>
      </c>
      <c r="AC213" s="4" t="s">
        <v>278</v>
      </c>
      <c r="AD213" s="9">
        <v>22.862819876340701</v>
      </c>
      <c r="AE213" s="9">
        <v>228.628198763407</v>
      </c>
      <c r="AF213" s="7">
        <v>1</v>
      </c>
      <c r="AG213" s="7">
        <v>1</v>
      </c>
      <c r="AH213" s="7">
        <v>1</v>
      </c>
      <c r="AI213" s="7">
        <v>1</v>
      </c>
      <c r="AJ213" s="7">
        <v>1</v>
      </c>
      <c r="AK213" s="7">
        <v>1</v>
      </c>
      <c r="AL213" s="9">
        <v>0</v>
      </c>
      <c r="AM213" s="9">
        <v>1</v>
      </c>
    </row>
    <row r="214" spans="1:39">
      <c r="A214" s="4" t="s">
        <v>279</v>
      </c>
      <c r="B214" s="6">
        <v>152</v>
      </c>
      <c r="C214" s="9">
        <v>22.4963377606576</v>
      </c>
      <c r="D214" s="9">
        <v>357.511368435571</v>
      </c>
      <c r="E214" s="7">
        <v>1.3876999999999999</v>
      </c>
      <c r="F214" s="7">
        <v>1.1120000000000001</v>
      </c>
      <c r="G214" s="7">
        <v>2</v>
      </c>
      <c r="H214" s="7">
        <v>3.28668953684274</v>
      </c>
      <c r="I214" s="7">
        <v>1.4826999999999999</v>
      </c>
      <c r="J214" s="7">
        <v>1.4079999999999999</v>
      </c>
      <c r="K214" s="7">
        <v>2</v>
      </c>
      <c r="L214" s="7">
        <v>3.28668953684274</v>
      </c>
      <c r="M214" s="9">
        <v>9.9999999999999797E-2</v>
      </c>
      <c r="N214" s="9">
        <v>9.9999999999999797E-2</v>
      </c>
      <c r="O214" s="9">
        <v>9.9999999999999797E-2</v>
      </c>
      <c r="P214" s="9">
        <v>9.9999999999999797E-2</v>
      </c>
      <c r="Q214" s="9">
        <v>9.9999999999999797E-2</v>
      </c>
      <c r="R214" s="9">
        <v>9.9999999999999797E-2</v>
      </c>
      <c r="S214" s="9">
        <v>9.9999999999999797E-2</v>
      </c>
      <c r="T214" s="9">
        <v>9.9999999999999797E-2</v>
      </c>
      <c r="U214" s="9">
        <v>1</v>
      </c>
      <c r="V214" s="9">
        <v>1</v>
      </c>
      <c r="W214" s="9">
        <v>1</v>
      </c>
      <c r="X214" s="9">
        <v>1</v>
      </c>
      <c r="Y214" s="9">
        <v>1</v>
      </c>
      <c r="Z214" s="9">
        <v>1</v>
      </c>
      <c r="AA214" s="9">
        <v>1</v>
      </c>
      <c r="AB214" s="9">
        <v>1</v>
      </c>
      <c r="AC214" s="4" t="s">
        <v>279</v>
      </c>
      <c r="AD214" s="9">
        <v>22.4963377606576</v>
      </c>
      <c r="AE214" s="9">
        <v>357.511368435571</v>
      </c>
      <c r="AF214" s="7">
        <v>1.5</v>
      </c>
      <c r="AG214" s="7">
        <v>1.5</v>
      </c>
      <c r="AH214" s="7">
        <v>1.5</v>
      </c>
      <c r="AI214" s="7">
        <v>1.5</v>
      </c>
      <c r="AJ214" s="7">
        <v>1.5</v>
      </c>
      <c r="AK214" s="7">
        <v>1.5</v>
      </c>
      <c r="AL214" s="9">
        <v>0</v>
      </c>
      <c r="AM214" s="9">
        <v>1</v>
      </c>
    </row>
    <row r="215" spans="1:39">
      <c r="A215" s="4" t="s">
        <v>280</v>
      </c>
      <c r="B215" s="6">
        <v>118</v>
      </c>
      <c r="C215" s="9">
        <v>100.595741027787</v>
      </c>
      <c r="D215" s="9">
        <v>1710.89952231551</v>
      </c>
      <c r="E215" s="7">
        <v>2.6089000000000002</v>
      </c>
      <c r="F215" s="7">
        <v>5.5060000000000002</v>
      </c>
      <c r="G215" s="7">
        <v>2</v>
      </c>
      <c r="H215" s="7">
        <v>1.56109583688655</v>
      </c>
      <c r="I215" s="7">
        <v>2.58049999999999</v>
      </c>
      <c r="J215" s="7">
        <v>6.53</v>
      </c>
      <c r="K215" s="7">
        <v>2</v>
      </c>
      <c r="L215" s="7">
        <v>1.56109583688655</v>
      </c>
      <c r="M215" s="9">
        <v>9.9999999999999797E-2</v>
      </c>
      <c r="N215" s="9">
        <v>9.9999999999999797E-2</v>
      </c>
      <c r="O215" s="9">
        <v>9.9999999999999797E-2</v>
      </c>
      <c r="P215" s="9">
        <v>9.9999999999999797E-2</v>
      </c>
      <c r="Q215" s="9">
        <v>9.9999999999999797E-2</v>
      </c>
      <c r="R215" s="9">
        <v>9.9999999999999797E-2</v>
      </c>
      <c r="S215" s="9">
        <v>9.9999999999999797E-2</v>
      </c>
      <c r="T215" s="9">
        <v>9.9999999999999797E-2</v>
      </c>
      <c r="U215" s="9">
        <v>1</v>
      </c>
      <c r="V215" s="9">
        <v>1</v>
      </c>
      <c r="W215" s="9">
        <v>1</v>
      </c>
      <c r="X215" s="9">
        <v>1</v>
      </c>
      <c r="Y215" s="9">
        <v>1</v>
      </c>
      <c r="Z215" s="9">
        <v>1</v>
      </c>
      <c r="AA215" s="9">
        <v>1</v>
      </c>
      <c r="AB215" s="9">
        <v>1</v>
      </c>
      <c r="AC215" s="4" t="s">
        <v>280</v>
      </c>
      <c r="AD215" s="9">
        <v>100.595741027787</v>
      </c>
      <c r="AE215" s="9">
        <v>1710.89952231551</v>
      </c>
      <c r="AF215" s="7">
        <v>2</v>
      </c>
      <c r="AG215" s="7">
        <v>2</v>
      </c>
      <c r="AH215" s="7">
        <v>2</v>
      </c>
      <c r="AI215" s="7">
        <v>2</v>
      </c>
      <c r="AJ215" s="7">
        <v>2</v>
      </c>
      <c r="AK215" s="7">
        <v>2</v>
      </c>
      <c r="AL215" s="9">
        <v>0</v>
      </c>
      <c r="AM215" s="9">
        <v>1</v>
      </c>
    </row>
    <row r="216" spans="1:39">
      <c r="A216" s="4" t="s">
        <v>281</v>
      </c>
      <c r="B216" s="6">
        <v>161</v>
      </c>
      <c r="C216" s="9">
        <v>25.528836603830602</v>
      </c>
      <c r="D216" s="9">
        <v>298.68738339557899</v>
      </c>
      <c r="E216" s="7">
        <v>0.02</v>
      </c>
      <c r="F216" s="7">
        <v>0.54700000000000004</v>
      </c>
      <c r="G216" s="7">
        <v>0.01</v>
      </c>
      <c r="H216" s="7">
        <v>2.0529922631692302E-2</v>
      </c>
      <c r="I216" s="7">
        <v>0.02</v>
      </c>
      <c r="J216" s="7">
        <v>0.59099999999999997</v>
      </c>
      <c r="K216" s="7">
        <v>0.01</v>
      </c>
      <c r="L216" s="7">
        <v>2.0529922631692302E-2</v>
      </c>
      <c r="M216" s="9">
        <v>9.9999999999999797E-2</v>
      </c>
      <c r="N216" s="9">
        <v>9.9999999999999797E-2</v>
      </c>
      <c r="O216" s="9">
        <v>9.9999999999999797E-2</v>
      </c>
      <c r="P216" s="9">
        <v>9.9999999999999797E-2</v>
      </c>
      <c r="Q216" s="9">
        <v>9.9999999999999797E-2</v>
      </c>
      <c r="R216" s="9">
        <v>9.9999999999999797E-2</v>
      </c>
      <c r="S216" s="9">
        <v>9.9999999999999797E-2</v>
      </c>
      <c r="T216" s="9">
        <v>9.9999999999999797E-2</v>
      </c>
      <c r="U216" s="9">
        <v>1</v>
      </c>
      <c r="V216" s="9">
        <v>1</v>
      </c>
      <c r="W216" s="9">
        <v>1</v>
      </c>
      <c r="X216" s="9">
        <v>1</v>
      </c>
      <c r="Y216" s="9">
        <v>1</v>
      </c>
      <c r="Z216" s="9">
        <v>1</v>
      </c>
      <c r="AA216" s="9">
        <v>1</v>
      </c>
      <c r="AB216" s="9">
        <v>1</v>
      </c>
      <c r="AC216" s="4" t="s">
        <v>642</v>
      </c>
      <c r="AD216" s="9" t="s">
        <v>642</v>
      </c>
      <c r="AE216" s="9" t="s">
        <v>642</v>
      </c>
      <c r="AF216" s="7" t="s">
        <v>642</v>
      </c>
      <c r="AG216" s="7" t="s">
        <v>642</v>
      </c>
      <c r="AH216" s="7" t="s">
        <v>642</v>
      </c>
      <c r="AI216" s="7" t="s">
        <v>642</v>
      </c>
      <c r="AJ216" s="7" t="s">
        <v>642</v>
      </c>
      <c r="AK216" s="7" t="s">
        <v>642</v>
      </c>
      <c r="AL216" s="9" t="s">
        <v>642</v>
      </c>
      <c r="AM216" s="9" t="s">
        <v>642</v>
      </c>
    </row>
    <row r="217" spans="1:39">
      <c r="A217" s="4" t="s">
        <v>282</v>
      </c>
      <c r="B217" s="6">
        <v>232</v>
      </c>
      <c r="C217" s="9">
        <v>12.6782860264706</v>
      </c>
      <c r="D217" s="9">
        <v>168.62120657025</v>
      </c>
      <c r="E217" s="7">
        <v>0.41110000000000002</v>
      </c>
      <c r="F217" s="7">
        <v>0.85899999999999999</v>
      </c>
      <c r="G217" s="7">
        <v>0.39</v>
      </c>
      <c r="H217" s="7">
        <v>3.6739000000000001E-17</v>
      </c>
      <c r="I217" s="7" t="s">
        <v>642</v>
      </c>
      <c r="J217" s="7" t="s">
        <v>642</v>
      </c>
      <c r="K217" s="7" t="s">
        <v>642</v>
      </c>
      <c r="L217" s="7" t="s">
        <v>642</v>
      </c>
      <c r="M217" s="9">
        <v>9.9999999999999797E-2</v>
      </c>
      <c r="N217" s="9">
        <v>9.9999999999999797E-2</v>
      </c>
      <c r="O217" s="9">
        <v>9.9999999999999797E-2</v>
      </c>
      <c r="P217" s="9">
        <v>9.9999999999999797E-2</v>
      </c>
      <c r="Q217" s="9" t="s">
        <v>642</v>
      </c>
      <c r="R217" s="9" t="s">
        <v>642</v>
      </c>
      <c r="S217" s="9" t="s">
        <v>642</v>
      </c>
      <c r="T217" s="9" t="s">
        <v>642</v>
      </c>
      <c r="U217" s="9">
        <v>1</v>
      </c>
      <c r="V217" s="9">
        <v>1</v>
      </c>
      <c r="W217" s="9">
        <v>1</v>
      </c>
      <c r="X217" s="9">
        <v>1</v>
      </c>
      <c r="Y217" s="9" t="s">
        <v>642</v>
      </c>
      <c r="Z217" s="9" t="s">
        <v>642</v>
      </c>
      <c r="AA217" s="9" t="s">
        <v>642</v>
      </c>
      <c r="AB217" s="9" t="s">
        <v>642</v>
      </c>
      <c r="AC217" s="4" t="s">
        <v>642</v>
      </c>
      <c r="AD217" s="9" t="s">
        <v>642</v>
      </c>
      <c r="AE217" s="9" t="s">
        <v>642</v>
      </c>
      <c r="AF217" s="7" t="s">
        <v>642</v>
      </c>
      <c r="AG217" s="7" t="s">
        <v>642</v>
      </c>
      <c r="AH217" s="7" t="s">
        <v>642</v>
      </c>
      <c r="AI217" s="7" t="s">
        <v>642</v>
      </c>
      <c r="AJ217" s="7" t="s">
        <v>642</v>
      </c>
      <c r="AK217" s="7" t="s">
        <v>642</v>
      </c>
      <c r="AL217" s="9" t="s">
        <v>642</v>
      </c>
      <c r="AM217" s="9" t="s">
        <v>642</v>
      </c>
    </row>
    <row r="218" spans="1:39">
      <c r="A218" s="4" t="s">
        <v>283</v>
      </c>
      <c r="B218" s="6">
        <v>649</v>
      </c>
      <c r="C218" s="9">
        <v>127.398477305101</v>
      </c>
      <c r="D218" s="9">
        <v>1637.45825304087</v>
      </c>
      <c r="E218" s="7">
        <v>0.42379</v>
      </c>
      <c r="F218" s="7">
        <v>0.152</v>
      </c>
      <c r="G218" s="7">
        <v>0.39</v>
      </c>
      <c r="H218" s="7">
        <v>0.393074071173663</v>
      </c>
      <c r="I218" s="7">
        <v>0.39999999999999902</v>
      </c>
      <c r="J218" s="7">
        <v>1.99999999999999E-2</v>
      </c>
      <c r="K218" s="7">
        <v>0.39</v>
      </c>
      <c r="L218" s="7">
        <v>0.393074071173663</v>
      </c>
      <c r="M218" s="9">
        <v>0.1</v>
      </c>
      <c r="N218" s="9">
        <v>0.1</v>
      </c>
      <c r="O218" s="9">
        <v>0.1</v>
      </c>
      <c r="P218" s="9">
        <v>0.1</v>
      </c>
      <c r="Q218" s="9">
        <v>0.1</v>
      </c>
      <c r="R218" s="9">
        <v>0.1</v>
      </c>
      <c r="S218" s="9">
        <v>0.1</v>
      </c>
      <c r="T218" s="9">
        <v>0.1</v>
      </c>
      <c r="U218" s="9">
        <v>1</v>
      </c>
      <c r="V218" s="9">
        <v>1</v>
      </c>
      <c r="W218" s="9">
        <v>1</v>
      </c>
      <c r="X218" s="9">
        <v>1</v>
      </c>
      <c r="Y218" s="9">
        <v>1</v>
      </c>
      <c r="Z218" s="9">
        <v>1</v>
      </c>
      <c r="AA218" s="9">
        <v>1</v>
      </c>
      <c r="AB218" s="9">
        <v>1</v>
      </c>
      <c r="AC218" s="4" t="s">
        <v>642</v>
      </c>
      <c r="AD218" s="9" t="s">
        <v>642</v>
      </c>
      <c r="AE218" s="9" t="s">
        <v>642</v>
      </c>
      <c r="AF218" s="7" t="s">
        <v>642</v>
      </c>
      <c r="AG218" s="7" t="s">
        <v>642</v>
      </c>
      <c r="AH218" s="7" t="s">
        <v>642</v>
      </c>
      <c r="AI218" s="7" t="s">
        <v>642</v>
      </c>
      <c r="AJ218" s="7" t="s">
        <v>642</v>
      </c>
      <c r="AK218" s="7" t="s">
        <v>642</v>
      </c>
      <c r="AL218" s="9" t="s">
        <v>642</v>
      </c>
      <c r="AM218" s="9" t="s">
        <v>642</v>
      </c>
    </row>
    <row r="219" spans="1:39">
      <c r="A219" s="4" t="s">
        <v>284</v>
      </c>
      <c r="B219" s="6">
        <v>205</v>
      </c>
      <c r="C219" s="9">
        <v>6.2410038855870003</v>
      </c>
      <c r="D219" s="9">
        <v>138.25424833868399</v>
      </c>
      <c r="E219" s="7">
        <v>0.01</v>
      </c>
      <c r="F219" s="7">
        <v>0.16200000000000001</v>
      </c>
      <c r="G219" s="7">
        <v>0.01</v>
      </c>
      <c r="H219" s="7">
        <v>3.5896999999999902E-10</v>
      </c>
      <c r="I219" s="7">
        <v>0.01</v>
      </c>
      <c r="J219" s="7">
        <v>1.2729999999999999</v>
      </c>
      <c r="K219" s="7">
        <v>0.01</v>
      </c>
      <c r="L219" s="7">
        <v>3.5896999999999902E-10</v>
      </c>
      <c r="M219" s="9">
        <v>9.9999999999999895E-2</v>
      </c>
      <c r="N219" s="9">
        <v>9.9999999999999895E-2</v>
      </c>
      <c r="O219" s="9">
        <v>9.9999999999999895E-2</v>
      </c>
      <c r="P219" s="9">
        <v>9.9999999999999895E-2</v>
      </c>
      <c r="Q219" s="9">
        <v>9.9999999999999895E-2</v>
      </c>
      <c r="R219" s="9">
        <v>9.9999999999999895E-2</v>
      </c>
      <c r="S219" s="9">
        <v>9.9999999999999895E-2</v>
      </c>
      <c r="T219" s="9">
        <v>9.9999999999999895E-2</v>
      </c>
      <c r="U219" s="9">
        <v>1</v>
      </c>
      <c r="V219" s="9">
        <v>1</v>
      </c>
      <c r="W219" s="9">
        <v>1</v>
      </c>
      <c r="X219" s="9">
        <v>1</v>
      </c>
      <c r="Y219" s="9">
        <v>1</v>
      </c>
      <c r="Z219" s="9">
        <v>1</v>
      </c>
      <c r="AA219" s="9">
        <v>1</v>
      </c>
      <c r="AB219" s="9">
        <v>1</v>
      </c>
      <c r="AC219" s="4" t="s">
        <v>642</v>
      </c>
      <c r="AD219" s="9" t="s">
        <v>642</v>
      </c>
      <c r="AE219" s="9" t="s">
        <v>642</v>
      </c>
      <c r="AF219" s="7" t="s">
        <v>642</v>
      </c>
      <c r="AG219" s="7" t="s">
        <v>642</v>
      </c>
      <c r="AH219" s="7" t="s">
        <v>642</v>
      </c>
      <c r="AI219" s="7" t="s">
        <v>642</v>
      </c>
      <c r="AJ219" s="7" t="s">
        <v>642</v>
      </c>
      <c r="AK219" s="7" t="s">
        <v>642</v>
      </c>
      <c r="AL219" s="9" t="s">
        <v>642</v>
      </c>
      <c r="AM219" s="9" t="s">
        <v>642</v>
      </c>
    </row>
    <row r="220" spans="1:39">
      <c r="A220" s="4" t="s">
        <v>285</v>
      </c>
      <c r="B220" s="6">
        <v>650</v>
      </c>
      <c r="C220" s="9">
        <v>122.758176647277</v>
      </c>
      <c r="D220" s="9">
        <v>1053.6990280095199</v>
      </c>
      <c r="E220" s="7">
        <v>0.33838000000000001</v>
      </c>
      <c r="F220" s="7">
        <v>0.48399999999999999</v>
      </c>
      <c r="G220" s="7">
        <v>0.38999999999999901</v>
      </c>
      <c r="H220" s="7">
        <v>0.22622475277875001</v>
      </c>
      <c r="I220" s="7">
        <v>0.34784999999999999</v>
      </c>
      <c r="J220" s="7">
        <v>0.49399999999999999</v>
      </c>
      <c r="K220" s="7">
        <v>0.38999999999999901</v>
      </c>
      <c r="L220" s="7">
        <v>0.22622475277875001</v>
      </c>
      <c r="M220" s="9">
        <v>9.9999999999999895E-2</v>
      </c>
      <c r="N220" s="9">
        <v>9.9999999999999895E-2</v>
      </c>
      <c r="O220" s="9">
        <v>9.9999999999999895E-2</v>
      </c>
      <c r="P220" s="9">
        <v>9.9999999999999895E-2</v>
      </c>
      <c r="Q220" s="9">
        <v>9.9999999999999895E-2</v>
      </c>
      <c r="R220" s="9">
        <v>9.9999999999999895E-2</v>
      </c>
      <c r="S220" s="9">
        <v>9.9999999999999895E-2</v>
      </c>
      <c r="T220" s="9">
        <v>9.9999999999999895E-2</v>
      </c>
      <c r="U220" s="9">
        <v>1</v>
      </c>
      <c r="V220" s="9">
        <v>1</v>
      </c>
      <c r="W220" s="9">
        <v>1</v>
      </c>
      <c r="X220" s="9">
        <v>1</v>
      </c>
      <c r="Y220" s="9">
        <v>1</v>
      </c>
      <c r="Z220" s="9">
        <v>1</v>
      </c>
      <c r="AA220" s="9">
        <v>1</v>
      </c>
      <c r="AB220" s="9">
        <v>1</v>
      </c>
      <c r="AC220" s="4" t="s">
        <v>286</v>
      </c>
      <c r="AD220" s="9">
        <v>190.91928653880001</v>
      </c>
      <c r="AE220" s="9">
        <v>1909.192865388</v>
      </c>
      <c r="AF220" s="7">
        <v>1</v>
      </c>
      <c r="AG220" s="7">
        <v>1</v>
      </c>
      <c r="AH220" s="7">
        <v>1</v>
      </c>
      <c r="AI220" s="7">
        <v>1</v>
      </c>
      <c r="AJ220" s="7">
        <v>1</v>
      </c>
      <c r="AK220" s="7">
        <v>1</v>
      </c>
      <c r="AL220" s="9">
        <v>0</v>
      </c>
      <c r="AM220" s="9">
        <v>1</v>
      </c>
    </row>
    <row r="221" spans="1:39">
      <c r="A221" s="4" t="s">
        <v>287</v>
      </c>
      <c r="B221" s="6">
        <v>38</v>
      </c>
      <c r="C221" s="9">
        <v>16.689591985819298</v>
      </c>
      <c r="D221" s="9">
        <v>283.22729544551203</v>
      </c>
      <c r="E221" s="7">
        <v>0.61351</v>
      </c>
      <c r="F221" s="7">
        <v>0.69899999999999995</v>
      </c>
      <c r="G221" s="7">
        <v>0.5</v>
      </c>
      <c r="H221" s="7">
        <v>0.52832721322471998</v>
      </c>
      <c r="I221" s="7">
        <v>0.61351</v>
      </c>
      <c r="J221" s="7">
        <v>0.70399999999999996</v>
      </c>
      <c r="K221" s="7">
        <v>0.5</v>
      </c>
      <c r="L221" s="7">
        <v>0.52832721322471998</v>
      </c>
      <c r="M221" s="9">
        <v>9.9999999999999797E-2</v>
      </c>
      <c r="N221" s="9">
        <v>9.9999999999999797E-2</v>
      </c>
      <c r="O221" s="9">
        <v>9.9999999999999797E-2</v>
      </c>
      <c r="P221" s="9">
        <v>9.9999999999999797E-2</v>
      </c>
      <c r="Q221" s="9">
        <v>9.9999999999999797E-2</v>
      </c>
      <c r="R221" s="9">
        <v>9.9999999999999797E-2</v>
      </c>
      <c r="S221" s="9">
        <v>9.9999999999999797E-2</v>
      </c>
      <c r="T221" s="9">
        <v>9.9999999999999797E-2</v>
      </c>
      <c r="U221" s="9">
        <v>1</v>
      </c>
      <c r="V221" s="9">
        <v>1</v>
      </c>
      <c r="W221" s="9">
        <v>1</v>
      </c>
      <c r="X221" s="9">
        <v>1</v>
      </c>
      <c r="Y221" s="9">
        <v>1</v>
      </c>
      <c r="Z221" s="9">
        <v>1</v>
      </c>
      <c r="AA221" s="9">
        <v>1</v>
      </c>
      <c r="AB221" s="9">
        <v>1</v>
      </c>
      <c r="AC221" s="4" t="s">
        <v>287</v>
      </c>
      <c r="AD221" s="9">
        <v>16.689591985819298</v>
      </c>
      <c r="AE221" s="9">
        <v>283.22729544551203</v>
      </c>
      <c r="AF221" s="7">
        <v>0.5</v>
      </c>
      <c r="AG221" s="7">
        <v>0.5</v>
      </c>
      <c r="AH221" s="7">
        <v>0.5</v>
      </c>
      <c r="AI221" s="7">
        <v>0.5</v>
      </c>
      <c r="AJ221" s="7">
        <v>0.5</v>
      </c>
      <c r="AK221" s="7">
        <v>0.5</v>
      </c>
      <c r="AL221" s="9">
        <v>0</v>
      </c>
      <c r="AM221" s="9">
        <v>1</v>
      </c>
    </row>
    <row r="222" spans="1:39">
      <c r="A222" s="4" t="s">
        <v>288</v>
      </c>
      <c r="B222" s="6">
        <v>689</v>
      </c>
      <c r="C222" s="9">
        <v>15.689217624082801</v>
      </c>
      <c r="D222" s="9">
        <v>163.04713233549899</v>
      </c>
      <c r="E222" s="7">
        <v>0.10440000000000001</v>
      </c>
      <c r="F222" s="7">
        <v>0.95199999999999996</v>
      </c>
      <c r="G222" s="7">
        <v>0.1</v>
      </c>
      <c r="H222" s="7">
        <v>0.10616949288641001</v>
      </c>
      <c r="I222" s="7">
        <v>0.10440000000000001</v>
      </c>
      <c r="J222" s="7">
        <v>0.93600000000000005</v>
      </c>
      <c r="K222" s="7">
        <v>0.1</v>
      </c>
      <c r="L222" s="7">
        <v>0.10616949288641001</v>
      </c>
      <c r="M222" s="9">
        <v>9.9999999999999895E-2</v>
      </c>
      <c r="N222" s="9">
        <v>9.9999999999999895E-2</v>
      </c>
      <c r="O222" s="9">
        <v>9.9999999999999895E-2</v>
      </c>
      <c r="P222" s="9">
        <v>9.9999999999999895E-2</v>
      </c>
      <c r="Q222" s="9">
        <v>9.9999999999999895E-2</v>
      </c>
      <c r="R222" s="9">
        <v>9.9999999999999895E-2</v>
      </c>
      <c r="S222" s="9">
        <v>9.9999999999999895E-2</v>
      </c>
      <c r="T222" s="9">
        <v>9.9999999999999895E-2</v>
      </c>
      <c r="U222" s="9">
        <v>1</v>
      </c>
      <c r="V222" s="9">
        <v>1</v>
      </c>
      <c r="W222" s="9">
        <v>1</v>
      </c>
      <c r="X222" s="9">
        <v>1</v>
      </c>
      <c r="Y222" s="9">
        <v>1</v>
      </c>
      <c r="Z222" s="9">
        <v>1</v>
      </c>
      <c r="AA222" s="9">
        <v>1</v>
      </c>
      <c r="AB222" s="9">
        <v>1</v>
      </c>
      <c r="AC222" s="4" t="s">
        <v>642</v>
      </c>
      <c r="AD222" s="9" t="s">
        <v>642</v>
      </c>
      <c r="AE222" s="9" t="s">
        <v>642</v>
      </c>
      <c r="AF222" s="7" t="s">
        <v>642</v>
      </c>
      <c r="AG222" s="7" t="s">
        <v>642</v>
      </c>
      <c r="AH222" s="7" t="s">
        <v>642</v>
      </c>
      <c r="AI222" s="7" t="s">
        <v>642</v>
      </c>
      <c r="AJ222" s="7" t="s">
        <v>642</v>
      </c>
      <c r="AK222" s="7" t="s">
        <v>642</v>
      </c>
      <c r="AL222" s="9" t="s">
        <v>642</v>
      </c>
      <c r="AM222" s="9" t="s">
        <v>642</v>
      </c>
    </row>
    <row r="223" spans="1:39">
      <c r="A223" s="4" t="s">
        <v>289</v>
      </c>
      <c r="B223" s="6">
        <v>651</v>
      </c>
      <c r="C223" s="9">
        <v>82.347403907549506</v>
      </c>
      <c r="D223" s="9">
        <v>1014.16174675727</v>
      </c>
      <c r="E223" s="7">
        <v>6.7297932698067502</v>
      </c>
      <c r="F223" s="7">
        <v>4.9407870572585804</v>
      </c>
      <c r="G223" s="7">
        <v>7.1006025121056</v>
      </c>
      <c r="H223" s="7">
        <v>6.9225194703885702</v>
      </c>
      <c r="I223" s="7">
        <v>6.7376828281535399</v>
      </c>
      <c r="J223" s="7">
        <v>4.9539054475665898</v>
      </c>
      <c r="K223" s="7">
        <v>7.1006025121056</v>
      </c>
      <c r="L223" s="7">
        <v>6.9225194703885702</v>
      </c>
      <c r="M223" s="9">
        <v>0.11011269507932001</v>
      </c>
      <c r="N223" s="9">
        <v>0.366473269395029</v>
      </c>
      <c r="O223" s="9">
        <v>0.11011269507932001</v>
      </c>
      <c r="P223" s="9">
        <v>0.11011269507932001</v>
      </c>
      <c r="Q223" s="9">
        <v>0.11011269507932001</v>
      </c>
      <c r="R223" s="9">
        <v>0.366473269395029</v>
      </c>
      <c r="S223" s="9">
        <v>0.11011269507932001</v>
      </c>
      <c r="T223" s="9">
        <v>0.11011269507932001</v>
      </c>
      <c r="U223" s="9">
        <v>1</v>
      </c>
      <c r="V223" s="9">
        <v>0.872458709983709</v>
      </c>
      <c r="W223" s="9">
        <v>1</v>
      </c>
      <c r="X223" s="9">
        <v>1</v>
      </c>
      <c r="Y223" s="9">
        <v>1</v>
      </c>
      <c r="Z223" s="9">
        <v>0.872458709983709</v>
      </c>
      <c r="AA223" s="9">
        <v>1</v>
      </c>
      <c r="AB223" s="9">
        <v>1</v>
      </c>
      <c r="AC223" s="4" t="s">
        <v>290</v>
      </c>
      <c r="AD223" s="9">
        <v>62.410205175835898</v>
      </c>
      <c r="AE223" s="9">
        <v>748.92246211002998</v>
      </c>
      <c r="AF223" s="7">
        <v>9</v>
      </c>
      <c r="AG223" s="7">
        <v>9</v>
      </c>
      <c r="AH223" s="7">
        <v>9</v>
      </c>
      <c r="AI223" s="7">
        <v>9</v>
      </c>
      <c r="AJ223" s="7">
        <v>9</v>
      </c>
      <c r="AK223" s="7">
        <v>9</v>
      </c>
      <c r="AL223" s="9">
        <v>1.8500000238418499E-2</v>
      </c>
      <c r="AM223" s="9">
        <v>1</v>
      </c>
    </row>
    <row r="224" spans="1:39">
      <c r="A224" s="4" t="s">
        <v>291</v>
      </c>
      <c r="B224" s="6">
        <v>123</v>
      </c>
      <c r="C224" s="9">
        <v>75.172970200053101</v>
      </c>
      <c r="D224" s="9">
        <v>578.83185620230302</v>
      </c>
      <c r="E224" s="7">
        <v>1.7265999999999899</v>
      </c>
      <c r="F224" s="7">
        <v>1.1819999999999899</v>
      </c>
      <c r="G224" s="7">
        <v>2</v>
      </c>
      <c r="H224" s="7">
        <v>1.3956045521576901</v>
      </c>
      <c r="I224" s="7">
        <v>1.75819999999999</v>
      </c>
      <c r="J224" s="7">
        <v>1.0229999999999999</v>
      </c>
      <c r="K224" s="7">
        <v>2</v>
      </c>
      <c r="L224" s="7">
        <v>1.3956045521576901</v>
      </c>
      <c r="M224" s="9">
        <v>9.9999999999999895E-2</v>
      </c>
      <c r="N224" s="9">
        <v>9.9999999999999895E-2</v>
      </c>
      <c r="O224" s="9">
        <v>9.9999999999999895E-2</v>
      </c>
      <c r="P224" s="9">
        <v>9.9999999999999895E-2</v>
      </c>
      <c r="Q224" s="9">
        <v>9.9999999999999895E-2</v>
      </c>
      <c r="R224" s="9">
        <v>9.9999999999999895E-2</v>
      </c>
      <c r="S224" s="9">
        <v>9.9999999999999895E-2</v>
      </c>
      <c r="T224" s="9">
        <v>9.9999999999999895E-2</v>
      </c>
      <c r="U224" s="9">
        <v>1</v>
      </c>
      <c r="V224" s="9">
        <v>1</v>
      </c>
      <c r="W224" s="9">
        <v>1</v>
      </c>
      <c r="X224" s="9">
        <v>1</v>
      </c>
      <c r="Y224" s="9">
        <v>1</v>
      </c>
      <c r="Z224" s="9">
        <v>1</v>
      </c>
      <c r="AA224" s="9">
        <v>1</v>
      </c>
      <c r="AB224" s="9">
        <v>1</v>
      </c>
      <c r="AC224" s="4" t="s">
        <v>291</v>
      </c>
      <c r="AD224" s="9">
        <v>69.931035460294495</v>
      </c>
      <c r="AE224" s="9">
        <v>538.46895970598098</v>
      </c>
      <c r="AF224" s="7">
        <v>1.5</v>
      </c>
      <c r="AG224" s="7">
        <v>1.5</v>
      </c>
      <c r="AH224" s="7">
        <v>1.5</v>
      </c>
      <c r="AI224" s="7">
        <v>1.5</v>
      </c>
      <c r="AJ224" s="7">
        <v>1.5</v>
      </c>
      <c r="AK224" s="7">
        <v>1.5</v>
      </c>
      <c r="AL224" s="9">
        <v>0</v>
      </c>
      <c r="AM224" s="9">
        <v>1</v>
      </c>
    </row>
    <row r="225" spans="1:39">
      <c r="A225" s="4" t="s">
        <v>292</v>
      </c>
      <c r="B225" s="6">
        <v>42</v>
      </c>
      <c r="C225" s="9">
        <v>43.326779940513902</v>
      </c>
      <c r="D225" s="9">
        <v>735.26822664935105</v>
      </c>
      <c r="E225" s="7">
        <v>0.69893000000000005</v>
      </c>
      <c r="F225" s="7">
        <v>0.72199999999999998</v>
      </c>
      <c r="G225" s="7">
        <v>0.59999999999999898</v>
      </c>
      <c r="H225" s="7">
        <v>2.7444284205525098</v>
      </c>
      <c r="I225" s="7">
        <v>0.69893000000000005</v>
      </c>
      <c r="J225" s="7">
        <v>0.72499999999999998</v>
      </c>
      <c r="K225" s="7">
        <v>0.59999999999999898</v>
      </c>
      <c r="L225" s="7">
        <v>2.7444284205525098</v>
      </c>
      <c r="M225" s="9">
        <v>9.9999999999999895E-2</v>
      </c>
      <c r="N225" s="9">
        <v>9.9999999999999895E-2</v>
      </c>
      <c r="O225" s="9">
        <v>9.9999999999999895E-2</v>
      </c>
      <c r="P225" s="9">
        <v>9.9999999999999895E-2</v>
      </c>
      <c r="Q225" s="9">
        <v>9.9999999999999895E-2</v>
      </c>
      <c r="R225" s="9">
        <v>9.9999999999999895E-2</v>
      </c>
      <c r="S225" s="9">
        <v>9.9999999999999895E-2</v>
      </c>
      <c r="T225" s="9">
        <v>9.9999999999999895E-2</v>
      </c>
      <c r="U225" s="9">
        <v>1</v>
      </c>
      <c r="V225" s="9">
        <v>1</v>
      </c>
      <c r="W225" s="9">
        <v>1</v>
      </c>
      <c r="X225" s="9">
        <v>1</v>
      </c>
      <c r="Y225" s="9">
        <v>1</v>
      </c>
      <c r="Z225" s="9">
        <v>1</v>
      </c>
      <c r="AA225" s="9">
        <v>1</v>
      </c>
      <c r="AB225" s="9">
        <v>1</v>
      </c>
      <c r="AC225" s="4" t="s">
        <v>292</v>
      </c>
      <c r="AD225" s="9">
        <v>43.326779940514001</v>
      </c>
      <c r="AE225" s="9">
        <v>735.26822664935298</v>
      </c>
      <c r="AF225" s="7">
        <v>1</v>
      </c>
      <c r="AG225" s="7">
        <v>1</v>
      </c>
      <c r="AH225" s="7">
        <v>1</v>
      </c>
      <c r="AI225" s="7">
        <v>1</v>
      </c>
      <c r="AJ225" s="7">
        <v>1</v>
      </c>
      <c r="AK225" s="7">
        <v>1</v>
      </c>
      <c r="AL225" s="9">
        <v>0</v>
      </c>
      <c r="AM225" s="9">
        <v>1</v>
      </c>
    </row>
    <row r="226" spans="1:39">
      <c r="A226" s="4" t="s">
        <v>293</v>
      </c>
      <c r="B226" s="6">
        <v>690</v>
      </c>
      <c r="C226" s="9">
        <v>85.183815709534997</v>
      </c>
      <c r="D226" s="9">
        <v>1801.84330393596</v>
      </c>
      <c r="E226" s="7">
        <v>9.8995E-2</v>
      </c>
      <c r="F226" s="7">
        <v>4.2750000000000004</v>
      </c>
      <c r="G226" s="7">
        <v>0.27</v>
      </c>
      <c r="H226" s="7">
        <v>0.16137112409896201</v>
      </c>
      <c r="I226" s="7">
        <v>9.8995E-2</v>
      </c>
      <c r="J226" s="7">
        <v>4.4329999999999998</v>
      </c>
      <c r="K226" s="7">
        <v>0.27</v>
      </c>
      <c r="L226" s="7">
        <v>0.16137112409896201</v>
      </c>
      <c r="M226" s="9">
        <v>9.99999999999997E-2</v>
      </c>
      <c r="N226" s="9">
        <v>9.99999999999997E-2</v>
      </c>
      <c r="O226" s="9">
        <v>9.99999999999997E-2</v>
      </c>
      <c r="P226" s="9">
        <v>9.99999999999997E-2</v>
      </c>
      <c r="Q226" s="9">
        <v>9.99999999999997E-2</v>
      </c>
      <c r="R226" s="9">
        <v>9.99999999999997E-2</v>
      </c>
      <c r="S226" s="9">
        <v>9.99999999999997E-2</v>
      </c>
      <c r="T226" s="9">
        <v>9.99999999999997E-2</v>
      </c>
      <c r="U226" s="9">
        <v>1</v>
      </c>
      <c r="V226" s="9">
        <v>1</v>
      </c>
      <c r="W226" s="9">
        <v>1</v>
      </c>
      <c r="X226" s="9">
        <v>1</v>
      </c>
      <c r="Y226" s="9">
        <v>1</v>
      </c>
      <c r="Z226" s="9">
        <v>1</v>
      </c>
      <c r="AA226" s="9">
        <v>1</v>
      </c>
      <c r="AB226" s="9">
        <v>1</v>
      </c>
      <c r="AC226" s="4" t="s">
        <v>642</v>
      </c>
      <c r="AD226" s="9" t="s">
        <v>642</v>
      </c>
      <c r="AE226" s="9" t="s">
        <v>642</v>
      </c>
      <c r="AF226" s="7" t="s">
        <v>642</v>
      </c>
      <c r="AG226" s="7" t="s">
        <v>642</v>
      </c>
      <c r="AH226" s="7" t="s">
        <v>642</v>
      </c>
      <c r="AI226" s="7" t="s">
        <v>642</v>
      </c>
      <c r="AJ226" s="7" t="s">
        <v>642</v>
      </c>
      <c r="AK226" s="7" t="s">
        <v>642</v>
      </c>
      <c r="AL226" s="9" t="s">
        <v>642</v>
      </c>
      <c r="AM226" s="9" t="s">
        <v>642</v>
      </c>
    </row>
    <row r="227" spans="1:39">
      <c r="A227" s="4" t="s">
        <v>294</v>
      </c>
      <c r="B227" s="6">
        <v>287</v>
      </c>
      <c r="C227" s="9">
        <v>49.773520214013899</v>
      </c>
      <c r="D227" s="9">
        <v>751.58017421870102</v>
      </c>
      <c r="E227" s="7">
        <v>22.72</v>
      </c>
      <c r="F227" s="7">
        <v>19.190999999999999</v>
      </c>
      <c r="G227" s="7">
        <v>34</v>
      </c>
      <c r="H227" s="7">
        <v>19.501560310213399</v>
      </c>
      <c r="I227" s="7">
        <v>22.29</v>
      </c>
      <c r="J227" s="7">
        <v>19.215</v>
      </c>
      <c r="K227" s="7">
        <v>34</v>
      </c>
      <c r="L227" s="7">
        <v>19.501560310213399</v>
      </c>
      <c r="M227" s="9">
        <v>1.0168861280662101E-2</v>
      </c>
      <c r="N227" s="9">
        <v>1.0168861280662101E-2</v>
      </c>
      <c r="O227" s="9">
        <v>1.0168861280662101E-2</v>
      </c>
      <c r="P227" s="9">
        <v>1.0168861280662101E-2</v>
      </c>
      <c r="Q227" s="9">
        <v>1.0168861280662101E-2</v>
      </c>
      <c r="R227" s="9">
        <v>1.0168861280662101E-2</v>
      </c>
      <c r="S227" s="9">
        <v>1.0168861280662101E-2</v>
      </c>
      <c r="T227" s="9">
        <v>1.0168861280662101E-2</v>
      </c>
      <c r="U227" s="9">
        <v>1</v>
      </c>
      <c r="V227" s="9">
        <v>1</v>
      </c>
      <c r="W227" s="9">
        <v>1</v>
      </c>
      <c r="X227" s="9">
        <v>1</v>
      </c>
      <c r="Y227" s="9">
        <v>1</v>
      </c>
      <c r="Z227" s="9">
        <v>1</v>
      </c>
      <c r="AA227" s="9">
        <v>1</v>
      </c>
      <c r="AB227" s="9">
        <v>1</v>
      </c>
      <c r="AC227" s="4" t="s">
        <v>294</v>
      </c>
      <c r="AD227" s="9">
        <v>49.773520214013899</v>
      </c>
      <c r="AE227" s="9">
        <v>751.58017421870102</v>
      </c>
      <c r="AF227" s="7">
        <v>34</v>
      </c>
      <c r="AG227" s="7">
        <v>34</v>
      </c>
      <c r="AH227" s="7">
        <v>34</v>
      </c>
      <c r="AI227" s="7">
        <v>34</v>
      </c>
      <c r="AJ227" s="7">
        <v>34</v>
      </c>
      <c r="AK227" s="7">
        <v>34</v>
      </c>
      <c r="AL227" s="9">
        <v>0</v>
      </c>
      <c r="AM227" s="9">
        <v>1</v>
      </c>
    </row>
    <row r="228" spans="1:39">
      <c r="A228" s="4" t="s">
        <v>295</v>
      </c>
      <c r="B228" s="6">
        <v>300</v>
      </c>
      <c r="C228" s="9">
        <v>59.066747180453802</v>
      </c>
      <c r="D228" s="9">
        <v>891.90790495702902</v>
      </c>
      <c r="E228" s="7">
        <v>25.45</v>
      </c>
      <c r="F228" s="7">
        <v>32.081999999999901</v>
      </c>
      <c r="G228" s="7">
        <v>34</v>
      </c>
      <c r="H228" s="7">
        <v>28.075915593235699</v>
      </c>
      <c r="I228" s="7">
        <v>25.239999999999899</v>
      </c>
      <c r="J228" s="7">
        <v>31.869999999999902</v>
      </c>
      <c r="K228" s="7">
        <v>34</v>
      </c>
      <c r="L228" s="7">
        <v>28.075915593235699</v>
      </c>
      <c r="M228" s="9">
        <v>0</v>
      </c>
      <c r="N228" s="9">
        <v>0</v>
      </c>
      <c r="O228" s="9">
        <v>0</v>
      </c>
      <c r="P228" s="9">
        <v>0</v>
      </c>
      <c r="Q228" s="9">
        <v>0</v>
      </c>
      <c r="R228" s="9">
        <v>0</v>
      </c>
      <c r="S228" s="9">
        <v>0</v>
      </c>
      <c r="T228" s="9">
        <v>0</v>
      </c>
      <c r="U228" s="9">
        <v>1</v>
      </c>
      <c r="V228" s="9">
        <v>1</v>
      </c>
      <c r="W228" s="9">
        <v>1</v>
      </c>
      <c r="X228" s="9">
        <v>1</v>
      </c>
      <c r="Y228" s="9">
        <v>1</v>
      </c>
      <c r="Z228" s="9">
        <v>1</v>
      </c>
      <c r="AA228" s="9">
        <v>1</v>
      </c>
      <c r="AB228" s="9">
        <v>1</v>
      </c>
      <c r="AC228" s="4" t="s">
        <v>295</v>
      </c>
      <c r="AD228" s="9">
        <v>59.066747180453802</v>
      </c>
      <c r="AE228" s="9">
        <v>891.90790495702902</v>
      </c>
      <c r="AF228" s="7">
        <v>34</v>
      </c>
      <c r="AG228" s="7">
        <v>34</v>
      </c>
      <c r="AH228" s="7">
        <v>34</v>
      </c>
      <c r="AI228" s="7">
        <v>34</v>
      </c>
      <c r="AJ228" s="7">
        <v>34</v>
      </c>
      <c r="AK228" s="7">
        <v>34</v>
      </c>
      <c r="AL228" s="9">
        <v>0</v>
      </c>
      <c r="AM228" s="9">
        <v>1</v>
      </c>
    </row>
    <row r="229" spans="1:39">
      <c r="A229" s="4" t="s">
        <v>296</v>
      </c>
      <c r="B229" s="6">
        <v>285</v>
      </c>
      <c r="C229" s="9">
        <v>62.561696066788699</v>
      </c>
      <c r="D229" s="9">
        <v>750.74035280146495</v>
      </c>
      <c r="E229" s="7">
        <v>27.249999999999901</v>
      </c>
      <c r="F229" s="7">
        <v>25.364000000000001</v>
      </c>
      <c r="G229" s="7">
        <v>34</v>
      </c>
      <c r="H229" s="7">
        <v>28.350046077604301</v>
      </c>
      <c r="I229" s="7">
        <v>26.88</v>
      </c>
      <c r="J229" s="7">
        <v>24.923999999999999</v>
      </c>
      <c r="K229" s="7">
        <v>34</v>
      </c>
      <c r="L229" s="7">
        <v>28.350046077604301</v>
      </c>
      <c r="M229" s="9">
        <v>1.4878656048957099E-2</v>
      </c>
      <c r="N229" s="9">
        <v>1.4878656048957099E-2</v>
      </c>
      <c r="O229" s="9">
        <v>1.4878656048957099E-2</v>
      </c>
      <c r="P229" s="9">
        <v>1.4878656048957099E-2</v>
      </c>
      <c r="Q229" s="9">
        <v>1.4878656048957099E-2</v>
      </c>
      <c r="R229" s="9">
        <v>1.4878656048957099E-2</v>
      </c>
      <c r="S229" s="9">
        <v>1.4878656048957099E-2</v>
      </c>
      <c r="T229" s="9">
        <v>1.4878656048957099E-2</v>
      </c>
      <c r="U229" s="9">
        <v>1</v>
      </c>
      <c r="V229" s="9">
        <v>1</v>
      </c>
      <c r="W229" s="9">
        <v>1</v>
      </c>
      <c r="X229" s="9">
        <v>1</v>
      </c>
      <c r="Y229" s="9">
        <v>1</v>
      </c>
      <c r="Z229" s="9">
        <v>1</v>
      </c>
      <c r="AA229" s="9">
        <v>1</v>
      </c>
      <c r="AB229" s="9">
        <v>1</v>
      </c>
      <c r="AC229" s="4" t="s">
        <v>296</v>
      </c>
      <c r="AD229" s="9">
        <v>62.561696066788699</v>
      </c>
      <c r="AE229" s="9">
        <v>750.74035280146495</v>
      </c>
      <c r="AF229" s="7">
        <v>34</v>
      </c>
      <c r="AG229" s="7">
        <v>34</v>
      </c>
      <c r="AH229" s="7">
        <v>34</v>
      </c>
      <c r="AI229" s="7">
        <v>34</v>
      </c>
      <c r="AJ229" s="7">
        <v>34</v>
      </c>
      <c r="AK229" s="7">
        <v>34</v>
      </c>
      <c r="AL229" s="9">
        <v>0</v>
      </c>
      <c r="AM229" s="9">
        <v>1</v>
      </c>
    </row>
    <row r="230" spans="1:39">
      <c r="A230" s="4" t="s">
        <v>297</v>
      </c>
      <c r="B230" s="6">
        <v>295</v>
      </c>
      <c r="C230" s="9">
        <v>69.461454491098394</v>
      </c>
      <c r="D230" s="9">
        <v>771.02217134863395</v>
      </c>
      <c r="E230" s="7">
        <v>19.819999999999901</v>
      </c>
      <c r="F230" s="7">
        <v>16.547999999999998</v>
      </c>
      <c r="G230" s="7">
        <v>20</v>
      </c>
      <c r="H230" s="7">
        <v>19.510000000000002</v>
      </c>
      <c r="I230" s="7">
        <v>19.759999999999899</v>
      </c>
      <c r="J230" s="7">
        <v>17.178999999999899</v>
      </c>
      <c r="K230" s="7">
        <v>20</v>
      </c>
      <c r="L230" s="7">
        <v>19.510000000000002</v>
      </c>
      <c r="M230" s="9">
        <v>0.03</v>
      </c>
      <c r="N230" s="9">
        <v>5.00000000000001E-2</v>
      </c>
      <c r="O230" s="9">
        <v>0.03</v>
      </c>
      <c r="P230" s="9">
        <v>0.03</v>
      </c>
      <c r="Q230" s="9">
        <v>0.03</v>
      </c>
      <c r="R230" s="9">
        <v>5.00000000000001E-2</v>
      </c>
      <c r="S230" s="9">
        <v>0.03</v>
      </c>
      <c r="T230" s="9">
        <v>0.03</v>
      </c>
      <c r="U230" s="9">
        <v>1</v>
      </c>
      <c r="V230" s="9">
        <v>1</v>
      </c>
      <c r="W230" s="9">
        <v>1</v>
      </c>
      <c r="X230" s="9">
        <v>1</v>
      </c>
      <c r="Y230" s="9">
        <v>1</v>
      </c>
      <c r="Z230" s="9">
        <v>1</v>
      </c>
      <c r="AA230" s="9">
        <v>1</v>
      </c>
      <c r="AB230" s="9">
        <v>1</v>
      </c>
      <c r="AC230" s="4" t="s">
        <v>297</v>
      </c>
      <c r="AD230" s="9">
        <v>69.461454491098806</v>
      </c>
      <c r="AE230" s="9">
        <v>771.02217134863895</v>
      </c>
      <c r="AF230" s="7">
        <v>20</v>
      </c>
      <c r="AG230" s="7">
        <v>16</v>
      </c>
      <c r="AH230" s="7">
        <v>24</v>
      </c>
      <c r="AI230" s="7">
        <v>20</v>
      </c>
      <c r="AJ230" s="7">
        <v>16</v>
      </c>
      <c r="AK230" s="7">
        <v>24</v>
      </c>
      <c r="AL230" s="9">
        <v>0.10000000149011599</v>
      </c>
      <c r="AM230" s="9">
        <v>1</v>
      </c>
    </row>
    <row r="231" spans="1:39">
      <c r="A231" s="4" t="s">
        <v>298</v>
      </c>
      <c r="B231" s="6">
        <v>658</v>
      </c>
      <c r="C231" s="9">
        <v>121.327066131786</v>
      </c>
      <c r="D231" s="9">
        <v>1455.9247935814301</v>
      </c>
      <c r="E231" s="7">
        <v>27.307412136275801</v>
      </c>
      <c r="F231" s="7">
        <v>26.198</v>
      </c>
      <c r="G231" s="7">
        <v>34</v>
      </c>
      <c r="H231" s="7">
        <v>23.784759021400301</v>
      </c>
      <c r="I231" s="7">
        <v>27.314771286688799</v>
      </c>
      <c r="J231" s="7">
        <v>26.370999999999999</v>
      </c>
      <c r="K231" s="7">
        <v>34</v>
      </c>
      <c r="L231" s="7">
        <v>23.784759021400301</v>
      </c>
      <c r="M231" s="9">
        <v>0.782233333333336</v>
      </c>
      <c r="N231" s="9">
        <v>0.782233333333336</v>
      </c>
      <c r="O231" s="9">
        <v>0.782233333333336</v>
      </c>
      <c r="P231" s="9">
        <v>0.782233333333336</v>
      </c>
      <c r="Q231" s="9">
        <v>0.782233333333336</v>
      </c>
      <c r="R231" s="9">
        <v>0.782233333333336</v>
      </c>
      <c r="S231" s="9">
        <v>0.782233333333336</v>
      </c>
      <c r="T231" s="9">
        <v>0.782233333333336</v>
      </c>
      <c r="U231" s="9">
        <v>0.71523809523809301</v>
      </c>
      <c r="V231" s="9">
        <v>0.71523809523809301</v>
      </c>
      <c r="W231" s="9">
        <v>0.71523809523809301</v>
      </c>
      <c r="X231" s="9">
        <v>0.71523809523809301</v>
      </c>
      <c r="Y231" s="9">
        <v>0.71523809523809301</v>
      </c>
      <c r="Z231" s="9">
        <v>0.71523809523809301</v>
      </c>
      <c r="AA231" s="9">
        <v>0.71523809523809301</v>
      </c>
      <c r="AB231" s="9">
        <v>0.71523809523809301</v>
      </c>
      <c r="AC231" s="4" t="s">
        <v>299</v>
      </c>
      <c r="AD231" s="9" t="s">
        <v>642</v>
      </c>
      <c r="AE231" s="9" t="s">
        <v>642</v>
      </c>
      <c r="AF231" s="7" t="s">
        <v>642</v>
      </c>
      <c r="AG231" s="7" t="s">
        <v>642</v>
      </c>
      <c r="AH231" s="7" t="s">
        <v>642</v>
      </c>
      <c r="AI231" s="7" t="s">
        <v>642</v>
      </c>
      <c r="AJ231" s="7" t="s">
        <v>642</v>
      </c>
      <c r="AK231" s="7" t="s">
        <v>642</v>
      </c>
      <c r="AL231" s="9" t="s">
        <v>642</v>
      </c>
      <c r="AM231" s="9" t="s">
        <v>642</v>
      </c>
    </row>
    <row r="232" spans="1:39">
      <c r="A232" s="4" t="s">
        <v>300</v>
      </c>
      <c r="B232" s="6">
        <v>286</v>
      </c>
      <c r="C232" s="9">
        <v>36.879345823990398</v>
      </c>
      <c r="D232" s="9">
        <v>556.87813601060998</v>
      </c>
      <c r="E232" s="7">
        <v>22.21</v>
      </c>
      <c r="F232" s="7">
        <v>25.806999999999899</v>
      </c>
      <c r="G232" s="7">
        <v>32.5</v>
      </c>
      <c r="H232" s="7">
        <v>18.265121531879998</v>
      </c>
      <c r="I232" s="7">
        <v>21.76</v>
      </c>
      <c r="J232" s="7">
        <v>25.759</v>
      </c>
      <c r="K232" s="7">
        <v>32.5</v>
      </c>
      <c r="L232" s="7">
        <v>18.265121531879998</v>
      </c>
      <c r="M232" s="9">
        <v>0</v>
      </c>
      <c r="N232" s="9">
        <v>0</v>
      </c>
      <c r="O232" s="9">
        <v>0</v>
      </c>
      <c r="P232" s="9">
        <v>0</v>
      </c>
      <c r="Q232" s="9">
        <v>0</v>
      </c>
      <c r="R232" s="9">
        <v>0</v>
      </c>
      <c r="S232" s="9">
        <v>0</v>
      </c>
      <c r="T232" s="9">
        <v>0</v>
      </c>
      <c r="U232" s="9">
        <v>1</v>
      </c>
      <c r="V232" s="9">
        <v>1</v>
      </c>
      <c r="W232" s="9">
        <v>1</v>
      </c>
      <c r="X232" s="9">
        <v>1</v>
      </c>
      <c r="Y232" s="9">
        <v>1</v>
      </c>
      <c r="Z232" s="9">
        <v>1</v>
      </c>
      <c r="AA232" s="9">
        <v>1</v>
      </c>
      <c r="AB232" s="9">
        <v>1</v>
      </c>
      <c r="AC232" s="4" t="s">
        <v>300</v>
      </c>
      <c r="AD232" s="9">
        <v>36.879345823990398</v>
      </c>
      <c r="AE232" s="9">
        <v>556.87813601060998</v>
      </c>
      <c r="AF232" s="7">
        <v>27</v>
      </c>
      <c r="AG232" s="7">
        <v>27</v>
      </c>
      <c r="AH232" s="7">
        <v>27</v>
      </c>
      <c r="AI232" s="7">
        <v>27</v>
      </c>
      <c r="AJ232" s="7">
        <v>27</v>
      </c>
      <c r="AK232" s="7">
        <v>27</v>
      </c>
      <c r="AL232" s="9">
        <v>0</v>
      </c>
      <c r="AM232" s="9">
        <v>1</v>
      </c>
    </row>
    <row r="233" spans="1:39">
      <c r="A233" s="4" t="s">
        <v>301</v>
      </c>
      <c r="B233" s="6">
        <v>301</v>
      </c>
      <c r="C233" s="9">
        <v>97.706875339664606</v>
      </c>
      <c r="D233" s="9">
        <v>1279.9601042218201</v>
      </c>
      <c r="E233" s="7">
        <v>20.079999999999998</v>
      </c>
      <c r="F233" s="7">
        <v>27.271000000000001</v>
      </c>
      <c r="G233" s="7">
        <v>32.5</v>
      </c>
      <c r="H233" s="7">
        <v>18.493501359904101</v>
      </c>
      <c r="I233" s="7">
        <v>19.670000000000002</v>
      </c>
      <c r="J233" s="7">
        <v>27.218</v>
      </c>
      <c r="K233" s="7">
        <v>32.5</v>
      </c>
      <c r="L233" s="7">
        <v>18.493501359904101</v>
      </c>
      <c r="M233" s="9">
        <v>0</v>
      </c>
      <c r="N233" s="9">
        <v>0</v>
      </c>
      <c r="O233" s="9">
        <v>0</v>
      </c>
      <c r="P233" s="9">
        <v>0</v>
      </c>
      <c r="Q233" s="9">
        <v>0</v>
      </c>
      <c r="R233" s="9">
        <v>0</v>
      </c>
      <c r="S233" s="9">
        <v>0</v>
      </c>
      <c r="T233" s="9">
        <v>0</v>
      </c>
      <c r="U233" s="9">
        <v>1</v>
      </c>
      <c r="V233" s="9">
        <v>1</v>
      </c>
      <c r="W233" s="9">
        <v>1</v>
      </c>
      <c r="X233" s="9">
        <v>1</v>
      </c>
      <c r="Y233" s="9">
        <v>1</v>
      </c>
      <c r="Z233" s="9">
        <v>1</v>
      </c>
      <c r="AA233" s="9">
        <v>1</v>
      </c>
      <c r="AB233" s="9">
        <v>1</v>
      </c>
      <c r="AC233" s="4" t="s">
        <v>301</v>
      </c>
      <c r="AD233" s="9">
        <v>97.706875339664606</v>
      </c>
      <c r="AE233" s="9">
        <v>1279.9601042218201</v>
      </c>
      <c r="AF233" s="7">
        <v>29</v>
      </c>
      <c r="AG233" s="7">
        <v>29</v>
      </c>
      <c r="AH233" s="7">
        <v>29</v>
      </c>
      <c r="AI233" s="7">
        <v>29</v>
      </c>
      <c r="AJ233" s="7">
        <v>29</v>
      </c>
      <c r="AK233" s="7">
        <v>29</v>
      </c>
      <c r="AL233" s="9">
        <v>0</v>
      </c>
      <c r="AM233" s="9">
        <v>1</v>
      </c>
    </row>
    <row r="234" spans="1:39">
      <c r="A234" s="4" t="s">
        <v>302</v>
      </c>
      <c r="B234" s="6">
        <v>294</v>
      </c>
      <c r="C234" s="9">
        <v>106.01117589082</v>
      </c>
      <c r="D234" s="9">
        <v>1988.46952516023</v>
      </c>
      <c r="E234" s="7">
        <v>1.71</v>
      </c>
      <c r="F234" s="7">
        <v>1.9179999999999999</v>
      </c>
      <c r="G234" s="7">
        <v>2</v>
      </c>
      <c r="H234" s="7">
        <v>2</v>
      </c>
      <c r="I234" s="7">
        <v>1.74</v>
      </c>
      <c r="J234" s="7">
        <v>1.9359999999999999</v>
      </c>
      <c r="K234" s="7">
        <v>2</v>
      </c>
      <c r="L234" s="7">
        <v>2</v>
      </c>
      <c r="M234" s="9">
        <v>0.15194482384763</v>
      </c>
      <c r="N234" s="9">
        <v>0.127371857361333</v>
      </c>
      <c r="O234" s="9">
        <v>0.109996115074168</v>
      </c>
      <c r="P234" s="9">
        <v>0.109996115074168</v>
      </c>
      <c r="Q234" s="9">
        <v>0.14313762439812799</v>
      </c>
      <c r="R234" s="9">
        <v>0.127371857361333</v>
      </c>
      <c r="S234" s="9">
        <v>0.109996115074168</v>
      </c>
      <c r="T234" s="9">
        <v>0.109996115074168</v>
      </c>
      <c r="U234" s="9">
        <v>1</v>
      </c>
      <c r="V234" s="9">
        <v>1</v>
      </c>
      <c r="W234" s="9">
        <v>1</v>
      </c>
      <c r="X234" s="9">
        <v>1</v>
      </c>
      <c r="Y234" s="9">
        <v>1</v>
      </c>
      <c r="Z234" s="9">
        <v>1</v>
      </c>
      <c r="AA234" s="9">
        <v>1</v>
      </c>
      <c r="AB234" s="9">
        <v>1</v>
      </c>
      <c r="AC234" s="4" t="s">
        <v>642</v>
      </c>
      <c r="AD234" s="9" t="s">
        <v>642</v>
      </c>
      <c r="AE234" s="9" t="s">
        <v>642</v>
      </c>
      <c r="AF234" s="7" t="s">
        <v>642</v>
      </c>
      <c r="AG234" s="7" t="s">
        <v>642</v>
      </c>
      <c r="AH234" s="7" t="s">
        <v>642</v>
      </c>
      <c r="AI234" s="7" t="s">
        <v>642</v>
      </c>
      <c r="AJ234" s="7" t="s">
        <v>642</v>
      </c>
      <c r="AK234" s="7" t="s">
        <v>642</v>
      </c>
      <c r="AL234" s="9" t="s">
        <v>642</v>
      </c>
      <c r="AM234" s="9" t="s">
        <v>642</v>
      </c>
    </row>
    <row r="235" spans="1:39">
      <c r="A235" s="4" t="s">
        <v>303</v>
      </c>
      <c r="B235" s="6">
        <v>654</v>
      </c>
      <c r="C235" s="9">
        <v>170.692900247213</v>
      </c>
      <c r="D235" s="9">
        <v>1877.6219027193399</v>
      </c>
      <c r="E235" s="7">
        <v>22.45</v>
      </c>
      <c r="F235" s="7">
        <v>17.328999999999901</v>
      </c>
      <c r="G235" s="7">
        <v>24</v>
      </c>
      <c r="H235" s="7">
        <v>15.8844512299684</v>
      </c>
      <c r="I235" s="7">
        <v>22.46</v>
      </c>
      <c r="J235" s="7">
        <v>16.917999999999999</v>
      </c>
      <c r="K235" s="7">
        <v>24</v>
      </c>
      <c r="L235" s="7">
        <v>15.8844512299684</v>
      </c>
      <c r="M235" s="9">
        <v>0</v>
      </c>
      <c r="N235" s="9">
        <v>0</v>
      </c>
      <c r="O235" s="9">
        <v>0</v>
      </c>
      <c r="P235" s="9">
        <v>0</v>
      </c>
      <c r="Q235" s="9">
        <v>0</v>
      </c>
      <c r="R235" s="9">
        <v>0</v>
      </c>
      <c r="S235" s="9">
        <v>0</v>
      </c>
      <c r="T235" s="9">
        <v>0</v>
      </c>
      <c r="U235" s="9">
        <v>1</v>
      </c>
      <c r="V235" s="9">
        <v>1</v>
      </c>
      <c r="W235" s="9">
        <v>1</v>
      </c>
      <c r="X235" s="9">
        <v>1</v>
      </c>
      <c r="Y235" s="9">
        <v>1</v>
      </c>
      <c r="Z235" s="9">
        <v>1</v>
      </c>
      <c r="AA235" s="9">
        <v>1</v>
      </c>
      <c r="AB235" s="9">
        <v>1</v>
      </c>
      <c r="AC235" s="4" t="s">
        <v>304</v>
      </c>
      <c r="AD235" s="9">
        <v>189.50166119923699</v>
      </c>
      <c r="AE235" s="9">
        <v>2084.5182731916102</v>
      </c>
      <c r="AF235" s="7">
        <v>24</v>
      </c>
      <c r="AG235" s="7">
        <v>24</v>
      </c>
      <c r="AH235" s="7">
        <v>24</v>
      </c>
      <c r="AI235" s="7">
        <v>24</v>
      </c>
      <c r="AJ235" s="7">
        <v>24</v>
      </c>
      <c r="AK235" s="7">
        <v>24</v>
      </c>
      <c r="AL235" s="9">
        <v>1.8500000238418499E-2</v>
      </c>
      <c r="AM235" s="9">
        <v>1</v>
      </c>
    </row>
    <row r="236" spans="1:39">
      <c r="A236" s="4" t="s">
        <v>305</v>
      </c>
      <c r="B236" s="6">
        <v>653</v>
      </c>
      <c r="C236" s="9">
        <v>130.79805528169999</v>
      </c>
      <c r="D236" s="9">
        <v>1438.7786080987</v>
      </c>
      <c r="E236" s="7">
        <v>22.42</v>
      </c>
      <c r="F236" s="7">
        <v>7.49</v>
      </c>
      <c r="G236" s="7">
        <v>24</v>
      </c>
      <c r="H236" s="7">
        <v>15.3636621040836</v>
      </c>
      <c r="I236" s="7">
        <v>22.61</v>
      </c>
      <c r="J236" s="7">
        <v>7.57</v>
      </c>
      <c r="K236" s="7">
        <v>24</v>
      </c>
      <c r="L236" s="7">
        <v>15.3636621040836</v>
      </c>
      <c r="M236" s="9">
        <v>9.99999999999997E-2</v>
      </c>
      <c r="N236" s="9">
        <v>9.99999999999997E-2</v>
      </c>
      <c r="O236" s="9">
        <v>9.99999999999997E-2</v>
      </c>
      <c r="P236" s="9">
        <v>9.99999999999997E-2</v>
      </c>
      <c r="Q236" s="9">
        <v>9.99999999999997E-2</v>
      </c>
      <c r="R236" s="9">
        <v>9.99999999999997E-2</v>
      </c>
      <c r="S236" s="9">
        <v>9.99999999999997E-2</v>
      </c>
      <c r="T236" s="9">
        <v>9.99999999999997E-2</v>
      </c>
      <c r="U236" s="9">
        <v>1</v>
      </c>
      <c r="V236" s="9">
        <v>1</v>
      </c>
      <c r="W236" s="9">
        <v>1</v>
      </c>
      <c r="X236" s="9">
        <v>1</v>
      </c>
      <c r="Y236" s="9">
        <v>1</v>
      </c>
      <c r="Z236" s="9">
        <v>1</v>
      </c>
      <c r="AA236" s="9">
        <v>1</v>
      </c>
      <c r="AB236" s="9">
        <v>1</v>
      </c>
      <c r="AC236" s="4" t="s">
        <v>306</v>
      </c>
      <c r="AD236" s="9">
        <v>136.24677651201401</v>
      </c>
      <c r="AE236" s="9">
        <v>1498.71454163216</v>
      </c>
      <c r="AF236" s="7">
        <v>24</v>
      </c>
      <c r="AG236" s="7">
        <v>24</v>
      </c>
      <c r="AH236" s="7">
        <v>24</v>
      </c>
      <c r="AI236" s="7">
        <v>24</v>
      </c>
      <c r="AJ236" s="7">
        <v>24</v>
      </c>
      <c r="AK236" s="7">
        <v>24</v>
      </c>
      <c r="AL236" s="9">
        <v>1.8500000238418499E-2</v>
      </c>
      <c r="AM236" s="9">
        <v>1</v>
      </c>
    </row>
    <row r="237" spans="1:39">
      <c r="A237" s="4" t="s">
        <v>307</v>
      </c>
      <c r="B237" s="6">
        <v>32</v>
      </c>
      <c r="C237" s="9">
        <v>36.458361256528804</v>
      </c>
      <c r="D237" s="9">
        <v>371.87527786271301</v>
      </c>
      <c r="E237" s="7">
        <v>27.729999999999901</v>
      </c>
      <c r="F237" s="7">
        <v>27.902999999999899</v>
      </c>
      <c r="G237" s="7">
        <v>35</v>
      </c>
      <c r="H237" s="7">
        <v>28.35</v>
      </c>
      <c r="I237" s="7">
        <v>27.399999999999899</v>
      </c>
      <c r="J237" s="7">
        <v>27.931999999999899</v>
      </c>
      <c r="K237" s="7">
        <v>35</v>
      </c>
      <c r="L237" s="7">
        <v>28.35</v>
      </c>
      <c r="M237" s="9">
        <v>0.70000000000000095</v>
      </c>
      <c r="N237" s="9">
        <v>0.70000000000000095</v>
      </c>
      <c r="O237" s="9">
        <v>0.70000000000000095</v>
      </c>
      <c r="P237" s="9">
        <v>0.70000000000000095</v>
      </c>
      <c r="Q237" s="9">
        <v>0.70000000000000095</v>
      </c>
      <c r="R237" s="9">
        <v>0.70000000000000095</v>
      </c>
      <c r="S237" s="9">
        <v>0.70000000000000095</v>
      </c>
      <c r="T237" s="9">
        <v>0.70000000000000095</v>
      </c>
      <c r="U237" s="9">
        <v>1</v>
      </c>
      <c r="V237" s="9">
        <v>1</v>
      </c>
      <c r="W237" s="9">
        <v>1</v>
      </c>
      <c r="X237" s="9">
        <v>1</v>
      </c>
      <c r="Y237" s="9">
        <v>1</v>
      </c>
      <c r="Z237" s="9">
        <v>1</v>
      </c>
      <c r="AA237" s="9">
        <v>1</v>
      </c>
      <c r="AB237" s="9">
        <v>1</v>
      </c>
      <c r="AC237" s="4" t="s">
        <v>307</v>
      </c>
      <c r="AD237" s="9">
        <v>36.458361256528804</v>
      </c>
      <c r="AE237" s="9">
        <v>371.87527786271301</v>
      </c>
      <c r="AF237" s="7">
        <v>34</v>
      </c>
      <c r="AG237" s="7">
        <v>34</v>
      </c>
      <c r="AH237" s="7">
        <v>34</v>
      </c>
      <c r="AI237" s="7">
        <v>34</v>
      </c>
      <c r="AJ237" s="7">
        <v>34</v>
      </c>
      <c r="AK237" s="7">
        <v>34</v>
      </c>
      <c r="AL237" s="9">
        <v>0.79000002145767201</v>
      </c>
      <c r="AM237" s="9">
        <v>1</v>
      </c>
    </row>
    <row r="238" spans="1:39">
      <c r="A238" s="4" t="s">
        <v>308</v>
      </c>
      <c r="B238" s="6">
        <v>655</v>
      </c>
      <c r="C238" s="9">
        <v>99.675546871932895</v>
      </c>
      <c r="D238" s="9">
        <v>1295.7821093351199</v>
      </c>
      <c r="E238" s="7">
        <v>18.719999999999899</v>
      </c>
      <c r="F238" s="7">
        <v>11.4149999999999</v>
      </c>
      <c r="G238" s="7">
        <v>16.999999999999901</v>
      </c>
      <c r="H238" s="7">
        <v>13.7143844068883</v>
      </c>
      <c r="I238" s="7">
        <v>18.869999999999902</v>
      </c>
      <c r="J238" s="7">
        <v>12.2409999999999</v>
      </c>
      <c r="K238" s="7">
        <v>16.999999999999901</v>
      </c>
      <c r="L238" s="7">
        <v>13.7143844068883</v>
      </c>
      <c r="M238" s="9">
        <v>0</v>
      </c>
      <c r="N238" s="9">
        <v>0</v>
      </c>
      <c r="O238" s="9">
        <v>0</v>
      </c>
      <c r="P238" s="9">
        <v>0</v>
      </c>
      <c r="Q238" s="9">
        <v>0</v>
      </c>
      <c r="R238" s="9">
        <v>0</v>
      </c>
      <c r="S238" s="9">
        <v>0</v>
      </c>
      <c r="T238" s="9">
        <v>0</v>
      </c>
      <c r="U238" s="9">
        <v>1</v>
      </c>
      <c r="V238" s="9">
        <v>1</v>
      </c>
      <c r="W238" s="9">
        <v>1</v>
      </c>
      <c r="X238" s="9">
        <v>1</v>
      </c>
      <c r="Y238" s="9">
        <v>1</v>
      </c>
      <c r="Z238" s="9">
        <v>1</v>
      </c>
      <c r="AA238" s="9">
        <v>1</v>
      </c>
      <c r="AB238" s="9">
        <v>1</v>
      </c>
      <c r="AC238" s="4" t="s">
        <v>309</v>
      </c>
      <c r="AD238" s="9">
        <v>84.583177992401502</v>
      </c>
      <c r="AE238" s="9">
        <v>1099.58131390121</v>
      </c>
      <c r="AF238" s="7">
        <v>17</v>
      </c>
      <c r="AG238" s="7">
        <v>17</v>
      </c>
      <c r="AH238" s="7">
        <v>17</v>
      </c>
      <c r="AI238" s="7">
        <v>17</v>
      </c>
      <c r="AJ238" s="7">
        <v>17</v>
      </c>
      <c r="AK238" s="7">
        <v>17</v>
      </c>
      <c r="AL238" s="9">
        <v>1.8500000238418499E-2</v>
      </c>
      <c r="AM238" s="9">
        <v>1</v>
      </c>
    </row>
    <row r="239" spans="1:39">
      <c r="A239" s="4" t="s">
        <v>310</v>
      </c>
      <c r="B239" s="6">
        <v>282</v>
      </c>
      <c r="C239" s="9">
        <v>35.334797982252603</v>
      </c>
      <c r="D239" s="9">
        <v>452.28542091241201</v>
      </c>
      <c r="E239" s="7">
        <v>8.3699999999999992</v>
      </c>
      <c r="F239" s="7">
        <v>21.88</v>
      </c>
      <c r="G239" s="7">
        <v>17.422301757873399</v>
      </c>
      <c r="H239" s="7">
        <v>9.5552642953965901</v>
      </c>
      <c r="I239" s="7">
        <v>8.2799999999999994</v>
      </c>
      <c r="J239" s="7">
        <v>21.824000000000002</v>
      </c>
      <c r="K239" s="7">
        <v>17.422301757873399</v>
      </c>
      <c r="L239" s="7">
        <v>9.5552642953965901</v>
      </c>
      <c r="M239" s="9">
        <v>0</v>
      </c>
      <c r="N239" s="9">
        <v>0</v>
      </c>
      <c r="O239" s="9">
        <v>0</v>
      </c>
      <c r="P239" s="9">
        <v>0</v>
      </c>
      <c r="Q239" s="9">
        <v>0</v>
      </c>
      <c r="R239" s="9">
        <v>0</v>
      </c>
      <c r="S239" s="9">
        <v>0</v>
      </c>
      <c r="T239" s="9">
        <v>0</v>
      </c>
      <c r="U239" s="9">
        <v>1</v>
      </c>
      <c r="V239" s="9">
        <v>1</v>
      </c>
      <c r="W239" s="9">
        <v>1</v>
      </c>
      <c r="X239" s="9">
        <v>1</v>
      </c>
      <c r="Y239" s="9">
        <v>1</v>
      </c>
      <c r="Z239" s="9">
        <v>1</v>
      </c>
      <c r="AA239" s="9">
        <v>1</v>
      </c>
      <c r="AB239" s="9">
        <v>1</v>
      </c>
      <c r="AC239" s="4" t="s">
        <v>310</v>
      </c>
      <c r="AD239" s="9">
        <v>35.334797982252603</v>
      </c>
      <c r="AE239" s="9">
        <v>452.28542091241201</v>
      </c>
      <c r="AF239" s="7">
        <v>22</v>
      </c>
      <c r="AG239" s="7">
        <v>18</v>
      </c>
      <c r="AH239" s="7">
        <v>25</v>
      </c>
      <c r="AI239" s="7">
        <v>22</v>
      </c>
      <c r="AJ239" s="7">
        <v>18</v>
      </c>
      <c r="AK239" s="7">
        <v>25</v>
      </c>
      <c r="AL239" s="9">
        <v>0</v>
      </c>
      <c r="AM239" s="9">
        <v>1</v>
      </c>
    </row>
    <row r="240" spans="1:39">
      <c r="A240" s="4" t="s">
        <v>311</v>
      </c>
      <c r="B240" s="6">
        <v>283</v>
      </c>
      <c r="C240" s="9">
        <v>43.4306717565768</v>
      </c>
      <c r="D240" s="9">
        <v>555.91260676792604</v>
      </c>
      <c r="E240" s="7">
        <v>10.313499999999999</v>
      </c>
      <c r="F240" s="7">
        <v>9.5489999999999995</v>
      </c>
      <c r="G240" s="7">
        <v>13</v>
      </c>
      <c r="H240" s="7">
        <v>12.428365506015499</v>
      </c>
      <c r="I240" s="7">
        <v>10.8871</v>
      </c>
      <c r="J240" s="7">
        <v>9.48</v>
      </c>
      <c r="K240" s="7">
        <v>13</v>
      </c>
      <c r="L240" s="7">
        <v>12.428365506015499</v>
      </c>
      <c r="M240" s="9">
        <v>9.9999999999999797E-2</v>
      </c>
      <c r="N240" s="9">
        <v>9.9999999999999797E-2</v>
      </c>
      <c r="O240" s="9">
        <v>9.9999999999999797E-2</v>
      </c>
      <c r="P240" s="9">
        <v>9.9999999999999797E-2</v>
      </c>
      <c r="Q240" s="9">
        <v>9.9999999999999797E-2</v>
      </c>
      <c r="R240" s="9">
        <v>9.9999999999999797E-2</v>
      </c>
      <c r="S240" s="9">
        <v>9.9999999999999797E-2</v>
      </c>
      <c r="T240" s="9">
        <v>9.9999999999999797E-2</v>
      </c>
      <c r="U240" s="9">
        <v>1</v>
      </c>
      <c r="V240" s="9">
        <v>1</v>
      </c>
      <c r="W240" s="9">
        <v>1</v>
      </c>
      <c r="X240" s="9">
        <v>1</v>
      </c>
      <c r="Y240" s="9">
        <v>1</v>
      </c>
      <c r="Z240" s="9">
        <v>1</v>
      </c>
      <c r="AA240" s="9">
        <v>1</v>
      </c>
      <c r="AB240" s="9">
        <v>1</v>
      </c>
      <c r="AC240" s="4" t="s">
        <v>311</v>
      </c>
      <c r="AD240" s="9">
        <v>43.430671756580402</v>
      </c>
      <c r="AE240" s="9">
        <v>555.91260676797299</v>
      </c>
      <c r="AF240" s="7">
        <v>16</v>
      </c>
      <c r="AG240" s="7">
        <v>10</v>
      </c>
      <c r="AH240" s="7">
        <v>16</v>
      </c>
      <c r="AI240" s="7">
        <v>16</v>
      </c>
      <c r="AJ240" s="7">
        <v>10</v>
      </c>
      <c r="AK240" s="7">
        <v>16</v>
      </c>
      <c r="AL240" s="9">
        <v>0</v>
      </c>
      <c r="AM240" s="9">
        <v>1</v>
      </c>
    </row>
    <row r="241" spans="1:39">
      <c r="A241" s="4" t="s">
        <v>312</v>
      </c>
      <c r="B241" s="6">
        <v>284</v>
      </c>
      <c r="C241" s="9">
        <v>55.894051805559997</v>
      </c>
      <c r="D241" s="9">
        <v>843.63596476979205</v>
      </c>
      <c r="E241" s="7">
        <v>9.35</v>
      </c>
      <c r="F241" s="7">
        <v>8.2749999999999897</v>
      </c>
      <c r="G241" s="7">
        <v>9.9999999999999893</v>
      </c>
      <c r="H241" s="7">
        <v>18.514098748001</v>
      </c>
      <c r="I241" s="7">
        <v>9.19</v>
      </c>
      <c r="J241" s="7">
        <v>8.07899999999999</v>
      </c>
      <c r="K241" s="7">
        <v>9.9999999999999893</v>
      </c>
      <c r="L241" s="7">
        <v>18.514098748001</v>
      </c>
      <c r="M241" s="9">
        <v>0.1</v>
      </c>
      <c r="N241" s="9">
        <v>0.1</v>
      </c>
      <c r="O241" s="9">
        <v>0.1</v>
      </c>
      <c r="P241" s="9">
        <v>0.1</v>
      </c>
      <c r="Q241" s="9">
        <v>0.1</v>
      </c>
      <c r="R241" s="9">
        <v>0.1</v>
      </c>
      <c r="S241" s="9">
        <v>0.1</v>
      </c>
      <c r="T241" s="9">
        <v>0.1</v>
      </c>
      <c r="U241" s="9">
        <v>1</v>
      </c>
      <c r="V241" s="9">
        <v>1</v>
      </c>
      <c r="W241" s="9">
        <v>1</v>
      </c>
      <c r="X241" s="9">
        <v>1</v>
      </c>
      <c r="Y241" s="9">
        <v>1</v>
      </c>
      <c r="Z241" s="9">
        <v>1</v>
      </c>
      <c r="AA241" s="9">
        <v>1</v>
      </c>
      <c r="AB241" s="9">
        <v>1</v>
      </c>
      <c r="AC241" s="4" t="s">
        <v>312</v>
      </c>
      <c r="AD241" s="9">
        <v>55.8940518055608</v>
      </c>
      <c r="AE241" s="9">
        <v>843.63596476980604</v>
      </c>
      <c r="AF241" s="7">
        <v>10</v>
      </c>
      <c r="AG241" s="7">
        <v>5</v>
      </c>
      <c r="AH241" s="7">
        <v>11</v>
      </c>
      <c r="AI241" s="7">
        <v>10</v>
      </c>
      <c r="AJ241" s="7">
        <v>5</v>
      </c>
      <c r="AK241" s="7">
        <v>11</v>
      </c>
      <c r="AL241" s="9">
        <v>0</v>
      </c>
      <c r="AM241" s="9">
        <v>1</v>
      </c>
    </row>
    <row r="242" spans="1:39">
      <c r="A242" s="4" t="s">
        <v>313</v>
      </c>
      <c r="B242" s="6">
        <v>657</v>
      </c>
      <c r="C242" s="9">
        <v>62.522704626470997</v>
      </c>
      <c r="D242" s="9">
        <v>955.39384525109494</v>
      </c>
      <c r="E242" s="7">
        <v>20.299999999999901</v>
      </c>
      <c r="F242" s="7">
        <v>14.7229999999999</v>
      </c>
      <c r="G242" s="7">
        <v>16.999999999999901</v>
      </c>
      <c r="H242" s="7">
        <v>13.7982165671849</v>
      </c>
      <c r="I242" s="7">
        <v>20.5199999999999</v>
      </c>
      <c r="J242" s="7">
        <v>18.823999999999899</v>
      </c>
      <c r="K242" s="7">
        <v>16.999999999999901</v>
      </c>
      <c r="L242" s="7">
        <v>13.7982165671849</v>
      </c>
      <c r="M242" s="9">
        <v>4.6791610232485098E-2</v>
      </c>
      <c r="N242" s="9">
        <v>7.3615423316925596E-2</v>
      </c>
      <c r="O242" s="9">
        <v>6.0203516774705298E-2</v>
      </c>
      <c r="P242" s="9">
        <v>7.5319381968417101E-2</v>
      </c>
      <c r="Q242" s="9">
        <v>4.6791610232485098E-2</v>
      </c>
      <c r="R242" s="9">
        <v>4.6791610232485098E-2</v>
      </c>
      <c r="S242" s="9">
        <v>6.0203516774705298E-2</v>
      </c>
      <c r="T242" s="9">
        <v>7.5319381968417101E-2</v>
      </c>
      <c r="U242" s="9">
        <v>1</v>
      </c>
      <c r="V242" s="9">
        <v>1</v>
      </c>
      <c r="W242" s="9">
        <v>1</v>
      </c>
      <c r="X242" s="9">
        <v>1</v>
      </c>
      <c r="Y242" s="9">
        <v>1</v>
      </c>
      <c r="Z242" s="9">
        <v>1</v>
      </c>
      <c r="AA242" s="9">
        <v>1</v>
      </c>
      <c r="AB242" s="9">
        <v>1</v>
      </c>
      <c r="AC242" s="4" t="s">
        <v>314</v>
      </c>
      <c r="AD242" s="9">
        <v>62.155685513259897</v>
      </c>
      <c r="AE242" s="9">
        <v>932.33528269889803</v>
      </c>
      <c r="AF242" s="7">
        <v>17</v>
      </c>
      <c r="AG242" s="7">
        <v>17</v>
      </c>
      <c r="AH242" s="7">
        <v>17</v>
      </c>
      <c r="AI242" s="7">
        <v>17</v>
      </c>
      <c r="AJ242" s="7">
        <v>17</v>
      </c>
      <c r="AK242" s="7">
        <v>17</v>
      </c>
      <c r="AL242" s="9">
        <v>0.10000000149011599</v>
      </c>
      <c r="AM242" s="9">
        <v>1</v>
      </c>
    </row>
    <row r="243" spans="1:39">
      <c r="A243" s="4" t="s">
        <v>315</v>
      </c>
      <c r="B243" s="6">
        <v>80</v>
      </c>
      <c r="C243" s="9">
        <v>42.063016173087199</v>
      </c>
      <c r="D243" s="9">
        <v>1005.79506059607</v>
      </c>
      <c r="E243" s="7">
        <v>4.6075999999999997</v>
      </c>
      <c r="F243" s="7">
        <v>7.077</v>
      </c>
      <c r="G243" s="7">
        <v>6</v>
      </c>
      <c r="H243" s="7">
        <v>5.9533711943380601</v>
      </c>
      <c r="I243" s="7">
        <v>5.9654999999999898</v>
      </c>
      <c r="J243" s="7">
        <v>7.0119999999999898</v>
      </c>
      <c r="K243" s="7">
        <v>6</v>
      </c>
      <c r="L243" s="7">
        <v>5.9533711943380601</v>
      </c>
      <c r="M243" s="9">
        <v>9.9999999999999797E-2</v>
      </c>
      <c r="N243" s="9">
        <v>9.9999999999999797E-2</v>
      </c>
      <c r="O243" s="9">
        <v>9.9999999999999797E-2</v>
      </c>
      <c r="P243" s="9">
        <v>9.9999999999999797E-2</v>
      </c>
      <c r="Q243" s="9">
        <v>9.9999999999999797E-2</v>
      </c>
      <c r="R243" s="9">
        <v>9.9999999999999797E-2</v>
      </c>
      <c r="S243" s="9">
        <v>9.9999999999999797E-2</v>
      </c>
      <c r="T243" s="9">
        <v>9.9999999999999797E-2</v>
      </c>
      <c r="U243" s="9">
        <v>1</v>
      </c>
      <c r="V243" s="9">
        <v>1</v>
      </c>
      <c r="W243" s="9">
        <v>1</v>
      </c>
      <c r="X243" s="9">
        <v>1</v>
      </c>
      <c r="Y243" s="9">
        <v>1</v>
      </c>
      <c r="Z243" s="9">
        <v>1</v>
      </c>
      <c r="AA243" s="9">
        <v>1</v>
      </c>
      <c r="AB243" s="9">
        <v>1</v>
      </c>
      <c r="AC243" s="4" t="s">
        <v>315</v>
      </c>
      <c r="AD243" s="9">
        <v>42.063016173087199</v>
      </c>
      <c r="AE243" s="9">
        <v>1005.79506059607</v>
      </c>
      <c r="AF243" s="7">
        <v>6</v>
      </c>
      <c r="AG243" s="7">
        <v>6</v>
      </c>
      <c r="AH243" s="7">
        <v>6</v>
      </c>
      <c r="AI243" s="7">
        <v>6</v>
      </c>
      <c r="AJ243" s="7">
        <v>6</v>
      </c>
      <c r="AK243" s="7">
        <v>6</v>
      </c>
      <c r="AL243" s="9">
        <v>0</v>
      </c>
      <c r="AM243" s="9">
        <v>1</v>
      </c>
    </row>
    <row r="244" spans="1:39">
      <c r="A244" s="4" t="s">
        <v>316</v>
      </c>
      <c r="B244" s="6">
        <v>178</v>
      </c>
      <c r="C244" s="9">
        <v>199.05140348635899</v>
      </c>
      <c r="D244" s="9">
        <v>1792.55460721074</v>
      </c>
      <c r="E244" s="7">
        <v>3.7435999999999998</v>
      </c>
      <c r="F244" s="7">
        <v>0.36</v>
      </c>
      <c r="G244" s="7">
        <v>1.8</v>
      </c>
      <c r="H244" s="7">
        <v>3.1410788842645498</v>
      </c>
      <c r="I244" s="7">
        <v>3.2700999999999998</v>
      </c>
      <c r="J244" s="7">
        <v>0.42399999999999999</v>
      </c>
      <c r="K244" s="7">
        <v>1.8</v>
      </c>
      <c r="L244" s="7">
        <v>3.1410788842645498</v>
      </c>
      <c r="M244" s="9">
        <v>9.9999999999999603E-2</v>
      </c>
      <c r="N244" s="9">
        <v>9.9999999999999603E-2</v>
      </c>
      <c r="O244" s="9">
        <v>9.9999999999999603E-2</v>
      </c>
      <c r="P244" s="9">
        <v>9.9999999999999603E-2</v>
      </c>
      <c r="Q244" s="9">
        <v>9.9999999999999603E-2</v>
      </c>
      <c r="R244" s="9">
        <v>9.9999999999999603E-2</v>
      </c>
      <c r="S244" s="9">
        <v>9.9999999999999603E-2</v>
      </c>
      <c r="T244" s="9">
        <v>9.9999999999999603E-2</v>
      </c>
      <c r="U244" s="9">
        <v>1</v>
      </c>
      <c r="V244" s="9">
        <v>1</v>
      </c>
      <c r="W244" s="9">
        <v>1</v>
      </c>
      <c r="X244" s="9">
        <v>1</v>
      </c>
      <c r="Y244" s="9">
        <v>1</v>
      </c>
      <c r="Z244" s="9">
        <v>1</v>
      </c>
      <c r="AA244" s="9">
        <v>1</v>
      </c>
      <c r="AB244" s="9">
        <v>1</v>
      </c>
      <c r="AC244" s="4" t="s">
        <v>642</v>
      </c>
      <c r="AD244" s="9" t="s">
        <v>642</v>
      </c>
      <c r="AE244" s="9" t="s">
        <v>642</v>
      </c>
      <c r="AF244" s="7" t="s">
        <v>642</v>
      </c>
      <c r="AG244" s="7" t="s">
        <v>642</v>
      </c>
      <c r="AH244" s="7" t="s">
        <v>642</v>
      </c>
      <c r="AI244" s="7" t="s">
        <v>642</v>
      </c>
      <c r="AJ244" s="7" t="s">
        <v>642</v>
      </c>
      <c r="AK244" s="7" t="s">
        <v>642</v>
      </c>
      <c r="AL244" s="9" t="s">
        <v>642</v>
      </c>
      <c r="AM244" s="9" t="s">
        <v>642</v>
      </c>
    </row>
    <row r="245" spans="1:39">
      <c r="A245" s="4" t="s">
        <v>317</v>
      </c>
      <c r="B245" s="6">
        <v>774</v>
      </c>
      <c r="C245" s="9">
        <v>140.539037207474</v>
      </c>
      <c r="D245" s="9">
        <v>1166.47403562773</v>
      </c>
      <c r="E245" s="7">
        <v>2.4256000000000002</v>
      </c>
      <c r="F245" s="7">
        <v>1.379</v>
      </c>
      <c r="G245" s="7">
        <v>1.5</v>
      </c>
      <c r="H245" s="7">
        <v>1.9827661007462001</v>
      </c>
      <c r="I245" s="7" t="s">
        <v>642</v>
      </c>
      <c r="J245" s="7" t="s">
        <v>642</v>
      </c>
      <c r="K245" s="7" t="s">
        <v>642</v>
      </c>
      <c r="L245" s="7" t="s">
        <v>642</v>
      </c>
      <c r="M245" s="9">
        <v>9.99999999999997E-2</v>
      </c>
      <c r="N245" s="9">
        <v>9.99999999999997E-2</v>
      </c>
      <c r="O245" s="9">
        <v>9.99999999999997E-2</v>
      </c>
      <c r="P245" s="9">
        <v>9.99999999999997E-2</v>
      </c>
      <c r="Q245" s="9" t="s">
        <v>642</v>
      </c>
      <c r="R245" s="9" t="s">
        <v>642</v>
      </c>
      <c r="S245" s="9" t="s">
        <v>642</v>
      </c>
      <c r="T245" s="9" t="s">
        <v>642</v>
      </c>
      <c r="U245" s="9">
        <v>1</v>
      </c>
      <c r="V245" s="9">
        <v>1</v>
      </c>
      <c r="W245" s="9">
        <v>1</v>
      </c>
      <c r="X245" s="9">
        <v>1</v>
      </c>
      <c r="Y245" s="9" t="s">
        <v>642</v>
      </c>
      <c r="Z245" s="9" t="s">
        <v>642</v>
      </c>
      <c r="AA245" s="9" t="s">
        <v>642</v>
      </c>
      <c r="AB245" s="9" t="s">
        <v>642</v>
      </c>
      <c r="AC245" s="4" t="s">
        <v>642</v>
      </c>
      <c r="AD245" s="9" t="s">
        <v>642</v>
      </c>
      <c r="AE245" s="9" t="s">
        <v>642</v>
      </c>
      <c r="AF245" s="7" t="s">
        <v>642</v>
      </c>
      <c r="AG245" s="7" t="s">
        <v>642</v>
      </c>
      <c r="AH245" s="7" t="s">
        <v>642</v>
      </c>
      <c r="AI245" s="7" t="s">
        <v>642</v>
      </c>
      <c r="AJ245" s="7" t="s">
        <v>642</v>
      </c>
      <c r="AK245" s="7" t="s">
        <v>642</v>
      </c>
      <c r="AL245" s="9" t="s">
        <v>642</v>
      </c>
      <c r="AM245" s="9" t="s">
        <v>642</v>
      </c>
    </row>
    <row r="246" spans="1:39">
      <c r="A246" s="4" t="s">
        <v>318</v>
      </c>
      <c r="B246" s="6">
        <v>177</v>
      </c>
      <c r="C246" s="9">
        <v>156.12183627331501</v>
      </c>
      <c r="D246" s="9">
        <v>1295.81127084639</v>
      </c>
      <c r="E246" s="7">
        <v>2.8533999999999899</v>
      </c>
      <c r="F246" s="7">
        <v>2.7970000000000002</v>
      </c>
      <c r="G246" s="7">
        <v>1.5</v>
      </c>
      <c r="H246" s="7">
        <v>2.1004590159450398</v>
      </c>
      <c r="I246" s="7">
        <v>2.6225000000000001</v>
      </c>
      <c r="J246" s="7">
        <v>2.8869999999999898</v>
      </c>
      <c r="K246" s="7">
        <v>1.5</v>
      </c>
      <c r="L246" s="7">
        <v>2.1004590159450398</v>
      </c>
      <c r="M246" s="9">
        <v>9.9999999999999797E-2</v>
      </c>
      <c r="N246" s="9">
        <v>9.9999999999999797E-2</v>
      </c>
      <c r="O246" s="9">
        <v>9.9999999999999797E-2</v>
      </c>
      <c r="P246" s="9">
        <v>9.9999999999999797E-2</v>
      </c>
      <c r="Q246" s="9">
        <v>9.9999999999999797E-2</v>
      </c>
      <c r="R246" s="9">
        <v>9.9999999999999797E-2</v>
      </c>
      <c r="S246" s="9">
        <v>9.9999999999999797E-2</v>
      </c>
      <c r="T246" s="9">
        <v>9.9999999999999797E-2</v>
      </c>
      <c r="U246" s="9">
        <v>1</v>
      </c>
      <c r="V246" s="9">
        <v>1</v>
      </c>
      <c r="W246" s="9">
        <v>1</v>
      </c>
      <c r="X246" s="9">
        <v>1</v>
      </c>
      <c r="Y246" s="9">
        <v>1</v>
      </c>
      <c r="Z246" s="9">
        <v>1</v>
      </c>
      <c r="AA246" s="9">
        <v>1</v>
      </c>
      <c r="AB246" s="9">
        <v>1</v>
      </c>
      <c r="AC246" s="4" t="s">
        <v>642</v>
      </c>
      <c r="AD246" s="9" t="s">
        <v>642</v>
      </c>
      <c r="AE246" s="9" t="s">
        <v>642</v>
      </c>
      <c r="AF246" s="7" t="s">
        <v>642</v>
      </c>
      <c r="AG246" s="7" t="s">
        <v>642</v>
      </c>
      <c r="AH246" s="7" t="s">
        <v>642</v>
      </c>
      <c r="AI246" s="7" t="s">
        <v>642</v>
      </c>
      <c r="AJ246" s="7" t="s">
        <v>642</v>
      </c>
      <c r="AK246" s="7" t="s">
        <v>642</v>
      </c>
      <c r="AL246" s="9" t="s">
        <v>642</v>
      </c>
      <c r="AM246" s="9" t="s">
        <v>642</v>
      </c>
    </row>
    <row r="247" spans="1:39">
      <c r="A247" s="4" t="s">
        <v>319</v>
      </c>
      <c r="B247" s="6">
        <v>247</v>
      </c>
      <c r="C247" s="9">
        <v>71.371831166987306</v>
      </c>
      <c r="D247" s="9">
        <v>1199.5681048316401</v>
      </c>
      <c r="E247" s="7">
        <v>0.45540999999999998</v>
      </c>
      <c r="F247" s="7">
        <v>0.98399999999999999</v>
      </c>
      <c r="G247" s="7">
        <v>0.39</v>
      </c>
      <c r="H247" s="7">
        <v>1.8355639099908201</v>
      </c>
      <c r="I247" s="7">
        <v>0.41110000000000002</v>
      </c>
      <c r="J247" s="7">
        <v>0.63200000000000001</v>
      </c>
      <c r="K247" s="7">
        <v>0.39</v>
      </c>
      <c r="L247" s="7">
        <v>1.8355639099908201</v>
      </c>
      <c r="M247" s="9">
        <v>9.9999999999999797E-2</v>
      </c>
      <c r="N247" s="9">
        <v>9.9999999999999797E-2</v>
      </c>
      <c r="O247" s="9">
        <v>9.9999999999999797E-2</v>
      </c>
      <c r="P247" s="9">
        <v>9.9999999999999797E-2</v>
      </c>
      <c r="Q247" s="9">
        <v>9.9999999999999797E-2</v>
      </c>
      <c r="R247" s="9">
        <v>9.9999999999999797E-2</v>
      </c>
      <c r="S247" s="9">
        <v>9.9999999999999797E-2</v>
      </c>
      <c r="T247" s="9">
        <v>9.9999999999999797E-2</v>
      </c>
      <c r="U247" s="9">
        <v>1</v>
      </c>
      <c r="V247" s="9">
        <v>1</v>
      </c>
      <c r="W247" s="9">
        <v>1</v>
      </c>
      <c r="X247" s="9">
        <v>1</v>
      </c>
      <c r="Y247" s="9">
        <v>1</v>
      </c>
      <c r="Z247" s="9">
        <v>1</v>
      </c>
      <c r="AA247" s="9">
        <v>1</v>
      </c>
      <c r="AB247" s="9">
        <v>1</v>
      </c>
      <c r="AC247" s="4" t="s">
        <v>319</v>
      </c>
      <c r="AD247" s="9">
        <v>71.371831166987803</v>
      </c>
      <c r="AE247" s="9">
        <v>1199.5681048316501</v>
      </c>
      <c r="AF247" s="7">
        <v>1</v>
      </c>
      <c r="AG247" s="7">
        <v>1</v>
      </c>
      <c r="AH247" s="7">
        <v>1</v>
      </c>
      <c r="AI247" s="7">
        <v>1</v>
      </c>
      <c r="AJ247" s="7">
        <v>1</v>
      </c>
      <c r="AK247" s="7">
        <v>1</v>
      </c>
      <c r="AL247" s="9">
        <v>0</v>
      </c>
      <c r="AM247" s="9">
        <v>1</v>
      </c>
    </row>
    <row r="248" spans="1:39">
      <c r="A248" s="4" t="s">
        <v>320</v>
      </c>
      <c r="B248" s="6">
        <v>248</v>
      </c>
      <c r="C248" s="9">
        <v>62.509741378007902</v>
      </c>
      <c r="D248" s="9">
        <v>1050.6202625359699</v>
      </c>
      <c r="E248" s="7">
        <v>0.10440000000000001</v>
      </c>
      <c r="F248" s="7">
        <v>2.0659999999999998</v>
      </c>
      <c r="G248" s="7">
        <v>0.01</v>
      </c>
      <c r="H248" s="7">
        <v>2.2398792170989099E-2</v>
      </c>
      <c r="I248" s="7">
        <v>0.1</v>
      </c>
      <c r="J248" s="7">
        <v>2.0329999999999999</v>
      </c>
      <c r="K248" s="7">
        <v>0.01</v>
      </c>
      <c r="L248" s="7">
        <v>2.2398792170989099E-2</v>
      </c>
      <c r="M248" s="9">
        <v>9.9999999999999895E-2</v>
      </c>
      <c r="N248" s="9">
        <v>9.9999999999999895E-2</v>
      </c>
      <c r="O248" s="9">
        <v>9.9999999999999895E-2</v>
      </c>
      <c r="P248" s="9">
        <v>9.9999999999999895E-2</v>
      </c>
      <c r="Q248" s="9">
        <v>9.9999999999999895E-2</v>
      </c>
      <c r="R248" s="9">
        <v>9.9999999999999895E-2</v>
      </c>
      <c r="S248" s="9">
        <v>9.9999999999999895E-2</v>
      </c>
      <c r="T248" s="9">
        <v>9.9999999999999895E-2</v>
      </c>
      <c r="U248" s="9">
        <v>1</v>
      </c>
      <c r="V248" s="9">
        <v>1</v>
      </c>
      <c r="W248" s="9">
        <v>1</v>
      </c>
      <c r="X248" s="9">
        <v>1</v>
      </c>
      <c r="Y248" s="9">
        <v>1</v>
      </c>
      <c r="Z248" s="9">
        <v>1</v>
      </c>
      <c r="AA248" s="9">
        <v>1</v>
      </c>
      <c r="AB248" s="9">
        <v>1</v>
      </c>
      <c r="AC248" s="4" t="s">
        <v>642</v>
      </c>
      <c r="AD248" s="9" t="s">
        <v>642</v>
      </c>
      <c r="AE248" s="9" t="s">
        <v>642</v>
      </c>
      <c r="AF248" s="7" t="s">
        <v>642</v>
      </c>
      <c r="AG248" s="7" t="s">
        <v>642</v>
      </c>
      <c r="AH248" s="7" t="s">
        <v>642</v>
      </c>
      <c r="AI248" s="7" t="s">
        <v>642</v>
      </c>
      <c r="AJ248" s="7" t="s">
        <v>642</v>
      </c>
      <c r="AK248" s="7" t="s">
        <v>642</v>
      </c>
      <c r="AL248" s="9" t="s">
        <v>642</v>
      </c>
      <c r="AM248" s="9" t="s">
        <v>642</v>
      </c>
    </row>
    <row r="249" spans="1:39">
      <c r="A249" s="4" t="s">
        <v>321</v>
      </c>
      <c r="B249" s="6">
        <v>194</v>
      </c>
      <c r="C249" s="9">
        <v>28.821359434732202</v>
      </c>
      <c r="D249" s="9">
        <v>615.680726237984</v>
      </c>
      <c r="E249" s="7">
        <v>2.2280000000000002</v>
      </c>
      <c r="F249" s="7">
        <v>0.71099999999999897</v>
      </c>
      <c r="G249" s="7">
        <v>1.7999999999999901</v>
      </c>
      <c r="H249" s="7">
        <v>1.79681887680858</v>
      </c>
      <c r="I249" s="7">
        <v>2.1034000000000002</v>
      </c>
      <c r="J249" s="7">
        <v>0.64800000000000002</v>
      </c>
      <c r="K249" s="7">
        <v>1.7999999999999901</v>
      </c>
      <c r="L249" s="7">
        <v>1.79681887680858</v>
      </c>
      <c r="M249" s="9">
        <v>0.1</v>
      </c>
      <c r="N249" s="9">
        <v>0.1</v>
      </c>
      <c r="O249" s="9">
        <v>0.1</v>
      </c>
      <c r="P249" s="9">
        <v>0.1</v>
      </c>
      <c r="Q249" s="9">
        <v>0.1</v>
      </c>
      <c r="R249" s="9">
        <v>0.1</v>
      </c>
      <c r="S249" s="9">
        <v>0.1</v>
      </c>
      <c r="T249" s="9">
        <v>0.1</v>
      </c>
      <c r="U249" s="9">
        <v>1</v>
      </c>
      <c r="V249" s="9">
        <v>1</v>
      </c>
      <c r="W249" s="9">
        <v>1</v>
      </c>
      <c r="X249" s="9">
        <v>1</v>
      </c>
      <c r="Y249" s="9">
        <v>1</v>
      </c>
      <c r="Z249" s="9">
        <v>1</v>
      </c>
      <c r="AA249" s="9">
        <v>1</v>
      </c>
      <c r="AB249" s="9">
        <v>1</v>
      </c>
      <c r="AC249" s="4" t="s">
        <v>642</v>
      </c>
      <c r="AD249" s="9" t="s">
        <v>642</v>
      </c>
      <c r="AE249" s="9" t="s">
        <v>642</v>
      </c>
      <c r="AF249" s="7" t="s">
        <v>642</v>
      </c>
      <c r="AG249" s="7" t="s">
        <v>642</v>
      </c>
      <c r="AH249" s="7" t="s">
        <v>642</v>
      </c>
      <c r="AI249" s="7" t="s">
        <v>642</v>
      </c>
      <c r="AJ249" s="7" t="s">
        <v>642</v>
      </c>
      <c r="AK249" s="7" t="s">
        <v>642</v>
      </c>
      <c r="AL249" s="9" t="s">
        <v>642</v>
      </c>
      <c r="AM249" s="9" t="s">
        <v>642</v>
      </c>
    </row>
    <row r="250" spans="1:39">
      <c r="A250" s="4" t="s">
        <v>322</v>
      </c>
      <c r="B250" s="6">
        <v>660</v>
      </c>
      <c r="C250" s="9">
        <v>129.27249806933801</v>
      </c>
      <c r="D250" s="9">
        <v>1499.5610269178701</v>
      </c>
      <c r="E250" s="7">
        <v>4.9714</v>
      </c>
      <c r="F250" s="7">
        <v>4.3229999999999897</v>
      </c>
      <c r="G250" s="7">
        <v>6.9999999999999902</v>
      </c>
      <c r="H250" s="7">
        <v>2.0525542023165899</v>
      </c>
      <c r="I250" s="7">
        <v>4.36329999999999</v>
      </c>
      <c r="J250" s="7">
        <v>4.3959999999999901</v>
      </c>
      <c r="K250" s="7">
        <v>6.9999999999999902</v>
      </c>
      <c r="L250" s="7">
        <v>2.0525542023165899</v>
      </c>
      <c r="M250" s="9">
        <v>9.8654581124073496E-3</v>
      </c>
      <c r="N250" s="9">
        <v>9.8654581124073496E-3</v>
      </c>
      <c r="O250" s="9">
        <v>8.1217034398959297E-3</v>
      </c>
      <c r="P250" s="9">
        <v>2.6614332443661699E-2</v>
      </c>
      <c r="Q250" s="9">
        <v>9.8654581124073496E-3</v>
      </c>
      <c r="R250" s="9">
        <v>9.8654581124073496E-3</v>
      </c>
      <c r="S250" s="9">
        <v>8.1217034398959297E-3</v>
      </c>
      <c r="T250" s="9">
        <v>2.6614332443661699E-2</v>
      </c>
      <c r="U250" s="9">
        <v>1</v>
      </c>
      <c r="V250" s="9">
        <v>1</v>
      </c>
      <c r="W250" s="9">
        <v>1</v>
      </c>
      <c r="X250" s="9">
        <v>1</v>
      </c>
      <c r="Y250" s="9">
        <v>1</v>
      </c>
      <c r="Z250" s="9">
        <v>1</v>
      </c>
      <c r="AA250" s="9">
        <v>1</v>
      </c>
      <c r="AB250" s="9">
        <v>1</v>
      </c>
      <c r="AC250" s="4" t="s">
        <v>323</v>
      </c>
      <c r="AD250" s="9">
        <v>109.69740141299999</v>
      </c>
      <c r="AE250" s="9">
        <v>1316.368816956</v>
      </c>
      <c r="AF250" s="7">
        <v>7</v>
      </c>
      <c r="AG250" s="7">
        <v>7</v>
      </c>
      <c r="AH250" s="7">
        <v>7</v>
      </c>
      <c r="AI250" s="7">
        <v>7</v>
      </c>
      <c r="AJ250" s="7">
        <v>7</v>
      </c>
      <c r="AK250" s="7">
        <v>7</v>
      </c>
      <c r="AL250" s="9">
        <v>0.10000000149011599</v>
      </c>
      <c r="AM250" s="9">
        <v>1</v>
      </c>
    </row>
    <row r="251" spans="1:39">
      <c r="A251" s="4" t="s">
        <v>324</v>
      </c>
      <c r="B251" s="6">
        <v>661</v>
      </c>
      <c r="C251" s="9">
        <v>89.940184102109697</v>
      </c>
      <c r="D251" s="9">
        <v>1080.11002656606</v>
      </c>
      <c r="E251" s="7">
        <v>2.2755000000000001</v>
      </c>
      <c r="F251" s="7">
        <v>1.16099999999999</v>
      </c>
      <c r="G251" s="7">
        <v>3</v>
      </c>
      <c r="H251" s="7">
        <v>1.45158179733205</v>
      </c>
      <c r="I251" s="7">
        <v>2.7915000000000001</v>
      </c>
      <c r="J251" s="7">
        <v>1.345</v>
      </c>
      <c r="K251" s="7">
        <v>3</v>
      </c>
      <c r="L251" s="7">
        <v>1.45158179733205</v>
      </c>
      <c r="M251" s="9">
        <v>0.10000000149011599</v>
      </c>
      <c r="N251" s="9">
        <v>0.10000000149011599</v>
      </c>
      <c r="O251" s="9">
        <v>0.10000000149011599</v>
      </c>
      <c r="P251" s="9">
        <v>0.10000000149011599</v>
      </c>
      <c r="Q251" s="9">
        <v>0.10000000149011599</v>
      </c>
      <c r="R251" s="9">
        <v>0.10000000149011599</v>
      </c>
      <c r="S251" s="9">
        <v>0.10000000149011599</v>
      </c>
      <c r="T251" s="9">
        <v>0.10000000149011599</v>
      </c>
      <c r="U251" s="9">
        <v>1</v>
      </c>
      <c r="V251" s="9">
        <v>1</v>
      </c>
      <c r="W251" s="9">
        <v>1</v>
      </c>
      <c r="X251" s="9">
        <v>1</v>
      </c>
      <c r="Y251" s="9">
        <v>1</v>
      </c>
      <c r="Z251" s="9">
        <v>1</v>
      </c>
      <c r="AA251" s="9">
        <v>1</v>
      </c>
      <c r="AB251" s="9">
        <v>1</v>
      </c>
      <c r="AC251" s="4" t="s">
        <v>325</v>
      </c>
      <c r="AD251" s="9">
        <v>66.312669133569301</v>
      </c>
      <c r="AE251" s="9">
        <v>795.75202960283195</v>
      </c>
      <c r="AF251" s="7">
        <v>3</v>
      </c>
      <c r="AG251" s="7">
        <v>3</v>
      </c>
      <c r="AH251" s="7">
        <v>3</v>
      </c>
      <c r="AI251" s="7">
        <v>3</v>
      </c>
      <c r="AJ251" s="7">
        <v>3</v>
      </c>
      <c r="AK251" s="7">
        <v>3</v>
      </c>
      <c r="AL251" s="9">
        <v>0.10000000149011599</v>
      </c>
      <c r="AM251" s="9">
        <v>1</v>
      </c>
    </row>
    <row r="252" spans="1:39">
      <c r="A252" s="4" t="s">
        <v>326</v>
      </c>
      <c r="B252" s="6">
        <v>293</v>
      </c>
      <c r="C252" s="9">
        <v>46.184878965109696</v>
      </c>
      <c r="D252" s="9">
        <v>775.90593137757605</v>
      </c>
      <c r="E252" s="7">
        <v>12.89</v>
      </c>
      <c r="F252" s="7">
        <v>11.96</v>
      </c>
      <c r="G252" s="7">
        <v>14</v>
      </c>
      <c r="H252" s="7">
        <v>9.1729294416886198</v>
      </c>
      <c r="I252" s="7">
        <v>12.39</v>
      </c>
      <c r="J252" s="7">
        <v>11.97</v>
      </c>
      <c r="K252" s="7">
        <v>14</v>
      </c>
      <c r="L252" s="7">
        <v>9.1729294416886198</v>
      </c>
      <c r="M252" s="9">
        <v>0.03</v>
      </c>
      <c r="N252" s="9">
        <v>0.03</v>
      </c>
      <c r="O252" s="9">
        <v>0.03</v>
      </c>
      <c r="P252" s="9">
        <v>3.3380965252566903E-2</v>
      </c>
      <c r="Q252" s="9">
        <v>0.03</v>
      </c>
      <c r="R252" s="9">
        <v>0.03</v>
      </c>
      <c r="S252" s="9">
        <v>0.03</v>
      </c>
      <c r="T252" s="9">
        <v>3.3380965252566903E-2</v>
      </c>
      <c r="U252" s="9">
        <v>1</v>
      </c>
      <c r="V252" s="9">
        <v>1</v>
      </c>
      <c r="W252" s="9">
        <v>1</v>
      </c>
      <c r="X252" s="9">
        <v>1</v>
      </c>
      <c r="Y252" s="9">
        <v>1</v>
      </c>
      <c r="Z252" s="9">
        <v>1</v>
      </c>
      <c r="AA252" s="9">
        <v>1</v>
      </c>
      <c r="AB252" s="9">
        <v>1</v>
      </c>
      <c r="AC252" s="4" t="s">
        <v>326</v>
      </c>
      <c r="AD252" s="9">
        <v>46.184878965109696</v>
      </c>
      <c r="AE252" s="9">
        <v>775.90593137757696</v>
      </c>
      <c r="AF252" s="7">
        <v>18</v>
      </c>
      <c r="AG252" s="7">
        <v>22</v>
      </c>
      <c r="AH252" s="7">
        <v>14</v>
      </c>
      <c r="AI252" s="7">
        <v>18</v>
      </c>
      <c r="AJ252" s="7">
        <v>22</v>
      </c>
      <c r="AK252" s="7">
        <v>14</v>
      </c>
      <c r="AL252" s="9">
        <v>0</v>
      </c>
      <c r="AM252" s="9">
        <v>1</v>
      </c>
    </row>
    <row r="253" spans="1:39">
      <c r="A253" s="4" t="s">
        <v>327</v>
      </c>
      <c r="B253" s="6">
        <v>99</v>
      </c>
      <c r="C253" s="9">
        <v>34.260461389661401</v>
      </c>
      <c r="D253" s="9">
        <v>448.812057273893</v>
      </c>
      <c r="E253" s="7">
        <v>8.56</v>
      </c>
      <c r="F253" s="7">
        <v>5.5739999999999998</v>
      </c>
      <c r="G253" s="7">
        <v>5</v>
      </c>
      <c r="H253" s="7">
        <v>9.2754655500726493</v>
      </c>
      <c r="I253" s="7">
        <v>8.49</v>
      </c>
      <c r="J253" s="7">
        <v>6.1840000000000002</v>
      </c>
      <c r="K253" s="7">
        <v>5</v>
      </c>
      <c r="L253" s="7">
        <v>9.2754655500726493</v>
      </c>
      <c r="M253" s="9">
        <v>0.22512669151708301</v>
      </c>
      <c r="N253" s="9">
        <v>0.55013284082113401</v>
      </c>
      <c r="O253" s="9">
        <v>0.58132546769568505</v>
      </c>
      <c r="P253" s="9">
        <v>0.179489673094341</v>
      </c>
      <c r="Q253" s="9">
        <v>0.22512669151708301</v>
      </c>
      <c r="R253" s="9">
        <v>0.40814335002712299</v>
      </c>
      <c r="S253" s="9">
        <v>0.58132546769568505</v>
      </c>
      <c r="T253" s="9">
        <v>0.179489673094341</v>
      </c>
      <c r="U253" s="9">
        <v>1</v>
      </c>
      <c r="V253" s="9">
        <v>0.83333333333333304</v>
      </c>
      <c r="W253" s="9">
        <v>0.83333333333333304</v>
      </c>
      <c r="X253" s="9">
        <v>1</v>
      </c>
      <c r="Y253" s="9">
        <v>1</v>
      </c>
      <c r="Z253" s="9">
        <v>1</v>
      </c>
      <c r="AA253" s="9">
        <v>0.83333333333333304</v>
      </c>
      <c r="AB253" s="9">
        <v>1</v>
      </c>
      <c r="AC253" s="4" t="s">
        <v>327</v>
      </c>
      <c r="AD253" s="9">
        <v>34.260461389660698</v>
      </c>
      <c r="AE253" s="9">
        <v>448.81205727388402</v>
      </c>
      <c r="AF253" s="7">
        <v>4</v>
      </c>
      <c r="AG253" s="7">
        <v>4</v>
      </c>
      <c r="AH253" s="7">
        <v>4</v>
      </c>
      <c r="AI253" s="7">
        <v>4</v>
      </c>
      <c r="AJ253" s="7">
        <v>4</v>
      </c>
      <c r="AK253" s="7">
        <v>4</v>
      </c>
      <c r="AL253" s="9">
        <v>0.10000000149011599</v>
      </c>
      <c r="AM253" s="9">
        <v>1</v>
      </c>
    </row>
    <row r="254" spans="1:39">
      <c r="A254" s="4" t="s">
        <v>328</v>
      </c>
      <c r="B254" s="6">
        <v>292</v>
      </c>
      <c r="C254" s="9">
        <v>46.829915063793599</v>
      </c>
      <c r="D254" s="9">
        <v>786.74253734334297</v>
      </c>
      <c r="E254" s="7">
        <v>6.22</v>
      </c>
      <c r="F254" s="7">
        <v>4.907</v>
      </c>
      <c r="G254" s="7">
        <v>6.4770847514654504</v>
      </c>
      <c r="H254" s="7">
        <v>4.73898017852098</v>
      </c>
      <c r="I254" s="7">
        <v>6.0807000000000002</v>
      </c>
      <c r="J254" s="7">
        <v>4.2080000000000002</v>
      </c>
      <c r="K254" s="7">
        <v>6.4770847514654504</v>
      </c>
      <c r="L254" s="7">
        <v>4.73898017852098</v>
      </c>
      <c r="M254" s="9">
        <v>9.9999999999999797E-2</v>
      </c>
      <c r="N254" s="9">
        <v>9.9999999999999797E-2</v>
      </c>
      <c r="O254" s="9">
        <v>9.9999999999999797E-2</v>
      </c>
      <c r="P254" s="9">
        <v>9.9999999999999797E-2</v>
      </c>
      <c r="Q254" s="9">
        <v>9.9999999999999797E-2</v>
      </c>
      <c r="R254" s="9">
        <v>9.9999999999999797E-2</v>
      </c>
      <c r="S254" s="9">
        <v>9.9999999999999797E-2</v>
      </c>
      <c r="T254" s="9">
        <v>9.9999999999999797E-2</v>
      </c>
      <c r="U254" s="9">
        <v>1</v>
      </c>
      <c r="V254" s="9">
        <v>1</v>
      </c>
      <c r="W254" s="9">
        <v>1</v>
      </c>
      <c r="X254" s="9">
        <v>1</v>
      </c>
      <c r="Y254" s="9">
        <v>1</v>
      </c>
      <c r="Z254" s="9">
        <v>1</v>
      </c>
      <c r="AA254" s="9">
        <v>1</v>
      </c>
      <c r="AB254" s="9">
        <v>1</v>
      </c>
      <c r="AC254" s="4" t="s">
        <v>328</v>
      </c>
      <c r="AD254" s="9">
        <v>46.829915063796498</v>
      </c>
      <c r="AE254" s="9">
        <v>786.74253734339095</v>
      </c>
      <c r="AF254" s="7">
        <v>14</v>
      </c>
      <c r="AG254" s="7">
        <v>18</v>
      </c>
      <c r="AH254" s="7">
        <v>10</v>
      </c>
      <c r="AI254" s="7">
        <v>14</v>
      </c>
      <c r="AJ254" s="7">
        <v>18</v>
      </c>
      <c r="AK254" s="7">
        <v>10</v>
      </c>
      <c r="AL254" s="9">
        <v>0</v>
      </c>
      <c r="AM254" s="9">
        <v>1</v>
      </c>
    </row>
    <row r="255" spans="1:39">
      <c r="A255" s="4" t="s">
        <v>329</v>
      </c>
      <c r="B255" s="6">
        <v>101</v>
      </c>
      <c r="C255" s="9">
        <v>42.896127208637701</v>
      </c>
      <c r="D255" s="9">
        <v>682.04840625376596</v>
      </c>
      <c r="E255" s="7">
        <v>6.52</v>
      </c>
      <c r="F255" s="7">
        <v>8.7029999999999994</v>
      </c>
      <c r="G255" s="7">
        <v>6.7754280109756397</v>
      </c>
      <c r="H255" s="7">
        <v>9.4357732077275696</v>
      </c>
      <c r="I255" s="7">
        <v>6.37</v>
      </c>
      <c r="J255" s="7">
        <v>9.86</v>
      </c>
      <c r="K255" s="7">
        <v>6.7754280109756397</v>
      </c>
      <c r="L255" s="7">
        <v>9.4357732077275696</v>
      </c>
      <c r="M255" s="9">
        <v>6.7371596707307404E-3</v>
      </c>
      <c r="N255" s="9">
        <v>6.7371596707307404E-3</v>
      </c>
      <c r="O255" s="9">
        <v>6.7371596707307404E-3</v>
      </c>
      <c r="P255" s="9">
        <v>6.7371596707307404E-3</v>
      </c>
      <c r="Q255" s="9">
        <v>6.7371596707307404E-3</v>
      </c>
      <c r="R255" s="9">
        <v>6.7371596707307404E-3</v>
      </c>
      <c r="S255" s="9">
        <v>6.7371596707307404E-3</v>
      </c>
      <c r="T255" s="9">
        <v>6.7371596707307404E-3</v>
      </c>
      <c r="U255" s="9">
        <v>1</v>
      </c>
      <c r="V255" s="9">
        <v>1</v>
      </c>
      <c r="W255" s="9">
        <v>1</v>
      </c>
      <c r="X255" s="9">
        <v>1</v>
      </c>
      <c r="Y255" s="9">
        <v>1</v>
      </c>
      <c r="Z255" s="9">
        <v>1</v>
      </c>
      <c r="AA255" s="9">
        <v>1</v>
      </c>
      <c r="AB255" s="9">
        <v>1</v>
      </c>
      <c r="AC255" s="4" t="s">
        <v>329</v>
      </c>
      <c r="AD255" s="9">
        <v>42.896127208638099</v>
      </c>
      <c r="AE255" s="9">
        <v>682.04840625377301</v>
      </c>
      <c r="AF255" s="7">
        <v>4</v>
      </c>
      <c r="AG255" s="7">
        <v>4</v>
      </c>
      <c r="AH255" s="7">
        <v>4</v>
      </c>
      <c r="AI255" s="7">
        <v>4</v>
      </c>
      <c r="AJ255" s="7">
        <v>4</v>
      </c>
      <c r="AK255" s="7">
        <v>4</v>
      </c>
      <c r="AL255" s="9">
        <v>0</v>
      </c>
      <c r="AM255" s="9">
        <v>1</v>
      </c>
    </row>
    <row r="256" spans="1:39">
      <c r="A256" s="4" t="s">
        <v>330</v>
      </c>
      <c r="B256" s="6">
        <v>901</v>
      </c>
      <c r="C256" s="9">
        <v>23.061394390941501</v>
      </c>
      <c r="D256" s="9">
        <v>371.28845849138202</v>
      </c>
      <c r="E256" s="7">
        <v>2.1928000000000001</v>
      </c>
      <c r="F256" s="7">
        <v>0.46</v>
      </c>
      <c r="G256" s="7">
        <v>2.5</v>
      </c>
      <c r="H256" s="7">
        <v>2.4975964034925999</v>
      </c>
      <c r="I256" s="7">
        <v>2.3142</v>
      </c>
      <c r="J256" s="7">
        <v>0.36699999999999999</v>
      </c>
      <c r="K256" s="7">
        <v>2.5</v>
      </c>
      <c r="L256" s="7">
        <v>2.4975964034925999</v>
      </c>
      <c r="M256" s="9">
        <v>9.9999999999999895E-2</v>
      </c>
      <c r="N256" s="9">
        <v>9.9999999999999895E-2</v>
      </c>
      <c r="O256" s="9">
        <v>9.9999999999999895E-2</v>
      </c>
      <c r="P256" s="9">
        <v>9.9999999999999895E-2</v>
      </c>
      <c r="Q256" s="9">
        <v>9.9999999999999895E-2</v>
      </c>
      <c r="R256" s="9">
        <v>9.9999999999999895E-2</v>
      </c>
      <c r="S256" s="9">
        <v>9.9999999999999895E-2</v>
      </c>
      <c r="T256" s="9">
        <v>9.9999999999999895E-2</v>
      </c>
      <c r="U256" s="9">
        <v>1</v>
      </c>
      <c r="V256" s="9">
        <v>1</v>
      </c>
      <c r="W256" s="9">
        <v>1</v>
      </c>
      <c r="X256" s="9">
        <v>1</v>
      </c>
      <c r="Y256" s="9">
        <v>1</v>
      </c>
      <c r="Z256" s="9">
        <v>1</v>
      </c>
      <c r="AA256" s="9">
        <v>1</v>
      </c>
      <c r="AB256" s="9">
        <v>1</v>
      </c>
      <c r="AC256" s="4" t="s">
        <v>642</v>
      </c>
      <c r="AD256" s="9" t="s">
        <v>642</v>
      </c>
      <c r="AE256" s="9" t="s">
        <v>642</v>
      </c>
      <c r="AF256" s="7" t="s">
        <v>642</v>
      </c>
      <c r="AG256" s="7" t="s">
        <v>642</v>
      </c>
      <c r="AH256" s="7" t="s">
        <v>642</v>
      </c>
      <c r="AI256" s="7" t="s">
        <v>642</v>
      </c>
      <c r="AJ256" s="7" t="s">
        <v>642</v>
      </c>
      <c r="AK256" s="7" t="s">
        <v>642</v>
      </c>
      <c r="AL256" s="9" t="s">
        <v>642</v>
      </c>
      <c r="AM256" s="9" t="s">
        <v>642</v>
      </c>
    </row>
    <row r="257" spans="1:39">
      <c r="A257" s="4" t="s">
        <v>331</v>
      </c>
      <c r="B257" s="6">
        <v>119</v>
      </c>
      <c r="C257" s="9">
        <v>36.987998536756898</v>
      </c>
      <c r="D257" s="9">
        <v>595.50679055158798</v>
      </c>
      <c r="E257" s="7">
        <v>13.1199999999999</v>
      </c>
      <c r="F257" s="7">
        <v>3.5</v>
      </c>
      <c r="G257" s="7">
        <v>9.9701630772195102</v>
      </c>
      <c r="H257" s="7">
        <v>10.2862304084267</v>
      </c>
      <c r="I257" s="7">
        <v>12.91</v>
      </c>
      <c r="J257" s="7">
        <v>3.49799999999999</v>
      </c>
      <c r="K257" s="7">
        <v>9.9701630772195102</v>
      </c>
      <c r="L257" s="7">
        <v>10.2862304084267</v>
      </c>
      <c r="M257" s="9">
        <v>3.6299541863652099E-2</v>
      </c>
      <c r="N257" s="9">
        <v>0.19449312795477999</v>
      </c>
      <c r="O257" s="9">
        <v>3.6299541863652099E-2</v>
      </c>
      <c r="P257" s="9">
        <v>3.6299541863652099E-2</v>
      </c>
      <c r="Q257" s="9">
        <v>3.6299541863652099E-2</v>
      </c>
      <c r="R257" s="9">
        <v>0.19449312795477999</v>
      </c>
      <c r="S257" s="9">
        <v>3.6299541863652099E-2</v>
      </c>
      <c r="T257" s="9">
        <v>3.6299541863652099E-2</v>
      </c>
      <c r="U257" s="9">
        <v>1</v>
      </c>
      <c r="V257" s="9">
        <v>1</v>
      </c>
      <c r="W257" s="9">
        <v>1</v>
      </c>
      <c r="X257" s="9">
        <v>1</v>
      </c>
      <c r="Y257" s="9">
        <v>1</v>
      </c>
      <c r="Z257" s="9">
        <v>1</v>
      </c>
      <c r="AA257" s="9">
        <v>1</v>
      </c>
      <c r="AB257" s="9">
        <v>1</v>
      </c>
      <c r="AC257" s="4" t="s">
        <v>331</v>
      </c>
      <c r="AD257" s="9">
        <v>45.111006290765303</v>
      </c>
      <c r="AE257" s="9">
        <v>726.28721848980399</v>
      </c>
      <c r="AF257" s="7">
        <v>6</v>
      </c>
      <c r="AG257" s="7">
        <v>10</v>
      </c>
      <c r="AH257" s="7">
        <v>3</v>
      </c>
      <c r="AI257" s="7">
        <v>6</v>
      </c>
      <c r="AJ257" s="7">
        <v>10</v>
      </c>
      <c r="AK257" s="7">
        <v>3</v>
      </c>
      <c r="AL257" s="9">
        <v>0</v>
      </c>
      <c r="AM257" s="9">
        <v>1</v>
      </c>
    </row>
    <row r="258" spans="1:39">
      <c r="A258" s="4" t="s">
        <v>332</v>
      </c>
      <c r="B258" s="6">
        <v>289</v>
      </c>
      <c r="C258" s="9">
        <v>18.475482161254199</v>
      </c>
      <c r="D258" s="9">
        <v>297.45526984402898</v>
      </c>
      <c r="E258" s="7">
        <v>14.8599999999999</v>
      </c>
      <c r="F258" s="7">
        <v>6.0010000000000003</v>
      </c>
      <c r="G258" s="7">
        <v>13.999999999999901</v>
      </c>
      <c r="H258" s="7">
        <v>9.3697706318035898</v>
      </c>
      <c r="I258" s="7">
        <v>14.6</v>
      </c>
      <c r="J258" s="7">
        <v>5.9829999999999899</v>
      </c>
      <c r="K258" s="7">
        <v>13.999999999999901</v>
      </c>
      <c r="L258" s="7">
        <v>9.3697706318035898</v>
      </c>
      <c r="M258" s="9">
        <v>0.03</v>
      </c>
      <c r="N258" s="9">
        <v>0.03</v>
      </c>
      <c r="O258" s="9">
        <v>0.03</v>
      </c>
      <c r="P258" s="9">
        <v>0.03</v>
      </c>
      <c r="Q258" s="9">
        <v>0.03</v>
      </c>
      <c r="R258" s="9">
        <v>0.03</v>
      </c>
      <c r="S258" s="9">
        <v>0.03</v>
      </c>
      <c r="T258" s="9">
        <v>0.03</v>
      </c>
      <c r="U258" s="9">
        <v>1</v>
      </c>
      <c r="V258" s="9">
        <v>1</v>
      </c>
      <c r="W258" s="9">
        <v>1</v>
      </c>
      <c r="X258" s="9">
        <v>1</v>
      </c>
      <c r="Y258" s="9">
        <v>1</v>
      </c>
      <c r="Z258" s="9">
        <v>1</v>
      </c>
      <c r="AA258" s="9">
        <v>1</v>
      </c>
      <c r="AB258" s="9">
        <v>1</v>
      </c>
      <c r="AC258" s="4" t="s">
        <v>332</v>
      </c>
      <c r="AD258" s="9">
        <v>18.4754821612546</v>
      </c>
      <c r="AE258" s="9">
        <v>297.45526984403699</v>
      </c>
      <c r="AF258" s="7">
        <v>18</v>
      </c>
      <c r="AG258" s="7">
        <v>22</v>
      </c>
      <c r="AH258" s="7">
        <v>14</v>
      </c>
      <c r="AI258" s="7">
        <v>18</v>
      </c>
      <c r="AJ258" s="7">
        <v>22</v>
      </c>
      <c r="AK258" s="7">
        <v>14</v>
      </c>
      <c r="AL258" s="9">
        <v>0</v>
      </c>
      <c r="AM258" s="9">
        <v>1</v>
      </c>
    </row>
    <row r="259" spans="1:39">
      <c r="A259" s="4" t="s">
        <v>333</v>
      </c>
      <c r="B259" s="6">
        <v>401</v>
      </c>
      <c r="C259" s="9">
        <v>24.7308887611131</v>
      </c>
      <c r="D259" s="9">
        <v>406.82313898848201</v>
      </c>
      <c r="E259" s="7">
        <v>14.86</v>
      </c>
      <c r="F259" s="7">
        <v>9.5559999999999992</v>
      </c>
      <c r="G259" s="7">
        <v>14</v>
      </c>
      <c r="H259" s="7">
        <v>9.0669000000000004</v>
      </c>
      <c r="I259" s="7">
        <v>14.6</v>
      </c>
      <c r="J259" s="7">
        <v>9.5389999999999997</v>
      </c>
      <c r="K259" s="7">
        <v>14</v>
      </c>
      <c r="L259" s="7">
        <v>9.0669000000000004</v>
      </c>
      <c r="M259" s="9">
        <v>0.03</v>
      </c>
      <c r="N259" s="9">
        <v>0.03</v>
      </c>
      <c r="O259" s="9">
        <v>0.03</v>
      </c>
      <c r="P259" s="9">
        <v>0.03</v>
      </c>
      <c r="Q259" s="9">
        <v>0.03</v>
      </c>
      <c r="R259" s="9">
        <v>0.03</v>
      </c>
      <c r="S259" s="9">
        <v>0.03</v>
      </c>
      <c r="T259" s="9">
        <v>0.03</v>
      </c>
      <c r="U259" s="9">
        <v>1</v>
      </c>
      <c r="V259" s="9">
        <v>1</v>
      </c>
      <c r="W259" s="9">
        <v>1</v>
      </c>
      <c r="X259" s="9">
        <v>1</v>
      </c>
      <c r="Y259" s="9">
        <v>1</v>
      </c>
      <c r="Z259" s="9">
        <v>1</v>
      </c>
      <c r="AA259" s="9">
        <v>1</v>
      </c>
      <c r="AB259" s="9">
        <v>1</v>
      </c>
      <c r="AC259" s="4" t="s">
        <v>333</v>
      </c>
      <c r="AD259" s="9">
        <v>24.7308887611131</v>
      </c>
      <c r="AE259" s="9">
        <v>406.82313898848201</v>
      </c>
      <c r="AF259" s="7">
        <v>18</v>
      </c>
      <c r="AG259" s="7">
        <v>22</v>
      </c>
      <c r="AH259" s="7">
        <v>14</v>
      </c>
      <c r="AI259" s="7">
        <v>18</v>
      </c>
      <c r="AJ259" s="7">
        <v>22</v>
      </c>
      <c r="AK259" s="7">
        <v>14</v>
      </c>
      <c r="AL259" s="9">
        <v>0</v>
      </c>
      <c r="AM259" s="9">
        <v>1</v>
      </c>
    </row>
    <row r="260" spans="1:39">
      <c r="A260" s="4" t="s">
        <v>334</v>
      </c>
      <c r="B260" s="6">
        <v>28</v>
      </c>
      <c r="C260" s="9">
        <v>26.296197036297301</v>
      </c>
      <c r="D260" s="9">
        <v>326.072833218884</v>
      </c>
      <c r="E260" s="7">
        <v>9.4700000000000006</v>
      </c>
      <c r="F260" s="7">
        <v>7.3869999999999996</v>
      </c>
      <c r="G260" s="7">
        <v>7</v>
      </c>
      <c r="H260" s="7">
        <v>9.3831691448823697</v>
      </c>
      <c r="I260" s="7">
        <v>9.16</v>
      </c>
      <c r="J260" s="7">
        <v>7.327</v>
      </c>
      <c r="K260" s="7">
        <v>7</v>
      </c>
      <c r="L260" s="7">
        <v>9.3831691448823697</v>
      </c>
      <c r="M260" s="9">
        <v>6.8674771581847996E-2</v>
      </c>
      <c r="N260" s="9">
        <v>9.6299608426025293E-2</v>
      </c>
      <c r="O260" s="9">
        <v>0.12392444527020199</v>
      </c>
      <c r="P260" s="9">
        <v>6.8674771581847996E-2</v>
      </c>
      <c r="Q260" s="9">
        <v>9.6299608426025293E-2</v>
      </c>
      <c r="R260" s="9">
        <v>9.6299608426025293E-2</v>
      </c>
      <c r="S260" s="9">
        <v>0.12392444527020199</v>
      </c>
      <c r="T260" s="9">
        <v>6.8674771581847996E-2</v>
      </c>
      <c r="U260" s="9">
        <v>1</v>
      </c>
      <c r="V260" s="9">
        <v>1</v>
      </c>
      <c r="W260" s="9">
        <v>1</v>
      </c>
      <c r="X260" s="9">
        <v>1</v>
      </c>
      <c r="Y260" s="9">
        <v>1</v>
      </c>
      <c r="Z260" s="9">
        <v>1</v>
      </c>
      <c r="AA260" s="9">
        <v>1</v>
      </c>
      <c r="AB260" s="9">
        <v>1</v>
      </c>
      <c r="AC260" s="4" t="s">
        <v>334</v>
      </c>
      <c r="AD260" s="9">
        <v>26.296197036297301</v>
      </c>
      <c r="AE260" s="9">
        <v>326.072833218884</v>
      </c>
      <c r="AF260" s="7">
        <v>5</v>
      </c>
      <c r="AG260" s="7">
        <v>5</v>
      </c>
      <c r="AH260" s="7">
        <v>5</v>
      </c>
      <c r="AI260" s="7">
        <v>5</v>
      </c>
      <c r="AJ260" s="7">
        <v>5</v>
      </c>
      <c r="AK260" s="7">
        <v>5</v>
      </c>
      <c r="AL260" s="9">
        <v>0</v>
      </c>
      <c r="AM260" s="9">
        <v>1</v>
      </c>
    </row>
    <row r="261" spans="1:39">
      <c r="A261" s="4" t="s">
        <v>335</v>
      </c>
      <c r="B261" s="6">
        <v>143</v>
      </c>
      <c r="C261" s="9">
        <v>27.450929625881798</v>
      </c>
      <c r="D261" s="9">
        <v>730.65501267148204</v>
      </c>
      <c r="E261" s="7">
        <v>0.65459999999999996</v>
      </c>
      <c r="F261" s="7">
        <v>0.58599999999999897</v>
      </c>
      <c r="G261" s="7">
        <v>0.59999999999999898</v>
      </c>
      <c r="H261" s="7">
        <v>0.59651556554096896</v>
      </c>
      <c r="I261" s="7">
        <v>0.64513999999999905</v>
      </c>
      <c r="J261" s="7">
        <v>0.59299999999999997</v>
      </c>
      <c r="K261" s="7">
        <v>0.59999999999999898</v>
      </c>
      <c r="L261" s="7">
        <v>0.59651556554096896</v>
      </c>
      <c r="M261" s="9">
        <v>9.9999999999999895E-2</v>
      </c>
      <c r="N261" s="9">
        <v>9.9999999999999895E-2</v>
      </c>
      <c r="O261" s="9">
        <v>9.9999999999999895E-2</v>
      </c>
      <c r="P261" s="9">
        <v>9.9999999999999895E-2</v>
      </c>
      <c r="Q261" s="9">
        <v>9.9999999999999895E-2</v>
      </c>
      <c r="R261" s="9">
        <v>9.9999999999999895E-2</v>
      </c>
      <c r="S261" s="9">
        <v>9.9999999999999895E-2</v>
      </c>
      <c r="T261" s="9">
        <v>9.9999999999999895E-2</v>
      </c>
      <c r="U261" s="9">
        <v>1</v>
      </c>
      <c r="V261" s="9">
        <v>1</v>
      </c>
      <c r="W261" s="9">
        <v>1</v>
      </c>
      <c r="X261" s="9">
        <v>1</v>
      </c>
      <c r="Y261" s="9">
        <v>1</v>
      </c>
      <c r="Z261" s="9">
        <v>1</v>
      </c>
      <c r="AA261" s="9">
        <v>1</v>
      </c>
      <c r="AB261" s="9">
        <v>1</v>
      </c>
      <c r="AC261" s="4" t="s">
        <v>335</v>
      </c>
      <c r="AD261" s="9">
        <v>27.450929625881798</v>
      </c>
      <c r="AE261" s="9">
        <v>730.65501267148204</v>
      </c>
      <c r="AF261" s="7">
        <v>0.5</v>
      </c>
      <c r="AG261" s="7">
        <v>0.5</v>
      </c>
      <c r="AH261" s="7">
        <v>0.5</v>
      </c>
      <c r="AI261" s="7">
        <v>0.5</v>
      </c>
      <c r="AJ261" s="7">
        <v>0.5</v>
      </c>
      <c r="AK261" s="7">
        <v>0.5</v>
      </c>
      <c r="AL261" s="9">
        <v>0</v>
      </c>
      <c r="AM261" s="9">
        <v>1</v>
      </c>
    </row>
    <row r="262" spans="1:39">
      <c r="A262" s="4" t="s">
        <v>336</v>
      </c>
      <c r="B262" s="6">
        <v>107</v>
      </c>
      <c r="C262" s="9">
        <v>19.6524536577883</v>
      </c>
      <c r="D262" s="9">
        <v>323.02209986466301</v>
      </c>
      <c r="E262" s="7">
        <v>0.39356999999999898</v>
      </c>
      <c r="F262" s="7">
        <v>0.34799999999999898</v>
      </c>
      <c r="G262" s="7">
        <v>0.39</v>
      </c>
      <c r="H262" s="7">
        <v>0.66050404874136903</v>
      </c>
      <c r="I262" s="7">
        <v>0.39824999999999899</v>
      </c>
      <c r="J262" s="7">
        <v>0.28699999999999998</v>
      </c>
      <c r="K262" s="7">
        <v>0.39</v>
      </c>
      <c r="L262" s="7">
        <v>0.66050404874136903</v>
      </c>
      <c r="M262" s="9">
        <v>9.9999999999999895E-2</v>
      </c>
      <c r="N262" s="9">
        <v>9.9999999999999895E-2</v>
      </c>
      <c r="O262" s="9">
        <v>9.9999999999999895E-2</v>
      </c>
      <c r="P262" s="9">
        <v>9.9999999999999895E-2</v>
      </c>
      <c r="Q262" s="9">
        <v>9.9999999999999895E-2</v>
      </c>
      <c r="R262" s="9">
        <v>9.9999999999999895E-2</v>
      </c>
      <c r="S262" s="9">
        <v>9.9999999999999895E-2</v>
      </c>
      <c r="T262" s="9">
        <v>9.9999999999999895E-2</v>
      </c>
      <c r="U262" s="9">
        <v>1</v>
      </c>
      <c r="V262" s="9">
        <v>1</v>
      </c>
      <c r="W262" s="9">
        <v>1</v>
      </c>
      <c r="X262" s="9">
        <v>1</v>
      </c>
      <c r="Y262" s="9">
        <v>1</v>
      </c>
      <c r="Z262" s="9">
        <v>1</v>
      </c>
      <c r="AA262" s="9">
        <v>1</v>
      </c>
      <c r="AB262" s="9">
        <v>1</v>
      </c>
      <c r="AC262" s="4" t="s">
        <v>336</v>
      </c>
      <c r="AD262" s="9">
        <v>19.6524536577883</v>
      </c>
      <c r="AE262" s="9">
        <v>323.02209986466301</v>
      </c>
      <c r="AF262" s="7">
        <v>0.5</v>
      </c>
      <c r="AG262" s="7">
        <v>0.5</v>
      </c>
      <c r="AH262" s="7">
        <v>0.5</v>
      </c>
      <c r="AI262" s="7">
        <v>0.5</v>
      </c>
      <c r="AJ262" s="7">
        <v>0.5</v>
      </c>
      <c r="AK262" s="7">
        <v>0.5</v>
      </c>
      <c r="AL262" s="9">
        <v>0</v>
      </c>
      <c r="AM262" s="9">
        <v>1</v>
      </c>
    </row>
    <row r="263" spans="1:39">
      <c r="A263" s="4" t="s">
        <v>337</v>
      </c>
      <c r="B263" s="6">
        <v>31</v>
      </c>
      <c r="C263" s="9">
        <v>82.113353821963003</v>
      </c>
      <c r="D263" s="9">
        <v>1067.47359968551</v>
      </c>
      <c r="E263" s="7">
        <v>0.10440000000000001</v>
      </c>
      <c r="F263" s="7">
        <v>1.47</v>
      </c>
      <c r="G263" s="7">
        <v>0.01</v>
      </c>
      <c r="H263" s="7">
        <v>1.1561181865638301E-2</v>
      </c>
      <c r="I263" s="7">
        <v>9.9999999999999895E-2</v>
      </c>
      <c r="J263" s="7">
        <v>1.637</v>
      </c>
      <c r="K263" s="7">
        <v>0.01</v>
      </c>
      <c r="L263" s="7">
        <v>1.1561181865638301E-2</v>
      </c>
      <c r="M263" s="9">
        <v>9.9999999999999895E-2</v>
      </c>
      <c r="N263" s="9">
        <v>9.9999999999999895E-2</v>
      </c>
      <c r="O263" s="9">
        <v>9.9999999999999895E-2</v>
      </c>
      <c r="P263" s="9">
        <v>9.9999999999999895E-2</v>
      </c>
      <c r="Q263" s="9">
        <v>9.9999999999999895E-2</v>
      </c>
      <c r="R263" s="9">
        <v>9.9999999999999895E-2</v>
      </c>
      <c r="S263" s="9">
        <v>9.9999999999999895E-2</v>
      </c>
      <c r="T263" s="9">
        <v>9.9999999999999895E-2</v>
      </c>
      <c r="U263" s="9">
        <v>1</v>
      </c>
      <c r="V263" s="9">
        <v>1</v>
      </c>
      <c r="W263" s="9">
        <v>1</v>
      </c>
      <c r="X263" s="9">
        <v>1</v>
      </c>
      <c r="Y263" s="9">
        <v>1</v>
      </c>
      <c r="Z263" s="9">
        <v>1</v>
      </c>
      <c r="AA263" s="9">
        <v>1</v>
      </c>
      <c r="AB263" s="9">
        <v>1</v>
      </c>
      <c r="AC263" s="4" t="s">
        <v>337</v>
      </c>
      <c r="AD263" s="9">
        <v>67.765071854735993</v>
      </c>
      <c r="AE263" s="9">
        <v>880.94593411156904</v>
      </c>
      <c r="AF263" s="7">
        <v>1</v>
      </c>
      <c r="AG263" s="7">
        <v>1</v>
      </c>
      <c r="AH263" s="7">
        <v>1</v>
      </c>
      <c r="AI263" s="7">
        <v>1</v>
      </c>
      <c r="AJ263" s="7">
        <v>1</v>
      </c>
      <c r="AK263" s="7">
        <v>1</v>
      </c>
      <c r="AL263" s="9">
        <v>0</v>
      </c>
      <c r="AM263" s="9">
        <v>1</v>
      </c>
    </row>
    <row r="264" spans="1:39">
      <c r="A264" s="4" t="s">
        <v>338</v>
      </c>
      <c r="B264" s="6">
        <v>692</v>
      </c>
      <c r="C264" s="9">
        <v>21.0297235552854</v>
      </c>
      <c r="D264" s="9">
        <v>356.88624317810002</v>
      </c>
      <c r="E264" s="7">
        <v>0.10439999999999899</v>
      </c>
      <c r="F264" s="7">
        <v>0.13300000000000001</v>
      </c>
      <c r="G264" s="7">
        <v>0.1</v>
      </c>
      <c r="H264" s="7">
        <v>2.7588257366321398E-2</v>
      </c>
      <c r="I264" s="7" t="s">
        <v>642</v>
      </c>
      <c r="J264" s="7" t="s">
        <v>642</v>
      </c>
      <c r="K264" s="7" t="s">
        <v>642</v>
      </c>
      <c r="L264" s="7" t="s">
        <v>642</v>
      </c>
      <c r="M264" s="9">
        <v>0.1</v>
      </c>
      <c r="N264" s="9">
        <v>0.1</v>
      </c>
      <c r="O264" s="9">
        <v>0.1</v>
      </c>
      <c r="P264" s="9">
        <v>0.1</v>
      </c>
      <c r="Q264" s="9" t="s">
        <v>642</v>
      </c>
      <c r="R264" s="9" t="s">
        <v>642</v>
      </c>
      <c r="S264" s="9" t="s">
        <v>642</v>
      </c>
      <c r="T264" s="9" t="s">
        <v>642</v>
      </c>
      <c r="U264" s="9">
        <v>1</v>
      </c>
      <c r="V264" s="9">
        <v>1</v>
      </c>
      <c r="W264" s="9">
        <v>1</v>
      </c>
      <c r="X264" s="9">
        <v>1</v>
      </c>
      <c r="Y264" s="9" t="s">
        <v>642</v>
      </c>
      <c r="Z264" s="9" t="s">
        <v>642</v>
      </c>
      <c r="AA264" s="9" t="s">
        <v>642</v>
      </c>
      <c r="AB264" s="9" t="s">
        <v>642</v>
      </c>
      <c r="AC264" s="4" t="s">
        <v>642</v>
      </c>
      <c r="AD264" s="9" t="s">
        <v>642</v>
      </c>
      <c r="AE264" s="9" t="s">
        <v>642</v>
      </c>
      <c r="AF264" s="7" t="s">
        <v>642</v>
      </c>
      <c r="AG264" s="7" t="s">
        <v>642</v>
      </c>
      <c r="AH264" s="7" t="s">
        <v>642</v>
      </c>
      <c r="AI264" s="7" t="s">
        <v>642</v>
      </c>
      <c r="AJ264" s="7" t="s">
        <v>642</v>
      </c>
      <c r="AK264" s="7" t="s">
        <v>642</v>
      </c>
      <c r="AL264" s="9" t="s">
        <v>642</v>
      </c>
      <c r="AM264" s="9" t="s">
        <v>642</v>
      </c>
    </row>
    <row r="265" spans="1:39">
      <c r="A265" s="4" t="s">
        <v>339</v>
      </c>
      <c r="B265" s="6">
        <v>693</v>
      </c>
      <c r="C265" s="9">
        <v>25.596303911744599</v>
      </c>
      <c r="D265" s="9">
        <v>307.15564694093501</v>
      </c>
      <c r="E265" s="7">
        <v>2.2360999999999999E-2</v>
      </c>
      <c r="F265" s="7">
        <v>0.125999999999999</v>
      </c>
      <c r="G265" s="7">
        <v>0.02</v>
      </c>
      <c r="H265" s="7">
        <v>1.2556253822794799E-11</v>
      </c>
      <c r="I265" s="7">
        <v>2.2360999999999999E-2</v>
      </c>
      <c r="J265" s="7">
        <v>0.188999999999999</v>
      </c>
      <c r="K265" s="7">
        <v>0.02</v>
      </c>
      <c r="L265" s="7">
        <v>1.2556253822794799E-11</v>
      </c>
      <c r="M265" s="9">
        <v>9.9999999999999895E-2</v>
      </c>
      <c r="N265" s="9">
        <v>9.9999999999999895E-2</v>
      </c>
      <c r="O265" s="9">
        <v>9.9999999999999895E-2</v>
      </c>
      <c r="P265" s="9">
        <v>9.9999999999999895E-2</v>
      </c>
      <c r="Q265" s="9">
        <v>9.9999999999999895E-2</v>
      </c>
      <c r="R265" s="9">
        <v>9.9999999999999895E-2</v>
      </c>
      <c r="S265" s="9">
        <v>9.9999999999999895E-2</v>
      </c>
      <c r="T265" s="9">
        <v>9.9999999999999895E-2</v>
      </c>
      <c r="U265" s="9">
        <v>1</v>
      </c>
      <c r="V265" s="9">
        <v>1</v>
      </c>
      <c r="W265" s="9">
        <v>1</v>
      </c>
      <c r="X265" s="9">
        <v>1</v>
      </c>
      <c r="Y265" s="9">
        <v>1</v>
      </c>
      <c r="Z265" s="9">
        <v>1</v>
      </c>
      <c r="AA265" s="9">
        <v>1</v>
      </c>
      <c r="AB265" s="9">
        <v>1</v>
      </c>
      <c r="AC265" s="4" t="s">
        <v>642</v>
      </c>
      <c r="AD265" s="9" t="s">
        <v>642</v>
      </c>
      <c r="AE265" s="9" t="s">
        <v>642</v>
      </c>
      <c r="AF265" s="7" t="s">
        <v>642</v>
      </c>
      <c r="AG265" s="7" t="s">
        <v>642</v>
      </c>
      <c r="AH265" s="7" t="s">
        <v>642</v>
      </c>
      <c r="AI265" s="7" t="s">
        <v>642</v>
      </c>
      <c r="AJ265" s="7" t="s">
        <v>642</v>
      </c>
      <c r="AK265" s="7" t="s">
        <v>642</v>
      </c>
      <c r="AL265" s="9" t="s">
        <v>642</v>
      </c>
      <c r="AM265" s="9" t="s">
        <v>642</v>
      </c>
    </row>
    <row r="266" spans="1:39">
      <c r="A266" s="4" t="s">
        <v>340</v>
      </c>
      <c r="B266" s="6">
        <v>691</v>
      </c>
      <c r="C266" s="9">
        <v>78.935839855161404</v>
      </c>
      <c r="D266" s="9">
        <v>1202.0522231790201</v>
      </c>
      <c r="E266" s="7">
        <v>0.25297999999999898</v>
      </c>
      <c r="F266" s="7">
        <v>0.13500000000000001</v>
      </c>
      <c r="G266" s="7">
        <v>0.2</v>
      </c>
      <c r="H266" s="7">
        <v>2.7602538807226901E-9</v>
      </c>
      <c r="I266" s="7" t="s">
        <v>642</v>
      </c>
      <c r="J266" s="7" t="s">
        <v>642</v>
      </c>
      <c r="K266" s="7" t="s">
        <v>642</v>
      </c>
      <c r="L266" s="7" t="s">
        <v>642</v>
      </c>
      <c r="M266" s="9">
        <v>9.9999999999999895E-2</v>
      </c>
      <c r="N266" s="9">
        <v>9.9999999999999895E-2</v>
      </c>
      <c r="O266" s="9">
        <v>9.9999999999999895E-2</v>
      </c>
      <c r="P266" s="9">
        <v>9.9999999999999895E-2</v>
      </c>
      <c r="Q266" s="9" t="s">
        <v>642</v>
      </c>
      <c r="R266" s="9" t="s">
        <v>642</v>
      </c>
      <c r="S266" s="9" t="s">
        <v>642</v>
      </c>
      <c r="T266" s="9" t="s">
        <v>642</v>
      </c>
      <c r="U266" s="9">
        <v>1</v>
      </c>
      <c r="V266" s="9">
        <v>1</v>
      </c>
      <c r="W266" s="9">
        <v>1</v>
      </c>
      <c r="X266" s="9">
        <v>1</v>
      </c>
      <c r="Y266" s="9" t="s">
        <v>642</v>
      </c>
      <c r="Z266" s="9" t="s">
        <v>642</v>
      </c>
      <c r="AA266" s="9" t="s">
        <v>642</v>
      </c>
      <c r="AB266" s="9" t="s">
        <v>642</v>
      </c>
      <c r="AC266" s="4" t="s">
        <v>341</v>
      </c>
      <c r="AD266" s="9">
        <v>63.801764745661899</v>
      </c>
      <c r="AE266" s="9">
        <v>902.29321006652697</v>
      </c>
      <c r="AF266" s="7">
        <v>0.20000000298023199</v>
      </c>
      <c r="AG266" s="7">
        <v>0.20000000298023199</v>
      </c>
      <c r="AH266" s="7">
        <v>0.20000000298023199</v>
      </c>
      <c r="AI266" s="7">
        <v>0.20000000298023199</v>
      </c>
      <c r="AJ266" s="7">
        <v>0.20000000298023199</v>
      </c>
      <c r="AK266" s="7">
        <v>0.20000000298023199</v>
      </c>
      <c r="AL266" s="9">
        <v>0</v>
      </c>
      <c r="AM266" s="9">
        <v>1</v>
      </c>
    </row>
    <row r="267" spans="1:39">
      <c r="A267" s="4" t="s">
        <v>342</v>
      </c>
      <c r="B267" s="6">
        <v>181</v>
      </c>
      <c r="C267" s="9">
        <v>68.593139914561206</v>
      </c>
      <c r="D267" s="9">
        <v>789.30194270013101</v>
      </c>
      <c r="E267" s="7">
        <v>1.4725999999999999</v>
      </c>
      <c r="F267" s="7">
        <v>1.49199999999999</v>
      </c>
      <c r="G267" s="7">
        <v>1.49999999999999</v>
      </c>
      <c r="H267" s="7">
        <v>1.046869552799</v>
      </c>
      <c r="I267" s="7">
        <v>1.3764000000000001</v>
      </c>
      <c r="J267" s="7">
        <v>0.58799999999999897</v>
      </c>
      <c r="K267" s="7">
        <v>1.49999999999999</v>
      </c>
      <c r="L267" s="7">
        <v>1.046869552799</v>
      </c>
      <c r="M267" s="9">
        <v>0.1</v>
      </c>
      <c r="N267" s="9">
        <v>0.1</v>
      </c>
      <c r="O267" s="9">
        <v>0.1</v>
      </c>
      <c r="P267" s="9">
        <v>0.1</v>
      </c>
      <c r="Q267" s="9">
        <v>0.1</v>
      </c>
      <c r="R267" s="9">
        <v>0.1</v>
      </c>
      <c r="S267" s="9">
        <v>0.1</v>
      </c>
      <c r="T267" s="9">
        <v>0.1</v>
      </c>
      <c r="U267" s="9">
        <v>1</v>
      </c>
      <c r="V267" s="9">
        <v>1</v>
      </c>
      <c r="W267" s="9">
        <v>1</v>
      </c>
      <c r="X267" s="9">
        <v>1</v>
      </c>
      <c r="Y267" s="9">
        <v>1</v>
      </c>
      <c r="Z267" s="9">
        <v>1</v>
      </c>
      <c r="AA267" s="9">
        <v>1</v>
      </c>
      <c r="AB267" s="9">
        <v>1</v>
      </c>
      <c r="AC267" s="4" t="s">
        <v>642</v>
      </c>
      <c r="AD267" s="9" t="s">
        <v>642</v>
      </c>
      <c r="AE267" s="9" t="s">
        <v>642</v>
      </c>
      <c r="AF267" s="7" t="s">
        <v>642</v>
      </c>
      <c r="AG267" s="7" t="s">
        <v>642</v>
      </c>
      <c r="AH267" s="7" t="s">
        <v>642</v>
      </c>
      <c r="AI267" s="7" t="s">
        <v>642</v>
      </c>
      <c r="AJ267" s="7" t="s">
        <v>642</v>
      </c>
      <c r="AK267" s="7" t="s">
        <v>642</v>
      </c>
      <c r="AL267" s="9" t="s">
        <v>642</v>
      </c>
      <c r="AM267" s="9" t="s">
        <v>642</v>
      </c>
    </row>
    <row r="268" spans="1:39">
      <c r="A268" s="4" t="s">
        <v>343</v>
      </c>
      <c r="B268" s="6">
        <v>183</v>
      </c>
      <c r="C268" s="9">
        <v>26.541094951183801</v>
      </c>
      <c r="D268" s="9">
        <v>1361.6790470380799</v>
      </c>
      <c r="E268" s="7">
        <v>3.1622999999999998E-2</v>
      </c>
      <c r="F268" s="7">
        <v>0.77699999999999902</v>
      </c>
      <c r="G268" s="7">
        <v>0.01</v>
      </c>
      <c r="H268" s="7">
        <v>4.4396905349260302E-2</v>
      </c>
      <c r="I268" s="7">
        <v>2.2360999999999999E-2</v>
      </c>
      <c r="J268" s="7">
        <v>0.46899999999999997</v>
      </c>
      <c r="K268" s="7">
        <v>0.01</v>
      </c>
      <c r="L268" s="7">
        <v>4.4396905349260302E-2</v>
      </c>
      <c r="M268" s="9">
        <v>9.9999999999999895E-2</v>
      </c>
      <c r="N268" s="9">
        <v>9.9999999999999895E-2</v>
      </c>
      <c r="O268" s="9">
        <v>9.9999999999999895E-2</v>
      </c>
      <c r="P268" s="9">
        <v>9.9999999999999895E-2</v>
      </c>
      <c r="Q268" s="9">
        <v>9.9999999999999895E-2</v>
      </c>
      <c r="R268" s="9">
        <v>9.9999999999999895E-2</v>
      </c>
      <c r="S268" s="9">
        <v>9.9999999999999895E-2</v>
      </c>
      <c r="T268" s="9">
        <v>9.9999999999999895E-2</v>
      </c>
      <c r="U268" s="9">
        <v>1</v>
      </c>
      <c r="V268" s="9">
        <v>1</v>
      </c>
      <c r="W268" s="9">
        <v>1</v>
      </c>
      <c r="X268" s="9">
        <v>1</v>
      </c>
      <c r="Y268" s="9">
        <v>1</v>
      </c>
      <c r="Z268" s="9">
        <v>1</v>
      </c>
      <c r="AA268" s="9">
        <v>1</v>
      </c>
      <c r="AB268" s="9">
        <v>1</v>
      </c>
      <c r="AC268" s="4" t="s">
        <v>642</v>
      </c>
      <c r="AD268" s="9" t="s">
        <v>642</v>
      </c>
      <c r="AE268" s="9" t="s">
        <v>642</v>
      </c>
      <c r="AF268" s="7" t="s">
        <v>642</v>
      </c>
      <c r="AG268" s="7" t="s">
        <v>642</v>
      </c>
      <c r="AH268" s="7" t="s">
        <v>642</v>
      </c>
      <c r="AI268" s="7" t="s">
        <v>642</v>
      </c>
      <c r="AJ268" s="7" t="s">
        <v>642</v>
      </c>
      <c r="AK268" s="7" t="s">
        <v>642</v>
      </c>
      <c r="AL268" s="9" t="s">
        <v>642</v>
      </c>
      <c r="AM268" s="9" t="s">
        <v>642</v>
      </c>
    </row>
    <row r="269" spans="1:39">
      <c r="A269" s="4" t="s">
        <v>344</v>
      </c>
      <c r="B269" s="6">
        <v>198</v>
      </c>
      <c r="C269" s="9">
        <v>8.8485188955149408</v>
      </c>
      <c r="D269" s="9">
        <v>149.163010597854</v>
      </c>
      <c r="E269" s="7">
        <v>0.01</v>
      </c>
      <c r="F269" s="7">
        <v>0.127</v>
      </c>
      <c r="G269" s="7">
        <v>0.01</v>
      </c>
      <c r="H269" s="7">
        <v>6.1231999999999999E-18</v>
      </c>
      <c r="I269" s="7">
        <v>0.01</v>
      </c>
      <c r="J269" s="7">
        <v>1.093</v>
      </c>
      <c r="K269" s="7">
        <v>0.01</v>
      </c>
      <c r="L269" s="7">
        <v>6.1231999999999999E-18</v>
      </c>
      <c r="M269" s="9">
        <v>0.1</v>
      </c>
      <c r="N269" s="9">
        <v>0.1</v>
      </c>
      <c r="O269" s="9">
        <v>0.1</v>
      </c>
      <c r="P269" s="9">
        <v>0.1</v>
      </c>
      <c r="Q269" s="9">
        <v>0.1</v>
      </c>
      <c r="R269" s="9">
        <v>0.1</v>
      </c>
      <c r="S269" s="9">
        <v>0.1</v>
      </c>
      <c r="T269" s="9">
        <v>0.1</v>
      </c>
      <c r="U269" s="9">
        <v>1</v>
      </c>
      <c r="V269" s="9">
        <v>1</v>
      </c>
      <c r="W269" s="9">
        <v>1</v>
      </c>
      <c r="X269" s="9">
        <v>1</v>
      </c>
      <c r="Y269" s="9">
        <v>1</v>
      </c>
      <c r="Z269" s="9">
        <v>1</v>
      </c>
      <c r="AA269" s="9">
        <v>1</v>
      </c>
      <c r="AB269" s="9">
        <v>1</v>
      </c>
      <c r="AC269" s="4" t="s">
        <v>642</v>
      </c>
      <c r="AD269" s="9" t="s">
        <v>642</v>
      </c>
      <c r="AE269" s="9" t="s">
        <v>642</v>
      </c>
      <c r="AF269" s="7" t="s">
        <v>642</v>
      </c>
      <c r="AG269" s="7" t="s">
        <v>642</v>
      </c>
      <c r="AH269" s="7" t="s">
        <v>642</v>
      </c>
      <c r="AI269" s="7" t="s">
        <v>642</v>
      </c>
      <c r="AJ269" s="7" t="s">
        <v>642</v>
      </c>
      <c r="AK269" s="7" t="s">
        <v>642</v>
      </c>
      <c r="AL269" s="9" t="s">
        <v>642</v>
      </c>
      <c r="AM269" s="9" t="s">
        <v>642</v>
      </c>
    </row>
    <row r="270" spans="1:39">
      <c r="A270" s="4" t="s">
        <v>345</v>
      </c>
      <c r="B270" s="6">
        <v>775</v>
      </c>
      <c r="C270" s="9">
        <v>113.80285536299201</v>
      </c>
      <c r="D270" s="9">
        <v>1251.8314089929099</v>
      </c>
      <c r="E270" s="7">
        <v>1.4356</v>
      </c>
      <c r="F270" s="7">
        <v>0.79800000000000004</v>
      </c>
      <c r="G270" s="7">
        <v>1</v>
      </c>
      <c r="H270" s="7">
        <v>2.4746288634007398</v>
      </c>
      <c r="I270" s="7" t="s">
        <v>642</v>
      </c>
      <c r="J270" s="7" t="s">
        <v>642</v>
      </c>
      <c r="K270" s="7" t="s">
        <v>642</v>
      </c>
      <c r="L270" s="7" t="s">
        <v>642</v>
      </c>
      <c r="M270" s="9">
        <v>9.99999999999997E-2</v>
      </c>
      <c r="N270" s="9">
        <v>9.99999999999997E-2</v>
      </c>
      <c r="O270" s="9">
        <v>9.99999999999997E-2</v>
      </c>
      <c r="P270" s="9">
        <v>9.99999999999997E-2</v>
      </c>
      <c r="Q270" s="9" t="s">
        <v>642</v>
      </c>
      <c r="R270" s="9" t="s">
        <v>642</v>
      </c>
      <c r="S270" s="9" t="s">
        <v>642</v>
      </c>
      <c r="T270" s="9" t="s">
        <v>642</v>
      </c>
      <c r="U270" s="9">
        <v>1</v>
      </c>
      <c r="V270" s="9">
        <v>1</v>
      </c>
      <c r="W270" s="9">
        <v>1</v>
      </c>
      <c r="X270" s="9">
        <v>1</v>
      </c>
      <c r="Y270" s="9" t="s">
        <v>642</v>
      </c>
      <c r="Z270" s="9" t="s">
        <v>642</v>
      </c>
      <c r="AA270" s="9" t="s">
        <v>642</v>
      </c>
      <c r="AB270" s="9" t="s">
        <v>642</v>
      </c>
      <c r="AC270" s="4" t="s">
        <v>642</v>
      </c>
      <c r="AD270" s="9" t="s">
        <v>642</v>
      </c>
      <c r="AE270" s="9" t="s">
        <v>642</v>
      </c>
      <c r="AF270" s="7" t="s">
        <v>642</v>
      </c>
      <c r="AG270" s="7" t="s">
        <v>642</v>
      </c>
      <c r="AH270" s="7" t="s">
        <v>642</v>
      </c>
      <c r="AI270" s="7" t="s">
        <v>642</v>
      </c>
      <c r="AJ270" s="7" t="s">
        <v>642</v>
      </c>
      <c r="AK270" s="7" t="s">
        <v>642</v>
      </c>
      <c r="AL270" s="9" t="s">
        <v>642</v>
      </c>
      <c r="AM270" s="9" t="s">
        <v>642</v>
      </c>
    </row>
    <row r="271" spans="1:39">
      <c r="A271" s="4" t="s">
        <v>346</v>
      </c>
      <c r="B271" s="6">
        <v>111</v>
      </c>
      <c r="C271" s="9">
        <v>69.153835962810902</v>
      </c>
      <c r="D271" s="9">
        <v>919.74603149543202</v>
      </c>
      <c r="E271" s="7">
        <v>0.78587999999999902</v>
      </c>
      <c r="F271" s="7">
        <v>0.90599999999999903</v>
      </c>
      <c r="G271" s="7">
        <v>0.9</v>
      </c>
      <c r="H271" s="7">
        <v>2.3443805682058398</v>
      </c>
      <c r="I271" s="7">
        <v>0.74725999999999904</v>
      </c>
      <c r="J271" s="7">
        <v>0.9</v>
      </c>
      <c r="K271" s="7">
        <v>0.9</v>
      </c>
      <c r="L271" s="7">
        <v>2.3443805682058398</v>
      </c>
      <c r="M271" s="9">
        <v>9.9999999999999895E-2</v>
      </c>
      <c r="N271" s="9">
        <v>9.9999999999999895E-2</v>
      </c>
      <c r="O271" s="9">
        <v>9.9999999999999895E-2</v>
      </c>
      <c r="P271" s="9">
        <v>9.9999999999999895E-2</v>
      </c>
      <c r="Q271" s="9">
        <v>9.9999999999999895E-2</v>
      </c>
      <c r="R271" s="9">
        <v>9.9999999999999895E-2</v>
      </c>
      <c r="S271" s="9">
        <v>9.9999999999999895E-2</v>
      </c>
      <c r="T271" s="9">
        <v>9.9999999999999895E-2</v>
      </c>
      <c r="U271" s="9">
        <v>1</v>
      </c>
      <c r="V271" s="9">
        <v>1</v>
      </c>
      <c r="W271" s="9">
        <v>1</v>
      </c>
      <c r="X271" s="9">
        <v>1</v>
      </c>
      <c r="Y271" s="9">
        <v>1</v>
      </c>
      <c r="Z271" s="9">
        <v>1</v>
      </c>
      <c r="AA271" s="9">
        <v>1</v>
      </c>
      <c r="AB271" s="9">
        <v>1</v>
      </c>
      <c r="AC271" s="4" t="s">
        <v>346</v>
      </c>
      <c r="AD271" s="9">
        <v>69.153835962811002</v>
      </c>
      <c r="AE271" s="9">
        <v>919.74603149543304</v>
      </c>
      <c r="AF271" s="7">
        <v>1</v>
      </c>
      <c r="AG271" s="7">
        <v>1</v>
      </c>
      <c r="AH271" s="7">
        <v>1</v>
      </c>
      <c r="AI271" s="7">
        <v>1</v>
      </c>
      <c r="AJ271" s="7">
        <v>1</v>
      </c>
      <c r="AK271" s="7">
        <v>1</v>
      </c>
      <c r="AL271" s="9">
        <v>0</v>
      </c>
      <c r="AM271" s="9">
        <v>1</v>
      </c>
    </row>
    <row r="272" spans="1:39">
      <c r="A272" s="4" t="s">
        <v>347</v>
      </c>
      <c r="B272" s="6">
        <v>185</v>
      </c>
      <c r="C272" s="9">
        <v>16.9234399831616</v>
      </c>
      <c r="D272" s="9">
        <v>776.84900649145197</v>
      </c>
      <c r="E272" s="7">
        <v>0.02</v>
      </c>
      <c r="F272" s="7">
        <v>0.31900000000000001</v>
      </c>
      <c r="G272" s="7">
        <v>0.01</v>
      </c>
      <c r="H272" s="7">
        <v>3.8335000000000001E-3</v>
      </c>
      <c r="I272" s="7">
        <v>0.02</v>
      </c>
      <c r="J272" s="7">
        <v>0.19600000000000001</v>
      </c>
      <c r="K272" s="7">
        <v>0.01</v>
      </c>
      <c r="L272" s="7">
        <v>3.8335000000000001E-3</v>
      </c>
      <c r="M272" s="9">
        <v>9.9999999999999895E-2</v>
      </c>
      <c r="N272" s="9">
        <v>9.9999999999999895E-2</v>
      </c>
      <c r="O272" s="9">
        <v>9.9999999999999895E-2</v>
      </c>
      <c r="P272" s="9">
        <v>9.9999999999999895E-2</v>
      </c>
      <c r="Q272" s="9">
        <v>9.9999999999999895E-2</v>
      </c>
      <c r="R272" s="9">
        <v>9.9999999999999895E-2</v>
      </c>
      <c r="S272" s="9">
        <v>9.9999999999999895E-2</v>
      </c>
      <c r="T272" s="9">
        <v>9.9999999999999895E-2</v>
      </c>
      <c r="U272" s="9">
        <v>1</v>
      </c>
      <c r="V272" s="9">
        <v>1</v>
      </c>
      <c r="W272" s="9">
        <v>1</v>
      </c>
      <c r="X272" s="9">
        <v>1</v>
      </c>
      <c r="Y272" s="9">
        <v>1</v>
      </c>
      <c r="Z272" s="9">
        <v>1</v>
      </c>
      <c r="AA272" s="9">
        <v>1</v>
      </c>
      <c r="AB272" s="9">
        <v>1</v>
      </c>
      <c r="AC272" s="4" t="s">
        <v>642</v>
      </c>
      <c r="AD272" s="9" t="s">
        <v>642</v>
      </c>
      <c r="AE272" s="9" t="s">
        <v>642</v>
      </c>
      <c r="AF272" s="7" t="s">
        <v>642</v>
      </c>
      <c r="AG272" s="7" t="s">
        <v>642</v>
      </c>
      <c r="AH272" s="7" t="s">
        <v>642</v>
      </c>
      <c r="AI272" s="7" t="s">
        <v>642</v>
      </c>
      <c r="AJ272" s="7" t="s">
        <v>642</v>
      </c>
      <c r="AK272" s="7" t="s">
        <v>642</v>
      </c>
      <c r="AL272" s="9" t="s">
        <v>642</v>
      </c>
      <c r="AM272" s="9" t="s">
        <v>642</v>
      </c>
    </row>
    <row r="273" spans="1:39">
      <c r="A273" s="4" t="s">
        <v>348</v>
      </c>
      <c r="B273" s="6">
        <v>226</v>
      </c>
      <c r="C273" s="9">
        <v>14.4401907581108</v>
      </c>
      <c r="D273" s="9">
        <v>267.59757532804099</v>
      </c>
      <c r="E273" s="7">
        <v>1.0295999999999901</v>
      </c>
      <c r="F273" s="7">
        <v>1.512</v>
      </c>
      <c r="G273" s="7">
        <v>1</v>
      </c>
      <c r="H273" s="7">
        <v>2.4388086497108299</v>
      </c>
      <c r="I273" s="7" t="s">
        <v>642</v>
      </c>
      <c r="J273" s="7" t="s">
        <v>642</v>
      </c>
      <c r="K273" s="7" t="s">
        <v>642</v>
      </c>
      <c r="L273" s="7" t="s">
        <v>642</v>
      </c>
      <c r="M273" s="9">
        <v>9.9999999999999895E-2</v>
      </c>
      <c r="N273" s="9">
        <v>9.9999999999999895E-2</v>
      </c>
      <c r="O273" s="9">
        <v>9.9999999999999895E-2</v>
      </c>
      <c r="P273" s="9">
        <v>9.9999999999999895E-2</v>
      </c>
      <c r="Q273" s="9" t="s">
        <v>642</v>
      </c>
      <c r="R273" s="9" t="s">
        <v>642</v>
      </c>
      <c r="S273" s="9" t="s">
        <v>642</v>
      </c>
      <c r="T273" s="9" t="s">
        <v>642</v>
      </c>
      <c r="U273" s="9">
        <v>1</v>
      </c>
      <c r="V273" s="9">
        <v>1</v>
      </c>
      <c r="W273" s="9">
        <v>1</v>
      </c>
      <c r="X273" s="9">
        <v>1</v>
      </c>
      <c r="Y273" s="9" t="s">
        <v>642</v>
      </c>
      <c r="Z273" s="9" t="s">
        <v>642</v>
      </c>
      <c r="AA273" s="9" t="s">
        <v>642</v>
      </c>
      <c r="AB273" s="9" t="s">
        <v>642</v>
      </c>
      <c r="AC273" s="4" t="s">
        <v>349</v>
      </c>
      <c r="AD273" s="9">
        <v>14.4401907581108</v>
      </c>
      <c r="AE273" s="9">
        <v>267.59757532804099</v>
      </c>
      <c r="AF273" s="7">
        <v>1</v>
      </c>
      <c r="AG273" s="7">
        <v>1</v>
      </c>
      <c r="AH273" s="7">
        <v>1</v>
      </c>
      <c r="AI273" s="7" t="s">
        <v>642</v>
      </c>
      <c r="AJ273" s="7" t="s">
        <v>642</v>
      </c>
      <c r="AK273" s="7" t="s">
        <v>642</v>
      </c>
      <c r="AL273" s="9">
        <v>0</v>
      </c>
      <c r="AM273" s="9">
        <v>1</v>
      </c>
    </row>
    <row r="274" spans="1:39">
      <c r="A274" s="4" t="s">
        <v>350</v>
      </c>
      <c r="B274" s="6">
        <v>110</v>
      </c>
      <c r="C274" s="9">
        <v>57.574946937475502</v>
      </c>
      <c r="D274" s="9">
        <v>500.90202737448698</v>
      </c>
      <c r="E274" s="7">
        <v>0.86682999999999999</v>
      </c>
      <c r="F274" s="7">
        <v>0.23799999999999999</v>
      </c>
      <c r="G274" s="7">
        <v>1.5</v>
      </c>
      <c r="H274" s="7">
        <v>1.8019731343169401</v>
      </c>
      <c r="I274" s="7">
        <v>0.72801000000000005</v>
      </c>
      <c r="J274" s="7">
        <v>0.213999999999999</v>
      </c>
      <c r="K274" s="7">
        <v>1.5</v>
      </c>
      <c r="L274" s="7">
        <v>1.8019731343169401</v>
      </c>
      <c r="M274" s="9">
        <v>0.1</v>
      </c>
      <c r="N274" s="9">
        <v>0.1</v>
      </c>
      <c r="O274" s="9">
        <v>0.1</v>
      </c>
      <c r="P274" s="9">
        <v>0.1</v>
      </c>
      <c r="Q274" s="9">
        <v>0.1</v>
      </c>
      <c r="R274" s="9">
        <v>0.1</v>
      </c>
      <c r="S274" s="9">
        <v>0.1</v>
      </c>
      <c r="T274" s="9">
        <v>0.1</v>
      </c>
      <c r="U274" s="9">
        <v>1</v>
      </c>
      <c r="V274" s="9">
        <v>1</v>
      </c>
      <c r="W274" s="9">
        <v>1</v>
      </c>
      <c r="X274" s="9">
        <v>1</v>
      </c>
      <c r="Y274" s="9">
        <v>1</v>
      </c>
      <c r="Z274" s="9">
        <v>1</v>
      </c>
      <c r="AA274" s="9">
        <v>1</v>
      </c>
      <c r="AB274" s="9">
        <v>1</v>
      </c>
      <c r="AC274" s="4" t="s">
        <v>350</v>
      </c>
      <c r="AD274" s="9">
        <v>57.574946937478302</v>
      </c>
      <c r="AE274" s="9">
        <v>500.90202737451102</v>
      </c>
      <c r="AF274" s="7">
        <v>1</v>
      </c>
      <c r="AG274" s="7">
        <v>1</v>
      </c>
      <c r="AH274" s="7">
        <v>1</v>
      </c>
      <c r="AI274" s="7">
        <v>1</v>
      </c>
      <c r="AJ274" s="7">
        <v>1</v>
      </c>
      <c r="AK274" s="7">
        <v>1</v>
      </c>
      <c r="AL274" s="9">
        <v>0</v>
      </c>
      <c r="AM274" s="9">
        <v>1</v>
      </c>
    </row>
    <row r="275" spans="1:39">
      <c r="A275" s="4" t="s">
        <v>351</v>
      </c>
      <c r="B275" s="6">
        <v>778</v>
      </c>
      <c r="C275" s="9">
        <v>8.3552626133118597</v>
      </c>
      <c r="D275" s="9">
        <v>166.25823639448299</v>
      </c>
      <c r="E275" s="7">
        <v>4.1348999999999902</v>
      </c>
      <c r="F275" s="7">
        <v>0.56999999999999895</v>
      </c>
      <c r="G275" s="7">
        <v>6</v>
      </c>
      <c r="H275" s="7">
        <v>5.9537559556838202</v>
      </c>
      <c r="I275" s="7">
        <v>4.7841999999999896</v>
      </c>
      <c r="J275" s="7">
        <v>0.619999999999999</v>
      </c>
      <c r="K275" s="7">
        <v>6</v>
      </c>
      <c r="L275" s="7">
        <v>5.9537559556838202</v>
      </c>
      <c r="M275" s="9">
        <v>9.9999999999999895E-2</v>
      </c>
      <c r="N275" s="9">
        <v>9.9999999999999895E-2</v>
      </c>
      <c r="O275" s="9">
        <v>9.9999999999999895E-2</v>
      </c>
      <c r="P275" s="9">
        <v>9.9999999999999895E-2</v>
      </c>
      <c r="Q275" s="9">
        <v>9.9999999999999895E-2</v>
      </c>
      <c r="R275" s="9">
        <v>9.9999999999999895E-2</v>
      </c>
      <c r="S275" s="9">
        <v>9.9999999999999895E-2</v>
      </c>
      <c r="T275" s="9">
        <v>9.9999999999999895E-2</v>
      </c>
      <c r="U275" s="9">
        <v>1</v>
      </c>
      <c r="V275" s="9">
        <v>1</v>
      </c>
      <c r="W275" s="9">
        <v>1</v>
      </c>
      <c r="X275" s="9">
        <v>1</v>
      </c>
      <c r="Y275" s="9">
        <v>1</v>
      </c>
      <c r="Z275" s="9">
        <v>1</v>
      </c>
      <c r="AA275" s="9">
        <v>1</v>
      </c>
      <c r="AB275" s="9">
        <v>1</v>
      </c>
      <c r="AC275" s="4" t="s">
        <v>642</v>
      </c>
      <c r="AD275" s="9" t="s">
        <v>642</v>
      </c>
      <c r="AE275" s="9" t="s">
        <v>642</v>
      </c>
      <c r="AF275" s="7" t="s">
        <v>642</v>
      </c>
      <c r="AG275" s="7" t="s">
        <v>642</v>
      </c>
      <c r="AH275" s="7" t="s">
        <v>642</v>
      </c>
      <c r="AI275" s="7" t="s">
        <v>642</v>
      </c>
      <c r="AJ275" s="7" t="s">
        <v>642</v>
      </c>
      <c r="AK275" s="7" t="s">
        <v>642</v>
      </c>
      <c r="AL275" s="9" t="s">
        <v>642</v>
      </c>
      <c r="AM275" s="9" t="s">
        <v>642</v>
      </c>
    </row>
    <row r="276" spans="1:39">
      <c r="A276" s="4" t="s">
        <v>352</v>
      </c>
      <c r="B276" s="6">
        <v>227</v>
      </c>
      <c r="C276" s="9">
        <v>27.191996209455201</v>
      </c>
      <c r="D276" s="9">
        <v>541.08333191427096</v>
      </c>
      <c r="E276" s="7">
        <v>4.2907000000000002</v>
      </c>
      <c r="F276" s="7">
        <v>4.1529999999999996</v>
      </c>
      <c r="G276" s="7">
        <v>6</v>
      </c>
      <c r="H276" s="7">
        <v>6.0205907982912104</v>
      </c>
      <c r="I276" s="7" t="s">
        <v>642</v>
      </c>
      <c r="J276" s="7" t="s">
        <v>642</v>
      </c>
      <c r="K276" s="7" t="s">
        <v>642</v>
      </c>
      <c r="L276" s="7" t="s">
        <v>642</v>
      </c>
      <c r="M276" s="9">
        <v>0.1</v>
      </c>
      <c r="N276" s="9">
        <v>0.1</v>
      </c>
      <c r="O276" s="9">
        <v>0.1</v>
      </c>
      <c r="P276" s="9">
        <v>0.1</v>
      </c>
      <c r="Q276" s="9" t="s">
        <v>642</v>
      </c>
      <c r="R276" s="9" t="s">
        <v>642</v>
      </c>
      <c r="S276" s="9" t="s">
        <v>642</v>
      </c>
      <c r="T276" s="9" t="s">
        <v>642</v>
      </c>
      <c r="U276" s="9">
        <v>1</v>
      </c>
      <c r="V276" s="9">
        <v>1</v>
      </c>
      <c r="W276" s="9">
        <v>1</v>
      </c>
      <c r="X276" s="9">
        <v>1</v>
      </c>
      <c r="Y276" s="9" t="s">
        <v>642</v>
      </c>
      <c r="Z276" s="9" t="s">
        <v>642</v>
      </c>
      <c r="AA276" s="9" t="s">
        <v>642</v>
      </c>
      <c r="AB276" s="9" t="s">
        <v>642</v>
      </c>
      <c r="AC276" s="4" t="s">
        <v>353</v>
      </c>
      <c r="AD276" s="9">
        <v>27.191996209455201</v>
      </c>
      <c r="AE276" s="9">
        <v>541.08333191427096</v>
      </c>
      <c r="AF276" s="7">
        <v>5</v>
      </c>
      <c r="AG276" s="7">
        <v>5</v>
      </c>
      <c r="AH276" s="7">
        <v>5</v>
      </c>
      <c r="AI276" s="7" t="s">
        <v>642</v>
      </c>
      <c r="AJ276" s="7" t="s">
        <v>642</v>
      </c>
      <c r="AK276" s="7" t="s">
        <v>642</v>
      </c>
      <c r="AL276" s="9">
        <v>0</v>
      </c>
      <c r="AM276" s="9">
        <v>1</v>
      </c>
    </row>
    <row r="277" spans="1:39">
      <c r="A277" s="4" t="s">
        <v>354</v>
      </c>
      <c r="B277" s="6">
        <v>79</v>
      </c>
      <c r="C277" s="9">
        <v>68.407491178892698</v>
      </c>
      <c r="D277" s="9">
        <v>968.20984394454695</v>
      </c>
      <c r="E277" s="7">
        <v>1.6065</v>
      </c>
      <c r="F277" s="7">
        <v>1.2350000000000001</v>
      </c>
      <c r="G277" s="7">
        <v>2</v>
      </c>
      <c r="H277" s="7">
        <v>2.3630978549725801</v>
      </c>
      <c r="I277" s="7">
        <v>1.7329999999999901</v>
      </c>
      <c r="J277" s="7">
        <v>1.9319999999999899</v>
      </c>
      <c r="K277" s="7">
        <v>2</v>
      </c>
      <c r="L277" s="7">
        <v>2.3630978549725801</v>
      </c>
      <c r="M277" s="9">
        <v>9.9999999999999895E-2</v>
      </c>
      <c r="N277" s="9">
        <v>9.9999999999999895E-2</v>
      </c>
      <c r="O277" s="9">
        <v>9.9999999999999895E-2</v>
      </c>
      <c r="P277" s="9">
        <v>9.9999999999999895E-2</v>
      </c>
      <c r="Q277" s="9">
        <v>9.9999999999999895E-2</v>
      </c>
      <c r="R277" s="9">
        <v>9.9999999999999895E-2</v>
      </c>
      <c r="S277" s="9">
        <v>9.9999999999999895E-2</v>
      </c>
      <c r="T277" s="9">
        <v>9.9999999999999895E-2</v>
      </c>
      <c r="U277" s="9">
        <v>1</v>
      </c>
      <c r="V277" s="9">
        <v>1</v>
      </c>
      <c r="W277" s="9">
        <v>1</v>
      </c>
      <c r="X277" s="9">
        <v>1</v>
      </c>
      <c r="Y277" s="9">
        <v>1</v>
      </c>
      <c r="Z277" s="9">
        <v>1</v>
      </c>
      <c r="AA277" s="9">
        <v>1</v>
      </c>
      <c r="AB277" s="9">
        <v>1</v>
      </c>
      <c r="AC277" s="4" t="s">
        <v>354</v>
      </c>
      <c r="AD277" s="9">
        <v>68.407491178892698</v>
      </c>
      <c r="AE277" s="9">
        <v>968.20984394454695</v>
      </c>
      <c r="AF277" s="7">
        <v>2</v>
      </c>
      <c r="AG277" s="7">
        <v>2</v>
      </c>
      <c r="AH277" s="7">
        <v>2</v>
      </c>
      <c r="AI277" s="7">
        <v>2</v>
      </c>
      <c r="AJ277" s="7">
        <v>2</v>
      </c>
      <c r="AK277" s="7">
        <v>2</v>
      </c>
      <c r="AL277" s="9">
        <v>0</v>
      </c>
      <c r="AM277" s="9">
        <v>1</v>
      </c>
    </row>
    <row r="278" spans="1:39">
      <c r="A278" s="4" t="s">
        <v>355</v>
      </c>
      <c r="B278" s="6">
        <v>77</v>
      </c>
      <c r="C278" s="9">
        <v>79.635188882981495</v>
      </c>
      <c r="D278" s="9">
        <v>779.66316466493004</v>
      </c>
      <c r="E278" s="7">
        <v>2.258</v>
      </c>
      <c r="F278" s="7">
        <v>1.0009999999999999</v>
      </c>
      <c r="G278" s="7">
        <v>2</v>
      </c>
      <c r="H278" s="7">
        <v>2.3959574495808398</v>
      </c>
      <c r="I278" s="7">
        <v>2.2359</v>
      </c>
      <c r="J278" s="7">
        <v>1.0979999999999901</v>
      </c>
      <c r="K278" s="7">
        <v>2</v>
      </c>
      <c r="L278" s="7">
        <v>2.3959574495808398</v>
      </c>
      <c r="M278" s="9">
        <v>0.1</v>
      </c>
      <c r="N278" s="9">
        <v>0.1</v>
      </c>
      <c r="O278" s="9">
        <v>0.1</v>
      </c>
      <c r="P278" s="9">
        <v>0.1</v>
      </c>
      <c r="Q278" s="9">
        <v>0.1</v>
      </c>
      <c r="R278" s="9">
        <v>0.1</v>
      </c>
      <c r="S278" s="9">
        <v>0.1</v>
      </c>
      <c r="T278" s="9">
        <v>0.1</v>
      </c>
      <c r="U278" s="9">
        <v>1</v>
      </c>
      <c r="V278" s="9">
        <v>1</v>
      </c>
      <c r="W278" s="9">
        <v>1</v>
      </c>
      <c r="X278" s="9">
        <v>1</v>
      </c>
      <c r="Y278" s="9">
        <v>1</v>
      </c>
      <c r="Z278" s="9">
        <v>1</v>
      </c>
      <c r="AA278" s="9">
        <v>1</v>
      </c>
      <c r="AB278" s="9">
        <v>1</v>
      </c>
      <c r="AC278" s="4" t="s">
        <v>355</v>
      </c>
      <c r="AD278" s="9">
        <v>63.473330338370097</v>
      </c>
      <c r="AE278" s="9">
        <v>621.43153419470195</v>
      </c>
      <c r="AF278" s="7">
        <v>2</v>
      </c>
      <c r="AG278" s="7">
        <v>2</v>
      </c>
      <c r="AH278" s="7">
        <v>2</v>
      </c>
      <c r="AI278" s="7">
        <v>2</v>
      </c>
      <c r="AJ278" s="7">
        <v>2</v>
      </c>
      <c r="AK278" s="7">
        <v>2</v>
      </c>
      <c r="AL278" s="9">
        <v>0</v>
      </c>
      <c r="AM278" s="9">
        <v>1</v>
      </c>
    </row>
    <row r="279" spans="1:39">
      <c r="A279" s="4" t="s">
        <v>356</v>
      </c>
      <c r="B279" s="6">
        <v>781</v>
      </c>
      <c r="C279" s="9">
        <v>72.815228337575107</v>
      </c>
      <c r="D279" s="9">
        <v>929.86016993526698</v>
      </c>
      <c r="E279" s="7">
        <v>0.34409000000000001</v>
      </c>
      <c r="F279" s="7">
        <v>0.77300000000000002</v>
      </c>
      <c r="G279" s="7">
        <v>0.39</v>
      </c>
      <c r="H279" s="7">
        <v>0.461458048159616</v>
      </c>
      <c r="I279" s="7">
        <v>0.35</v>
      </c>
      <c r="J279" s="7">
        <v>0.88400000000000001</v>
      </c>
      <c r="K279" s="7">
        <v>0.39</v>
      </c>
      <c r="L279" s="7">
        <v>0.461458048159616</v>
      </c>
      <c r="M279" s="9">
        <v>9.9999999999999895E-2</v>
      </c>
      <c r="N279" s="9">
        <v>9.9999999999999895E-2</v>
      </c>
      <c r="O279" s="9">
        <v>9.9999999999999895E-2</v>
      </c>
      <c r="P279" s="9">
        <v>9.9999999999999895E-2</v>
      </c>
      <c r="Q279" s="9">
        <v>9.9999999999999895E-2</v>
      </c>
      <c r="R279" s="9">
        <v>9.9999999999999895E-2</v>
      </c>
      <c r="S279" s="9">
        <v>9.9999999999999895E-2</v>
      </c>
      <c r="T279" s="9">
        <v>9.9999999999999895E-2</v>
      </c>
      <c r="U279" s="9">
        <v>1</v>
      </c>
      <c r="V279" s="9">
        <v>1</v>
      </c>
      <c r="W279" s="9">
        <v>1</v>
      </c>
      <c r="X279" s="9">
        <v>1</v>
      </c>
      <c r="Y279" s="9">
        <v>1</v>
      </c>
      <c r="Z279" s="9">
        <v>1</v>
      </c>
      <c r="AA279" s="9">
        <v>1</v>
      </c>
      <c r="AB279" s="9">
        <v>1</v>
      </c>
      <c r="AC279" s="4" t="s">
        <v>642</v>
      </c>
      <c r="AD279" s="9" t="s">
        <v>642</v>
      </c>
      <c r="AE279" s="9" t="s">
        <v>642</v>
      </c>
      <c r="AF279" s="7" t="s">
        <v>642</v>
      </c>
      <c r="AG279" s="7" t="s">
        <v>642</v>
      </c>
      <c r="AH279" s="7" t="s">
        <v>642</v>
      </c>
      <c r="AI279" s="7" t="s">
        <v>642</v>
      </c>
      <c r="AJ279" s="7" t="s">
        <v>642</v>
      </c>
      <c r="AK279" s="7" t="s">
        <v>642</v>
      </c>
      <c r="AL279" s="9" t="s">
        <v>642</v>
      </c>
      <c r="AM279" s="9" t="s">
        <v>642</v>
      </c>
    </row>
    <row r="280" spans="1:39">
      <c r="A280" s="4" t="s">
        <v>357</v>
      </c>
      <c r="B280" s="6">
        <v>662</v>
      </c>
      <c r="C280" s="9">
        <v>56.914422362421398</v>
      </c>
      <c r="D280" s="9">
        <v>682.97306834905703</v>
      </c>
      <c r="E280" s="7">
        <v>2.6469999999999998</v>
      </c>
      <c r="F280" s="7">
        <v>0.74399999999999999</v>
      </c>
      <c r="G280" s="7">
        <v>3</v>
      </c>
      <c r="H280" s="7">
        <v>3.1419669594964699</v>
      </c>
      <c r="I280" s="7">
        <v>2.7764999999999902</v>
      </c>
      <c r="J280" s="7">
        <v>0.26200000000000001</v>
      </c>
      <c r="K280" s="7">
        <v>3</v>
      </c>
      <c r="L280" s="7">
        <v>3.1419669594964699</v>
      </c>
      <c r="M280" s="9">
        <v>0.55761554254315504</v>
      </c>
      <c r="N280" s="9">
        <v>0.78721663641892303</v>
      </c>
      <c r="O280" s="9">
        <v>0.526652426249692</v>
      </c>
      <c r="P280" s="9">
        <v>0.425796401493865</v>
      </c>
      <c r="Q280" s="9">
        <v>0.55753002232981097</v>
      </c>
      <c r="R280" s="9">
        <v>0.9</v>
      </c>
      <c r="S280" s="9">
        <v>0.526652426249692</v>
      </c>
      <c r="T280" s="9">
        <v>0.425796401493865</v>
      </c>
      <c r="U280" s="9">
        <v>0.750000000000001</v>
      </c>
      <c r="V280" s="9">
        <v>0.59999999999999398</v>
      </c>
      <c r="W280" s="9">
        <v>1</v>
      </c>
      <c r="X280" s="9">
        <v>1</v>
      </c>
      <c r="Y280" s="9">
        <v>0.80089250941554502</v>
      </c>
      <c r="Z280" s="9">
        <v>0.5</v>
      </c>
      <c r="AA280" s="9">
        <v>1</v>
      </c>
      <c r="AB280" s="9">
        <v>1</v>
      </c>
      <c r="AC280" s="4" t="s">
        <v>642</v>
      </c>
      <c r="AD280" s="9" t="s">
        <v>642</v>
      </c>
      <c r="AE280" s="9" t="s">
        <v>642</v>
      </c>
      <c r="AF280" s="7" t="s">
        <v>642</v>
      </c>
      <c r="AG280" s="7" t="s">
        <v>642</v>
      </c>
      <c r="AH280" s="7" t="s">
        <v>642</v>
      </c>
      <c r="AI280" s="7" t="s">
        <v>642</v>
      </c>
      <c r="AJ280" s="7" t="s">
        <v>642</v>
      </c>
      <c r="AK280" s="7" t="s">
        <v>642</v>
      </c>
      <c r="AL280" s="9" t="s">
        <v>642</v>
      </c>
      <c r="AM280" s="9" t="s">
        <v>642</v>
      </c>
    </row>
    <row r="281" spans="1:39">
      <c r="A281" s="4" t="s">
        <v>358</v>
      </c>
      <c r="B281" s="6">
        <v>209</v>
      </c>
      <c r="C281" s="9">
        <v>14.0795651349274</v>
      </c>
      <c r="D281" s="9">
        <v>89.593265150154295</v>
      </c>
      <c r="E281" s="7">
        <v>0.01</v>
      </c>
      <c r="F281" s="7">
        <v>4.1000000000000002E-2</v>
      </c>
      <c r="G281" s="7">
        <v>0.01</v>
      </c>
      <c r="H281" s="7">
        <v>1.5701000000000001</v>
      </c>
      <c r="I281" s="7">
        <v>0.1</v>
      </c>
      <c r="J281" s="7">
        <v>3.6999999999999998E-2</v>
      </c>
      <c r="K281" s="7">
        <v>0.01</v>
      </c>
      <c r="L281" s="7">
        <v>1.5701000000000001</v>
      </c>
      <c r="M281" s="9">
        <v>9.9999999999999895E-2</v>
      </c>
      <c r="N281" s="9">
        <v>9.9999999999999895E-2</v>
      </c>
      <c r="O281" s="9">
        <v>9.9999999999999895E-2</v>
      </c>
      <c r="P281" s="9">
        <v>9.9999999999999895E-2</v>
      </c>
      <c r="Q281" s="9">
        <v>9.9999999999999895E-2</v>
      </c>
      <c r="R281" s="9">
        <v>9.9999999999999895E-2</v>
      </c>
      <c r="S281" s="9">
        <v>9.9999999999999895E-2</v>
      </c>
      <c r="T281" s="9">
        <v>9.9999999999999895E-2</v>
      </c>
      <c r="U281" s="9">
        <v>1</v>
      </c>
      <c r="V281" s="9">
        <v>1</v>
      </c>
      <c r="W281" s="9">
        <v>1</v>
      </c>
      <c r="X281" s="9">
        <v>1</v>
      </c>
      <c r="Y281" s="9">
        <v>1</v>
      </c>
      <c r="Z281" s="9">
        <v>1</v>
      </c>
      <c r="AA281" s="9">
        <v>1</v>
      </c>
      <c r="AB281" s="9">
        <v>1</v>
      </c>
      <c r="AC281" s="4" t="s">
        <v>642</v>
      </c>
      <c r="AD281" s="9" t="s">
        <v>642</v>
      </c>
      <c r="AE281" s="9" t="s">
        <v>642</v>
      </c>
      <c r="AF281" s="7" t="s">
        <v>642</v>
      </c>
      <c r="AG281" s="7" t="s">
        <v>642</v>
      </c>
      <c r="AH281" s="7" t="s">
        <v>642</v>
      </c>
      <c r="AI281" s="7" t="s">
        <v>642</v>
      </c>
      <c r="AJ281" s="7" t="s">
        <v>642</v>
      </c>
      <c r="AK281" s="7" t="s">
        <v>642</v>
      </c>
      <c r="AL281" s="9" t="s">
        <v>642</v>
      </c>
      <c r="AM281" s="9" t="s">
        <v>642</v>
      </c>
    </row>
    <row r="282" spans="1:39">
      <c r="A282" s="4" t="s">
        <v>359</v>
      </c>
      <c r="B282" s="6">
        <v>885</v>
      </c>
      <c r="C282" s="9">
        <v>15.1366145774678</v>
      </c>
      <c r="D282" s="9">
        <v>196.77598950708099</v>
      </c>
      <c r="E282" s="7">
        <v>0.01</v>
      </c>
      <c r="F282" s="7">
        <v>8.7999999999999995E-2</v>
      </c>
      <c r="G282" s="7">
        <v>0.01</v>
      </c>
      <c r="H282" s="7">
        <v>2.2052999999999998</v>
      </c>
      <c r="I282" s="7">
        <v>0.01</v>
      </c>
      <c r="J282" s="7">
        <v>0.11700000000000001</v>
      </c>
      <c r="K282" s="7">
        <v>0.01</v>
      </c>
      <c r="L282" s="7">
        <v>2.2052999999999998</v>
      </c>
      <c r="M282" s="9">
        <v>9.9999999999999797E-2</v>
      </c>
      <c r="N282" s="9">
        <v>9.9999999999999797E-2</v>
      </c>
      <c r="O282" s="9">
        <v>9.9999999999999797E-2</v>
      </c>
      <c r="P282" s="9">
        <v>9.9999999999999797E-2</v>
      </c>
      <c r="Q282" s="9">
        <v>9.9999999999999797E-2</v>
      </c>
      <c r="R282" s="9">
        <v>9.9999999999999797E-2</v>
      </c>
      <c r="S282" s="9">
        <v>9.9999999999999797E-2</v>
      </c>
      <c r="T282" s="9">
        <v>9.9999999999999797E-2</v>
      </c>
      <c r="U282" s="9">
        <v>1</v>
      </c>
      <c r="V282" s="9">
        <v>1</v>
      </c>
      <c r="W282" s="9">
        <v>1</v>
      </c>
      <c r="X282" s="9">
        <v>1</v>
      </c>
      <c r="Y282" s="9">
        <v>1</v>
      </c>
      <c r="Z282" s="9">
        <v>1</v>
      </c>
      <c r="AA282" s="9">
        <v>1</v>
      </c>
      <c r="AB282" s="9">
        <v>1</v>
      </c>
      <c r="AC282" s="4" t="s">
        <v>642</v>
      </c>
      <c r="AD282" s="9" t="s">
        <v>642</v>
      </c>
      <c r="AE282" s="9" t="s">
        <v>642</v>
      </c>
      <c r="AF282" s="7" t="s">
        <v>642</v>
      </c>
      <c r="AG282" s="7" t="s">
        <v>642</v>
      </c>
      <c r="AH282" s="7" t="s">
        <v>642</v>
      </c>
      <c r="AI282" s="7" t="s">
        <v>642</v>
      </c>
      <c r="AJ282" s="7" t="s">
        <v>642</v>
      </c>
      <c r="AK282" s="7" t="s">
        <v>642</v>
      </c>
      <c r="AL282" s="9" t="s">
        <v>642</v>
      </c>
      <c r="AM282" s="9" t="s">
        <v>642</v>
      </c>
    </row>
    <row r="283" spans="1:39">
      <c r="A283" s="4" t="s">
        <v>360</v>
      </c>
      <c r="B283" s="6">
        <v>547</v>
      </c>
      <c r="C283" s="9">
        <v>22.564070781281401</v>
      </c>
      <c r="D283" s="9">
        <v>270.76884937537699</v>
      </c>
      <c r="E283" s="7">
        <v>8.5440000000000002E-2</v>
      </c>
      <c r="F283" s="7">
        <v>0.30099999999999899</v>
      </c>
      <c r="G283" s="7">
        <v>0.1</v>
      </c>
      <c r="H283" s="7">
        <v>8.4294608124439604E-2</v>
      </c>
      <c r="I283" s="7">
        <v>8.5440000000000002E-2</v>
      </c>
      <c r="J283" s="7">
        <v>0.44499999999999901</v>
      </c>
      <c r="K283" s="7">
        <v>0.1</v>
      </c>
      <c r="L283" s="7">
        <v>8.4294608124439604E-2</v>
      </c>
      <c r="M283" s="9">
        <v>0.1</v>
      </c>
      <c r="N283" s="9">
        <v>0.1</v>
      </c>
      <c r="O283" s="9">
        <v>0.1</v>
      </c>
      <c r="P283" s="9">
        <v>0.1</v>
      </c>
      <c r="Q283" s="9">
        <v>0.1</v>
      </c>
      <c r="R283" s="9">
        <v>0.1</v>
      </c>
      <c r="S283" s="9">
        <v>0.1</v>
      </c>
      <c r="T283" s="9">
        <v>0.1</v>
      </c>
      <c r="U283" s="9">
        <v>1</v>
      </c>
      <c r="V283" s="9">
        <v>1</v>
      </c>
      <c r="W283" s="9">
        <v>1</v>
      </c>
      <c r="X283" s="9">
        <v>1</v>
      </c>
      <c r="Y283" s="9">
        <v>1</v>
      </c>
      <c r="Z283" s="9">
        <v>1</v>
      </c>
      <c r="AA283" s="9">
        <v>1</v>
      </c>
      <c r="AB283" s="9">
        <v>1</v>
      </c>
      <c r="AC283" s="4" t="s">
        <v>642</v>
      </c>
      <c r="AD283" s="9" t="s">
        <v>642</v>
      </c>
      <c r="AE283" s="9" t="s">
        <v>642</v>
      </c>
      <c r="AF283" s="7" t="s">
        <v>642</v>
      </c>
      <c r="AG283" s="7" t="s">
        <v>642</v>
      </c>
      <c r="AH283" s="7" t="s">
        <v>642</v>
      </c>
      <c r="AI283" s="7" t="s">
        <v>642</v>
      </c>
      <c r="AJ283" s="7" t="s">
        <v>642</v>
      </c>
      <c r="AK283" s="7" t="s">
        <v>642</v>
      </c>
      <c r="AL283" s="9" t="s">
        <v>642</v>
      </c>
      <c r="AM283" s="9" t="s">
        <v>642</v>
      </c>
    </row>
    <row r="284" spans="1:39">
      <c r="A284" s="4" t="s">
        <v>361</v>
      </c>
      <c r="B284" s="6">
        <v>114</v>
      </c>
      <c r="C284" s="9">
        <v>56.958180330044797</v>
      </c>
      <c r="D284" s="9">
        <v>1012.73502072908</v>
      </c>
      <c r="E284" s="7">
        <v>2.2422</v>
      </c>
      <c r="F284" s="7">
        <v>0.73299999999999998</v>
      </c>
      <c r="G284" s="7">
        <v>2</v>
      </c>
      <c r="H284" s="7">
        <v>2.3874082467004798</v>
      </c>
      <c r="I284" s="7">
        <v>2.1661999999999999</v>
      </c>
      <c r="J284" s="7">
        <v>0.71499999999999897</v>
      </c>
      <c r="K284" s="7">
        <v>2</v>
      </c>
      <c r="L284" s="7">
        <v>2.3874082467004798</v>
      </c>
      <c r="M284" s="9">
        <v>9.9999999999999895E-2</v>
      </c>
      <c r="N284" s="9">
        <v>9.9999999999999895E-2</v>
      </c>
      <c r="O284" s="9">
        <v>9.9999999999999895E-2</v>
      </c>
      <c r="P284" s="9">
        <v>9.9999999999999895E-2</v>
      </c>
      <c r="Q284" s="9">
        <v>9.9999999999999895E-2</v>
      </c>
      <c r="R284" s="9">
        <v>9.9999999999999895E-2</v>
      </c>
      <c r="S284" s="9">
        <v>9.9999999999999895E-2</v>
      </c>
      <c r="T284" s="9">
        <v>9.9999999999999895E-2</v>
      </c>
      <c r="U284" s="9">
        <v>1</v>
      </c>
      <c r="V284" s="9">
        <v>1</v>
      </c>
      <c r="W284" s="9">
        <v>1</v>
      </c>
      <c r="X284" s="9">
        <v>1</v>
      </c>
      <c r="Y284" s="9">
        <v>1</v>
      </c>
      <c r="Z284" s="9">
        <v>1</v>
      </c>
      <c r="AA284" s="9">
        <v>1</v>
      </c>
      <c r="AB284" s="9">
        <v>1</v>
      </c>
      <c r="AC284" s="4" t="s">
        <v>361</v>
      </c>
      <c r="AD284" s="9">
        <v>56.958180330044797</v>
      </c>
      <c r="AE284" s="9">
        <v>1012.73502072908</v>
      </c>
      <c r="AF284" s="7">
        <v>2</v>
      </c>
      <c r="AG284" s="7">
        <v>2</v>
      </c>
      <c r="AH284" s="7">
        <v>2</v>
      </c>
      <c r="AI284" s="7">
        <v>2</v>
      </c>
      <c r="AJ284" s="7">
        <v>2</v>
      </c>
      <c r="AK284" s="7">
        <v>2</v>
      </c>
      <c r="AL284" s="9">
        <v>0</v>
      </c>
      <c r="AM284" s="9">
        <v>1</v>
      </c>
    </row>
    <row r="285" spans="1:39">
      <c r="A285" s="4" t="s">
        <v>362</v>
      </c>
      <c r="B285" s="6">
        <v>113</v>
      </c>
      <c r="C285" s="9">
        <v>19.353816200836501</v>
      </c>
      <c r="D285" s="9">
        <v>355.81558161368901</v>
      </c>
      <c r="E285" s="7">
        <v>1.78679999999999</v>
      </c>
      <c r="F285" s="7">
        <v>1.589</v>
      </c>
      <c r="G285" s="7">
        <v>2</v>
      </c>
      <c r="H285" s="7">
        <v>1.9273054661084299</v>
      </c>
      <c r="I285" s="7">
        <v>1.76459999999999</v>
      </c>
      <c r="J285" s="7">
        <v>1.39899999999999</v>
      </c>
      <c r="K285" s="7">
        <v>2</v>
      </c>
      <c r="L285" s="7">
        <v>1.9273054661084299</v>
      </c>
      <c r="M285" s="9">
        <v>9.9999999999999895E-2</v>
      </c>
      <c r="N285" s="9">
        <v>9.9999999999999895E-2</v>
      </c>
      <c r="O285" s="9">
        <v>9.9999999999999895E-2</v>
      </c>
      <c r="P285" s="9">
        <v>9.9999999999999895E-2</v>
      </c>
      <c r="Q285" s="9">
        <v>9.9999999999999895E-2</v>
      </c>
      <c r="R285" s="9">
        <v>9.9999999999999895E-2</v>
      </c>
      <c r="S285" s="9">
        <v>9.9999999999999895E-2</v>
      </c>
      <c r="T285" s="9">
        <v>9.9999999999999895E-2</v>
      </c>
      <c r="U285" s="9">
        <v>1</v>
      </c>
      <c r="V285" s="9">
        <v>1</v>
      </c>
      <c r="W285" s="9">
        <v>1</v>
      </c>
      <c r="X285" s="9">
        <v>1</v>
      </c>
      <c r="Y285" s="9">
        <v>1</v>
      </c>
      <c r="Z285" s="9">
        <v>1</v>
      </c>
      <c r="AA285" s="9">
        <v>1</v>
      </c>
      <c r="AB285" s="9">
        <v>1</v>
      </c>
      <c r="AC285" s="4" t="s">
        <v>362</v>
      </c>
      <c r="AD285" s="9">
        <v>18.102548097542101</v>
      </c>
      <c r="AE285" s="9">
        <v>332.81129742972001</v>
      </c>
      <c r="AF285" s="7">
        <v>2</v>
      </c>
      <c r="AG285" s="7">
        <v>2</v>
      </c>
      <c r="AH285" s="7">
        <v>2</v>
      </c>
      <c r="AI285" s="7">
        <v>2</v>
      </c>
      <c r="AJ285" s="7">
        <v>2</v>
      </c>
      <c r="AK285" s="7">
        <v>2</v>
      </c>
      <c r="AL285" s="9">
        <v>0</v>
      </c>
      <c r="AM285" s="9">
        <v>1</v>
      </c>
    </row>
    <row r="286" spans="1:39">
      <c r="A286" s="4" t="s">
        <v>363</v>
      </c>
      <c r="B286" s="6">
        <v>210</v>
      </c>
      <c r="C286" s="9">
        <v>33.837953656269001</v>
      </c>
      <c r="D286" s="9">
        <v>609.57790517914395</v>
      </c>
      <c r="E286" s="7">
        <v>0.32893999999999901</v>
      </c>
      <c r="F286" s="7">
        <v>0.55399999999999905</v>
      </c>
      <c r="G286" s="7">
        <v>0.3</v>
      </c>
      <c r="H286" s="7">
        <v>0.90286833660295396</v>
      </c>
      <c r="I286" s="7">
        <v>0.32572999999999902</v>
      </c>
      <c r="J286" s="7">
        <v>0.55800000000000005</v>
      </c>
      <c r="K286" s="7">
        <v>0.3</v>
      </c>
      <c r="L286" s="7">
        <v>0.90286833660295396</v>
      </c>
      <c r="M286" s="9">
        <v>0.1</v>
      </c>
      <c r="N286" s="9">
        <v>0.1</v>
      </c>
      <c r="O286" s="9">
        <v>0.1</v>
      </c>
      <c r="P286" s="9">
        <v>0.1</v>
      </c>
      <c r="Q286" s="9">
        <v>0.1</v>
      </c>
      <c r="R286" s="9">
        <v>0.1</v>
      </c>
      <c r="S286" s="9">
        <v>0.1</v>
      </c>
      <c r="T286" s="9">
        <v>0.1</v>
      </c>
      <c r="U286" s="9">
        <v>1</v>
      </c>
      <c r="V286" s="9">
        <v>1</v>
      </c>
      <c r="W286" s="9">
        <v>1</v>
      </c>
      <c r="X286" s="9">
        <v>1</v>
      </c>
      <c r="Y286" s="9">
        <v>1</v>
      </c>
      <c r="Z286" s="9">
        <v>1</v>
      </c>
      <c r="AA286" s="9">
        <v>1</v>
      </c>
      <c r="AB286" s="9">
        <v>1</v>
      </c>
      <c r="AC286" s="4" t="s">
        <v>642</v>
      </c>
      <c r="AD286" s="9" t="s">
        <v>642</v>
      </c>
      <c r="AE286" s="9" t="s">
        <v>642</v>
      </c>
      <c r="AF286" s="7" t="s">
        <v>642</v>
      </c>
      <c r="AG286" s="7" t="s">
        <v>642</v>
      </c>
      <c r="AH286" s="7" t="s">
        <v>642</v>
      </c>
      <c r="AI286" s="7" t="s">
        <v>642</v>
      </c>
      <c r="AJ286" s="7" t="s">
        <v>642</v>
      </c>
      <c r="AK286" s="7" t="s">
        <v>642</v>
      </c>
      <c r="AL286" s="9" t="s">
        <v>642</v>
      </c>
      <c r="AM286" s="9" t="s">
        <v>642</v>
      </c>
    </row>
    <row r="287" spans="1:39">
      <c r="A287" s="4" t="s">
        <v>364</v>
      </c>
      <c r="B287" s="6">
        <v>664</v>
      </c>
      <c r="C287" s="9">
        <v>48.337854553104499</v>
      </c>
      <c r="D287" s="9">
        <v>555.47764577351404</v>
      </c>
      <c r="E287" s="7">
        <v>0.10440000000000001</v>
      </c>
      <c r="F287" s="7">
        <v>0.2</v>
      </c>
      <c r="G287" s="7">
        <v>0.1</v>
      </c>
      <c r="H287" s="7">
        <v>0.19414352595215201</v>
      </c>
      <c r="I287" s="7">
        <v>0.10440000000000001</v>
      </c>
      <c r="J287" s="7">
        <v>5.7000000000000002E-2</v>
      </c>
      <c r="K287" s="7">
        <v>0.1</v>
      </c>
      <c r="L287" s="7">
        <v>0.19414352595215201</v>
      </c>
      <c r="M287" s="9">
        <v>9.9999999999999797E-2</v>
      </c>
      <c r="N287" s="9">
        <v>9.9999999999999797E-2</v>
      </c>
      <c r="O287" s="9">
        <v>9.9999999999999797E-2</v>
      </c>
      <c r="P287" s="9">
        <v>9.9999999999999797E-2</v>
      </c>
      <c r="Q287" s="9">
        <v>9.9999999999999797E-2</v>
      </c>
      <c r="R287" s="9">
        <v>9.9999999999999797E-2</v>
      </c>
      <c r="S287" s="9">
        <v>9.9999999999999797E-2</v>
      </c>
      <c r="T287" s="9">
        <v>9.9999999999999797E-2</v>
      </c>
      <c r="U287" s="9">
        <v>1</v>
      </c>
      <c r="V287" s="9">
        <v>1</v>
      </c>
      <c r="W287" s="9">
        <v>1</v>
      </c>
      <c r="X287" s="9">
        <v>1</v>
      </c>
      <c r="Y287" s="9">
        <v>1</v>
      </c>
      <c r="Z287" s="9">
        <v>1</v>
      </c>
      <c r="AA287" s="9">
        <v>1</v>
      </c>
      <c r="AB287" s="9">
        <v>1</v>
      </c>
      <c r="AC287" s="4" t="s">
        <v>642</v>
      </c>
      <c r="AD287" s="9" t="s">
        <v>642</v>
      </c>
      <c r="AE287" s="9" t="s">
        <v>642</v>
      </c>
      <c r="AF287" s="7" t="s">
        <v>642</v>
      </c>
      <c r="AG287" s="7" t="s">
        <v>642</v>
      </c>
      <c r="AH287" s="7" t="s">
        <v>642</v>
      </c>
      <c r="AI287" s="7" t="s">
        <v>642</v>
      </c>
      <c r="AJ287" s="7" t="s">
        <v>642</v>
      </c>
      <c r="AK287" s="7" t="s">
        <v>642</v>
      </c>
      <c r="AL287" s="9" t="s">
        <v>642</v>
      </c>
      <c r="AM287" s="9" t="s">
        <v>642</v>
      </c>
    </row>
    <row r="288" spans="1:39">
      <c r="A288" s="4" t="s">
        <v>365</v>
      </c>
      <c r="B288" s="6">
        <v>115</v>
      </c>
      <c r="C288" s="9">
        <v>39.178184737088102</v>
      </c>
      <c r="D288" s="9">
        <v>502.15370545321201</v>
      </c>
      <c r="E288" s="7">
        <v>0.66369999999999896</v>
      </c>
      <c r="F288" s="7">
        <v>3.2259999999999902</v>
      </c>
      <c r="G288" s="7">
        <v>0.69999999999999896</v>
      </c>
      <c r="H288" s="7">
        <v>0.58763749147612498</v>
      </c>
      <c r="I288" s="7">
        <v>0.63134999999999897</v>
      </c>
      <c r="J288" s="7">
        <v>2.6939999999999902</v>
      </c>
      <c r="K288" s="7">
        <v>0.69999999999999896</v>
      </c>
      <c r="L288" s="7">
        <v>0.58763749147612498</v>
      </c>
      <c r="M288" s="9">
        <v>0.1</v>
      </c>
      <c r="N288" s="9">
        <v>0.1</v>
      </c>
      <c r="O288" s="9">
        <v>0.1</v>
      </c>
      <c r="P288" s="9">
        <v>0.1</v>
      </c>
      <c r="Q288" s="9">
        <v>0.1</v>
      </c>
      <c r="R288" s="9">
        <v>0.1</v>
      </c>
      <c r="S288" s="9">
        <v>0.1</v>
      </c>
      <c r="T288" s="9">
        <v>0.1</v>
      </c>
      <c r="U288" s="9">
        <v>1</v>
      </c>
      <c r="V288" s="9">
        <v>1</v>
      </c>
      <c r="W288" s="9">
        <v>1</v>
      </c>
      <c r="X288" s="9">
        <v>1</v>
      </c>
      <c r="Y288" s="9">
        <v>1</v>
      </c>
      <c r="Z288" s="9">
        <v>1</v>
      </c>
      <c r="AA288" s="9">
        <v>1</v>
      </c>
      <c r="AB288" s="9">
        <v>1</v>
      </c>
      <c r="AC288" s="4" t="s">
        <v>365</v>
      </c>
      <c r="AD288" s="9">
        <v>39.1781847370885</v>
      </c>
      <c r="AE288" s="9">
        <v>502.15370545321599</v>
      </c>
      <c r="AF288" s="7">
        <v>1</v>
      </c>
      <c r="AG288" s="7">
        <v>1</v>
      </c>
      <c r="AH288" s="7">
        <v>1</v>
      </c>
      <c r="AI288" s="7">
        <v>1</v>
      </c>
      <c r="AJ288" s="7">
        <v>1</v>
      </c>
      <c r="AK288" s="7">
        <v>1</v>
      </c>
      <c r="AL288" s="9">
        <v>0</v>
      </c>
      <c r="AM288" s="9">
        <v>1</v>
      </c>
    </row>
    <row r="289" spans="1:39">
      <c r="A289" s="4" t="s">
        <v>366</v>
      </c>
      <c r="B289" s="6">
        <v>202</v>
      </c>
      <c r="C289" s="9">
        <v>19.909820446284801</v>
      </c>
      <c r="D289" s="9">
        <v>714.57094435200599</v>
      </c>
      <c r="E289" s="7">
        <v>0.46487000000000001</v>
      </c>
      <c r="F289" s="7">
        <v>2.4220000000000002</v>
      </c>
      <c r="G289" s="7">
        <v>0.39</v>
      </c>
      <c r="H289" s="7">
        <v>0.31876712047157102</v>
      </c>
      <c r="I289" s="7">
        <v>0.42011999999999999</v>
      </c>
      <c r="J289" s="7">
        <v>2.0089999999999999</v>
      </c>
      <c r="K289" s="7">
        <v>0.39</v>
      </c>
      <c r="L289" s="7">
        <v>0.31876712047157102</v>
      </c>
      <c r="M289" s="9">
        <v>9.99999999999997E-2</v>
      </c>
      <c r="N289" s="9">
        <v>9.99999999999997E-2</v>
      </c>
      <c r="O289" s="9">
        <v>9.99999999999997E-2</v>
      </c>
      <c r="P289" s="9">
        <v>9.99999999999997E-2</v>
      </c>
      <c r="Q289" s="9">
        <v>9.99999999999997E-2</v>
      </c>
      <c r="R289" s="9">
        <v>9.99999999999997E-2</v>
      </c>
      <c r="S289" s="9">
        <v>9.99999999999997E-2</v>
      </c>
      <c r="T289" s="9">
        <v>9.99999999999997E-2</v>
      </c>
      <c r="U289" s="9">
        <v>1</v>
      </c>
      <c r="V289" s="9">
        <v>1</v>
      </c>
      <c r="W289" s="9">
        <v>1</v>
      </c>
      <c r="X289" s="9">
        <v>1</v>
      </c>
      <c r="Y289" s="9">
        <v>1</v>
      </c>
      <c r="Z289" s="9">
        <v>1</v>
      </c>
      <c r="AA289" s="9">
        <v>1</v>
      </c>
      <c r="AB289" s="9">
        <v>1</v>
      </c>
      <c r="AC289" s="4" t="s">
        <v>642</v>
      </c>
      <c r="AD289" s="9" t="s">
        <v>642</v>
      </c>
      <c r="AE289" s="9" t="s">
        <v>642</v>
      </c>
      <c r="AF289" s="7" t="s">
        <v>642</v>
      </c>
      <c r="AG289" s="7" t="s">
        <v>642</v>
      </c>
      <c r="AH289" s="7" t="s">
        <v>642</v>
      </c>
      <c r="AI289" s="7" t="s">
        <v>642</v>
      </c>
      <c r="AJ289" s="7" t="s">
        <v>642</v>
      </c>
      <c r="AK289" s="7" t="s">
        <v>642</v>
      </c>
      <c r="AL289" s="9" t="s">
        <v>642</v>
      </c>
      <c r="AM289" s="9" t="s">
        <v>642</v>
      </c>
    </row>
    <row r="290" spans="1:39">
      <c r="A290" s="4" t="s">
        <v>367</v>
      </c>
      <c r="B290" s="6">
        <v>694</v>
      </c>
      <c r="C290" s="9">
        <v>12.1973158568789</v>
      </c>
      <c r="D290" s="9">
        <v>121.973158568789</v>
      </c>
      <c r="E290" s="7">
        <v>9.8995E-2</v>
      </c>
      <c r="F290" s="7">
        <v>0.35299999999999998</v>
      </c>
      <c r="G290" s="7">
        <v>0.01</v>
      </c>
      <c r="H290" s="7">
        <v>3.2828049101148102E-2</v>
      </c>
      <c r="I290" s="7">
        <v>9.8995E-2</v>
      </c>
      <c r="J290" s="7">
        <v>0.35</v>
      </c>
      <c r="K290" s="7">
        <v>0.01</v>
      </c>
      <c r="L290" s="7">
        <v>3.2828049101148102E-2</v>
      </c>
      <c r="M290" s="9">
        <v>9.9999999999999895E-2</v>
      </c>
      <c r="N290" s="9">
        <v>9.9999999999999895E-2</v>
      </c>
      <c r="O290" s="9">
        <v>9.9999999999999895E-2</v>
      </c>
      <c r="P290" s="9">
        <v>9.9999999999999895E-2</v>
      </c>
      <c r="Q290" s="9">
        <v>9.9999999999999895E-2</v>
      </c>
      <c r="R290" s="9">
        <v>9.9999999999999895E-2</v>
      </c>
      <c r="S290" s="9">
        <v>9.9999999999999895E-2</v>
      </c>
      <c r="T290" s="9">
        <v>9.9999999999999895E-2</v>
      </c>
      <c r="U290" s="9">
        <v>1</v>
      </c>
      <c r="V290" s="9">
        <v>1</v>
      </c>
      <c r="W290" s="9">
        <v>1</v>
      </c>
      <c r="X290" s="9">
        <v>1</v>
      </c>
      <c r="Y290" s="9">
        <v>1</v>
      </c>
      <c r="Z290" s="9">
        <v>1</v>
      </c>
      <c r="AA290" s="9">
        <v>1</v>
      </c>
      <c r="AB290" s="9">
        <v>1</v>
      </c>
      <c r="AC290" s="4" t="s">
        <v>642</v>
      </c>
      <c r="AD290" s="9" t="s">
        <v>642</v>
      </c>
      <c r="AE290" s="9" t="s">
        <v>642</v>
      </c>
      <c r="AF290" s="7" t="s">
        <v>642</v>
      </c>
      <c r="AG290" s="7" t="s">
        <v>642</v>
      </c>
      <c r="AH290" s="7" t="s">
        <v>642</v>
      </c>
      <c r="AI290" s="7" t="s">
        <v>642</v>
      </c>
      <c r="AJ290" s="7" t="s">
        <v>642</v>
      </c>
      <c r="AK290" s="7" t="s">
        <v>642</v>
      </c>
      <c r="AL290" s="9" t="s">
        <v>642</v>
      </c>
      <c r="AM290" s="9" t="s">
        <v>642</v>
      </c>
    </row>
    <row r="291" spans="1:39">
      <c r="A291" s="4" t="s">
        <v>368</v>
      </c>
      <c r="B291" s="6">
        <v>63</v>
      </c>
      <c r="C291" s="9">
        <v>112.527705004691</v>
      </c>
      <c r="D291" s="9">
        <v>1997.76507059921</v>
      </c>
      <c r="E291" s="7">
        <v>0.47759999999999903</v>
      </c>
      <c r="F291" s="7">
        <v>0.44</v>
      </c>
      <c r="G291" s="7">
        <v>0.3</v>
      </c>
      <c r="H291" s="7">
        <v>2.6098800877032899</v>
      </c>
      <c r="I291" s="7">
        <v>0.45221999999999901</v>
      </c>
      <c r="J291" s="7">
        <v>0.44</v>
      </c>
      <c r="K291" s="7">
        <v>0.3</v>
      </c>
      <c r="L291" s="7">
        <v>2.6098800877032899</v>
      </c>
      <c r="M291" s="9">
        <v>0.1</v>
      </c>
      <c r="N291" s="9">
        <v>0.1</v>
      </c>
      <c r="O291" s="9">
        <v>0.1</v>
      </c>
      <c r="P291" s="9">
        <v>0.1</v>
      </c>
      <c r="Q291" s="9">
        <v>0.1</v>
      </c>
      <c r="R291" s="9">
        <v>0.1</v>
      </c>
      <c r="S291" s="9">
        <v>0.1</v>
      </c>
      <c r="T291" s="9">
        <v>0.1</v>
      </c>
      <c r="U291" s="9">
        <v>1</v>
      </c>
      <c r="V291" s="9">
        <v>1</v>
      </c>
      <c r="W291" s="9">
        <v>1</v>
      </c>
      <c r="X291" s="9">
        <v>1</v>
      </c>
      <c r="Y291" s="9">
        <v>1</v>
      </c>
      <c r="Z291" s="9">
        <v>1</v>
      </c>
      <c r="AA291" s="9">
        <v>1</v>
      </c>
      <c r="AB291" s="9">
        <v>1</v>
      </c>
      <c r="AC291" s="4" t="s">
        <v>368</v>
      </c>
      <c r="AD291" s="9">
        <v>112.527705004691</v>
      </c>
      <c r="AE291" s="9">
        <v>1997.76507059921</v>
      </c>
      <c r="AF291" s="7">
        <v>0.10000000149011599</v>
      </c>
      <c r="AG291" s="7">
        <v>0.10000000149011599</v>
      </c>
      <c r="AH291" s="7">
        <v>0.10000000149011599</v>
      </c>
      <c r="AI291" s="7">
        <v>0.10000000149011599</v>
      </c>
      <c r="AJ291" s="7">
        <v>0.10000000149011599</v>
      </c>
      <c r="AK291" s="7">
        <v>0.10000000149011599</v>
      </c>
      <c r="AL291" s="9">
        <v>0</v>
      </c>
      <c r="AM291" s="9">
        <v>1</v>
      </c>
    </row>
    <row r="292" spans="1:39">
      <c r="A292" s="4" t="s">
        <v>369</v>
      </c>
      <c r="B292" s="6">
        <v>189</v>
      </c>
      <c r="C292" s="9">
        <v>82.700740957646104</v>
      </c>
      <c r="D292" s="9">
        <v>2110.6461231368298</v>
      </c>
      <c r="E292" s="7">
        <v>9.9999999999999895E-2</v>
      </c>
      <c r="F292" s="7">
        <v>0.13800000000000001</v>
      </c>
      <c r="G292" s="7">
        <v>9.9999999999999898E-3</v>
      </c>
      <c r="H292" s="7">
        <v>5.62595911777782E-2</v>
      </c>
      <c r="I292" s="7">
        <v>9.9999999999999895E-2</v>
      </c>
      <c r="J292" s="7">
        <v>0.20300000000000001</v>
      </c>
      <c r="K292" s="7">
        <v>9.9999999999999898E-3</v>
      </c>
      <c r="L292" s="7">
        <v>5.62595911777782E-2</v>
      </c>
      <c r="M292" s="9">
        <v>9.9999999999999895E-2</v>
      </c>
      <c r="N292" s="9">
        <v>9.9999999999999895E-2</v>
      </c>
      <c r="O292" s="9">
        <v>9.9999999999999895E-2</v>
      </c>
      <c r="P292" s="9">
        <v>9.9999999999999895E-2</v>
      </c>
      <c r="Q292" s="9">
        <v>9.9999999999999895E-2</v>
      </c>
      <c r="R292" s="9">
        <v>9.9999999999999895E-2</v>
      </c>
      <c r="S292" s="9">
        <v>9.9999999999999895E-2</v>
      </c>
      <c r="T292" s="9">
        <v>9.9999999999999895E-2</v>
      </c>
      <c r="U292" s="9">
        <v>1</v>
      </c>
      <c r="V292" s="9">
        <v>1</v>
      </c>
      <c r="W292" s="9">
        <v>1</v>
      </c>
      <c r="X292" s="9">
        <v>1</v>
      </c>
      <c r="Y292" s="9">
        <v>1</v>
      </c>
      <c r="Z292" s="9">
        <v>1</v>
      </c>
      <c r="AA292" s="9">
        <v>1</v>
      </c>
      <c r="AB292" s="9">
        <v>1</v>
      </c>
      <c r="AC292" s="4" t="s">
        <v>642</v>
      </c>
      <c r="AD292" s="9" t="s">
        <v>642</v>
      </c>
      <c r="AE292" s="9" t="s">
        <v>642</v>
      </c>
      <c r="AF292" s="7" t="s">
        <v>642</v>
      </c>
      <c r="AG292" s="7" t="s">
        <v>642</v>
      </c>
      <c r="AH292" s="7" t="s">
        <v>642</v>
      </c>
      <c r="AI292" s="7" t="s">
        <v>642</v>
      </c>
      <c r="AJ292" s="7" t="s">
        <v>642</v>
      </c>
      <c r="AK292" s="7" t="s">
        <v>642</v>
      </c>
      <c r="AL292" s="9" t="s">
        <v>642</v>
      </c>
      <c r="AM292" s="9" t="s">
        <v>642</v>
      </c>
    </row>
    <row r="293" spans="1:39">
      <c r="A293" s="4" t="s">
        <v>370</v>
      </c>
      <c r="B293" s="6">
        <v>719</v>
      </c>
      <c r="C293" s="9">
        <v>54.529435628239902</v>
      </c>
      <c r="D293" s="9">
        <v>692.61685545190005</v>
      </c>
      <c r="E293" s="7">
        <v>0.37946999999999997</v>
      </c>
      <c r="F293" s="7">
        <v>0.39600000000000002</v>
      </c>
      <c r="G293" s="7">
        <v>0.39</v>
      </c>
      <c r="H293" s="7">
        <v>0.414538357043435</v>
      </c>
      <c r="I293" s="7">
        <v>0.38896999999999998</v>
      </c>
      <c r="J293" s="7">
        <v>0.38899999999999901</v>
      </c>
      <c r="K293" s="7">
        <v>0.39</v>
      </c>
      <c r="L293" s="7">
        <v>0.414538357043435</v>
      </c>
      <c r="M293" s="9">
        <v>0.1</v>
      </c>
      <c r="N293" s="9">
        <v>0.1</v>
      </c>
      <c r="O293" s="9">
        <v>0.1</v>
      </c>
      <c r="P293" s="9">
        <v>0.1</v>
      </c>
      <c r="Q293" s="9">
        <v>0.1</v>
      </c>
      <c r="R293" s="9">
        <v>0.1</v>
      </c>
      <c r="S293" s="9">
        <v>0.1</v>
      </c>
      <c r="T293" s="9">
        <v>0.1</v>
      </c>
      <c r="U293" s="9">
        <v>1</v>
      </c>
      <c r="V293" s="9">
        <v>1</v>
      </c>
      <c r="W293" s="9">
        <v>1</v>
      </c>
      <c r="X293" s="9">
        <v>1</v>
      </c>
      <c r="Y293" s="9">
        <v>1</v>
      </c>
      <c r="Z293" s="9">
        <v>1</v>
      </c>
      <c r="AA293" s="9">
        <v>1</v>
      </c>
      <c r="AB293" s="9">
        <v>1</v>
      </c>
      <c r="AC293" s="4" t="s">
        <v>642</v>
      </c>
      <c r="AD293" s="9" t="s">
        <v>642</v>
      </c>
      <c r="AE293" s="9" t="s">
        <v>642</v>
      </c>
      <c r="AF293" s="7" t="s">
        <v>642</v>
      </c>
      <c r="AG293" s="7" t="s">
        <v>642</v>
      </c>
      <c r="AH293" s="7" t="s">
        <v>642</v>
      </c>
      <c r="AI293" s="7" t="s">
        <v>642</v>
      </c>
      <c r="AJ293" s="7" t="s">
        <v>642</v>
      </c>
      <c r="AK293" s="7" t="s">
        <v>642</v>
      </c>
      <c r="AL293" s="9" t="s">
        <v>642</v>
      </c>
      <c r="AM293" s="9" t="s">
        <v>642</v>
      </c>
    </row>
    <row r="294" spans="1:39">
      <c r="A294" s="4" t="s">
        <v>371</v>
      </c>
      <c r="B294" s="6">
        <v>720</v>
      </c>
      <c r="C294" s="9">
        <v>53.125424402998199</v>
      </c>
      <c r="D294" s="9">
        <v>674.78351775745102</v>
      </c>
      <c r="E294" s="7">
        <v>0.43323999999999901</v>
      </c>
      <c r="F294" s="7">
        <v>0.24199999999999899</v>
      </c>
      <c r="G294" s="7">
        <v>0.38999999999999901</v>
      </c>
      <c r="H294" s="7">
        <v>0.39849335086441001</v>
      </c>
      <c r="I294" s="7">
        <v>0.423789999999999</v>
      </c>
      <c r="J294" s="7">
        <v>0.23699999999999899</v>
      </c>
      <c r="K294" s="7">
        <v>0.38999999999999901</v>
      </c>
      <c r="L294" s="7">
        <v>0.39849335086441001</v>
      </c>
      <c r="M294" s="9">
        <v>0.1</v>
      </c>
      <c r="N294" s="9">
        <v>0.1</v>
      </c>
      <c r="O294" s="9">
        <v>0.1</v>
      </c>
      <c r="P294" s="9">
        <v>0.1</v>
      </c>
      <c r="Q294" s="9">
        <v>0.1</v>
      </c>
      <c r="R294" s="9">
        <v>0.1</v>
      </c>
      <c r="S294" s="9">
        <v>0.1</v>
      </c>
      <c r="T294" s="9">
        <v>0.1</v>
      </c>
      <c r="U294" s="9">
        <v>1</v>
      </c>
      <c r="V294" s="9">
        <v>1</v>
      </c>
      <c r="W294" s="9">
        <v>1</v>
      </c>
      <c r="X294" s="9">
        <v>1</v>
      </c>
      <c r="Y294" s="9">
        <v>1</v>
      </c>
      <c r="Z294" s="9">
        <v>1</v>
      </c>
      <c r="AA294" s="9">
        <v>1</v>
      </c>
      <c r="AB294" s="9">
        <v>1</v>
      </c>
      <c r="AC294" s="4" t="s">
        <v>642</v>
      </c>
      <c r="AD294" s="9" t="s">
        <v>642</v>
      </c>
      <c r="AE294" s="9" t="s">
        <v>642</v>
      </c>
      <c r="AF294" s="7" t="s">
        <v>642</v>
      </c>
      <c r="AG294" s="7" t="s">
        <v>642</v>
      </c>
      <c r="AH294" s="7" t="s">
        <v>642</v>
      </c>
      <c r="AI294" s="7" t="s">
        <v>642</v>
      </c>
      <c r="AJ294" s="7" t="s">
        <v>642</v>
      </c>
      <c r="AK294" s="7" t="s">
        <v>642</v>
      </c>
      <c r="AL294" s="9" t="s">
        <v>642</v>
      </c>
      <c r="AM294" s="9" t="s">
        <v>642</v>
      </c>
    </row>
    <row r="295" spans="1:39">
      <c r="A295" s="4" t="s">
        <v>372</v>
      </c>
      <c r="B295" s="6">
        <v>98</v>
      </c>
      <c r="C295" s="9">
        <v>36.207365210378299</v>
      </c>
      <c r="D295" s="9">
        <v>456.21281546278101</v>
      </c>
      <c r="E295" s="7">
        <v>4.492</v>
      </c>
      <c r="F295" s="7">
        <v>0.27</v>
      </c>
      <c r="G295" s="7">
        <v>4</v>
      </c>
      <c r="H295" s="7">
        <v>4.2083236467081697</v>
      </c>
      <c r="I295" s="7">
        <v>4.3226000000000004</v>
      </c>
      <c r="J295" s="7">
        <v>0.66400000000000003</v>
      </c>
      <c r="K295" s="7">
        <v>4</v>
      </c>
      <c r="L295" s="7">
        <v>4.2083236467081697</v>
      </c>
      <c r="M295" s="9">
        <v>7.3142573286520796E-2</v>
      </c>
      <c r="N295" s="9">
        <v>0.44656963081463302</v>
      </c>
      <c r="O295" s="9">
        <v>9.7523431048694501E-2</v>
      </c>
      <c r="P295" s="9">
        <v>9.7523431048694501E-2</v>
      </c>
      <c r="Q295" s="9">
        <v>9.7523431048694501E-2</v>
      </c>
      <c r="R295" s="9">
        <v>0.44656963081463302</v>
      </c>
      <c r="S295" s="9">
        <v>9.7523431048694501E-2</v>
      </c>
      <c r="T295" s="9">
        <v>9.7523431048694501E-2</v>
      </c>
      <c r="U295" s="9">
        <v>1</v>
      </c>
      <c r="V295" s="9">
        <v>0.83333333333334303</v>
      </c>
      <c r="W295" s="9">
        <v>1</v>
      </c>
      <c r="X295" s="9">
        <v>1</v>
      </c>
      <c r="Y295" s="9">
        <v>1</v>
      </c>
      <c r="Z295" s="9">
        <v>0.83333333333334303</v>
      </c>
      <c r="AA295" s="9">
        <v>1</v>
      </c>
      <c r="AB295" s="9">
        <v>1</v>
      </c>
      <c r="AC295" s="4" t="s">
        <v>372</v>
      </c>
      <c r="AD295" s="9">
        <v>36.2073652103795</v>
      </c>
      <c r="AE295" s="9">
        <v>456.21281546279499</v>
      </c>
      <c r="AF295" s="7">
        <v>4</v>
      </c>
      <c r="AG295" s="7">
        <v>4</v>
      </c>
      <c r="AH295" s="7">
        <v>4</v>
      </c>
      <c r="AI295" s="7">
        <v>4</v>
      </c>
      <c r="AJ295" s="7">
        <v>4</v>
      </c>
      <c r="AK295" s="7">
        <v>4</v>
      </c>
      <c r="AL295" s="9">
        <v>0.10000000149011599</v>
      </c>
      <c r="AM295" s="9">
        <v>1</v>
      </c>
    </row>
    <row r="296" spans="1:39">
      <c r="A296" s="4" t="s">
        <v>373</v>
      </c>
      <c r="B296" s="6">
        <v>708</v>
      </c>
      <c r="C296" s="9">
        <v>86.890015269214203</v>
      </c>
      <c r="D296" s="9">
        <v>964.12830407231502</v>
      </c>
      <c r="E296" s="7">
        <v>0.83487</v>
      </c>
      <c r="F296" s="7">
        <v>0.78499999999999903</v>
      </c>
      <c r="G296" s="7">
        <v>0.7</v>
      </c>
      <c r="H296" s="7">
        <v>0.70007986837438696</v>
      </c>
      <c r="I296" s="7">
        <v>0.82540999999999998</v>
      </c>
      <c r="J296" s="7">
        <v>0.78499999999999903</v>
      </c>
      <c r="K296" s="7">
        <v>0.7</v>
      </c>
      <c r="L296" s="7">
        <v>0.70007986837438696</v>
      </c>
      <c r="M296" s="9">
        <v>9.9999999999999895E-2</v>
      </c>
      <c r="N296" s="9">
        <v>9.9999999999999895E-2</v>
      </c>
      <c r="O296" s="9">
        <v>9.9999999999999895E-2</v>
      </c>
      <c r="P296" s="9">
        <v>9.9999999999999895E-2</v>
      </c>
      <c r="Q296" s="9">
        <v>9.9999999999999895E-2</v>
      </c>
      <c r="R296" s="9">
        <v>9.9999999999999895E-2</v>
      </c>
      <c r="S296" s="9">
        <v>9.9999999999999895E-2</v>
      </c>
      <c r="T296" s="9">
        <v>9.9999999999999895E-2</v>
      </c>
      <c r="U296" s="9">
        <v>1</v>
      </c>
      <c r="V296" s="9">
        <v>1</v>
      </c>
      <c r="W296" s="9">
        <v>1</v>
      </c>
      <c r="X296" s="9">
        <v>1</v>
      </c>
      <c r="Y296" s="9">
        <v>1</v>
      </c>
      <c r="Z296" s="9">
        <v>1</v>
      </c>
      <c r="AA296" s="9">
        <v>1</v>
      </c>
      <c r="AB296" s="9">
        <v>1</v>
      </c>
      <c r="AC296" s="4" t="s">
        <v>374</v>
      </c>
      <c r="AD296" s="9">
        <v>87.363921059176604</v>
      </c>
      <c r="AE296" s="9">
        <v>1094.83683750777</v>
      </c>
      <c r="AF296" s="7">
        <v>1.29999995231628</v>
      </c>
      <c r="AG296" s="7">
        <v>1.29999995231628</v>
      </c>
      <c r="AH296" s="7">
        <v>1.29999995231628</v>
      </c>
      <c r="AI296" s="7">
        <v>1.29999995231628</v>
      </c>
      <c r="AJ296" s="7">
        <v>1.29999995231628</v>
      </c>
      <c r="AK296" s="7">
        <v>1.29999995231628</v>
      </c>
      <c r="AL296" s="9">
        <v>0</v>
      </c>
      <c r="AM296" s="9">
        <v>1</v>
      </c>
    </row>
    <row r="297" spans="1:39">
      <c r="A297" s="4" t="s">
        <v>375</v>
      </c>
      <c r="B297" s="6">
        <v>695</v>
      </c>
      <c r="C297" s="9">
        <v>103.233692724292</v>
      </c>
      <c r="D297" s="9">
        <v>1430.4480068114201</v>
      </c>
      <c r="E297" s="7">
        <v>9.9999999999999898E-3</v>
      </c>
      <c r="F297" s="7">
        <v>0.33</v>
      </c>
      <c r="G297" s="7">
        <v>9.9999999999999898E-3</v>
      </c>
      <c r="H297" s="7">
        <v>6.1231999999999899E-18</v>
      </c>
      <c r="I297" s="7">
        <v>9.9999999999999895E-2</v>
      </c>
      <c r="J297" s="7">
        <v>0.33400000000000002</v>
      </c>
      <c r="K297" s="7">
        <v>9.9999999999999898E-3</v>
      </c>
      <c r="L297" s="7">
        <v>6.1231999999999899E-18</v>
      </c>
      <c r="M297" s="9">
        <v>0.1</v>
      </c>
      <c r="N297" s="9">
        <v>0.1</v>
      </c>
      <c r="O297" s="9">
        <v>0.1</v>
      </c>
      <c r="P297" s="9">
        <v>0.1</v>
      </c>
      <c r="Q297" s="9">
        <v>0.1</v>
      </c>
      <c r="R297" s="9">
        <v>0.1</v>
      </c>
      <c r="S297" s="9">
        <v>0.1</v>
      </c>
      <c r="T297" s="9">
        <v>0.1</v>
      </c>
      <c r="U297" s="9">
        <v>1</v>
      </c>
      <c r="V297" s="9">
        <v>1</v>
      </c>
      <c r="W297" s="9">
        <v>1</v>
      </c>
      <c r="X297" s="9">
        <v>1</v>
      </c>
      <c r="Y297" s="9">
        <v>1</v>
      </c>
      <c r="Z297" s="9">
        <v>1</v>
      </c>
      <c r="AA297" s="9">
        <v>1</v>
      </c>
      <c r="AB297" s="9">
        <v>1</v>
      </c>
      <c r="AC297" s="4" t="s">
        <v>642</v>
      </c>
      <c r="AD297" s="9" t="s">
        <v>642</v>
      </c>
      <c r="AE297" s="9" t="s">
        <v>642</v>
      </c>
      <c r="AF297" s="7" t="s">
        <v>642</v>
      </c>
      <c r="AG297" s="7" t="s">
        <v>642</v>
      </c>
      <c r="AH297" s="7" t="s">
        <v>642</v>
      </c>
      <c r="AI297" s="7" t="s">
        <v>642</v>
      </c>
      <c r="AJ297" s="7" t="s">
        <v>642</v>
      </c>
      <c r="AK297" s="7" t="s">
        <v>642</v>
      </c>
      <c r="AL297" s="9" t="s">
        <v>642</v>
      </c>
      <c r="AM297" s="9" t="s">
        <v>642</v>
      </c>
    </row>
    <row r="298" spans="1:39">
      <c r="A298" s="4" t="s">
        <v>376</v>
      </c>
      <c r="B298" s="6">
        <v>15</v>
      </c>
      <c r="C298" s="9">
        <v>48.878514516487499</v>
      </c>
      <c r="D298" s="9">
        <v>898.62055579227001</v>
      </c>
      <c r="E298" s="7">
        <v>0.74946999999999897</v>
      </c>
      <c r="F298" s="7">
        <v>1.3039999999999901</v>
      </c>
      <c r="G298" s="7">
        <v>0.59999999999999898</v>
      </c>
      <c r="H298" s="7">
        <v>0.85081966935181597</v>
      </c>
      <c r="I298" s="7">
        <v>0.74946999999999897</v>
      </c>
      <c r="J298" s="7">
        <v>1.38099999999999</v>
      </c>
      <c r="K298" s="7">
        <v>0.59999999999999898</v>
      </c>
      <c r="L298" s="7">
        <v>0.85081966935181597</v>
      </c>
      <c r="M298" s="9">
        <v>0.1</v>
      </c>
      <c r="N298" s="9">
        <v>0.1</v>
      </c>
      <c r="O298" s="9">
        <v>0.1</v>
      </c>
      <c r="P298" s="9">
        <v>0.1</v>
      </c>
      <c r="Q298" s="9">
        <v>0.1</v>
      </c>
      <c r="R298" s="9">
        <v>0.1</v>
      </c>
      <c r="S298" s="9">
        <v>0.1</v>
      </c>
      <c r="T298" s="9">
        <v>0.1</v>
      </c>
      <c r="U298" s="9">
        <v>1</v>
      </c>
      <c r="V298" s="9">
        <v>1</v>
      </c>
      <c r="W298" s="9">
        <v>1</v>
      </c>
      <c r="X298" s="9">
        <v>1</v>
      </c>
      <c r="Y298" s="9">
        <v>1</v>
      </c>
      <c r="Z298" s="9">
        <v>1</v>
      </c>
      <c r="AA298" s="9">
        <v>1</v>
      </c>
      <c r="AB298" s="9">
        <v>1</v>
      </c>
      <c r="AC298" s="4" t="s">
        <v>376</v>
      </c>
      <c r="AD298" s="9">
        <v>48.8785145164901</v>
      </c>
      <c r="AE298" s="9">
        <v>898.62055579231696</v>
      </c>
      <c r="AF298" s="7">
        <v>0.60000002384185702</v>
      </c>
      <c r="AG298" s="7">
        <v>0.60000002384185702</v>
      </c>
      <c r="AH298" s="7">
        <v>0.60000002384185702</v>
      </c>
      <c r="AI298" s="7">
        <v>0.60000002384185702</v>
      </c>
      <c r="AJ298" s="7">
        <v>0.60000002384185702</v>
      </c>
      <c r="AK298" s="7">
        <v>0.60000002384185702</v>
      </c>
      <c r="AL298" s="9">
        <v>0</v>
      </c>
      <c r="AM298" s="9">
        <v>1</v>
      </c>
    </row>
    <row r="299" spans="1:39">
      <c r="A299" s="4" t="s">
        <v>377</v>
      </c>
      <c r="B299" s="6">
        <v>145</v>
      </c>
      <c r="C299" s="9">
        <v>35.121619156465897</v>
      </c>
      <c r="D299" s="9">
        <v>380.53855532283899</v>
      </c>
      <c r="E299" s="7">
        <v>1.2142999999999999</v>
      </c>
      <c r="F299" s="7">
        <v>1.0760000000000001</v>
      </c>
      <c r="G299" s="7">
        <v>1</v>
      </c>
      <c r="H299" s="7">
        <v>0.99114265489723596</v>
      </c>
      <c r="I299" s="7">
        <v>1.1827000000000001</v>
      </c>
      <c r="J299" s="7">
        <v>1.09099999999999</v>
      </c>
      <c r="K299" s="7">
        <v>1</v>
      </c>
      <c r="L299" s="7">
        <v>0.99114265489723596</v>
      </c>
      <c r="M299" s="9">
        <v>9.9999999999999895E-2</v>
      </c>
      <c r="N299" s="9">
        <v>9.9999999999999895E-2</v>
      </c>
      <c r="O299" s="9">
        <v>9.9999999999999895E-2</v>
      </c>
      <c r="P299" s="9">
        <v>9.9999999999999895E-2</v>
      </c>
      <c r="Q299" s="9">
        <v>9.9999999999999895E-2</v>
      </c>
      <c r="R299" s="9">
        <v>9.9999999999999895E-2</v>
      </c>
      <c r="S299" s="9">
        <v>9.9999999999999895E-2</v>
      </c>
      <c r="T299" s="9">
        <v>9.9999999999999895E-2</v>
      </c>
      <c r="U299" s="9">
        <v>1</v>
      </c>
      <c r="V299" s="9">
        <v>1</v>
      </c>
      <c r="W299" s="9">
        <v>1</v>
      </c>
      <c r="X299" s="9">
        <v>1</v>
      </c>
      <c r="Y299" s="9">
        <v>1</v>
      </c>
      <c r="Z299" s="9">
        <v>1</v>
      </c>
      <c r="AA299" s="9">
        <v>1</v>
      </c>
      <c r="AB299" s="9">
        <v>1</v>
      </c>
      <c r="AC299" s="4" t="s">
        <v>377</v>
      </c>
      <c r="AD299" s="9">
        <v>15.9816478160066</v>
      </c>
      <c r="AE299" s="9">
        <v>173.15924828203501</v>
      </c>
      <c r="AF299" s="7">
        <v>1</v>
      </c>
      <c r="AG299" s="7">
        <v>1</v>
      </c>
      <c r="AH299" s="7">
        <v>1</v>
      </c>
      <c r="AI299" s="7">
        <v>1</v>
      </c>
      <c r="AJ299" s="7">
        <v>1</v>
      </c>
      <c r="AK299" s="7">
        <v>1</v>
      </c>
      <c r="AL299" s="9">
        <v>0</v>
      </c>
      <c r="AM299" s="9">
        <v>1</v>
      </c>
    </row>
    <row r="300" spans="1:39">
      <c r="A300" s="4" t="s">
        <v>378</v>
      </c>
      <c r="B300" s="6">
        <v>174</v>
      </c>
      <c r="C300" s="9">
        <v>82.224546463278003</v>
      </c>
      <c r="D300" s="9">
        <v>1880.05758889041</v>
      </c>
      <c r="E300" s="7">
        <v>0.39217000000000002</v>
      </c>
      <c r="F300" s="7">
        <v>2.9999999999999898E-2</v>
      </c>
      <c r="G300" s="7">
        <v>0.39</v>
      </c>
      <c r="H300" s="7">
        <v>0.28471574810939099</v>
      </c>
      <c r="I300" s="7">
        <v>0.40608</v>
      </c>
      <c r="J300" s="7">
        <v>0.128</v>
      </c>
      <c r="K300" s="7">
        <v>0.39</v>
      </c>
      <c r="L300" s="7">
        <v>0.28471574810939099</v>
      </c>
      <c r="M300" s="9">
        <v>9.9999999999999895E-2</v>
      </c>
      <c r="N300" s="9">
        <v>9.9999999999999895E-2</v>
      </c>
      <c r="O300" s="9">
        <v>9.9999999999999895E-2</v>
      </c>
      <c r="P300" s="9">
        <v>9.9999999999999895E-2</v>
      </c>
      <c r="Q300" s="9">
        <v>9.9999999999999895E-2</v>
      </c>
      <c r="R300" s="9">
        <v>9.9999999999999895E-2</v>
      </c>
      <c r="S300" s="9">
        <v>9.9999999999999895E-2</v>
      </c>
      <c r="T300" s="9">
        <v>9.9999999999999895E-2</v>
      </c>
      <c r="U300" s="9">
        <v>1</v>
      </c>
      <c r="V300" s="9">
        <v>1</v>
      </c>
      <c r="W300" s="9">
        <v>1</v>
      </c>
      <c r="X300" s="9">
        <v>1</v>
      </c>
      <c r="Y300" s="9">
        <v>1</v>
      </c>
      <c r="Z300" s="9">
        <v>1</v>
      </c>
      <c r="AA300" s="9">
        <v>1</v>
      </c>
      <c r="AB300" s="9">
        <v>1</v>
      </c>
      <c r="AC300" s="4" t="s">
        <v>642</v>
      </c>
      <c r="AD300" s="9" t="s">
        <v>642</v>
      </c>
      <c r="AE300" s="9" t="s">
        <v>642</v>
      </c>
      <c r="AF300" s="7" t="s">
        <v>642</v>
      </c>
      <c r="AG300" s="7" t="s">
        <v>642</v>
      </c>
      <c r="AH300" s="7" t="s">
        <v>642</v>
      </c>
      <c r="AI300" s="7" t="s">
        <v>642</v>
      </c>
      <c r="AJ300" s="7" t="s">
        <v>642</v>
      </c>
      <c r="AK300" s="7" t="s">
        <v>642</v>
      </c>
      <c r="AL300" s="9" t="s">
        <v>642</v>
      </c>
      <c r="AM300" s="9" t="s">
        <v>642</v>
      </c>
    </row>
    <row r="301" spans="1:39">
      <c r="A301" s="4" t="s">
        <v>379</v>
      </c>
      <c r="B301" s="6">
        <v>887</v>
      </c>
      <c r="C301" s="9">
        <v>36.7238149187286</v>
      </c>
      <c r="D301" s="9">
        <v>623.213963930972</v>
      </c>
      <c r="E301" s="7">
        <v>0.01</v>
      </c>
      <c r="F301" s="7">
        <v>0.57899999999999996</v>
      </c>
      <c r="G301" s="7">
        <v>0.01</v>
      </c>
      <c r="H301" s="7">
        <v>5.6606629449160201E-2</v>
      </c>
      <c r="I301" s="7">
        <v>0.01</v>
      </c>
      <c r="J301" s="7">
        <v>0.57599999999999996</v>
      </c>
      <c r="K301" s="7">
        <v>0.01</v>
      </c>
      <c r="L301" s="7">
        <v>5.6606629449160201E-2</v>
      </c>
      <c r="M301" s="9">
        <v>9.99999999999997E-2</v>
      </c>
      <c r="N301" s="9">
        <v>9.99999999999997E-2</v>
      </c>
      <c r="O301" s="9">
        <v>9.99999999999997E-2</v>
      </c>
      <c r="P301" s="9">
        <v>9.99999999999997E-2</v>
      </c>
      <c r="Q301" s="9">
        <v>9.99999999999997E-2</v>
      </c>
      <c r="R301" s="9">
        <v>9.99999999999997E-2</v>
      </c>
      <c r="S301" s="9">
        <v>9.99999999999997E-2</v>
      </c>
      <c r="T301" s="9">
        <v>9.99999999999997E-2</v>
      </c>
      <c r="U301" s="9">
        <v>1</v>
      </c>
      <c r="V301" s="9">
        <v>1</v>
      </c>
      <c r="W301" s="9">
        <v>1</v>
      </c>
      <c r="X301" s="9">
        <v>1</v>
      </c>
      <c r="Y301" s="9">
        <v>1</v>
      </c>
      <c r="Z301" s="9">
        <v>1</v>
      </c>
      <c r="AA301" s="9">
        <v>1</v>
      </c>
      <c r="AB301" s="9">
        <v>1</v>
      </c>
      <c r="AC301" s="4" t="s">
        <v>642</v>
      </c>
      <c r="AD301" s="9" t="s">
        <v>642</v>
      </c>
      <c r="AE301" s="9" t="s">
        <v>642</v>
      </c>
      <c r="AF301" s="7" t="s">
        <v>642</v>
      </c>
      <c r="AG301" s="7" t="s">
        <v>642</v>
      </c>
      <c r="AH301" s="7" t="s">
        <v>642</v>
      </c>
      <c r="AI301" s="7" t="s">
        <v>642</v>
      </c>
      <c r="AJ301" s="7" t="s">
        <v>642</v>
      </c>
      <c r="AK301" s="7" t="s">
        <v>642</v>
      </c>
      <c r="AL301" s="9" t="s">
        <v>642</v>
      </c>
      <c r="AM301" s="9" t="s">
        <v>642</v>
      </c>
    </row>
    <row r="302" spans="1:39">
      <c r="A302" s="4" t="s">
        <v>380</v>
      </c>
      <c r="B302" s="6">
        <v>886</v>
      </c>
      <c r="C302" s="9">
        <v>46.915010292175097</v>
      </c>
      <c r="D302" s="9">
        <v>796.16155338855594</v>
      </c>
      <c r="E302" s="7">
        <v>0.02</v>
      </c>
      <c r="F302" s="7">
        <v>0.29299999999999998</v>
      </c>
      <c r="G302" s="7">
        <v>0.01</v>
      </c>
      <c r="H302" s="7">
        <v>2.9416685171321299E-2</v>
      </c>
      <c r="I302" s="7">
        <v>0.01</v>
      </c>
      <c r="J302" s="7">
        <v>0.29799999999999999</v>
      </c>
      <c r="K302" s="7">
        <v>0.01</v>
      </c>
      <c r="L302" s="7">
        <v>2.9416685171321299E-2</v>
      </c>
      <c r="M302" s="9">
        <v>9.9999999999999797E-2</v>
      </c>
      <c r="N302" s="9">
        <v>9.9999999999999797E-2</v>
      </c>
      <c r="O302" s="9">
        <v>9.9999999999999797E-2</v>
      </c>
      <c r="P302" s="9">
        <v>9.9999999999999797E-2</v>
      </c>
      <c r="Q302" s="9">
        <v>9.9999999999999797E-2</v>
      </c>
      <c r="R302" s="9">
        <v>9.9999999999999797E-2</v>
      </c>
      <c r="S302" s="9">
        <v>9.9999999999999797E-2</v>
      </c>
      <c r="T302" s="9">
        <v>9.9999999999999797E-2</v>
      </c>
      <c r="U302" s="9">
        <v>1</v>
      </c>
      <c r="V302" s="9">
        <v>1</v>
      </c>
      <c r="W302" s="9">
        <v>1</v>
      </c>
      <c r="X302" s="9">
        <v>1</v>
      </c>
      <c r="Y302" s="9">
        <v>1</v>
      </c>
      <c r="Z302" s="9">
        <v>1</v>
      </c>
      <c r="AA302" s="9">
        <v>1</v>
      </c>
      <c r="AB302" s="9">
        <v>1</v>
      </c>
      <c r="AC302" s="4" t="s">
        <v>642</v>
      </c>
      <c r="AD302" s="9" t="s">
        <v>642</v>
      </c>
      <c r="AE302" s="9" t="s">
        <v>642</v>
      </c>
      <c r="AF302" s="7" t="s">
        <v>642</v>
      </c>
      <c r="AG302" s="7" t="s">
        <v>642</v>
      </c>
      <c r="AH302" s="7" t="s">
        <v>642</v>
      </c>
      <c r="AI302" s="7" t="s">
        <v>642</v>
      </c>
      <c r="AJ302" s="7" t="s">
        <v>642</v>
      </c>
      <c r="AK302" s="7" t="s">
        <v>642</v>
      </c>
      <c r="AL302" s="9" t="s">
        <v>642</v>
      </c>
      <c r="AM302" s="9" t="s">
        <v>642</v>
      </c>
    </row>
    <row r="303" spans="1:39">
      <c r="A303" s="4" t="s">
        <v>381</v>
      </c>
      <c r="B303" s="6">
        <v>19</v>
      </c>
      <c r="C303" s="9">
        <v>88.455544030665095</v>
      </c>
      <c r="D303" s="9">
        <v>2004.8279523373899</v>
      </c>
      <c r="E303" s="7">
        <v>1.8057000000000001</v>
      </c>
      <c r="F303" s="7">
        <v>1.7450000000000001</v>
      </c>
      <c r="G303" s="7">
        <v>1.5</v>
      </c>
      <c r="H303" s="7">
        <v>1.4066214849646299</v>
      </c>
      <c r="I303" s="7" t="s">
        <v>642</v>
      </c>
      <c r="J303" s="7" t="s">
        <v>642</v>
      </c>
      <c r="K303" s="7" t="s">
        <v>642</v>
      </c>
      <c r="L303" s="7" t="s">
        <v>642</v>
      </c>
      <c r="M303" s="9">
        <v>9.99999999999997E-2</v>
      </c>
      <c r="N303" s="9">
        <v>9.99999999999997E-2</v>
      </c>
      <c r="O303" s="9">
        <v>9.99999999999997E-2</v>
      </c>
      <c r="P303" s="9">
        <v>9.99999999999997E-2</v>
      </c>
      <c r="Q303" s="9" t="s">
        <v>642</v>
      </c>
      <c r="R303" s="9" t="s">
        <v>642</v>
      </c>
      <c r="S303" s="9" t="s">
        <v>642</v>
      </c>
      <c r="T303" s="9" t="s">
        <v>642</v>
      </c>
      <c r="U303" s="9">
        <v>1</v>
      </c>
      <c r="V303" s="9">
        <v>1</v>
      </c>
      <c r="W303" s="9">
        <v>1</v>
      </c>
      <c r="X303" s="9">
        <v>1</v>
      </c>
      <c r="Y303" s="9" t="s">
        <v>642</v>
      </c>
      <c r="Z303" s="9" t="s">
        <v>642</v>
      </c>
      <c r="AA303" s="9" t="s">
        <v>642</v>
      </c>
      <c r="AB303" s="9" t="s">
        <v>642</v>
      </c>
      <c r="AC303" s="4" t="s">
        <v>382</v>
      </c>
      <c r="AD303" s="9">
        <v>88.455544030667795</v>
      </c>
      <c r="AE303" s="9">
        <v>2004.8279523374499</v>
      </c>
      <c r="AF303" s="7">
        <v>0.69999998807907104</v>
      </c>
      <c r="AG303" s="7">
        <v>0.69999998807907104</v>
      </c>
      <c r="AH303" s="7">
        <v>0.69999998807907104</v>
      </c>
      <c r="AI303" s="7">
        <v>0.69999998807907104</v>
      </c>
      <c r="AJ303" s="7">
        <v>0.69999998807907104</v>
      </c>
      <c r="AK303" s="7">
        <v>0.69999998807907104</v>
      </c>
      <c r="AL303" s="9">
        <v>0</v>
      </c>
      <c r="AM303" s="9">
        <v>1</v>
      </c>
    </row>
    <row r="304" spans="1:39">
      <c r="A304" s="4" t="s">
        <v>383</v>
      </c>
      <c r="B304" s="6">
        <v>117</v>
      </c>
      <c r="C304" s="9">
        <v>59.447717300186</v>
      </c>
      <c r="D304" s="9">
        <v>925.98303875010401</v>
      </c>
      <c r="E304" s="7">
        <v>2.8429000000000002</v>
      </c>
      <c r="F304" s="7">
        <v>1.724</v>
      </c>
      <c r="G304" s="7">
        <v>1.6</v>
      </c>
      <c r="H304" s="7">
        <v>1.4810788165037201</v>
      </c>
      <c r="I304" s="7">
        <v>2.5266999999999999</v>
      </c>
      <c r="J304" s="7">
        <v>0.623999999999999</v>
      </c>
      <c r="K304" s="7">
        <v>1.6</v>
      </c>
      <c r="L304" s="7">
        <v>1.4810788165037201</v>
      </c>
      <c r="M304" s="9">
        <v>9.9999999999999895E-2</v>
      </c>
      <c r="N304" s="9">
        <v>9.9999999999999895E-2</v>
      </c>
      <c r="O304" s="9">
        <v>9.9999999999999895E-2</v>
      </c>
      <c r="P304" s="9">
        <v>9.9999999999999895E-2</v>
      </c>
      <c r="Q304" s="9">
        <v>9.9999999999999895E-2</v>
      </c>
      <c r="R304" s="9">
        <v>9.9999999999999895E-2</v>
      </c>
      <c r="S304" s="9">
        <v>9.9999999999999895E-2</v>
      </c>
      <c r="T304" s="9">
        <v>9.9999999999999895E-2</v>
      </c>
      <c r="U304" s="9">
        <v>1</v>
      </c>
      <c r="V304" s="9">
        <v>1</v>
      </c>
      <c r="W304" s="9">
        <v>1</v>
      </c>
      <c r="X304" s="9">
        <v>1</v>
      </c>
      <c r="Y304" s="9">
        <v>1</v>
      </c>
      <c r="Z304" s="9">
        <v>1</v>
      </c>
      <c r="AA304" s="9">
        <v>1</v>
      </c>
      <c r="AB304" s="9">
        <v>1</v>
      </c>
      <c r="AC304" s="4" t="s">
        <v>383</v>
      </c>
      <c r="AD304" s="9">
        <v>43.805950447444303</v>
      </c>
      <c r="AE304" s="9">
        <v>682.340196610612</v>
      </c>
      <c r="AF304" s="7">
        <v>1</v>
      </c>
      <c r="AG304" s="7">
        <v>1</v>
      </c>
      <c r="AH304" s="7">
        <v>1</v>
      </c>
      <c r="AI304" s="7">
        <v>1</v>
      </c>
      <c r="AJ304" s="7">
        <v>1</v>
      </c>
      <c r="AK304" s="7">
        <v>1</v>
      </c>
      <c r="AL304" s="9">
        <v>0</v>
      </c>
      <c r="AM304" s="9">
        <v>1</v>
      </c>
    </row>
    <row r="305" spans="1:39">
      <c r="A305" s="4" t="s">
        <v>384</v>
      </c>
      <c r="B305" s="6">
        <v>112</v>
      </c>
      <c r="C305" s="9">
        <v>31.632925051495899</v>
      </c>
      <c r="D305" s="9">
        <v>559.94173053039799</v>
      </c>
      <c r="E305" s="7">
        <v>0.48383999999999999</v>
      </c>
      <c r="F305" s="7">
        <v>1.179</v>
      </c>
      <c r="G305" s="7">
        <v>0.39</v>
      </c>
      <c r="H305" s="7">
        <v>0.245569411138818</v>
      </c>
      <c r="I305" s="7">
        <v>0.442719999999999</v>
      </c>
      <c r="J305" s="7">
        <v>0.99199999999999999</v>
      </c>
      <c r="K305" s="7">
        <v>0.39</v>
      </c>
      <c r="L305" s="7">
        <v>0.245569411138818</v>
      </c>
      <c r="M305" s="9">
        <v>9.9999999999999895E-2</v>
      </c>
      <c r="N305" s="9">
        <v>9.9999999999999895E-2</v>
      </c>
      <c r="O305" s="9">
        <v>9.9999999999999895E-2</v>
      </c>
      <c r="P305" s="9">
        <v>9.9999999999999895E-2</v>
      </c>
      <c r="Q305" s="9">
        <v>9.9999999999999895E-2</v>
      </c>
      <c r="R305" s="9">
        <v>9.9999999999999895E-2</v>
      </c>
      <c r="S305" s="9">
        <v>9.9999999999999895E-2</v>
      </c>
      <c r="T305" s="9">
        <v>9.9999999999999895E-2</v>
      </c>
      <c r="U305" s="9">
        <v>1</v>
      </c>
      <c r="V305" s="9">
        <v>1</v>
      </c>
      <c r="W305" s="9">
        <v>1</v>
      </c>
      <c r="X305" s="9">
        <v>1</v>
      </c>
      <c r="Y305" s="9">
        <v>1</v>
      </c>
      <c r="Z305" s="9">
        <v>1</v>
      </c>
      <c r="AA305" s="9">
        <v>1</v>
      </c>
      <c r="AB305" s="9">
        <v>1</v>
      </c>
      <c r="AC305" s="4" t="s">
        <v>384</v>
      </c>
      <c r="AD305" s="9">
        <v>29.030699431343798</v>
      </c>
      <c r="AE305" s="9">
        <v>513.87913231646496</v>
      </c>
      <c r="AF305" s="7">
        <v>0.5</v>
      </c>
      <c r="AG305" s="7">
        <v>0.5</v>
      </c>
      <c r="AH305" s="7">
        <v>0.5</v>
      </c>
      <c r="AI305" s="7">
        <v>0.5</v>
      </c>
      <c r="AJ305" s="7">
        <v>0.5</v>
      </c>
      <c r="AK305" s="7">
        <v>0.5</v>
      </c>
      <c r="AL305" s="9">
        <v>0</v>
      </c>
      <c r="AM305" s="9">
        <v>1</v>
      </c>
    </row>
    <row r="306" spans="1:39">
      <c r="A306" s="4" t="s">
        <v>385</v>
      </c>
      <c r="B306" s="6">
        <v>696</v>
      </c>
      <c r="C306" s="9">
        <v>30.545795449537</v>
      </c>
      <c r="D306" s="9">
        <v>305.45795449537002</v>
      </c>
      <c r="E306" s="7">
        <v>0.02</v>
      </c>
      <c r="F306" s="7">
        <v>0.56499999999999995</v>
      </c>
      <c r="G306" s="7">
        <v>0.01</v>
      </c>
      <c r="H306" s="7">
        <v>0.74893580213458</v>
      </c>
      <c r="I306" s="7">
        <v>0.01</v>
      </c>
      <c r="J306" s="7">
        <v>0.56699999999999895</v>
      </c>
      <c r="K306" s="7">
        <v>0.01</v>
      </c>
      <c r="L306" s="7">
        <v>0.74893580213458</v>
      </c>
      <c r="M306" s="9">
        <v>0.1</v>
      </c>
      <c r="N306" s="9">
        <v>0.1</v>
      </c>
      <c r="O306" s="9">
        <v>0.1</v>
      </c>
      <c r="P306" s="9">
        <v>0.1</v>
      </c>
      <c r="Q306" s="9">
        <v>0.1</v>
      </c>
      <c r="R306" s="9">
        <v>0.1</v>
      </c>
      <c r="S306" s="9">
        <v>0.1</v>
      </c>
      <c r="T306" s="9">
        <v>0.1</v>
      </c>
      <c r="U306" s="9">
        <v>1</v>
      </c>
      <c r="V306" s="9">
        <v>1</v>
      </c>
      <c r="W306" s="9">
        <v>1</v>
      </c>
      <c r="X306" s="9">
        <v>1</v>
      </c>
      <c r="Y306" s="9">
        <v>1</v>
      </c>
      <c r="Z306" s="9">
        <v>1</v>
      </c>
      <c r="AA306" s="9">
        <v>1</v>
      </c>
      <c r="AB306" s="9">
        <v>1</v>
      </c>
      <c r="AC306" s="4" t="s">
        <v>642</v>
      </c>
      <c r="AD306" s="9" t="s">
        <v>642</v>
      </c>
      <c r="AE306" s="9" t="s">
        <v>642</v>
      </c>
      <c r="AF306" s="7" t="s">
        <v>642</v>
      </c>
      <c r="AG306" s="7" t="s">
        <v>642</v>
      </c>
      <c r="AH306" s="7" t="s">
        <v>642</v>
      </c>
      <c r="AI306" s="7" t="s">
        <v>642</v>
      </c>
      <c r="AJ306" s="7" t="s">
        <v>642</v>
      </c>
      <c r="AK306" s="7" t="s">
        <v>642</v>
      </c>
      <c r="AL306" s="9" t="s">
        <v>642</v>
      </c>
      <c r="AM306" s="9" t="s">
        <v>642</v>
      </c>
    </row>
    <row r="307" spans="1:39">
      <c r="A307" s="4" t="s">
        <v>386</v>
      </c>
      <c r="B307" s="6">
        <v>665</v>
      </c>
      <c r="C307" s="9">
        <v>43.648244381352498</v>
      </c>
      <c r="D307" s="9">
        <v>596.48142934754401</v>
      </c>
      <c r="E307" s="7">
        <v>1.4958</v>
      </c>
      <c r="F307" s="7">
        <v>1.054</v>
      </c>
      <c r="G307" s="7">
        <v>1</v>
      </c>
      <c r="H307" s="7">
        <v>4.0062706192266901</v>
      </c>
      <c r="I307" s="7">
        <v>1.4104000000000001</v>
      </c>
      <c r="J307" s="7">
        <v>1.117</v>
      </c>
      <c r="K307" s="7">
        <v>1</v>
      </c>
      <c r="L307" s="7">
        <v>4.0062706192266901</v>
      </c>
      <c r="M307" s="9">
        <v>6.1212279470801399E-3</v>
      </c>
      <c r="N307" s="9">
        <v>6.1212279470801399E-3</v>
      </c>
      <c r="O307" s="9">
        <v>6.1212279470801399E-3</v>
      </c>
      <c r="P307" s="9">
        <v>6.1212279470801399E-3</v>
      </c>
      <c r="Q307" s="9">
        <v>6.1212279470801399E-3</v>
      </c>
      <c r="R307" s="9">
        <v>6.1212279470801399E-3</v>
      </c>
      <c r="S307" s="9">
        <v>6.1212279470801399E-3</v>
      </c>
      <c r="T307" s="9">
        <v>6.1212279470801399E-3</v>
      </c>
      <c r="U307" s="9">
        <v>1</v>
      </c>
      <c r="V307" s="9">
        <v>1</v>
      </c>
      <c r="W307" s="9">
        <v>1</v>
      </c>
      <c r="X307" s="9">
        <v>1</v>
      </c>
      <c r="Y307" s="9">
        <v>1</v>
      </c>
      <c r="Z307" s="9">
        <v>1</v>
      </c>
      <c r="AA307" s="9">
        <v>1</v>
      </c>
      <c r="AB307" s="9">
        <v>1</v>
      </c>
      <c r="AC307" s="4" t="s">
        <v>387</v>
      </c>
      <c r="AD307" s="9">
        <v>29.589801902536699</v>
      </c>
      <c r="AE307" s="9">
        <v>295.89801902536698</v>
      </c>
      <c r="AF307" s="7">
        <v>1</v>
      </c>
      <c r="AG307" s="7">
        <v>1</v>
      </c>
      <c r="AH307" s="7">
        <v>1</v>
      </c>
      <c r="AI307" s="7">
        <v>1</v>
      </c>
      <c r="AJ307" s="7">
        <v>1</v>
      </c>
      <c r="AK307" s="7">
        <v>1</v>
      </c>
      <c r="AL307" s="9">
        <v>0</v>
      </c>
      <c r="AM307" s="9">
        <v>1</v>
      </c>
    </row>
    <row r="308" spans="1:39">
      <c r="A308" s="4" t="s">
        <v>388</v>
      </c>
      <c r="B308" s="6">
        <v>321</v>
      </c>
      <c r="C308" s="9">
        <v>58.911199461171201</v>
      </c>
      <c r="D308" s="9">
        <v>999.74041959896897</v>
      </c>
      <c r="E308" s="7">
        <v>0.74946999999999897</v>
      </c>
      <c r="F308" s="7">
        <v>0.72699999999999898</v>
      </c>
      <c r="G308" s="7">
        <v>0.59999999999999898</v>
      </c>
      <c r="H308" s="7">
        <v>2.5304525738242201</v>
      </c>
      <c r="I308" s="7">
        <v>0.73999999999999899</v>
      </c>
      <c r="J308" s="7">
        <v>0.72899999999999898</v>
      </c>
      <c r="K308" s="7">
        <v>0.59999999999999898</v>
      </c>
      <c r="L308" s="7">
        <v>2.5304525738242201</v>
      </c>
      <c r="M308" s="9">
        <v>0.1</v>
      </c>
      <c r="N308" s="9">
        <v>0.1</v>
      </c>
      <c r="O308" s="9">
        <v>0.1</v>
      </c>
      <c r="P308" s="9">
        <v>0.1</v>
      </c>
      <c r="Q308" s="9">
        <v>0.1</v>
      </c>
      <c r="R308" s="9">
        <v>0.1</v>
      </c>
      <c r="S308" s="9">
        <v>0.1</v>
      </c>
      <c r="T308" s="9">
        <v>0.1</v>
      </c>
      <c r="U308" s="9">
        <v>1</v>
      </c>
      <c r="V308" s="9">
        <v>1</v>
      </c>
      <c r="W308" s="9">
        <v>1</v>
      </c>
      <c r="X308" s="9">
        <v>1</v>
      </c>
      <c r="Y308" s="9">
        <v>1</v>
      </c>
      <c r="Z308" s="9">
        <v>1</v>
      </c>
      <c r="AA308" s="9">
        <v>1</v>
      </c>
      <c r="AB308" s="9">
        <v>1</v>
      </c>
      <c r="AC308" s="4" t="s">
        <v>388</v>
      </c>
      <c r="AD308" s="9">
        <v>51.325746199529597</v>
      </c>
      <c r="AE308" s="9">
        <v>871.01304185069705</v>
      </c>
      <c r="AF308" s="7">
        <v>0.60000002384185702</v>
      </c>
      <c r="AG308" s="7">
        <v>0.60000002384185702</v>
      </c>
      <c r="AH308" s="7">
        <v>0.60000002384185702</v>
      </c>
      <c r="AI308" s="7">
        <v>0.60000002384185702</v>
      </c>
      <c r="AJ308" s="7">
        <v>0.60000002384185702</v>
      </c>
      <c r="AK308" s="7">
        <v>0.60000002384185702</v>
      </c>
      <c r="AL308" s="9">
        <v>0</v>
      </c>
      <c r="AM308" s="9">
        <v>1</v>
      </c>
    </row>
    <row r="309" spans="1:39">
      <c r="A309" s="4" t="s">
        <v>389</v>
      </c>
      <c r="B309" s="6">
        <v>44</v>
      </c>
      <c r="C309" s="9">
        <v>110.72490543514699</v>
      </c>
      <c r="D309" s="9">
        <v>1439.4237706569099</v>
      </c>
      <c r="E309" s="7">
        <v>0.39216999999999902</v>
      </c>
      <c r="F309" s="7">
        <v>0.88299999999999901</v>
      </c>
      <c r="G309" s="7">
        <v>0.69999999999999896</v>
      </c>
      <c r="H309" s="7">
        <v>0.64741168664944004</v>
      </c>
      <c r="I309" s="7">
        <v>0.40161999999999998</v>
      </c>
      <c r="J309" s="7">
        <v>0.85699999999999898</v>
      </c>
      <c r="K309" s="7">
        <v>0.69999999999999896</v>
      </c>
      <c r="L309" s="7">
        <v>0.64741168664944004</v>
      </c>
      <c r="M309" s="9">
        <v>9.9999999999999895E-2</v>
      </c>
      <c r="N309" s="9">
        <v>9.9999999999999895E-2</v>
      </c>
      <c r="O309" s="9">
        <v>9.9999999999999895E-2</v>
      </c>
      <c r="P309" s="9">
        <v>9.9999999999999895E-2</v>
      </c>
      <c r="Q309" s="9">
        <v>9.9999999999999895E-2</v>
      </c>
      <c r="R309" s="9">
        <v>9.9999999999999895E-2</v>
      </c>
      <c r="S309" s="9">
        <v>9.9999999999999895E-2</v>
      </c>
      <c r="T309" s="9">
        <v>9.9999999999999895E-2</v>
      </c>
      <c r="U309" s="9">
        <v>1</v>
      </c>
      <c r="V309" s="9">
        <v>1</v>
      </c>
      <c r="W309" s="9">
        <v>1</v>
      </c>
      <c r="X309" s="9">
        <v>1</v>
      </c>
      <c r="Y309" s="9">
        <v>1</v>
      </c>
      <c r="Z309" s="9">
        <v>1</v>
      </c>
      <c r="AA309" s="9">
        <v>1</v>
      </c>
      <c r="AB309" s="9">
        <v>1</v>
      </c>
      <c r="AC309" s="4" t="s">
        <v>389</v>
      </c>
      <c r="AD309" s="9">
        <v>110.724905435146</v>
      </c>
      <c r="AE309" s="9">
        <v>1439.4237706569099</v>
      </c>
      <c r="AF309" s="7">
        <v>1</v>
      </c>
      <c r="AG309" s="7">
        <v>1</v>
      </c>
      <c r="AH309" s="7">
        <v>1</v>
      </c>
      <c r="AI309" s="7">
        <v>1</v>
      </c>
      <c r="AJ309" s="7">
        <v>1</v>
      </c>
      <c r="AK309" s="7">
        <v>1</v>
      </c>
      <c r="AL309" s="9">
        <v>0</v>
      </c>
      <c r="AM309" s="9">
        <v>1</v>
      </c>
    </row>
    <row r="310" spans="1:39">
      <c r="A310" s="4" t="s">
        <v>390</v>
      </c>
      <c r="B310" s="6">
        <v>253</v>
      </c>
      <c r="C310" s="9">
        <v>63.404192724903403</v>
      </c>
      <c r="D310" s="9">
        <v>958.35644184684998</v>
      </c>
      <c r="E310" s="7">
        <v>0.23086999999999999</v>
      </c>
      <c r="F310" s="7">
        <v>1.5469999999999999</v>
      </c>
      <c r="G310" s="7">
        <v>0.38999999999999901</v>
      </c>
      <c r="H310" s="7">
        <v>1.15818586660218</v>
      </c>
      <c r="I310" s="7">
        <v>0.27202999999999999</v>
      </c>
      <c r="J310" s="7">
        <v>1.504</v>
      </c>
      <c r="K310" s="7">
        <v>0.38999999999999901</v>
      </c>
      <c r="L310" s="7">
        <v>1.15818586660218</v>
      </c>
      <c r="M310" s="9">
        <v>9.9999999999999895E-2</v>
      </c>
      <c r="N310" s="9">
        <v>9.9999999999999895E-2</v>
      </c>
      <c r="O310" s="9">
        <v>9.9999999999999895E-2</v>
      </c>
      <c r="P310" s="9">
        <v>9.9999999999999895E-2</v>
      </c>
      <c r="Q310" s="9">
        <v>9.9999999999999895E-2</v>
      </c>
      <c r="R310" s="9">
        <v>9.9999999999999895E-2</v>
      </c>
      <c r="S310" s="9">
        <v>9.9999999999999895E-2</v>
      </c>
      <c r="T310" s="9">
        <v>9.9999999999999895E-2</v>
      </c>
      <c r="U310" s="9">
        <v>1</v>
      </c>
      <c r="V310" s="9">
        <v>1</v>
      </c>
      <c r="W310" s="9">
        <v>1</v>
      </c>
      <c r="X310" s="9">
        <v>1</v>
      </c>
      <c r="Y310" s="9">
        <v>1</v>
      </c>
      <c r="Z310" s="9">
        <v>1</v>
      </c>
      <c r="AA310" s="9">
        <v>1</v>
      </c>
      <c r="AB310" s="9">
        <v>1</v>
      </c>
      <c r="AC310" s="4" t="s">
        <v>390</v>
      </c>
      <c r="AD310" s="9">
        <v>63.404192724903098</v>
      </c>
      <c r="AE310" s="9">
        <v>958.35644184684497</v>
      </c>
      <c r="AF310" s="7">
        <v>2</v>
      </c>
      <c r="AG310" s="7">
        <v>2</v>
      </c>
      <c r="AH310" s="7">
        <v>2</v>
      </c>
      <c r="AI310" s="7">
        <v>2</v>
      </c>
      <c r="AJ310" s="7">
        <v>2</v>
      </c>
      <c r="AK310" s="7">
        <v>2</v>
      </c>
      <c r="AL310" s="9">
        <v>0</v>
      </c>
      <c r="AM310" s="9">
        <v>1</v>
      </c>
    </row>
    <row r="311" spans="1:39">
      <c r="A311" s="4" t="s">
        <v>391</v>
      </c>
      <c r="B311" s="6">
        <v>254</v>
      </c>
      <c r="C311" s="9">
        <v>45.937264265482803</v>
      </c>
      <c r="D311" s="9">
        <v>694.34324825580597</v>
      </c>
      <c r="E311" s="7">
        <v>0.102959999999999</v>
      </c>
      <c r="F311" s="7">
        <v>0.80100000000000005</v>
      </c>
      <c r="G311" s="7">
        <v>0.01</v>
      </c>
      <c r="H311" s="7">
        <v>1.5211999999999899</v>
      </c>
      <c r="I311" s="7">
        <v>0.102959999999999</v>
      </c>
      <c r="J311" s="7">
        <v>0.72999999999999898</v>
      </c>
      <c r="K311" s="7">
        <v>0.01</v>
      </c>
      <c r="L311" s="7">
        <v>1.5211999999999899</v>
      </c>
      <c r="M311" s="9">
        <v>0.1</v>
      </c>
      <c r="N311" s="9">
        <v>0.1</v>
      </c>
      <c r="O311" s="9">
        <v>0.1</v>
      </c>
      <c r="P311" s="9">
        <v>0.1</v>
      </c>
      <c r="Q311" s="9">
        <v>0.1</v>
      </c>
      <c r="R311" s="9">
        <v>0.1</v>
      </c>
      <c r="S311" s="9">
        <v>0.1</v>
      </c>
      <c r="T311" s="9">
        <v>0.1</v>
      </c>
      <c r="U311" s="9">
        <v>1</v>
      </c>
      <c r="V311" s="9">
        <v>1</v>
      </c>
      <c r="W311" s="9">
        <v>1</v>
      </c>
      <c r="X311" s="9">
        <v>1</v>
      </c>
      <c r="Y311" s="9">
        <v>1</v>
      </c>
      <c r="Z311" s="9">
        <v>1</v>
      </c>
      <c r="AA311" s="9">
        <v>1</v>
      </c>
      <c r="AB311" s="9">
        <v>1</v>
      </c>
      <c r="AC311" s="4" t="s">
        <v>642</v>
      </c>
      <c r="AD311" s="9" t="s">
        <v>642</v>
      </c>
      <c r="AE311" s="9" t="s">
        <v>642</v>
      </c>
      <c r="AF311" s="7" t="s">
        <v>642</v>
      </c>
      <c r="AG311" s="7" t="s">
        <v>642</v>
      </c>
      <c r="AH311" s="7" t="s">
        <v>642</v>
      </c>
      <c r="AI311" s="7" t="s">
        <v>642</v>
      </c>
      <c r="AJ311" s="7" t="s">
        <v>642</v>
      </c>
      <c r="AK311" s="7" t="s">
        <v>642</v>
      </c>
      <c r="AL311" s="9" t="s">
        <v>642</v>
      </c>
      <c r="AM311" s="9" t="s">
        <v>642</v>
      </c>
    </row>
    <row r="312" spans="1:39">
      <c r="A312" s="4" t="s">
        <v>392</v>
      </c>
      <c r="B312" s="6">
        <v>236</v>
      </c>
      <c r="C312" s="9">
        <v>46.2642195770269</v>
      </c>
      <c r="D312" s="9">
        <v>610.49357249069703</v>
      </c>
      <c r="E312" s="7">
        <v>3.5090999999999899</v>
      </c>
      <c r="F312" s="7">
        <v>4.5780000000000003</v>
      </c>
      <c r="G312" s="7">
        <v>2.5</v>
      </c>
      <c r="H312" s="7">
        <v>2.6633816238436698</v>
      </c>
      <c r="I312" s="7" t="s">
        <v>642</v>
      </c>
      <c r="J312" s="7" t="s">
        <v>642</v>
      </c>
      <c r="K312" s="7" t="s">
        <v>642</v>
      </c>
      <c r="L312" s="7" t="s">
        <v>642</v>
      </c>
      <c r="M312" s="9">
        <v>9.9999999999999797E-2</v>
      </c>
      <c r="N312" s="9">
        <v>9.9999999999999797E-2</v>
      </c>
      <c r="O312" s="9">
        <v>9.9999999999999797E-2</v>
      </c>
      <c r="P312" s="9">
        <v>9.9999999999999797E-2</v>
      </c>
      <c r="Q312" s="9" t="s">
        <v>642</v>
      </c>
      <c r="R312" s="9" t="s">
        <v>642</v>
      </c>
      <c r="S312" s="9" t="s">
        <v>642</v>
      </c>
      <c r="T312" s="9" t="s">
        <v>642</v>
      </c>
      <c r="U312" s="9">
        <v>1</v>
      </c>
      <c r="V312" s="9">
        <v>1</v>
      </c>
      <c r="W312" s="9">
        <v>1</v>
      </c>
      <c r="X312" s="9">
        <v>1</v>
      </c>
      <c r="Y312" s="9" t="s">
        <v>642</v>
      </c>
      <c r="Z312" s="9" t="s">
        <v>642</v>
      </c>
      <c r="AA312" s="9" t="s">
        <v>642</v>
      </c>
      <c r="AB312" s="9" t="s">
        <v>642</v>
      </c>
      <c r="AC312" s="4" t="s">
        <v>393</v>
      </c>
      <c r="AD312" s="9">
        <v>46.264219577029003</v>
      </c>
      <c r="AE312" s="9">
        <v>675.33706619134296</v>
      </c>
      <c r="AF312" s="7">
        <v>2.5</v>
      </c>
      <c r="AG312" s="7">
        <v>2.5</v>
      </c>
      <c r="AH312" s="7">
        <v>2.5</v>
      </c>
      <c r="AI312" s="7">
        <v>2.5</v>
      </c>
      <c r="AJ312" s="7">
        <v>2.5</v>
      </c>
      <c r="AK312" s="7">
        <v>2.5</v>
      </c>
      <c r="AL312" s="9">
        <v>0</v>
      </c>
      <c r="AM312" s="9">
        <v>1</v>
      </c>
    </row>
    <row r="313" spans="1:39">
      <c r="A313" s="4" t="s">
        <v>394</v>
      </c>
      <c r="B313" s="6">
        <v>697</v>
      </c>
      <c r="C313" s="9">
        <v>17.749723624283401</v>
      </c>
      <c r="D313" s="9">
        <v>302.29918156490999</v>
      </c>
      <c r="E313" s="7">
        <v>0.1</v>
      </c>
      <c r="F313" s="7">
        <v>1.4999999999999999E-2</v>
      </c>
      <c r="G313" s="7">
        <v>0.01</v>
      </c>
      <c r="H313" s="7">
        <v>4.4630695150065798E-9</v>
      </c>
      <c r="I313" s="7">
        <v>0.1</v>
      </c>
      <c r="J313" s="7">
        <v>1.6E-2</v>
      </c>
      <c r="K313" s="7">
        <v>0.01</v>
      </c>
      <c r="L313" s="7">
        <v>4.4630695150065798E-9</v>
      </c>
      <c r="M313" s="9">
        <v>0.1</v>
      </c>
      <c r="N313" s="9">
        <v>0.1</v>
      </c>
      <c r="O313" s="9">
        <v>0.1</v>
      </c>
      <c r="P313" s="9">
        <v>0.1</v>
      </c>
      <c r="Q313" s="9">
        <v>0.1</v>
      </c>
      <c r="R313" s="9">
        <v>0.1</v>
      </c>
      <c r="S313" s="9">
        <v>0.1</v>
      </c>
      <c r="T313" s="9">
        <v>0.1</v>
      </c>
      <c r="U313" s="9">
        <v>1</v>
      </c>
      <c r="V313" s="9">
        <v>1</v>
      </c>
      <c r="W313" s="9">
        <v>1</v>
      </c>
      <c r="X313" s="9">
        <v>1</v>
      </c>
      <c r="Y313" s="9">
        <v>1</v>
      </c>
      <c r="Z313" s="9">
        <v>1</v>
      </c>
      <c r="AA313" s="9">
        <v>1</v>
      </c>
      <c r="AB313" s="9">
        <v>1</v>
      </c>
      <c r="AC313" s="4" t="s">
        <v>642</v>
      </c>
      <c r="AD313" s="9" t="s">
        <v>642</v>
      </c>
      <c r="AE313" s="9" t="s">
        <v>642</v>
      </c>
      <c r="AF313" s="7" t="s">
        <v>642</v>
      </c>
      <c r="AG313" s="7" t="s">
        <v>642</v>
      </c>
      <c r="AH313" s="7" t="s">
        <v>642</v>
      </c>
      <c r="AI313" s="7" t="s">
        <v>642</v>
      </c>
      <c r="AJ313" s="7" t="s">
        <v>642</v>
      </c>
      <c r="AK313" s="7" t="s">
        <v>642</v>
      </c>
      <c r="AL313" s="9" t="s">
        <v>642</v>
      </c>
      <c r="AM313" s="9" t="s">
        <v>642</v>
      </c>
    </row>
    <row r="314" spans="1:39">
      <c r="A314" s="4" t="s">
        <v>395</v>
      </c>
      <c r="B314" s="6">
        <v>206</v>
      </c>
      <c r="C314" s="9">
        <v>17.586077367760399</v>
      </c>
      <c r="D314" s="9">
        <v>233.89483234549101</v>
      </c>
      <c r="E314" s="7">
        <v>0.01</v>
      </c>
      <c r="F314" s="7">
        <v>0.36099999999999999</v>
      </c>
      <c r="G314" s="7">
        <v>0.01</v>
      </c>
      <c r="H314" s="7">
        <v>6.1231999999999999E-18</v>
      </c>
      <c r="I314" s="7">
        <v>0.01</v>
      </c>
      <c r="J314" s="7">
        <v>0.42699999999999999</v>
      </c>
      <c r="K314" s="7">
        <v>0.01</v>
      </c>
      <c r="L314" s="7">
        <v>6.1231999999999999E-18</v>
      </c>
      <c r="M314" s="9">
        <v>9.9999999999999895E-2</v>
      </c>
      <c r="N314" s="9">
        <v>9.9999999999999895E-2</v>
      </c>
      <c r="O314" s="9">
        <v>9.9999999999999895E-2</v>
      </c>
      <c r="P314" s="9">
        <v>9.9999999999999895E-2</v>
      </c>
      <c r="Q314" s="9">
        <v>9.9999999999999895E-2</v>
      </c>
      <c r="R314" s="9">
        <v>9.9999999999999895E-2</v>
      </c>
      <c r="S314" s="9">
        <v>9.9999999999999895E-2</v>
      </c>
      <c r="T314" s="9">
        <v>9.9999999999999895E-2</v>
      </c>
      <c r="U314" s="9">
        <v>1</v>
      </c>
      <c r="V314" s="9">
        <v>1</v>
      </c>
      <c r="W314" s="9">
        <v>1</v>
      </c>
      <c r="X314" s="9">
        <v>1</v>
      </c>
      <c r="Y314" s="9">
        <v>1</v>
      </c>
      <c r="Z314" s="9">
        <v>1</v>
      </c>
      <c r="AA314" s="9">
        <v>1</v>
      </c>
      <c r="AB314" s="9">
        <v>1</v>
      </c>
      <c r="AC314" s="4" t="s">
        <v>642</v>
      </c>
      <c r="AD314" s="9" t="s">
        <v>642</v>
      </c>
      <c r="AE314" s="9" t="s">
        <v>642</v>
      </c>
      <c r="AF314" s="7" t="s">
        <v>642</v>
      </c>
      <c r="AG314" s="7" t="s">
        <v>642</v>
      </c>
      <c r="AH314" s="7" t="s">
        <v>642</v>
      </c>
      <c r="AI314" s="7" t="s">
        <v>642</v>
      </c>
      <c r="AJ314" s="7" t="s">
        <v>642</v>
      </c>
      <c r="AK314" s="7" t="s">
        <v>642</v>
      </c>
      <c r="AL314" s="9" t="s">
        <v>642</v>
      </c>
      <c r="AM314" s="9" t="s">
        <v>642</v>
      </c>
    </row>
    <row r="315" spans="1:39">
      <c r="A315" s="4" t="s">
        <v>396</v>
      </c>
      <c r="B315" s="6">
        <v>715</v>
      </c>
      <c r="C315" s="9">
        <v>90.493093347884098</v>
      </c>
      <c r="D315" s="9">
        <v>2135.63703753044</v>
      </c>
      <c r="E315" s="7">
        <v>0.10296</v>
      </c>
      <c r="F315" s="7">
        <v>0.2</v>
      </c>
      <c r="G315" s="7">
        <v>0.1</v>
      </c>
      <c r="H315" s="7">
        <v>0.11392810075625499</v>
      </c>
      <c r="I315" s="7" t="s">
        <v>642</v>
      </c>
      <c r="J315" s="7" t="s">
        <v>642</v>
      </c>
      <c r="K315" s="7" t="s">
        <v>642</v>
      </c>
      <c r="L315" s="7" t="s">
        <v>642</v>
      </c>
      <c r="M315" s="9">
        <v>9.99999999999997E-2</v>
      </c>
      <c r="N315" s="9">
        <v>9.99999999999997E-2</v>
      </c>
      <c r="O315" s="9">
        <v>9.99999999999997E-2</v>
      </c>
      <c r="P315" s="9">
        <v>9.99999999999997E-2</v>
      </c>
      <c r="Q315" s="9" t="s">
        <v>642</v>
      </c>
      <c r="R315" s="9" t="s">
        <v>642</v>
      </c>
      <c r="S315" s="9" t="s">
        <v>642</v>
      </c>
      <c r="T315" s="9" t="s">
        <v>642</v>
      </c>
      <c r="U315" s="9">
        <v>1</v>
      </c>
      <c r="V315" s="9">
        <v>1</v>
      </c>
      <c r="W315" s="9">
        <v>1</v>
      </c>
      <c r="X315" s="9">
        <v>1</v>
      </c>
      <c r="Y315" s="9" t="s">
        <v>642</v>
      </c>
      <c r="Z315" s="9" t="s">
        <v>642</v>
      </c>
      <c r="AA315" s="9" t="s">
        <v>642</v>
      </c>
      <c r="AB315" s="9" t="s">
        <v>642</v>
      </c>
      <c r="AC315" s="4" t="s">
        <v>397</v>
      </c>
      <c r="AD315" s="9">
        <v>57.9118653726497</v>
      </c>
      <c r="AE315" s="9">
        <v>694.942384471796</v>
      </c>
      <c r="AF315" s="7">
        <v>0.10000000149011599</v>
      </c>
      <c r="AG315" s="7">
        <v>0.10000000149011599</v>
      </c>
      <c r="AH315" s="7">
        <v>0.10000000149011599</v>
      </c>
      <c r="AI315" s="7">
        <v>0.10000000149011599</v>
      </c>
      <c r="AJ315" s="7">
        <v>0.10000000149011599</v>
      </c>
      <c r="AK315" s="7">
        <v>0.10000000149011599</v>
      </c>
      <c r="AL315" s="9">
        <v>0</v>
      </c>
      <c r="AM315" s="9">
        <v>1</v>
      </c>
    </row>
    <row r="316" spans="1:39">
      <c r="A316" s="4" t="s">
        <v>398</v>
      </c>
      <c r="B316" s="6">
        <v>222</v>
      </c>
      <c r="C316" s="9">
        <v>64.768258298622897</v>
      </c>
      <c r="D316" s="9">
        <v>1006.9767774813899</v>
      </c>
      <c r="E316" s="7" t="s">
        <v>642</v>
      </c>
      <c r="F316" s="7" t="s">
        <v>642</v>
      </c>
      <c r="G316" s="7" t="s">
        <v>642</v>
      </c>
      <c r="H316" s="7" t="s">
        <v>642</v>
      </c>
      <c r="I316" s="7">
        <v>0.47381000000000001</v>
      </c>
      <c r="J316" s="7">
        <v>0.80099999999999905</v>
      </c>
      <c r="K316" s="7">
        <v>0.39</v>
      </c>
      <c r="L316" s="7">
        <v>2.9687857686217098</v>
      </c>
      <c r="M316" s="9" t="s">
        <v>642</v>
      </c>
      <c r="N316" s="9" t="s">
        <v>642</v>
      </c>
      <c r="O316" s="9" t="s">
        <v>642</v>
      </c>
      <c r="P316" s="9" t="s">
        <v>642</v>
      </c>
      <c r="Q316" s="9">
        <v>0.1</v>
      </c>
      <c r="R316" s="9">
        <v>0.1</v>
      </c>
      <c r="S316" s="9">
        <v>0.1</v>
      </c>
      <c r="T316" s="9">
        <v>0.1</v>
      </c>
      <c r="U316" s="9" t="s">
        <v>642</v>
      </c>
      <c r="V316" s="9" t="s">
        <v>642</v>
      </c>
      <c r="W316" s="9" t="s">
        <v>642</v>
      </c>
      <c r="X316" s="9" t="s">
        <v>642</v>
      </c>
      <c r="Y316" s="9">
        <v>1</v>
      </c>
      <c r="Z316" s="9">
        <v>1</v>
      </c>
      <c r="AA316" s="9">
        <v>1</v>
      </c>
      <c r="AB316" s="9">
        <v>1</v>
      </c>
      <c r="AC316" s="4" t="s">
        <v>399</v>
      </c>
      <c r="AD316" s="9">
        <v>64.768258298623195</v>
      </c>
      <c r="AE316" s="9">
        <v>1006.9767774813899</v>
      </c>
      <c r="AF316" s="7" t="s">
        <v>642</v>
      </c>
      <c r="AG316" s="7" t="s">
        <v>642</v>
      </c>
      <c r="AH316" s="7" t="s">
        <v>642</v>
      </c>
      <c r="AI316" s="7">
        <v>3</v>
      </c>
      <c r="AJ316" s="7">
        <v>3</v>
      </c>
      <c r="AK316" s="7">
        <v>3</v>
      </c>
      <c r="AL316" s="9">
        <v>0</v>
      </c>
      <c r="AM316" s="9">
        <v>1</v>
      </c>
    </row>
    <row r="317" spans="1:39">
      <c r="A317" s="4" t="s">
        <v>400</v>
      </c>
      <c r="B317" s="6">
        <v>171</v>
      </c>
      <c r="C317" s="9">
        <v>61.016286072491297</v>
      </c>
      <c r="D317" s="9">
        <v>805.41496451895205</v>
      </c>
      <c r="E317" s="7" t="s">
        <v>642</v>
      </c>
      <c r="F317" s="7" t="s">
        <v>642</v>
      </c>
      <c r="G317" s="7" t="s">
        <v>642</v>
      </c>
      <c r="H317" s="7" t="s">
        <v>642</v>
      </c>
      <c r="I317" s="7">
        <v>23.96</v>
      </c>
      <c r="J317" s="7">
        <v>19.158999999999999</v>
      </c>
      <c r="K317" s="7">
        <v>23</v>
      </c>
      <c r="L317" s="7">
        <v>25.174566606153199</v>
      </c>
      <c r="M317" s="9" t="s">
        <v>642</v>
      </c>
      <c r="N317" s="9" t="s">
        <v>642</v>
      </c>
      <c r="O317" s="9" t="s">
        <v>642</v>
      </c>
      <c r="P317" s="9" t="s">
        <v>642</v>
      </c>
      <c r="Q317" s="9">
        <v>0.9</v>
      </c>
      <c r="R317" s="9">
        <v>0.9</v>
      </c>
      <c r="S317" s="9">
        <v>0.9</v>
      </c>
      <c r="T317" s="9">
        <v>0.9</v>
      </c>
      <c r="U317" s="9" t="s">
        <v>642</v>
      </c>
      <c r="V317" s="9" t="s">
        <v>642</v>
      </c>
      <c r="W317" s="9" t="s">
        <v>642</v>
      </c>
      <c r="X317" s="9" t="s">
        <v>642</v>
      </c>
      <c r="Y317" s="9">
        <v>1</v>
      </c>
      <c r="Z317" s="9">
        <v>1</v>
      </c>
      <c r="AA317" s="9">
        <v>1</v>
      </c>
      <c r="AB317" s="9">
        <v>1</v>
      </c>
      <c r="AC317" s="4" t="s">
        <v>642</v>
      </c>
      <c r="AD317" s="9" t="s">
        <v>642</v>
      </c>
      <c r="AE317" s="9" t="s">
        <v>642</v>
      </c>
      <c r="AF317" s="7" t="s">
        <v>642</v>
      </c>
      <c r="AG317" s="7" t="s">
        <v>642</v>
      </c>
      <c r="AH317" s="7" t="s">
        <v>642</v>
      </c>
      <c r="AI317" s="7" t="s">
        <v>642</v>
      </c>
      <c r="AJ317" s="7" t="s">
        <v>642</v>
      </c>
      <c r="AK317" s="7" t="s">
        <v>642</v>
      </c>
      <c r="AL317" s="9" t="s">
        <v>642</v>
      </c>
      <c r="AM317" s="9" t="s">
        <v>642</v>
      </c>
    </row>
    <row r="318" spans="1:39">
      <c r="A318" s="4" t="s">
        <v>401</v>
      </c>
      <c r="B318" s="6">
        <v>239</v>
      </c>
      <c r="C318" s="9">
        <v>28.7011983569516</v>
      </c>
      <c r="D318" s="9">
        <v>424.35478601814202</v>
      </c>
      <c r="E318" s="7" t="s">
        <v>642</v>
      </c>
      <c r="F318" s="7" t="s">
        <v>642</v>
      </c>
      <c r="G318" s="7" t="s">
        <v>642</v>
      </c>
      <c r="H318" s="7" t="s">
        <v>642</v>
      </c>
      <c r="I318" s="7">
        <v>1.0382</v>
      </c>
      <c r="J318" s="7">
        <v>0.243999999999999</v>
      </c>
      <c r="K318" s="7">
        <v>1</v>
      </c>
      <c r="L318" s="7">
        <v>3.1851323336648298</v>
      </c>
      <c r="M318" s="9" t="s">
        <v>642</v>
      </c>
      <c r="N318" s="9" t="s">
        <v>642</v>
      </c>
      <c r="O318" s="9" t="s">
        <v>642</v>
      </c>
      <c r="P318" s="9" t="s">
        <v>642</v>
      </c>
      <c r="Q318" s="9">
        <v>9.9999999999999895E-2</v>
      </c>
      <c r="R318" s="9">
        <v>9.9999999999999895E-2</v>
      </c>
      <c r="S318" s="9">
        <v>9.9999999999999895E-2</v>
      </c>
      <c r="T318" s="9">
        <v>9.9999999999999895E-2</v>
      </c>
      <c r="U318" s="9" t="s">
        <v>642</v>
      </c>
      <c r="V318" s="9" t="s">
        <v>642</v>
      </c>
      <c r="W318" s="9" t="s">
        <v>642</v>
      </c>
      <c r="X318" s="9" t="s">
        <v>642</v>
      </c>
      <c r="Y318" s="9">
        <v>1</v>
      </c>
      <c r="Z318" s="9">
        <v>1</v>
      </c>
      <c r="AA318" s="9">
        <v>1</v>
      </c>
      <c r="AB318" s="9">
        <v>1</v>
      </c>
      <c r="AC318" s="4" t="s">
        <v>402</v>
      </c>
      <c r="AD318" s="9">
        <v>28.7011983569516</v>
      </c>
      <c r="AE318" s="9">
        <v>424.35478601814202</v>
      </c>
      <c r="AF318" s="7" t="s">
        <v>642</v>
      </c>
      <c r="AG318" s="7" t="s">
        <v>642</v>
      </c>
      <c r="AH318" s="7" t="s">
        <v>642</v>
      </c>
      <c r="AI318" s="7">
        <v>1</v>
      </c>
      <c r="AJ318" s="7">
        <v>1</v>
      </c>
      <c r="AK318" s="7">
        <v>1</v>
      </c>
      <c r="AL318" s="9">
        <v>0</v>
      </c>
      <c r="AM318" s="9">
        <v>1</v>
      </c>
    </row>
    <row r="319" spans="1:39">
      <c r="A319" s="4" t="s">
        <v>403</v>
      </c>
      <c r="B319" s="6">
        <v>624</v>
      </c>
      <c r="C319" s="9">
        <v>9.0611931707807098</v>
      </c>
      <c r="D319" s="9">
        <v>116.88938844650001</v>
      </c>
      <c r="E319" s="7" t="s">
        <v>642</v>
      </c>
      <c r="F319" s="7" t="s">
        <v>642</v>
      </c>
      <c r="G319" s="7" t="s">
        <v>642</v>
      </c>
      <c r="H319" s="7" t="s">
        <v>642</v>
      </c>
      <c r="I319" s="7">
        <v>3.1622999999999998E-2</v>
      </c>
      <c r="J319" s="7">
        <v>1.41</v>
      </c>
      <c r="K319" s="7">
        <v>0.01</v>
      </c>
      <c r="L319" s="7">
        <v>5.7008000000000003E-2</v>
      </c>
      <c r="M319" s="9" t="s">
        <v>642</v>
      </c>
      <c r="N319" s="9" t="s">
        <v>642</v>
      </c>
      <c r="O319" s="9" t="s">
        <v>642</v>
      </c>
      <c r="P319" s="9" t="s">
        <v>642</v>
      </c>
      <c r="Q319" s="9">
        <v>9.9999999999999895E-2</v>
      </c>
      <c r="R319" s="9">
        <v>9.9999999999999895E-2</v>
      </c>
      <c r="S319" s="9">
        <v>9.9999999999999895E-2</v>
      </c>
      <c r="T319" s="9">
        <v>9.9999999999999895E-2</v>
      </c>
      <c r="U319" s="9" t="s">
        <v>642</v>
      </c>
      <c r="V319" s="9" t="s">
        <v>642</v>
      </c>
      <c r="W319" s="9" t="s">
        <v>642</v>
      </c>
      <c r="X319" s="9" t="s">
        <v>642</v>
      </c>
      <c r="Y319" s="9">
        <v>1</v>
      </c>
      <c r="Z319" s="9">
        <v>1</v>
      </c>
      <c r="AA319" s="9">
        <v>1</v>
      </c>
      <c r="AB319" s="9">
        <v>1</v>
      </c>
      <c r="AC319" s="4" t="s">
        <v>642</v>
      </c>
      <c r="AD319" s="9" t="s">
        <v>642</v>
      </c>
      <c r="AE319" s="9" t="s">
        <v>642</v>
      </c>
      <c r="AF319" s="7" t="s">
        <v>642</v>
      </c>
      <c r="AG319" s="7" t="s">
        <v>642</v>
      </c>
      <c r="AH319" s="7" t="s">
        <v>642</v>
      </c>
      <c r="AI319" s="7" t="s">
        <v>642</v>
      </c>
      <c r="AJ319" s="7" t="s">
        <v>642</v>
      </c>
      <c r="AK319" s="7" t="s">
        <v>642</v>
      </c>
      <c r="AL319" s="9" t="s">
        <v>642</v>
      </c>
      <c r="AM319" s="9" t="s">
        <v>642</v>
      </c>
    </row>
    <row r="320" spans="1:39">
      <c r="A320" s="4" t="s">
        <v>404</v>
      </c>
      <c r="B320" s="6">
        <v>625</v>
      </c>
      <c r="C320" s="9">
        <v>11.0619442886464</v>
      </c>
      <c r="D320" s="9">
        <v>138.27430360808</v>
      </c>
      <c r="E320" s="7" t="s">
        <v>642</v>
      </c>
      <c r="F320" s="7" t="s">
        <v>642</v>
      </c>
      <c r="G320" s="7" t="s">
        <v>642</v>
      </c>
      <c r="H320" s="7" t="s">
        <v>642</v>
      </c>
      <c r="I320" s="7">
        <v>3.1622999999999998E-2</v>
      </c>
      <c r="J320" s="7">
        <v>2.1129999999999902</v>
      </c>
      <c r="K320" s="7">
        <v>0.01</v>
      </c>
      <c r="L320" s="7">
        <v>0.19316999999999901</v>
      </c>
      <c r="M320" s="9" t="s">
        <v>642</v>
      </c>
      <c r="N320" s="9" t="s">
        <v>642</v>
      </c>
      <c r="O320" s="9" t="s">
        <v>642</v>
      </c>
      <c r="P320" s="9" t="s">
        <v>642</v>
      </c>
      <c r="Q320" s="9">
        <v>9.9999999999999895E-2</v>
      </c>
      <c r="R320" s="9">
        <v>9.9999999999999895E-2</v>
      </c>
      <c r="S320" s="9">
        <v>9.9999999999999895E-2</v>
      </c>
      <c r="T320" s="9">
        <v>9.9999999999999895E-2</v>
      </c>
      <c r="U320" s="9" t="s">
        <v>642</v>
      </c>
      <c r="V320" s="9" t="s">
        <v>642</v>
      </c>
      <c r="W320" s="9" t="s">
        <v>642</v>
      </c>
      <c r="X320" s="9" t="s">
        <v>642</v>
      </c>
      <c r="Y320" s="9">
        <v>1</v>
      </c>
      <c r="Z320" s="9">
        <v>1</v>
      </c>
      <c r="AA320" s="9">
        <v>1</v>
      </c>
      <c r="AB320" s="9">
        <v>1</v>
      </c>
      <c r="AC320" s="4" t="s">
        <v>642</v>
      </c>
      <c r="AD320" s="9" t="s">
        <v>642</v>
      </c>
      <c r="AE320" s="9" t="s">
        <v>642</v>
      </c>
      <c r="AF320" s="7" t="s">
        <v>642</v>
      </c>
      <c r="AG320" s="7" t="s">
        <v>642</v>
      </c>
      <c r="AH320" s="7" t="s">
        <v>642</v>
      </c>
      <c r="AI320" s="7" t="s">
        <v>642</v>
      </c>
      <c r="AJ320" s="7" t="s">
        <v>642</v>
      </c>
      <c r="AK320" s="7" t="s">
        <v>642</v>
      </c>
      <c r="AL320" s="9" t="s">
        <v>642</v>
      </c>
      <c r="AM320" s="9" t="s">
        <v>642</v>
      </c>
    </row>
    <row r="321" spans="1:39">
      <c r="A321" s="4" t="s">
        <v>405</v>
      </c>
      <c r="B321" s="6">
        <v>627</v>
      </c>
      <c r="C321" s="9">
        <v>4.0401657786945799</v>
      </c>
      <c r="D321" s="9">
        <v>44.845841684710699</v>
      </c>
      <c r="E321" s="7" t="s">
        <v>642</v>
      </c>
      <c r="F321" s="7" t="s">
        <v>642</v>
      </c>
      <c r="G321" s="7" t="s">
        <v>642</v>
      </c>
      <c r="H321" s="7" t="s">
        <v>642</v>
      </c>
      <c r="I321" s="7">
        <v>2.2360999999999999E-2</v>
      </c>
      <c r="J321" s="7">
        <v>1.6279999999999999</v>
      </c>
      <c r="K321" s="7">
        <v>9.9999999999999898E-3</v>
      </c>
      <c r="L321" s="7">
        <v>5.7248999999999999</v>
      </c>
      <c r="M321" s="9" t="s">
        <v>642</v>
      </c>
      <c r="N321" s="9" t="s">
        <v>642</v>
      </c>
      <c r="O321" s="9" t="s">
        <v>642</v>
      </c>
      <c r="P321" s="9" t="s">
        <v>642</v>
      </c>
      <c r="Q321" s="9">
        <v>0.1</v>
      </c>
      <c r="R321" s="9">
        <v>0.1</v>
      </c>
      <c r="S321" s="9">
        <v>0.1</v>
      </c>
      <c r="T321" s="9">
        <v>0.1</v>
      </c>
      <c r="U321" s="9" t="s">
        <v>642</v>
      </c>
      <c r="V321" s="9" t="s">
        <v>642</v>
      </c>
      <c r="W321" s="9" t="s">
        <v>642</v>
      </c>
      <c r="X321" s="9" t="s">
        <v>642</v>
      </c>
      <c r="Y321" s="9">
        <v>1</v>
      </c>
      <c r="Z321" s="9">
        <v>1</v>
      </c>
      <c r="AA321" s="9">
        <v>1</v>
      </c>
      <c r="AB321" s="9">
        <v>1</v>
      </c>
      <c r="AC321" s="4" t="s">
        <v>642</v>
      </c>
      <c r="AD321" s="9" t="s">
        <v>642</v>
      </c>
      <c r="AE321" s="9" t="s">
        <v>642</v>
      </c>
      <c r="AF321" s="7" t="s">
        <v>642</v>
      </c>
      <c r="AG321" s="7" t="s">
        <v>642</v>
      </c>
      <c r="AH321" s="7" t="s">
        <v>642</v>
      </c>
      <c r="AI321" s="7" t="s">
        <v>642</v>
      </c>
      <c r="AJ321" s="7" t="s">
        <v>642</v>
      </c>
      <c r="AK321" s="7" t="s">
        <v>642</v>
      </c>
      <c r="AL321" s="9" t="s">
        <v>642</v>
      </c>
      <c r="AM321" s="9" t="s">
        <v>642</v>
      </c>
    </row>
    <row r="322" spans="1:39">
      <c r="A322" s="4" t="s">
        <v>406</v>
      </c>
      <c r="B322" s="6">
        <v>628</v>
      </c>
      <c r="C322" s="9">
        <v>7.7651266208199301</v>
      </c>
      <c r="D322" s="9">
        <v>116.476899312299</v>
      </c>
      <c r="E322" s="7" t="s">
        <v>642</v>
      </c>
      <c r="F322" s="7" t="s">
        <v>642</v>
      </c>
      <c r="G322" s="7" t="s">
        <v>642</v>
      </c>
      <c r="H322" s="7" t="s">
        <v>642</v>
      </c>
      <c r="I322" s="7">
        <v>2.2360999999999999E-2</v>
      </c>
      <c r="J322" s="7">
        <v>1.341</v>
      </c>
      <c r="K322" s="7">
        <v>0.01</v>
      </c>
      <c r="L322" s="7">
        <v>5.7332999999999901</v>
      </c>
      <c r="M322" s="9" t="s">
        <v>642</v>
      </c>
      <c r="N322" s="9" t="s">
        <v>642</v>
      </c>
      <c r="O322" s="9" t="s">
        <v>642</v>
      </c>
      <c r="P322" s="9" t="s">
        <v>642</v>
      </c>
      <c r="Q322" s="9">
        <v>9.9999999999999895E-2</v>
      </c>
      <c r="R322" s="9">
        <v>9.9999999999999895E-2</v>
      </c>
      <c r="S322" s="9">
        <v>9.9999999999999895E-2</v>
      </c>
      <c r="T322" s="9">
        <v>9.9999999999999895E-2</v>
      </c>
      <c r="U322" s="9" t="s">
        <v>642</v>
      </c>
      <c r="V322" s="9" t="s">
        <v>642</v>
      </c>
      <c r="W322" s="9" t="s">
        <v>642</v>
      </c>
      <c r="X322" s="9" t="s">
        <v>642</v>
      </c>
      <c r="Y322" s="9">
        <v>1</v>
      </c>
      <c r="Z322" s="9">
        <v>1</v>
      </c>
      <c r="AA322" s="9">
        <v>1</v>
      </c>
      <c r="AB322" s="9">
        <v>1</v>
      </c>
      <c r="AC322" s="4" t="s">
        <v>642</v>
      </c>
      <c r="AD322" s="9" t="s">
        <v>642</v>
      </c>
      <c r="AE322" s="9" t="s">
        <v>642</v>
      </c>
      <c r="AF322" s="7" t="s">
        <v>642</v>
      </c>
      <c r="AG322" s="7" t="s">
        <v>642</v>
      </c>
      <c r="AH322" s="7" t="s">
        <v>642</v>
      </c>
      <c r="AI322" s="7" t="s">
        <v>642</v>
      </c>
      <c r="AJ322" s="7" t="s">
        <v>642</v>
      </c>
      <c r="AK322" s="7" t="s">
        <v>642</v>
      </c>
      <c r="AL322" s="9" t="s">
        <v>642</v>
      </c>
      <c r="AM322" s="9" t="s">
        <v>642</v>
      </c>
    </row>
    <row r="323" spans="1:39">
      <c r="A323" s="4" t="s">
        <v>407</v>
      </c>
      <c r="B323" s="6">
        <v>629</v>
      </c>
      <c r="C323" s="9">
        <v>9.0052535047812992</v>
      </c>
      <c r="D323" s="9">
        <v>118.869344545497</v>
      </c>
      <c r="E323" s="7" t="s">
        <v>642</v>
      </c>
      <c r="F323" s="7" t="s">
        <v>642</v>
      </c>
      <c r="G323" s="7" t="s">
        <v>642</v>
      </c>
      <c r="H323" s="7" t="s">
        <v>642</v>
      </c>
      <c r="I323" s="7">
        <v>3.1622999999999901E-2</v>
      </c>
      <c r="J323" s="7">
        <v>1.21599999999999</v>
      </c>
      <c r="K323" s="7">
        <v>0.01</v>
      </c>
      <c r="L323" s="7">
        <v>0.19317000000000001</v>
      </c>
      <c r="M323" s="9" t="s">
        <v>642</v>
      </c>
      <c r="N323" s="9" t="s">
        <v>642</v>
      </c>
      <c r="O323" s="9" t="s">
        <v>642</v>
      </c>
      <c r="P323" s="9" t="s">
        <v>642</v>
      </c>
      <c r="Q323" s="9">
        <v>9.9999999999999797E-2</v>
      </c>
      <c r="R323" s="9">
        <v>9.9999999999999797E-2</v>
      </c>
      <c r="S323" s="9">
        <v>9.9999999999999797E-2</v>
      </c>
      <c r="T323" s="9">
        <v>9.9999999999999797E-2</v>
      </c>
      <c r="U323" s="9" t="s">
        <v>642</v>
      </c>
      <c r="V323" s="9" t="s">
        <v>642</v>
      </c>
      <c r="W323" s="9" t="s">
        <v>642</v>
      </c>
      <c r="X323" s="9" t="s">
        <v>642</v>
      </c>
      <c r="Y323" s="9">
        <v>1</v>
      </c>
      <c r="Z323" s="9">
        <v>1</v>
      </c>
      <c r="AA323" s="9">
        <v>1</v>
      </c>
      <c r="AB323" s="9">
        <v>1</v>
      </c>
      <c r="AC323" s="4" t="s">
        <v>642</v>
      </c>
      <c r="AD323" s="9" t="s">
        <v>642</v>
      </c>
      <c r="AE323" s="9" t="s">
        <v>642</v>
      </c>
      <c r="AF323" s="7" t="s">
        <v>642</v>
      </c>
      <c r="AG323" s="7" t="s">
        <v>642</v>
      </c>
      <c r="AH323" s="7" t="s">
        <v>642</v>
      </c>
      <c r="AI323" s="7" t="s">
        <v>642</v>
      </c>
      <c r="AJ323" s="7" t="s">
        <v>642</v>
      </c>
      <c r="AK323" s="7" t="s">
        <v>642</v>
      </c>
      <c r="AL323" s="9" t="s">
        <v>642</v>
      </c>
      <c r="AM323" s="9" t="s">
        <v>642</v>
      </c>
    </row>
    <row r="324" spans="1:39">
      <c r="A324" s="4" t="s">
        <v>408</v>
      </c>
      <c r="B324" s="6">
        <v>630</v>
      </c>
      <c r="C324" s="9">
        <v>5.6299830189489102</v>
      </c>
      <c r="D324" s="9">
        <v>82.760749304714906</v>
      </c>
      <c r="E324" s="7" t="s">
        <v>642</v>
      </c>
      <c r="F324" s="7" t="s">
        <v>642</v>
      </c>
      <c r="G324" s="7" t="s">
        <v>642</v>
      </c>
      <c r="H324" s="7" t="s">
        <v>642</v>
      </c>
      <c r="I324" s="7">
        <v>2.2360999999999999E-2</v>
      </c>
      <c r="J324" s="7">
        <v>0.66600000000000004</v>
      </c>
      <c r="K324" s="7">
        <v>0.01</v>
      </c>
      <c r="L324" s="7">
        <v>0.10134</v>
      </c>
      <c r="M324" s="9" t="s">
        <v>642</v>
      </c>
      <c r="N324" s="9" t="s">
        <v>642</v>
      </c>
      <c r="O324" s="9" t="s">
        <v>642</v>
      </c>
      <c r="P324" s="9" t="s">
        <v>642</v>
      </c>
      <c r="Q324" s="9">
        <v>9.99999999999997E-2</v>
      </c>
      <c r="R324" s="9">
        <v>9.99999999999997E-2</v>
      </c>
      <c r="S324" s="9">
        <v>9.99999999999997E-2</v>
      </c>
      <c r="T324" s="9">
        <v>9.99999999999997E-2</v>
      </c>
      <c r="U324" s="9" t="s">
        <v>642</v>
      </c>
      <c r="V324" s="9" t="s">
        <v>642</v>
      </c>
      <c r="W324" s="9" t="s">
        <v>642</v>
      </c>
      <c r="X324" s="9" t="s">
        <v>642</v>
      </c>
      <c r="Y324" s="9">
        <v>1</v>
      </c>
      <c r="Z324" s="9">
        <v>1</v>
      </c>
      <c r="AA324" s="9">
        <v>1</v>
      </c>
      <c r="AB324" s="9">
        <v>1</v>
      </c>
      <c r="AC324" s="4" t="s">
        <v>642</v>
      </c>
      <c r="AD324" s="9" t="s">
        <v>642</v>
      </c>
      <c r="AE324" s="9" t="s">
        <v>642</v>
      </c>
      <c r="AF324" s="7" t="s">
        <v>642</v>
      </c>
      <c r="AG324" s="7" t="s">
        <v>642</v>
      </c>
      <c r="AH324" s="7" t="s">
        <v>642</v>
      </c>
      <c r="AI324" s="7" t="s">
        <v>642</v>
      </c>
      <c r="AJ324" s="7" t="s">
        <v>642</v>
      </c>
      <c r="AK324" s="7" t="s">
        <v>642</v>
      </c>
      <c r="AL324" s="9" t="s">
        <v>642</v>
      </c>
      <c r="AM324" s="9" t="s">
        <v>642</v>
      </c>
    </row>
    <row r="325" spans="1:39">
      <c r="A325" s="4" t="s">
        <v>409</v>
      </c>
      <c r="B325" s="6">
        <v>631</v>
      </c>
      <c r="C325" s="9">
        <v>11.4510826466043</v>
      </c>
      <c r="D325" s="9">
        <v>162.78827675971101</v>
      </c>
      <c r="E325" s="7" t="s">
        <v>642</v>
      </c>
      <c r="F325" s="7" t="s">
        <v>642</v>
      </c>
      <c r="G325" s="7" t="s">
        <v>642</v>
      </c>
      <c r="H325" s="7" t="s">
        <v>642</v>
      </c>
      <c r="I325" s="7">
        <v>2.2360999999999999E-2</v>
      </c>
      <c r="J325" s="7">
        <v>0.14699999999999999</v>
      </c>
      <c r="K325" s="7">
        <v>9.9999999999999898E-3</v>
      </c>
      <c r="L325" s="7">
        <v>5.7007999999999899E-2</v>
      </c>
      <c r="M325" s="9" t="s">
        <v>642</v>
      </c>
      <c r="N325" s="9" t="s">
        <v>642</v>
      </c>
      <c r="O325" s="9" t="s">
        <v>642</v>
      </c>
      <c r="P325" s="9" t="s">
        <v>642</v>
      </c>
      <c r="Q325" s="9">
        <v>0.1</v>
      </c>
      <c r="R325" s="9">
        <v>0.1</v>
      </c>
      <c r="S325" s="9">
        <v>0.1</v>
      </c>
      <c r="T325" s="9">
        <v>0.1</v>
      </c>
      <c r="U325" s="9" t="s">
        <v>642</v>
      </c>
      <c r="V325" s="9" t="s">
        <v>642</v>
      </c>
      <c r="W325" s="9" t="s">
        <v>642</v>
      </c>
      <c r="X325" s="9" t="s">
        <v>642</v>
      </c>
      <c r="Y325" s="9">
        <v>1</v>
      </c>
      <c r="Z325" s="9">
        <v>1</v>
      </c>
      <c r="AA325" s="9">
        <v>1</v>
      </c>
      <c r="AB325" s="9">
        <v>1</v>
      </c>
      <c r="AC325" s="4" t="s">
        <v>642</v>
      </c>
      <c r="AD325" s="9" t="s">
        <v>642</v>
      </c>
      <c r="AE325" s="9" t="s">
        <v>642</v>
      </c>
      <c r="AF325" s="7" t="s">
        <v>642</v>
      </c>
      <c r="AG325" s="7" t="s">
        <v>642</v>
      </c>
      <c r="AH325" s="7" t="s">
        <v>642</v>
      </c>
      <c r="AI325" s="7" t="s">
        <v>642</v>
      </c>
      <c r="AJ325" s="7" t="s">
        <v>642</v>
      </c>
      <c r="AK325" s="7" t="s">
        <v>642</v>
      </c>
      <c r="AL325" s="9" t="s">
        <v>642</v>
      </c>
      <c r="AM325" s="9" t="s">
        <v>642</v>
      </c>
    </row>
    <row r="326" spans="1:39">
      <c r="A326" s="4" t="s">
        <v>410</v>
      </c>
      <c r="B326" s="6">
        <v>632</v>
      </c>
      <c r="C326" s="9">
        <v>3.7974606724895001</v>
      </c>
      <c r="D326" s="9">
        <v>42.870844360958102</v>
      </c>
      <c r="E326" s="7" t="s">
        <v>642</v>
      </c>
      <c r="F326" s="7" t="s">
        <v>642</v>
      </c>
      <c r="G326" s="7" t="s">
        <v>642</v>
      </c>
      <c r="H326" s="7" t="s">
        <v>642</v>
      </c>
      <c r="I326" s="7">
        <v>0.01</v>
      </c>
      <c r="J326" s="7">
        <v>2.9999999999999898</v>
      </c>
      <c r="K326" s="7">
        <v>0.01</v>
      </c>
      <c r="L326" s="7">
        <v>1</v>
      </c>
      <c r="M326" s="9" t="s">
        <v>642</v>
      </c>
      <c r="N326" s="9" t="s">
        <v>642</v>
      </c>
      <c r="O326" s="9" t="s">
        <v>642</v>
      </c>
      <c r="P326" s="9" t="s">
        <v>642</v>
      </c>
      <c r="Q326" s="9">
        <v>9.9999999999999895E-2</v>
      </c>
      <c r="R326" s="9">
        <v>9.9999999999999895E-2</v>
      </c>
      <c r="S326" s="9">
        <v>9.9999999999999895E-2</v>
      </c>
      <c r="T326" s="9">
        <v>9.9999999999999895E-2</v>
      </c>
      <c r="U326" s="9" t="s">
        <v>642</v>
      </c>
      <c r="V326" s="9" t="s">
        <v>642</v>
      </c>
      <c r="W326" s="9" t="s">
        <v>642</v>
      </c>
      <c r="X326" s="9" t="s">
        <v>642</v>
      </c>
      <c r="Y326" s="9">
        <v>1</v>
      </c>
      <c r="Z326" s="9">
        <v>1</v>
      </c>
      <c r="AA326" s="9">
        <v>1</v>
      </c>
      <c r="AB326" s="9">
        <v>1</v>
      </c>
      <c r="AC326" s="4" t="s">
        <v>642</v>
      </c>
      <c r="AD326" s="9" t="s">
        <v>642</v>
      </c>
      <c r="AE326" s="9" t="s">
        <v>642</v>
      </c>
      <c r="AF326" s="7" t="s">
        <v>642</v>
      </c>
      <c r="AG326" s="7" t="s">
        <v>642</v>
      </c>
      <c r="AH326" s="7" t="s">
        <v>642</v>
      </c>
      <c r="AI326" s="7" t="s">
        <v>642</v>
      </c>
      <c r="AJ326" s="7" t="s">
        <v>642</v>
      </c>
      <c r="AK326" s="7" t="s">
        <v>642</v>
      </c>
      <c r="AL326" s="9" t="s">
        <v>642</v>
      </c>
      <c r="AM326" s="9" t="s">
        <v>642</v>
      </c>
    </row>
    <row r="327" spans="1:39">
      <c r="A327" s="4" t="s">
        <v>411</v>
      </c>
      <c r="B327" s="6">
        <v>121</v>
      </c>
      <c r="C327" s="9">
        <v>178.48945200255901</v>
      </c>
      <c r="D327" s="9">
        <v>1535.00935531033</v>
      </c>
      <c r="E327" s="7" t="s">
        <v>642</v>
      </c>
      <c r="F327" s="7" t="s">
        <v>642</v>
      </c>
      <c r="G327" s="7" t="s">
        <v>642</v>
      </c>
      <c r="H327" s="7" t="s">
        <v>642</v>
      </c>
      <c r="I327" s="7">
        <v>2.9039000000000001</v>
      </c>
      <c r="J327" s="7">
        <v>0.4</v>
      </c>
      <c r="K327" s="7">
        <v>1.83</v>
      </c>
      <c r="L327" s="7">
        <v>3.0831550885167101</v>
      </c>
      <c r="M327" s="9" t="s">
        <v>642</v>
      </c>
      <c r="N327" s="9" t="s">
        <v>642</v>
      </c>
      <c r="O327" s="9" t="s">
        <v>642</v>
      </c>
      <c r="P327" s="9" t="s">
        <v>642</v>
      </c>
      <c r="Q327" s="9">
        <v>9.9999999999999395E-2</v>
      </c>
      <c r="R327" s="9">
        <v>9.9999999999999395E-2</v>
      </c>
      <c r="S327" s="9">
        <v>9.9999999999999395E-2</v>
      </c>
      <c r="T327" s="9">
        <v>9.9999999999999395E-2</v>
      </c>
      <c r="U327" s="9" t="s">
        <v>642</v>
      </c>
      <c r="V327" s="9" t="s">
        <v>642</v>
      </c>
      <c r="W327" s="9" t="s">
        <v>642</v>
      </c>
      <c r="X327" s="9" t="s">
        <v>642</v>
      </c>
      <c r="Y327" s="9">
        <v>1</v>
      </c>
      <c r="Z327" s="9">
        <v>1</v>
      </c>
      <c r="AA327" s="9">
        <v>1</v>
      </c>
      <c r="AB327" s="9">
        <v>1</v>
      </c>
      <c r="AC327" s="4" t="s">
        <v>411</v>
      </c>
      <c r="AD327" s="9" t="s">
        <v>642</v>
      </c>
      <c r="AE327" s="9" t="s">
        <v>642</v>
      </c>
      <c r="AF327" s="7" t="s">
        <v>642</v>
      </c>
      <c r="AG327" s="7" t="s">
        <v>642</v>
      </c>
      <c r="AH327" s="7" t="s">
        <v>642</v>
      </c>
      <c r="AI327" s="7" t="s">
        <v>642</v>
      </c>
      <c r="AJ327" s="7" t="s">
        <v>642</v>
      </c>
      <c r="AK327" s="7" t="s">
        <v>642</v>
      </c>
      <c r="AL327" s="9" t="s">
        <v>642</v>
      </c>
      <c r="AM327" s="9" t="s">
        <v>642</v>
      </c>
    </row>
    <row r="328" spans="1:39">
      <c r="A328" s="4" t="s">
        <v>412</v>
      </c>
      <c r="B328" s="6">
        <v>135</v>
      </c>
      <c r="C328" s="9">
        <v>31.9231946341846</v>
      </c>
      <c r="D328" s="9">
        <v>319.23194634184603</v>
      </c>
      <c r="E328" s="7" t="s">
        <v>642</v>
      </c>
      <c r="F328" s="7" t="s">
        <v>642</v>
      </c>
      <c r="G328" s="7" t="s">
        <v>642</v>
      </c>
      <c r="H328" s="7" t="s">
        <v>642</v>
      </c>
      <c r="I328" s="7">
        <v>1.3693</v>
      </c>
      <c r="J328" s="7">
        <v>0.498999999999999</v>
      </c>
      <c r="K328" s="7">
        <v>1.5</v>
      </c>
      <c r="L328" s="7">
        <v>1.0251999999999999</v>
      </c>
      <c r="M328" s="9" t="s">
        <v>642</v>
      </c>
      <c r="N328" s="9" t="s">
        <v>642</v>
      </c>
      <c r="O328" s="9" t="s">
        <v>642</v>
      </c>
      <c r="P328" s="9" t="s">
        <v>642</v>
      </c>
      <c r="Q328" s="9">
        <v>9.9999999999999797E-2</v>
      </c>
      <c r="R328" s="9">
        <v>9.9999999999999797E-2</v>
      </c>
      <c r="S328" s="9">
        <v>9.9999999999999797E-2</v>
      </c>
      <c r="T328" s="9">
        <v>9.9999999999999797E-2</v>
      </c>
      <c r="U328" s="9" t="s">
        <v>642</v>
      </c>
      <c r="V328" s="9" t="s">
        <v>642</v>
      </c>
      <c r="W328" s="9" t="s">
        <v>642</v>
      </c>
      <c r="X328" s="9" t="s">
        <v>642</v>
      </c>
      <c r="Y328" s="9">
        <v>1</v>
      </c>
      <c r="Z328" s="9">
        <v>1</v>
      </c>
      <c r="AA328" s="9">
        <v>1</v>
      </c>
      <c r="AB328" s="9">
        <v>1</v>
      </c>
      <c r="AC328" s="4" t="s">
        <v>412</v>
      </c>
      <c r="AD328" s="9" t="s">
        <v>642</v>
      </c>
      <c r="AE328" s="9" t="s">
        <v>642</v>
      </c>
      <c r="AF328" s="7" t="s">
        <v>642</v>
      </c>
      <c r="AG328" s="7" t="s">
        <v>642</v>
      </c>
      <c r="AH328" s="7" t="s">
        <v>642</v>
      </c>
      <c r="AI328" s="7" t="s">
        <v>642</v>
      </c>
      <c r="AJ328" s="7" t="s">
        <v>642</v>
      </c>
      <c r="AK328" s="7" t="s">
        <v>642</v>
      </c>
      <c r="AL328" s="9" t="s">
        <v>642</v>
      </c>
      <c r="AM328" s="9" t="s">
        <v>642</v>
      </c>
    </row>
    <row r="329" spans="1:39">
      <c r="A329" s="4" t="s">
        <v>413</v>
      </c>
      <c r="B329" s="6">
        <v>382</v>
      </c>
      <c r="C329" s="9">
        <v>33.362250357662603</v>
      </c>
      <c r="D329" s="9">
        <v>934.14301001455306</v>
      </c>
      <c r="E329" s="7" t="s">
        <v>642</v>
      </c>
      <c r="F329" s="7" t="s">
        <v>642</v>
      </c>
      <c r="G329" s="7" t="s">
        <v>642</v>
      </c>
      <c r="H329" s="7" t="s">
        <v>642</v>
      </c>
      <c r="I329" s="7">
        <v>0.45222000000000001</v>
      </c>
      <c r="J329" s="7">
        <v>7.3999999999999899E-2</v>
      </c>
      <c r="K329" s="7">
        <v>0.4</v>
      </c>
      <c r="L329" s="7">
        <v>0.352766728307987</v>
      </c>
      <c r="M329" s="9" t="s">
        <v>642</v>
      </c>
      <c r="N329" s="9" t="s">
        <v>642</v>
      </c>
      <c r="O329" s="9" t="s">
        <v>642</v>
      </c>
      <c r="P329" s="9" t="s">
        <v>642</v>
      </c>
      <c r="Q329" s="9">
        <v>9.9999999999999797E-2</v>
      </c>
      <c r="R329" s="9">
        <v>9.9999999999999797E-2</v>
      </c>
      <c r="S329" s="9">
        <v>9.9999999999999797E-2</v>
      </c>
      <c r="T329" s="9">
        <v>9.9999999999999797E-2</v>
      </c>
      <c r="U329" s="9" t="s">
        <v>642</v>
      </c>
      <c r="V329" s="9" t="s">
        <v>642</v>
      </c>
      <c r="W329" s="9" t="s">
        <v>642</v>
      </c>
      <c r="X329" s="9" t="s">
        <v>642</v>
      </c>
      <c r="Y329" s="9">
        <v>1</v>
      </c>
      <c r="Z329" s="9">
        <v>1</v>
      </c>
      <c r="AA329" s="9">
        <v>1</v>
      </c>
      <c r="AB329" s="9">
        <v>1</v>
      </c>
      <c r="AC329" s="4" t="s">
        <v>642</v>
      </c>
      <c r="AD329" s="9" t="s">
        <v>642</v>
      </c>
      <c r="AE329" s="9" t="s">
        <v>642</v>
      </c>
      <c r="AF329" s="7" t="s">
        <v>642</v>
      </c>
      <c r="AG329" s="7" t="s">
        <v>642</v>
      </c>
      <c r="AH329" s="7" t="s">
        <v>642</v>
      </c>
      <c r="AI329" s="7" t="s">
        <v>642</v>
      </c>
      <c r="AJ329" s="7" t="s">
        <v>642</v>
      </c>
      <c r="AK329" s="7" t="s">
        <v>642</v>
      </c>
      <c r="AL329" s="9" t="s">
        <v>642</v>
      </c>
      <c r="AM329" s="9" t="s">
        <v>642</v>
      </c>
    </row>
    <row r="330" spans="1:39">
      <c r="A330" s="4" t="s">
        <v>414</v>
      </c>
      <c r="B330" s="6">
        <v>229</v>
      </c>
      <c r="C330" s="9">
        <v>17.147818504434198</v>
      </c>
      <c r="D330" s="9">
        <v>374.07623903623403</v>
      </c>
      <c r="E330" s="7" t="s">
        <v>642</v>
      </c>
      <c r="F330" s="7" t="s">
        <v>642</v>
      </c>
      <c r="G330" s="7" t="s">
        <v>642</v>
      </c>
      <c r="H330" s="7" t="s">
        <v>642</v>
      </c>
      <c r="I330" s="7">
        <v>0.40050000000000002</v>
      </c>
      <c r="J330" s="7">
        <v>1.139</v>
      </c>
      <c r="K330" s="7">
        <v>0.4</v>
      </c>
      <c r="L330" s="7">
        <v>0.32068524986902203</v>
      </c>
      <c r="M330" s="9" t="s">
        <v>642</v>
      </c>
      <c r="N330" s="9" t="s">
        <v>642</v>
      </c>
      <c r="O330" s="9" t="s">
        <v>642</v>
      </c>
      <c r="P330" s="9" t="s">
        <v>642</v>
      </c>
      <c r="Q330" s="9">
        <v>9.9999999999999895E-2</v>
      </c>
      <c r="R330" s="9">
        <v>9.9999999999999895E-2</v>
      </c>
      <c r="S330" s="9">
        <v>9.9999999999999895E-2</v>
      </c>
      <c r="T330" s="9">
        <v>9.9999999999999895E-2</v>
      </c>
      <c r="U330" s="9" t="s">
        <v>642</v>
      </c>
      <c r="V330" s="9" t="s">
        <v>642</v>
      </c>
      <c r="W330" s="9" t="s">
        <v>642</v>
      </c>
      <c r="X330" s="9" t="s">
        <v>642</v>
      </c>
      <c r="Y330" s="9">
        <v>1</v>
      </c>
      <c r="Z330" s="9">
        <v>1</v>
      </c>
      <c r="AA330" s="9">
        <v>1</v>
      </c>
      <c r="AB330" s="9">
        <v>1</v>
      </c>
      <c r="AC330" s="4" t="s">
        <v>642</v>
      </c>
      <c r="AD330" s="9" t="s">
        <v>642</v>
      </c>
      <c r="AE330" s="9" t="s">
        <v>642</v>
      </c>
      <c r="AF330" s="7" t="s">
        <v>642</v>
      </c>
      <c r="AG330" s="7" t="s">
        <v>642</v>
      </c>
      <c r="AH330" s="7" t="s">
        <v>642</v>
      </c>
      <c r="AI330" s="7" t="s">
        <v>642</v>
      </c>
      <c r="AJ330" s="7" t="s">
        <v>642</v>
      </c>
      <c r="AK330" s="7" t="s">
        <v>642</v>
      </c>
      <c r="AL330" s="9" t="s">
        <v>642</v>
      </c>
      <c r="AM330" s="9" t="s">
        <v>642</v>
      </c>
    </row>
    <row r="331" spans="1:39">
      <c r="A331" s="4" t="s">
        <v>415</v>
      </c>
      <c r="B331" s="6">
        <v>546</v>
      </c>
      <c r="C331" s="9">
        <v>89.934015635700902</v>
      </c>
      <c r="D331" s="9">
        <v>2038.3372279062</v>
      </c>
      <c r="E331" s="7" t="s">
        <v>642</v>
      </c>
      <c r="F331" s="7" t="s">
        <v>642</v>
      </c>
      <c r="G331" s="7" t="s">
        <v>642</v>
      </c>
      <c r="H331" s="7" t="s">
        <v>642</v>
      </c>
      <c r="I331" s="7">
        <v>4.7972999999999999</v>
      </c>
      <c r="J331" s="7">
        <v>0.89100000000000001</v>
      </c>
      <c r="K331" s="7">
        <v>4.5</v>
      </c>
      <c r="L331" s="7">
        <v>1.04563282084511</v>
      </c>
      <c r="M331" s="9" t="s">
        <v>642</v>
      </c>
      <c r="N331" s="9" t="s">
        <v>642</v>
      </c>
      <c r="O331" s="9" t="s">
        <v>642</v>
      </c>
      <c r="P331" s="9" t="s">
        <v>642</v>
      </c>
      <c r="Q331" s="9">
        <v>9.9999999999999797E-2</v>
      </c>
      <c r="R331" s="9">
        <v>9.9999999999999797E-2</v>
      </c>
      <c r="S331" s="9">
        <v>9.9999999999999797E-2</v>
      </c>
      <c r="T331" s="9">
        <v>9.9999999999999797E-2</v>
      </c>
      <c r="U331" s="9" t="s">
        <v>642</v>
      </c>
      <c r="V331" s="9" t="s">
        <v>642</v>
      </c>
      <c r="W331" s="9" t="s">
        <v>642</v>
      </c>
      <c r="X331" s="9" t="s">
        <v>642</v>
      </c>
      <c r="Y331" s="9">
        <v>1</v>
      </c>
      <c r="Z331" s="9">
        <v>1</v>
      </c>
      <c r="AA331" s="9">
        <v>1</v>
      </c>
      <c r="AB331" s="9">
        <v>1</v>
      </c>
      <c r="AC331" s="4" t="s">
        <v>415</v>
      </c>
      <c r="AD331" s="9" t="s">
        <v>642</v>
      </c>
      <c r="AE331" s="9" t="s">
        <v>642</v>
      </c>
      <c r="AF331" s="7" t="s">
        <v>642</v>
      </c>
      <c r="AG331" s="7" t="s">
        <v>642</v>
      </c>
      <c r="AH331" s="7" t="s">
        <v>642</v>
      </c>
      <c r="AI331" s="7" t="s">
        <v>642</v>
      </c>
      <c r="AJ331" s="7" t="s">
        <v>642</v>
      </c>
      <c r="AK331" s="7" t="s">
        <v>642</v>
      </c>
      <c r="AL331" s="9" t="s">
        <v>642</v>
      </c>
      <c r="AM331" s="9" t="s">
        <v>642</v>
      </c>
    </row>
    <row r="332" spans="1:39">
      <c r="A332" s="4" t="s">
        <v>416</v>
      </c>
      <c r="B332" s="6">
        <v>224</v>
      </c>
      <c r="C332" s="9">
        <v>34.626964480330599</v>
      </c>
      <c r="D332" s="9">
        <v>597.972046541954</v>
      </c>
      <c r="E332" s="7" t="s">
        <v>642</v>
      </c>
      <c r="F332" s="7" t="s">
        <v>642</v>
      </c>
      <c r="G332" s="7" t="s">
        <v>642</v>
      </c>
      <c r="H332" s="7" t="s">
        <v>642</v>
      </c>
      <c r="I332" s="7">
        <v>0.34015000000000001</v>
      </c>
      <c r="J332" s="7">
        <v>1.21599999999999</v>
      </c>
      <c r="K332" s="7">
        <v>0.3</v>
      </c>
      <c r="L332" s="7">
        <v>0.30409937064013898</v>
      </c>
      <c r="M332" s="9" t="s">
        <v>642</v>
      </c>
      <c r="N332" s="9" t="s">
        <v>642</v>
      </c>
      <c r="O332" s="9" t="s">
        <v>642</v>
      </c>
      <c r="P332" s="9" t="s">
        <v>642</v>
      </c>
      <c r="Q332" s="9">
        <v>9.9999999999999895E-2</v>
      </c>
      <c r="R332" s="9">
        <v>9.9999999999999895E-2</v>
      </c>
      <c r="S332" s="9">
        <v>9.9999999999999895E-2</v>
      </c>
      <c r="T332" s="9">
        <v>9.9999999999999895E-2</v>
      </c>
      <c r="U332" s="9" t="s">
        <v>642</v>
      </c>
      <c r="V332" s="9" t="s">
        <v>642</v>
      </c>
      <c r="W332" s="9" t="s">
        <v>642</v>
      </c>
      <c r="X332" s="9" t="s">
        <v>642</v>
      </c>
      <c r="Y332" s="9">
        <v>1</v>
      </c>
      <c r="Z332" s="9">
        <v>1</v>
      </c>
      <c r="AA332" s="9">
        <v>1</v>
      </c>
      <c r="AB332" s="9">
        <v>1</v>
      </c>
      <c r="AC332" s="4" t="s">
        <v>642</v>
      </c>
      <c r="AD332" s="9" t="s">
        <v>642</v>
      </c>
      <c r="AE332" s="9" t="s">
        <v>642</v>
      </c>
      <c r="AF332" s="7" t="s">
        <v>642</v>
      </c>
      <c r="AG332" s="7" t="s">
        <v>642</v>
      </c>
      <c r="AH332" s="7" t="s">
        <v>642</v>
      </c>
      <c r="AI332" s="7" t="s">
        <v>642</v>
      </c>
      <c r="AJ332" s="7" t="s">
        <v>642</v>
      </c>
      <c r="AK332" s="7" t="s">
        <v>642</v>
      </c>
      <c r="AL332" s="9" t="s">
        <v>642</v>
      </c>
      <c r="AM332" s="9" t="s">
        <v>642</v>
      </c>
    </row>
    <row r="333" spans="1:39">
      <c r="A333" s="4" t="s">
        <v>417</v>
      </c>
      <c r="B333" s="6">
        <v>223</v>
      </c>
      <c r="C333" s="9">
        <v>37.809097377062599</v>
      </c>
      <c r="D333" s="9">
        <v>652.92420735605594</v>
      </c>
      <c r="E333" s="7" t="s">
        <v>642</v>
      </c>
      <c r="F333" s="7" t="s">
        <v>642</v>
      </c>
      <c r="G333" s="7" t="s">
        <v>642</v>
      </c>
      <c r="H333" s="7" t="s">
        <v>642</v>
      </c>
      <c r="I333" s="7">
        <v>0.37120999999999998</v>
      </c>
      <c r="J333" s="7">
        <v>2.4940000000000002</v>
      </c>
      <c r="K333" s="7">
        <v>0.3</v>
      </c>
      <c r="L333" s="7">
        <v>0.28042923787881202</v>
      </c>
      <c r="M333" s="9" t="s">
        <v>642</v>
      </c>
      <c r="N333" s="9" t="s">
        <v>642</v>
      </c>
      <c r="O333" s="9" t="s">
        <v>642</v>
      </c>
      <c r="P333" s="9" t="s">
        <v>642</v>
      </c>
      <c r="Q333" s="9">
        <v>0.1</v>
      </c>
      <c r="R333" s="9">
        <v>0.1</v>
      </c>
      <c r="S333" s="9">
        <v>0.1</v>
      </c>
      <c r="T333" s="9">
        <v>0.1</v>
      </c>
      <c r="U333" s="9" t="s">
        <v>642</v>
      </c>
      <c r="V333" s="9" t="s">
        <v>642</v>
      </c>
      <c r="W333" s="9" t="s">
        <v>642</v>
      </c>
      <c r="X333" s="9" t="s">
        <v>642</v>
      </c>
      <c r="Y333" s="9">
        <v>1</v>
      </c>
      <c r="Z333" s="9">
        <v>1</v>
      </c>
      <c r="AA333" s="9">
        <v>1</v>
      </c>
      <c r="AB333" s="9">
        <v>1</v>
      </c>
      <c r="AC333" s="4" t="s">
        <v>418</v>
      </c>
      <c r="AD333" s="9">
        <v>37.809097377064802</v>
      </c>
      <c r="AE333" s="9">
        <v>652.92420735609403</v>
      </c>
      <c r="AF333" s="7" t="s">
        <v>642</v>
      </c>
      <c r="AG333" s="7" t="s">
        <v>642</v>
      </c>
      <c r="AH333" s="7" t="s">
        <v>642</v>
      </c>
      <c r="AI333" s="7">
        <v>0.30000001192092801</v>
      </c>
      <c r="AJ333" s="7">
        <v>0.30000001192092801</v>
      </c>
      <c r="AK333" s="7">
        <v>0.30000001192092801</v>
      </c>
      <c r="AL333" s="9">
        <v>0</v>
      </c>
      <c r="AM333" s="9">
        <v>1</v>
      </c>
    </row>
    <row r="334" spans="1:39">
      <c r="A334" s="4" t="s">
        <v>419</v>
      </c>
      <c r="B334" s="6">
        <v>2</v>
      </c>
      <c r="C334" s="9">
        <v>25.039530314092101</v>
      </c>
      <c r="D334" s="9">
        <v>325.36751208410197</v>
      </c>
      <c r="E334" s="7" t="s">
        <v>642</v>
      </c>
      <c r="F334" s="7" t="s">
        <v>642</v>
      </c>
      <c r="G334" s="7" t="s">
        <v>642</v>
      </c>
      <c r="H334" s="7" t="s">
        <v>642</v>
      </c>
      <c r="I334" s="7">
        <v>1.8848</v>
      </c>
      <c r="J334" s="7">
        <v>0.89999999999999902</v>
      </c>
      <c r="K334" s="7">
        <v>2</v>
      </c>
      <c r="L334" s="7">
        <v>2.1034000000000002</v>
      </c>
      <c r="M334" s="9" t="s">
        <v>642</v>
      </c>
      <c r="N334" s="9" t="s">
        <v>642</v>
      </c>
      <c r="O334" s="9" t="s">
        <v>642</v>
      </c>
      <c r="P334" s="9" t="s">
        <v>642</v>
      </c>
      <c r="Q334" s="9">
        <v>0.1</v>
      </c>
      <c r="R334" s="9">
        <v>0.1</v>
      </c>
      <c r="S334" s="9">
        <v>0.1</v>
      </c>
      <c r="T334" s="9">
        <v>0.1</v>
      </c>
      <c r="U334" s="9" t="s">
        <v>642</v>
      </c>
      <c r="V334" s="9" t="s">
        <v>642</v>
      </c>
      <c r="W334" s="9" t="s">
        <v>642</v>
      </c>
      <c r="X334" s="9" t="s">
        <v>642</v>
      </c>
      <c r="Y334" s="9">
        <v>1</v>
      </c>
      <c r="Z334" s="9">
        <v>1</v>
      </c>
      <c r="AA334" s="9">
        <v>1</v>
      </c>
      <c r="AB334" s="9">
        <v>1</v>
      </c>
      <c r="AC334" s="4" t="s">
        <v>419</v>
      </c>
      <c r="AD334" s="9">
        <v>25.039530314092101</v>
      </c>
      <c r="AE334" s="9">
        <v>325.36751208410197</v>
      </c>
      <c r="AF334" s="7">
        <v>2</v>
      </c>
      <c r="AG334" s="7">
        <v>2</v>
      </c>
      <c r="AH334" s="7">
        <v>2</v>
      </c>
      <c r="AI334" s="7">
        <v>2</v>
      </c>
      <c r="AJ334" s="7">
        <v>2</v>
      </c>
      <c r="AK334" s="7">
        <v>2</v>
      </c>
      <c r="AL334" s="9">
        <v>0</v>
      </c>
      <c r="AM334" s="9">
        <v>1</v>
      </c>
    </row>
    <row r="335" spans="1:39">
      <c r="A335" s="4" t="s">
        <v>420</v>
      </c>
      <c r="B335" s="6">
        <v>234</v>
      </c>
      <c r="C335" s="9">
        <v>65.738765969399907</v>
      </c>
      <c r="D335" s="9">
        <v>992.65539121528798</v>
      </c>
      <c r="E335" s="7" t="s">
        <v>642</v>
      </c>
      <c r="F335" s="7" t="s">
        <v>642</v>
      </c>
      <c r="G335" s="7" t="s">
        <v>642</v>
      </c>
      <c r="H335" s="7" t="s">
        <v>642</v>
      </c>
      <c r="I335" s="7">
        <v>1.4770999999999901</v>
      </c>
      <c r="J335" s="7">
        <v>0.53399999999999903</v>
      </c>
      <c r="K335" s="7">
        <v>1</v>
      </c>
      <c r="L335" s="7">
        <v>1.89074340848487</v>
      </c>
      <c r="M335" s="9" t="s">
        <v>642</v>
      </c>
      <c r="N335" s="9" t="s">
        <v>642</v>
      </c>
      <c r="O335" s="9" t="s">
        <v>642</v>
      </c>
      <c r="P335" s="9" t="s">
        <v>642</v>
      </c>
      <c r="Q335" s="9">
        <v>9.9999999999999895E-2</v>
      </c>
      <c r="R335" s="9">
        <v>9.9999999999999895E-2</v>
      </c>
      <c r="S335" s="9">
        <v>9.9999999999999895E-2</v>
      </c>
      <c r="T335" s="9">
        <v>9.9999999999999895E-2</v>
      </c>
      <c r="U335" s="9" t="s">
        <v>642</v>
      </c>
      <c r="V335" s="9" t="s">
        <v>642</v>
      </c>
      <c r="W335" s="9" t="s">
        <v>642</v>
      </c>
      <c r="X335" s="9" t="s">
        <v>642</v>
      </c>
      <c r="Y335" s="9">
        <v>1</v>
      </c>
      <c r="Z335" s="9">
        <v>1</v>
      </c>
      <c r="AA335" s="9">
        <v>1</v>
      </c>
      <c r="AB335" s="9">
        <v>1</v>
      </c>
      <c r="AC335" s="4" t="s">
        <v>421</v>
      </c>
      <c r="AD335" s="9">
        <v>65.738765969401101</v>
      </c>
      <c r="AE335" s="9">
        <v>992.65539121530605</v>
      </c>
      <c r="AF335" s="7" t="s">
        <v>642</v>
      </c>
      <c r="AG335" s="7" t="s">
        <v>642</v>
      </c>
      <c r="AH335" s="7" t="s">
        <v>642</v>
      </c>
      <c r="AI335" s="7">
        <v>1</v>
      </c>
      <c r="AJ335" s="7">
        <v>1</v>
      </c>
      <c r="AK335" s="7">
        <v>1</v>
      </c>
      <c r="AL335" s="9">
        <v>0</v>
      </c>
      <c r="AM335" s="9">
        <v>1</v>
      </c>
    </row>
    <row r="336" spans="1:39">
      <c r="A336" s="4" t="s">
        <v>422</v>
      </c>
      <c r="B336" s="6">
        <v>216</v>
      </c>
      <c r="C336" s="9">
        <v>50.681515795880301</v>
      </c>
      <c r="D336" s="9">
        <v>393.08506903298098</v>
      </c>
      <c r="E336" s="7" t="s">
        <v>642</v>
      </c>
      <c r="F336" s="7" t="s">
        <v>642</v>
      </c>
      <c r="G336" s="7" t="s">
        <v>642</v>
      </c>
      <c r="H336" s="7" t="s">
        <v>642</v>
      </c>
      <c r="I336" s="7">
        <v>1.2681</v>
      </c>
      <c r="J336" s="7">
        <v>0.22999999999999901</v>
      </c>
      <c r="K336" s="7">
        <v>1</v>
      </c>
      <c r="L336" s="7">
        <v>1.73475489140331</v>
      </c>
      <c r="M336" s="9" t="s">
        <v>642</v>
      </c>
      <c r="N336" s="9" t="s">
        <v>642</v>
      </c>
      <c r="O336" s="9" t="s">
        <v>642</v>
      </c>
      <c r="P336" s="9" t="s">
        <v>642</v>
      </c>
      <c r="Q336" s="9">
        <v>9.9999999999999895E-2</v>
      </c>
      <c r="R336" s="9">
        <v>9.9999999999999895E-2</v>
      </c>
      <c r="S336" s="9">
        <v>9.9999999999999895E-2</v>
      </c>
      <c r="T336" s="9">
        <v>9.9999999999999895E-2</v>
      </c>
      <c r="U336" s="9" t="s">
        <v>642</v>
      </c>
      <c r="V336" s="9" t="s">
        <v>642</v>
      </c>
      <c r="W336" s="9" t="s">
        <v>642</v>
      </c>
      <c r="X336" s="9" t="s">
        <v>642</v>
      </c>
      <c r="Y336" s="9">
        <v>1</v>
      </c>
      <c r="Z336" s="9">
        <v>1</v>
      </c>
      <c r="AA336" s="9">
        <v>1</v>
      </c>
      <c r="AB336" s="9">
        <v>1</v>
      </c>
      <c r="AC336" s="4" t="s">
        <v>422</v>
      </c>
      <c r="AD336" s="9">
        <v>50.681515795880301</v>
      </c>
      <c r="AE336" s="9">
        <v>393.08506903298098</v>
      </c>
      <c r="AF336" s="7" t="s">
        <v>642</v>
      </c>
      <c r="AG336" s="7" t="s">
        <v>642</v>
      </c>
      <c r="AH336" s="7" t="s">
        <v>642</v>
      </c>
      <c r="AI336" s="7">
        <v>1</v>
      </c>
      <c r="AJ336" s="7">
        <v>1</v>
      </c>
      <c r="AK336" s="7">
        <v>1</v>
      </c>
      <c r="AL336" s="9">
        <v>0</v>
      </c>
      <c r="AM336" s="9">
        <v>1</v>
      </c>
    </row>
    <row r="337" spans="1:39">
      <c r="A337" s="4" t="s">
        <v>423</v>
      </c>
      <c r="B337" s="6">
        <v>218</v>
      </c>
      <c r="C337" s="9">
        <v>37.953854048023302</v>
      </c>
      <c r="D337" s="9">
        <v>565.81345657023599</v>
      </c>
      <c r="E337" s="7" t="s">
        <v>642</v>
      </c>
      <c r="F337" s="7" t="s">
        <v>642</v>
      </c>
      <c r="G337" s="7" t="s">
        <v>642</v>
      </c>
      <c r="H337" s="7" t="s">
        <v>642</v>
      </c>
      <c r="I337" s="7">
        <v>2.1707999999999901</v>
      </c>
      <c r="J337" s="7">
        <v>1.5980000000000001</v>
      </c>
      <c r="K337" s="7">
        <v>2.9999999999999898</v>
      </c>
      <c r="L337" s="7">
        <v>1.29749647321929</v>
      </c>
      <c r="M337" s="9" t="s">
        <v>642</v>
      </c>
      <c r="N337" s="9" t="s">
        <v>642</v>
      </c>
      <c r="O337" s="9" t="s">
        <v>642</v>
      </c>
      <c r="P337" s="9" t="s">
        <v>642</v>
      </c>
      <c r="Q337" s="9">
        <v>9.9999999999999895E-2</v>
      </c>
      <c r="R337" s="9">
        <v>9.9999999999999895E-2</v>
      </c>
      <c r="S337" s="9">
        <v>9.9999999999999895E-2</v>
      </c>
      <c r="T337" s="9">
        <v>9.9999999999999895E-2</v>
      </c>
      <c r="U337" s="9" t="s">
        <v>642</v>
      </c>
      <c r="V337" s="9" t="s">
        <v>642</v>
      </c>
      <c r="W337" s="9" t="s">
        <v>642</v>
      </c>
      <c r="X337" s="9" t="s">
        <v>642</v>
      </c>
      <c r="Y337" s="9">
        <v>1</v>
      </c>
      <c r="Z337" s="9">
        <v>1</v>
      </c>
      <c r="AA337" s="9">
        <v>1</v>
      </c>
      <c r="AB337" s="9">
        <v>1</v>
      </c>
      <c r="AC337" s="4" t="s">
        <v>423</v>
      </c>
      <c r="AD337" s="9">
        <v>37.953854048025498</v>
      </c>
      <c r="AE337" s="9">
        <v>565.81345657026895</v>
      </c>
      <c r="AF337" s="7" t="s">
        <v>642</v>
      </c>
      <c r="AG337" s="7" t="s">
        <v>642</v>
      </c>
      <c r="AH337" s="7" t="s">
        <v>642</v>
      </c>
      <c r="AI337" s="7">
        <v>3</v>
      </c>
      <c r="AJ337" s="7">
        <v>3</v>
      </c>
      <c r="AK337" s="7">
        <v>3</v>
      </c>
      <c r="AL337" s="9">
        <v>0</v>
      </c>
      <c r="AM337" s="9">
        <v>1</v>
      </c>
    </row>
    <row r="338" spans="1:39">
      <c r="A338" s="4" t="s">
        <v>424</v>
      </c>
      <c r="B338" s="6">
        <v>203</v>
      </c>
      <c r="C338" s="9">
        <v>28.109305437773699</v>
      </c>
      <c r="D338" s="9">
        <v>94.664187646120396</v>
      </c>
      <c r="E338" s="7" t="s">
        <v>642</v>
      </c>
      <c r="F338" s="7" t="s">
        <v>642</v>
      </c>
      <c r="G338" s="7" t="s">
        <v>642</v>
      </c>
      <c r="H338" s="7" t="s">
        <v>642</v>
      </c>
      <c r="I338" s="7">
        <v>2.4192</v>
      </c>
      <c r="J338" s="7">
        <v>0.86899999999999999</v>
      </c>
      <c r="K338" s="7">
        <v>3</v>
      </c>
      <c r="L338" s="7">
        <v>2.3034365619583301</v>
      </c>
      <c r="M338" s="9" t="s">
        <v>642</v>
      </c>
      <c r="N338" s="9" t="s">
        <v>642</v>
      </c>
      <c r="O338" s="9" t="s">
        <v>642</v>
      </c>
      <c r="P338" s="9" t="s">
        <v>642</v>
      </c>
      <c r="Q338" s="9">
        <v>9.9999999999999895E-2</v>
      </c>
      <c r="R338" s="9">
        <v>9.9999999999999895E-2</v>
      </c>
      <c r="S338" s="9">
        <v>9.9999999999999895E-2</v>
      </c>
      <c r="T338" s="9">
        <v>9.9999999999999895E-2</v>
      </c>
      <c r="U338" s="9" t="s">
        <v>642</v>
      </c>
      <c r="V338" s="9" t="s">
        <v>642</v>
      </c>
      <c r="W338" s="9" t="s">
        <v>642</v>
      </c>
      <c r="X338" s="9" t="s">
        <v>642</v>
      </c>
      <c r="Y338" s="9">
        <v>1</v>
      </c>
      <c r="Z338" s="9">
        <v>1</v>
      </c>
      <c r="AA338" s="9">
        <v>1</v>
      </c>
      <c r="AB338" s="9">
        <v>1</v>
      </c>
      <c r="AC338" s="4" t="s">
        <v>424</v>
      </c>
      <c r="AD338" s="9" t="s">
        <v>642</v>
      </c>
      <c r="AE338" s="9" t="s">
        <v>642</v>
      </c>
      <c r="AF338" s="7" t="s">
        <v>642</v>
      </c>
      <c r="AG338" s="7" t="s">
        <v>642</v>
      </c>
      <c r="AH338" s="7" t="s">
        <v>642</v>
      </c>
      <c r="AI338" s="7" t="s">
        <v>642</v>
      </c>
      <c r="AJ338" s="7" t="s">
        <v>642</v>
      </c>
      <c r="AK338" s="7" t="s">
        <v>642</v>
      </c>
      <c r="AL338" s="9" t="s">
        <v>642</v>
      </c>
      <c r="AM338" s="9" t="s">
        <v>642</v>
      </c>
    </row>
    <row r="339" spans="1:39">
      <c r="A339" s="4" t="s">
        <v>425</v>
      </c>
      <c r="B339" s="6">
        <v>175</v>
      </c>
      <c r="C339" s="9">
        <v>120.110610540171</v>
      </c>
      <c r="D339" s="9">
        <v>2244.0174737104498</v>
      </c>
      <c r="E339" s="7" t="s">
        <v>642</v>
      </c>
      <c r="F339" s="7" t="s">
        <v>642</v>
      </c>
      <c r="G339" s="7" t="s">
        <v>642</v>
      </c>
      <c r="H339" s="7" t="s">
        <v>642</v>
      </c>
      <c r="I339" s="7">
        <v>0.71783999999999903</v>
      </c>
      <c r="J339" s="7">
        <v>4.7E-2</v>
      </c>
      <c r="K339" s="7">
        <v>9.9999999999999898E-3</v>
      </c>
      <c r="L339" s="7">
        <v>1.9479221470714401</v>
      </c>
      <c r="M339" s="9" t="s">
        <v>642</v>
      </c>
      <c r="N339" s="9" t="s">
        <v>642</v>
      </c>
      <c r="O339" s="9" t="s">
        <v>642</v>
      </c>
      <c r="P339" s="9" t="s">
        <v>642</v>
      </c>
      <c r="Q339" s="9">
        <v>9.9999999999999895E-2</v>
      </c>
      <c r="R339" s="9">
        <v>9.9999999999999895E-2</v>
      </c>
      <c r="S339" s="9">
        <v>9.9999999999999895E-2</v>
      </c>
      <c r="T339" s="9">
        <v>9.9999999999999895E-2</v>
      </c>
      <c r="U339" s="9" t="s">
        <v>642</v>
      </c>
      <c r="V339" s="9" t="s">
        <v>642</v>
      </c>
      <c r="W339" s="9" t="s">
        <v>642</v>
      </c>
      <c r="X339" s="9" t="s">
        <v>642</v>
      </c>
      <c r="Y339" s="9">
        <v>1</v>
      </c>
      <c r="Z339" s="9">
        <v>1</v>
      </c>
      <c r="AA339" s="9">
        <v>1</v>
      </c>
      <c r="AB339" s="9">
        <v>1</v>
      </c>
      <c r="AC339" s="4" t="s">
        <v>642</v>
      </c>
      <c r="AD339" s="9" t="s">
        <v>642</v>
      </c>
      <c r="AE339" s="9" t="s">
        <v>642</v>
      </c>
      <c r="AF339" s="7" t="s">
        <v>642</v>
      </c>
      <c r="AG339" s="7" t="s">
        <v>642</v>
      </c>
      <c r="AH339" s="7" t="s">
        <v>642</v>
      </c>
      <c r="AI339" s="7" t="s">
        <v>642</v>
      </c>
      <c r="AJ339" s="7" t="s">
        <v>642</v>
      </c>
      <c r="AK339" s="7" t="s">
        <v>642</v>
      </c>
      <c r="AL339" s="9" t="s">
        <v>642</v>
      </c>
      <c r="AM339" s="9" t="s">
        <v>642</v>
      </c>
    </row>
    <row r="340" spans="1:39">
      <c r="A340" s="4" t="s">
        <v>426</v>
      </c>
      <c r="B340" s="6">
        <v>217</v>
      </c>
      <c r="C340" s="9">
        <v>34.961328871152404</v>
      </c>
      <c r="D340" s="9">
        <v>449.34042213607</v>
      </c>
      <c r="E340" s="7" t="s">
        <v>642</v>
      </c>
      <c r="F340" s="7" t="s">
        <v>642</v>
      </c>
      <c r="G340" s="7" t="s">
        <v>642</v>
      </c>
      <c r="H340" s="7" t="s">
        <v>642</v>
      </c>
      <c r="I340" s="7">
        <v>1.1289</v>
      </c>
      <c r="J340" s="7">
        <v>0.190999999999999</v>
      </c>
      <c r="K340" s="7">
        <v>0.999999999999999</v>
      </c>
      <c r="L340" s="7">
        <v>1.84282314311384</v>
      </c>
      <c r="M340" s="9" t="s">
        <v>642</v>
      </c>
      <c r="N340" s="9" t="s">
        <v>642</v>
      </c>
      <c r="O340" s="9" t="s">
        <v>642</v>
      </c>
      <c r="P340" s="9" t="s">
        <v>642</v>
      </c>
      <c r="Q340" s="9">
        <v>0.1</v>
      </c>
      <c r="R340" s="9">
        <v>0.1</v>
      </c>
      <c r="S340" s="9">
        <v>0.1</v>
      </c>
      <c r="T340" s="9">
        <v>0.1</v>
      </c>
      <c r="U340" s="9" t="s">
        <v>642</v>
      </c>
      <c r="V340" s="9" t="s">
        <v>642</v>
      </c>
      <c r="W340" s="9" t="s">
        <v>642</v>
      </c>
      <c r="X340" s="9" t="s">
        <v>642</v>
      </c>
      <c r="Y340" s="9">
        <v>1</v>
      </c>
      <c r="Z340" s="9">
        <v>1</v>
      </c>
      <c r="AA340" s="9">
        <v>1</v>
      </c>
      <c r="AB340" s="9">
        <v>1</v>
      </c>
      <c r="AC340" s="4" t="s">
        <v>426</v>
      </c>
      <c r="AD340" s="9">
        <v>34.961328871152404</v>
      </c>
      <c r="AE340" s="9">
        <v>449.34042213607</v>
      </c>
      <c r="AF340" s="7" t="s">
        <v>642</v>
      </c>
      <c r="AG340" s="7" t="s">
        <v>642</v>
      </c>
      <c r="AH340" s="7" t="s">
        <v>642</v>
      </c>
      <c r="AI340" s="7">
        <v>1</v>
      </c>
      <c r="AJ340" s="7">
        <v>1</v>
      </c>
      <c r="AK340" s="7">
        <v>1</v>
      </c>
      <c r="AL340" s="9">
        <v>0</v>
      </c>
      <c r="AM340" s="9">
        <v>1</v>
      </c>
    </row>
    <row r="341" spans="1:39">
      <c r="A341" s="4" t="s">
        <v>427</v>
      </c>
      <c r="B341" s="6">
        <v>243</v>
      </c>
      <c r="C341" s="9">
        <v>17.376912218660198</v>
      </c>
      <c r="D341" s="9">
        <v>467.748785793629</v>
      </c>
      <c r="E341" s="7" t="s">
        <v>642</v>
      </c>
      <c r="F341" s="7" t="s">
        <v>642</v>
      </c>
      <c r="G341" s="7" t="s">
        <v>642</v>
      </c>
      <c r="H341" s="7" t="s">
        <v>642</v>
      </c>
      <c r="I341" s="7">
        <v>0.95818000000000003</v>
      </c>
      <c r="J341" s="7">
        <v>1.3</v>
      </c>
      <c r="K341" s="7">
        <v>0.9</v>
      </c>
      <c r="L341" s="7">
        <v>0.122089019303582</v>
      </c>
      <c r="M341" s="9" t="s">
        <v>642</v>
      </c>
      <c r="N341" s="9" t="s">
        <v>642</v>
      </c>
      <c r="O341" s="9" t="s">
        <v>642</v>
      </c>
      <c r="P341" s="9" t="s">
        <v>642</v>
      </c>
      <c r="Q341" s="9">
        <v>9.9999999999999895E-2</v>
      </c>
      <c r="R341" s="9">
        <v>9.9999999999999895E-2</v>
      </c>
      <c r="S341" s="9">
        <v>9.9999999999999895E-2</v>
      </c>
      <c r="T341" s="9">
        <v>9.9999999999999895E-2</v>
      </c>
      <c r="U341" s="9" t="s">
        <v>642</v>
      </c>
      <c r="V341" s="9" t="s">
        <v>642</v>
      </c>
      <c r="W341" s="9" t="s">
        <v>642</v>
      </c>
      <c r="X341" s="9" t="s">
        <v>642</v>
      </c>
      <c r="Y341" s="9">
        <v>1</v>
      </c>
      <c r="Z341" s="9">
        <v>1</v>
      </c>
      <c r="AA341" s="9">
        <v>1</v>
      </c>
      <c r="AB341" s="9">
        <v>1</v>
      </c>
      <c r="AC341" s="4" t="s">
        <v>427</v>
      </c>
      <c r="AD341" s="9">
        <v>17.376912218660198</v>
      </c>
      <c r="AE341" s="9">
        <v>467.748785793629</v>
      </c>
      <c r="AF341" s="7" t="s">
        <v>642</v>
      </c>
      <c r="AG341" s="7" t="s">
        <v>642</v>
      </c>
      <c r="AH341" s="7" t="s">
        <v>642</v>
      </c>
      <c r="AI341" s="7">
        <v>0.69999998807907104</v>
      </c>
      <c r="AJ341" s="7">
        <v>0.69999998807907104</v>
      </c>
      <c r="AK341" s="7">
        <v>0.69999998807907104</v>
      </c>
      <c r="AL341" s="9">
        <v>0</v>
      </c>
      <c r="AM341" s="9">
        <v>1</v>
      </c>
    </row>
    <row r="342" spans="1:39">
      <c r="A342" s="4" t="s">
        <v>428</v>
      </c>
      <c r="B342" s="6">
        <v>241</v>
      </c>
      <c r="C342" s="9">
        <v>21.907713107293901</v>
      </c>
      <c r="D342" s="9">
        <v>622.50091430438704</v>
      </c>
      <c r="E342" s="7" t="s">
        <v>642</v>
      </c>
      <c r="F342" s="7" t="s">
        <v>642</v>
      </c>
      <c r="G342" s="7" t="s">
        <v>642</v>
      </c>
      <c r="H342" s="7" t="s">
        <v>642</v>
      </c>
      <c r="I342" s="7">
        <v>1.0373999999999901</v>
      </c>
      <c r="J342" s="7">
        <v>0.85699999999999898</v>
      </c>
      <c r="K342" s="7">
        <v>0.9</v>
      </c>
      <c r="L342" s="7">
        <v>0.19130513610460101</v>
      </c>
      <c r="M342" s="9" t="s">
        <v>642</v>
      </c>
      <c r="N342" s="9" t="s">
        <v>642</v>
      </c>
      <c r="O342" s="9" t="s">
        <v>642</v>
      </c>
      <c r="P342" s="9" t="s">
        <v>642</v>
      </c>
      <c r="Q342" s="9">
        <v>9.9999999999999895E-2</v>
      </c>
      <c r="R342" s="9">
        <v>9.9999999999999895E-2</v>
      </c>
      <c r="S342" s="9">
        <v>9.9999999999999895E-2</v>
      </c>
      <c r="T342" s="9">
        <v>9.9999999999999895E-2</v>
      </c>
      <c r="U342" s="9" t="s">
        <v>642</v>
      </c>
      <c r="V342" s="9" t="s">
        <v>642</v>
      </c>
      <c r="W342" s="9" t="s">
        <v>642</v>
      </c>
      <c r="X342" s="9" t="s">
        <v>642</v>
      </c>
      <c r="Y342" s="9">
        <v>1</v>
      </c>
      <c r="Z342" s="9">
        <v>1</v>
      </c>
      <c r="AA342" s="9">
        <v>1</v>
      </c>
      <c r="AB342" s="9">
        <v>1</v>
      </c>
      <c r="AC342" s="4" t="s">
        <v>428</v>
      </c>
      <c r="AD342" s="9">
        <v>21.907713107293901</v>
      </c>
      <c r="AE342" s="9">
        <v>622.50091430438704</v>
      </c>
      <c r="AF342" s="7" t="s">
        <v>642</v>
      </c>
      <c r="AG342" s="7" t="s">
        <v>642</v>
      </c>
      <c r="AH342" s="7" t="s">
        <v>642</v>
      </c>
      <c r="AI342" s="7">
        <v>0.69999998807907104</v>
      </c>
      <c r="AJ342" s="7">
        <v>0.69999998807907104</v>
      </c>
      <c r="AK342" s="7">
        <v>0.69999998807907104</v>
      </c>
      <c r="AL342" s="9">
        <v>0</v>
      </c>
      <c r="AM342" s="9">
        <v>1</v>
      </c>
    </row>
    <row r="343" spans="1:39">
      <c r="A343" s="4" t="s">
        <v>429</v>
      </c>
      <c r="B343" s="6">
        <v>242</v>
      </c>
      <c r="C343" s="9">
        <v>11.4537051928508</v>
      </c>
      <c r="D343" s="9">
        <v>288.22696180808998</v>
      </c>
      <c r="E343" s="7" t="s">
        <v>642</v>
      </c>
      <c r="F343" s="7" t="s">
        <v>642</v>
      </c>
      <c r="G343" s="7" t="s">
        <v>642</v>
      </c>
      <c r="H343" s="7" t="s">
        <v>642</v>
      </c>
      <c r="I343" s="7">
        <v>0.89810999999999996</v>
      </c>
      <c r="J343" s="7">
        <v>0.73699999999999999</v>
      </c>
      <c r="K343" s="7">
        <v>0.9</v>
      </c>
      <c r="L343" s="7">
        <v>0.31420935663941102</v>
      </c>
      <c r="M343" s="9" t="s">
        <v>642</v>
      </c>
      <c r="N343" s="9" t="s">
        <v>642</v>
      </c>
      <c r="O343" s="9" t="s">
        <v>642</v>
      </c>
      <c r="P343" s="9" t="s">
        <v>642</v>
      </c>
      <c r="Q343" s="9">
        <v>9.9999999999999797E-2</v>
      </c>
      <c r="R343" s="9">
        <v>9.9999999999999797E-2</v>
      </c>
      <c r="S343" s="9">
        <v>9.9999999999999797E-2</v>
      </c>
      <c r="T343" s="9">
        <v>9.9999999999999797E-2</v>
      </c>
      <c r="U343" s="9" t="s">
        <v>642</v>
      </c>
      <c r="V343" s="9" t="s">
        <v>642</v>
      </c>
      <c r="W343" s="9" t="s">
        <v>642</v>
      </c>
      <c r="X343" s="9" t="s">
        <v>642</v>
      </c>
      <c r="Y343" s="9">
        <v>1</v>
      </c>
      <c r="Z343" s="9">
        <v>1</v>
      </c>
      <c r="AA343" s="9">
        <v>1</v>
      </c>
      <c r="AB343" s="9">
        <v>1</v>
      </c>
      <c r="AC343" s="4" t="s">
        <v>429</v>
      </c>
      <c r="AD343" s="9">
        <v>11.453705192851</v>
      </c>
      <c r="AE343" s="9">
        <v>288.22696180809498</v>
      </c>
      <c r="AF343" s="7" t="s">
        <v>642</v>
      </c>
      <c r="AG343" s="7" t="s">
        <v>642</v>
      </c>
      <c r="AH343" s="7" t="s">
        <v>642</v>
      </c>
      <c r="AI343" s="7">
        <v>0.69999998807907104</v>
      </c>
      <c r="AJ343" s="7">
        <v>0.69999998807907104</v>
      </c>
      <c r="AK343" s="7">
        <v>0.69999998807907104</v>
      </c>
      <c r="AL343" s="9">
        <v>0</v>
      </c>
      <c r="AM343" s="9">
        <v>1</v>
      </c>
    </row>
    <row r="344" spans="1:39">
      <c r="A344" s="4" t="s">
        <v>430</v>
      </c>
      <c r="B344" s="6">
        <v>233</v>
      </c>
      <c r="C344" s="9">
        <v>24.6556374125297</v>
      </c>
      <c r="D344" s="9">
        <v>310.44627093446502</v>
      </c>
      <c r="E344" s="7" t="s">
        <v>642</v>
      </c>
      <c r="F344" s="7" t="s">
        <v>642</v>
      </c>
      <c r="G344" s="7" t="s">
        <v>642</v>
      </c>
      <c r="H344" s="7" t="s">
        <v>642</v>
      </c>
      <c r="I344" s="7">
        <v>0.430119999999999</v>
      </c>
      <c r="J344" s="7">
        <v>0.14000000000000001</v>
      </c>
      <c r="K344" s="7">
        <v>0.38999999999999901</v>
      </c>
      <c r="L344" s="7">
        <v>1.7136742615917699E-2</v>
      </c>
      <c r="M344" s="9" t="s">
        <v>642</v>
      </c>
      <c r="N344" s="9" t="s">
        <v>642</v>
      </c>
      <c r="O344" s="9" t="s">
        <v>642</v>
      </c>
      <c r="P344" s="9" t="s">
        <v>642</v>
      </c>
      <c r="Q344" s="9">
        <v>9.9999999999999895E-2</v>
      </c>
      <c r="R344" s="9">
        <v>9.9999999999999895E-2</v>
      </c>
      <c r="S344" s="9">
        <v>9.9999999999999895E-2</v>
      </c>
      <c r="T344" s="9">
        <v>9.9999999999999895E-2</v>
      </c>
      <c r="U344" s="9" t="s">
        <v>642</v>
      </c>
      <c r="V344" s="9" t="s">
        <v>642</v>
      </c>
      <c r="W344" s="9" t="s">
        <v>642</v>
      </c>
      <c r="X344" s="9" t="s">
        <v>642</v>
      </c>
      <c r="Y344" s="9">
        <v>1</v>
      </c>
      <c r="Z344" s="9">
        <v>1</v>
      </c>
      <c r="AA344" s="9">
        <v>1</v>
      </c>
      <c r="AB344" s="9">
        <v>1</v>
      </c>
      <c r="AC344" s="4" t="s">
        <v>642</v>
      </c>
      <c r="AD344" s="9" t="s">
        <v>642</v>
      </c>
      <c r="AE344" s="9" t="s">
        <v>642</v>
      </c>
      <c r="AF344" s="7" t="s">
        <v>642</v>
      </c>
      <c r="AG344" s="7" t="s">
        <v>642</v>
      </c>
      <c r="AH344" s="7" t="s">
        <v>642</v>
      </c>
      <c r="AI344" s="7" t="s">
        <v>642</v>
      </c>
      <c r="AJ344" s="7" t="s">
        <v>642</v>
      </c>
      <c r="AK344" s="7" t="s">
        <v>642</v>
      </c>
      <c r="AL344" s="9" t="s">
        <v>642</v>
      </c>
      <c r="AM344" s="9" t="s">
        <v>642</v>
      </c>
    </row>
    <row r="345" spans="1:39">
      <c r="A345" s="4" t="s">
        <v>431</v>
      </c>
      <c r="B345" s="6">
        <v>179</v>
      </c>
      <c r="C345" s="9">
        <v>116.93130551399901</v>
      </c>
      <c r="D345" s="9">
        <v>970.52985806907498</v>
      </c>
      <c r="E345" s="7" t="s">
        <v>642</v>
      </c>
      <c r="F345" s="7" t="s">
        <v>642</v>
      </c>
      <c r="G345" s="7" t="s">
        <v>642</v>
      </c>
      <c r="H345" s="7" t="s">
        <v>642</v>
      </c>
      <c r="I345" s="7">
        <v>2.3344999999999998</v>
      </c>
      <c r="J345" s="7">
        <v>1.88699999999999</v>
      </c>
      <c r="K345" s="7">
        <v>1.5</v>
      </c>
      <c r="L345" s="7">
        <v>1.97785991147942</v>
      </c>
      <c r="M345" s="9" t="s">
        <v>642</v>
      </c>
      <c r="N345" s="9" t="s">
        <v>642</v>
      </c>
      <c r="O345" s="9" t="s">
        <v>642</v>
      </c>
      <c r="P345" s="9" t="s">
        <v>642</v>
      </c>
      <c r="Q345" s="9">
        <v>9.99999999999997E-2</v>
      </c>
      <c r="R345" s="9">
        <v>9.99999999999997E-2</v>
      </c>
      <c r="S345" s="9">
        <v>9.99999999999997E-2</v>
      </c>
      <c r="T345" s="9">
        <v>9.99999999999997E-2</v>
      </c>
      <c r="U345" s="9" t="s">
        <v>642</v>
      </c>
      <c r="V345" s="9" t="s">
        <v>642</v>
      </c>
      <c r="W345" s="9" t="s">
        <v>642</v>
      </c>
      <c r="X345" s="9" t="s">
        <v>642</v>
      </c>
      <c r="Y345" s="9">
        <v>1</v>
      </c>
      <c r="Z345" s="9">
        <v>1</v>
      </c>
      <c r="AA345" s="9">
        <v>1</v>
      </c>
      <c r="AB345" s="9">
        <v>1</v>
      </c>
      <c r="AC345" s="4" t="s">
        <v>642</v>
      </c>
      <c r="AD345" s="9" t="s">
        <v>642</v>
      </c>
      <c r="AE345" s="9" t="s">
        <v>642</v>
      </c>
      <c r="AF345" s="7" t="s">
        <v>642</v>
      </c>
      <c r="AG345" s="7" t="s">
        <v>642</v>
      </c>
      <c r="AH345" s="7" t="s">
        <v>642</v>
      </c>
      <c r="AI345" s="7" t="s">
        <v>642</v>
      </c>
      <c r="AJ345" s="7" t="s">
        <v>642</v>
      </c>
      <c r="AK345" s="7" t="s">
        <v>642</v>
      </c>
      <c r="AL345" s="9" t="s">
        <v>642</v>
      </c>
      <c r="AM345" s="9" t="s">
        <v>642</v>
      </c>
    </row>
    <row r="346" spans="1:39">
      <c r="A346" s="4" t="s">
        <v>432</v>
      </c>
      <c r="B346" s="6">
        <v>710</v>
      </c>
      <c r="C346" s="9">
        <v>16.1600972770072</v>
      </c>
      <c r="D346" s="9">
        <v>161.60097277007199</v>
      </c>
      <c r="E346" s="7" t="s">
        <v>642</v>
      </c>
      <c r="F346" s="7" t="s">
        <v>642</v>
      </c>
      <c r="G346" s="7" t="s">
        <v>642</v>
      </c>
      <c r="H346" s="7" t="s">
        <v>642</v>
      </c>
      <c r="I346" s="7">
        <v>0.10440000000000001</v>
      </c>
      <c r="J346" s="7">
        <v>0.17899999999999999</v>
      </c>
      <c r="K346" s="7">
        <v>0.1</v>
      </c>
      <c r="L346" s="7">
        <v>7.8815791650112002E-2</v>
      </c>
      <c r="M346" s="9" t="s">
        <v>642</v>
      </c>
      <c r="N346" s="9" t="s">
        <v>642</v>
      </c>
      <c r="O346" s="9" t="s">
        <v>642</v>
      </c>
      <c r="P346" s="9" t="s">
        <v>642</v>
      </c>
      <c r="Q346" s="9">
        <v>0.1</v>
      </c>
      <c r="R346" s="9">
        <v>0.1</v>
      </c>
      <c r="S346" s="9">
        <v>0.1</v>
      </c>
      <c r="T346" s="9">
        <v>0.1</v>
      </c>
      <c r="U346" s="9" t="s">
        <v>642</v>
      </c>
      <c r="V346" s="9" t="s">
        <v>642</v>
      </c>
      <c r="W346" s="9" t="s">
        <v>642</v>
      </c>
      <c r="X346" s="9" t="s">
        <v>642</v>
      </c>
      <c r="Y346" s="9">
        <v>1</v>
      </c>
      <c r="Z346" s="9">
        <v>1</v>
      </c>
      <c r="AA346" s="9">
        <v>1</v>
      </c>
      <c r="AB346" s="9">
        <v>1</v>
      </c>
      <c r="AC346" s="4" t="s">
        <v>642</v>
      </c>
      <c r="AD346" s="9" t="s">
        <v>642</v>
      </c>
      <c r="AE346" s="9" t="s">
        <v>642</v>
      </c>
      <c r="AF346" s="7" t="s">
        <v>642</v>
      </c>
      <c r="AG346" s="7" t="s">
        <v>642</v>
      </c>
      <c r="AH346" s="7" t="s">
        <v>642</v>
      </c>
      <c r="AI346" s="7" t="s">
        <v>642</v>
      </c>
      <c r="AJ346" s="7" t="s">
        <v>642</v>
      </c>
      <c r="AK346" s="7" t="s">
        <v>642</v>
      </c>
      <c r="AL346" s="9" t="s">
        <v>642</v>
      </c>
      <c r="AM346" s="9" t="s">
        <v>642</v>
      </c>
    </row>
    <row r="347" spans="1:39">
      <c r="A347" s="4" t="s">
        <v>341</v>
      </c>
      <c r="B347" s="6">
        <v>75</v>
      </c>
      <c r="C347" s="9">
        <v>115.01904134395301</v>
      </c>
      <c r="D347" s="9">
        <v>1951.93785839725</v>
      </c>
      <c r="E347" s="7" t="s">
        <v>642</v>
      </c>
      <c r="F347" s="7" t="s">
        <v>642</v>
      </c>
      <c r="G347" s="7" t="s">
        <v>642</v>
      </c>
      <c r="H347" s="7" t="s">
        <v>642</v>
      </c>
      <c r="I347" s="7">
        <v>0.12648999999999999</v>
      </c>
      <c r="J347" s="7">
        <v>0.25699999999999901</v>
      </c>
      <c r="K347" s="7">
        <v>0.19999999999999901</v>
      </c>
      <c r="L347" s="7">
        <v>8.9392178553702295E-2</v>
      </c>
      <c r="M347" s="9" t="s">
        <v>642</v>
      </c>
      <c r="N347" s="9" t="s">
        <v>642</v>
      </c>
      <c r="O347" s="9" t="s">
        <v>642</v>
      </c>
      <c r="P347" s="9" t="s">
        <v>642</v>
      </c>
      <c r="Q347" s="9">
        <v>0.1</v>
      </c>
      <c r="R347" s="9">
        <v>0.1</v>
      </c>
      <c r="S347" s="9">
        <v>0.1</v>
      </c>
      <c r="T347" s="9">
        <v>0.1</v>
      </c>
      <c r="U347" s="9" t="s">
        <v>642</v>
      </c>
      <c r="V347" s="9" t="s">
        <v>642</v>
      </c>
      <c r="W347" s="9" t="s">
        <v>642</v>
      </c>
      <c r="X347" s="9" t="s">
        <v>642</v>
      </c>
      <c r="Y347" s="9">
        <v>1</v>
      </c>
      <c r="Z347" s="9">
        <v>1</v>
      </c>
      <c r="AA347" s="9">
        <v>1</v>
      </c>
      <c r="AB347" s="9">
        <v>1</v>
      </c>
      <c r="AC347" s="4" t="s">
        <v>341</v>
      </c>
      <c r="AD347" s="9">
        <v>63.801764745661899</v>
      </c>
      <c r="AE347" s="9">
        <v>902.29321006652697</v>
      </c>
      <c r="AF347" s="7">
        <v>0.20000000298023199</v>
      </c>
      <c r="AG347" s="7">
        <v>0.20000000298023199</v>
      </c>
      <c r="AH347" s="7">
        <v>0.20000000298023199</v>
      </c>
      <c r="AI347" s="7">
        <v>0.20000000298023199</v>
      </c>
      <c r="AJ347" s="7">
        <v>0.20000000298023199</v>
      </c>
      <c r="AK347" s="7">
        <v>0.20000000298023199</v>
      </c>
      <c r="AL347" s="9">
        <v>0</v>
      </c>
      <c r="AM347" s="9">
        <v>1</v>
      </c>
    </row>
    <row r="348" spans="1:39">
      <c r="A348" s="4" t="s">
        <v>433</v>
      </c>
      <c r="B348" s="6">
        <v>180</v>
      </c>
      <c r="C348" s="9">
        <v>137.106945574847</v>
      </c>
      <c r="D348" s="9">
        <v>1508.1764013233201</v>
      </c>
      <c r="E348" s="7" t="s">
        <v>642</v>
      </c>
      <c r="F348" s="7" t="s">
        <v>642</v>
      </c>
      <c r="G348" s="7" t="s">
        <v>642</v>
      </c>
      <c r="H348" s="7" t="s">
        <v>642</v>
      </c>
      <c r="I348" s="7">
        <v>1.3375999999999999</v>
      </c>
      <c r="J348" s="7">
        <v>0.7</v>
      </c>
      <c r="K348" s="7">
        <v>1</v>
      </c>
      <c r="L348" s="7">
        <v>2.49832014484479</v>
      </c>
      <c r="M348" s="9" t="s">
        <v>642</v>
      </c>
      <c r="N348" s="9" t="s">
        <v>642</v>
      </c>
      <c r="O348" s="9" t="s">
        <v>642</v>
      </c>
      <c r="P348" s="9" t="s">
        <v>642</v>
      </c>
      <c r="Q348" s="9">
        <v>9.9999999999999603E-2</v>
      </c>
      <c r="R348" s="9">
        <v>9.9999999999999603E-2</v>
      </c>
      <c r="S348" s="9">
        <v>9.9999999999999603E-2</v>
      </c>
      <c r="T348" s="9">
        <v>9.9999999999999603E-2</v>
      </c>
      <c r="U348" s="9" t="s">
        <v>642</v>
      </c>
      <c r="V348" s="9" t="s">
        <v>642</v>
      </c>
      <c r="W348" s="9" t="s">
        <v>642</v>
      </c>
      <c r="X348" s="9" t="s">
        <v>642</v>
      </c>
      <c r="Y348" s="9">
        <v>1</v>
      </c>
      <c r="Z348" s="9">
        <v>1</v>
      </c>
      <c r="AA348" s="9">
        <v>1</v>
      </c>
      <c r="AB348" s="9">
        <v>1</v>
      </c>
      <c r="AC348" s="4" t="s">
        <v>642</v>
      </c>
      <c r="AD348" s="9" t="s">
        <v>642</v>
      </c>
      <c r="AE348" s="9" t="s">
        <v>642</v>
      </c>
      <c r="AF348" s="7" t="s">
        <v>642</v>
      </c>
      <c r="AG348" s="7" t="s">
        <v>642</v>
      </c>
      <c r="AH348" s="7" t="s">
        <v>642</v>
      </c>
      <c r="AI348" s="7" t="s">
        <v>642</v>
      </c>
      <c r="AJ348" s="7" t="s">
        <v>642</v>
      </c>
      <c r="AK348" s="7" t="s">
        <v>642</v>
      </c>
      <c r="AL348" s="9" t="s">
        <v>642</v>
      </c>
      <c r="AM348" s="9" t="s">
        <v>642</v>
      </c>
    </row>
    <row r="349" spans="1:39">
      <c r="A349" s="4" t="s">
        <v>434</v>
      </c>
      <c r="B349" s="6">
        <v>225</v>
      </c>
      <c r="C349" s="9">
        <v>27.9924922061366</v>
      </c>
      <c r="D349" s="9">
        <v>423.88261306014101</v>
      </c>
      <c r="E349" s="7" t="s">
        <v>642</v>
      </c>
      <c r="F349" s="7" t="s">
        <v>642</v>
      </c>
      <c r="G349" s="7" t="s">
        <v>642</v>
      </c>
      <c r="H349" s="7" t="s">
        <v>642</v>
      </c>
      <c r="I349" s="7">
        <v>1.0022</v>
      </c>
      <c r="J349" s="7">
        <v>0.55200000000000005</v>
      </c>
      <c r="K349" s="7">
        <v>1</v>
      </c>
      <c r="L349" s="7">
        <v>1.6756683841234199</v>
      </c>
      <c r="M349" s="9" t="s">
        <v>642</v>
      </c>
      <c r="N349" s="9" t="s">
        <v>642</v>
      </c>
      <c r="O349" s="9" t="s">
        <v>642</v>
      </c>
      <c r="P349" s="9" t="s">
        <v>642</v>
      </c>
      <c r="Q349" s="9">
        <v>9.9999999999999797E-2</v>
      </c>
      <c r="R349" s="9">
        <v>9.9999999999999797E-2</v>
      </c>
      <c r="S349" s="9">
        <v>9.9999999999999797E-2</v>
      </c>
      <c r="T349" s="9">
        <v>9.9999999999999797E-2</v>
      </c>
      <c r="U349" s="9" t="s">
        <v>642</v>
      </c>
      <c r="V349" s="9" t="s">
        <v>642</v>
      </c>
      <c r="W349" s="9" t="s">
        <v>642</v>
      </c>
      <c r="X349" s="9" t="s">
        <v>642</v>
      </c>
      <c r="Y349" s="9">
        <v>1</v>
      </c>
      <c r="Z349" s="9">
        <v>1</v>
      </c>
      <c r="AA349" s="9">
        <v>1</v>
      </c>
      <c r="AB349" s="9">
        <v>1</v>
      </c>
      <c r="AC349" s="4" t="s">
        <v>435</v>
      </c>
      <c r="AD349" s="9">
        <v>27.9924922061366</v>
      </c>
      <c r="AE349" s="9">
        <v>423.88261306014101</v>
      </c>
      <c r="AF349" s="7" t="s">
        <v>642</v>
      </c>
      <c r="AG349" s="7" t="s">
        <v>642</v>
      </c>
      <c r="AH349" s="7" t="s">
        <v>642</v>
      </c>
      <c r="AI349" s="7">
        <v>1</v>
      </c>
      <c r="AJ349" s="7">
        <v>1</v>
      </c>
      <c r="AK349" s="7">
        <v>1</v>
      </c>
      <c r="AL349" s="9">
        <v>0</v>
      </c>
      <c r="AM349" s="9">
        <v>1</v>
      </c>
    </row>
    <row r="350" spans="1:39">
      <c r="A350" s="4" t="s">
        <v>436</v>
      </c>
      <c r="B350" s="6">
        <v>231</v>
      </c>
      <c r="C350" s="9">
        <v>43.250201813257398</v>
      </c>
      <c r="D350" s="9">
        <v>574.04429173456504</v>
      </c>
      <c r="E350" s="7" t="s">
        <v>642</v>
      </c>
      <c r="F350" s="7" t="s">
        <v>642</v>
      </c>
      <c r="G350" s="7" t="s">
        <v>642</v>
      </c>
      <c r="H350" s="7" t="s">
        <v>642</v>
      </c>
      <c r="I350" s="7">
        <v>5.1199999999999903</v>
      </c>
      <c r="J350" s="7">
        <v>3.6070000000000002</v>
      </c>
      <c r="K350" s="7">
        <v>6</v>
      </c>
      <c r="L350" s="7">
        <v>4.60454708514035</v>
      </c>
      <c r="M350" s="9" t="s">
        <v>642</v>
      </c>
      <c r="N350" s="9" t="s">
        <v>642</v>
      </c>
      <c r="O350" s="9" t="s">
        <v>642</v>
      </c>
      <c r="P350" s="9" t="s">
        <v>642</v>
      </c>
      <c r="Q350" s="9">
        <v>9.9999999999999895E-2</v>
      </c>
      <c r="R350" s="9">
        <v>9.9999999999999895E-2</v>
      </c>
      <c r="S350" s="9">
        <v>9.9999999999999895E-2</v>
      </c>
      <c r="T350" s="9">
        <v>9.9999999999999895E-2</v>
      </c>
      <c r="U350" s="9" t="s">
        <v>642</v>
      </c>
      <c r="V350" s="9" t="s">
        <v>642</v>
      </c>
      <c r="W350" s="9" t="s">
        <v>642</v>
      </c>
      <c r="X350" s="9" t="s">
        <v>642</v>
      </c>
      <c r="Y350" s="9">
        <v>1</v>
      </c>
      <c r="Z350" s="9">
        <v>1</v>
      </c>
      <c r="AA350" s="9">
        <v>1</v>
      </c>
      <c r="AB350" s="9">
        <v>1</v>
      </c>
      <c r="AC350" s="4" t="s">
        <v>642</v>
      </c>
      <c r="AD350" s="9" t="s">
        <v>642</v>
      </c>
      <c r="AE350" s="9" t="s">
        <v>642</v>
      </c>
      <c r="AF350" s="7" t="s">
        <v>642</v>
      </c>
      <c r="AG350" s="7" t="s">
        <v>642</v>
      </c>
      <c r="AH350" s="7" t="s">
        <v>642</v>
      </c>
      <c r="AI350" s="7" t="s">
        <v>642</v>
      </c>
      <c r="AJ350" s="7" t="s">
        <v>642</v>
      </c>
      <c r="AK350" s="7" t="s">
        <v>642</v>
      </c>
      <c r="AL350" s="9" t="s">
        <v>642</v>
      </c>
      <c r="AM350" s="9" t="s">
        <v>642</v>
      </c>
    </row>
    <row r="351" spans="1:39">
      <c r="A351" s="4" t="s">
        <v>437</v>
      </c>
      <c r="B351" s="6">
        <v>237</v>
      </c>
      <c r="C351" s="9">
        <v>46.264219577028697</v>
      </c>
      <c r="D351" s="9">
        <v>675.33706619133898</v>
      </c>
      <c r="E351" s="7" t="s">
        <v>642</v>
      </c>
      <c r="F351" s="7" t="s">
        <v>642</v>
      </c>
      <c r="G351" s="7" t="s">
        <v>642</v>
      </c>
      <c r="H351" s="7" t="s">
        <v>642</v>
      </c>
      <c r="I351" s="7">
        <v>3.4247999999999998</v>
      </c>
      <c r="J351" s="7">
        <v>5.4119999999999999</v>
      </c>
      <c r="K351" s="7">
        <v>2.5</v>
      </c>
      <c r="L351" s="7">
        <v>2.6633816238585499</v>
      </c>
      <c r="M351" s="9" t="s">
        <v>642</v>
      </c>
      <c r="N351" s="9" t="s">
        <v>642</v>
      </c>
      <c r="O351" s="9" t="s">
        <v>642</v>
      </c>
      <c r="P351" s="9" t="s">
        <v>642</v>
      </c>
      <c r="Q351" s="9">
        <v>9.9999999999999797E-2</v>
      </c>
      <c r="R351" s="9">
        <v>9.9999999999999797E-2</v>
      </c>
      <c r="S351" s="9">
        <v>9.9999999999999797E-2</v>
      </c>
      <c r="T351" s="9">
        <v>9.9999999999999797E-2</v>
      </c>
      <c r="U351" s="9" t="s">
        <v>642</v>
      </c>
      <c r="V351" s="9" t="s">
        <v>642</v>
      </c>
      <c r="W351" s="9" t="s">
        <v>642</v>
      </c>
      <c r="X351" s="9" t="s">
        <v>642</v>
      </c>
      <c r="Y351" s="9">
        <v>1</v>
      </c>
      <c r="Z351" s="9">
        <v>1</v>
      </c>
      <c r="AA351" s="9">
        <v>1</v>
      </c>
      <c r="AB351" s="9">
        <v>1</v>
      </c>
      <c r="AC351" s="4" t="s">
        <v>437</v>
      </c>
      <c r="AD351" s="9" t="s">
        <v>642</v>
      </c>
      <c r="AE351" s="9" t="s">
        <v>642</v>
      </c>
      <c r="AF351" s="7" t="s">
        <v>642</v>
      </c>
      <c r="AG351" s="7" t="s">
        <v>642</v>
      </c>
      <c r="AH351" s="7" t="s">
        <v>642</v>
      </c>
      <c r="AI351" s="7" t="s">
        <v>642</v>
      </c>
      <c r="AJ351" s="7" t="s">
        <v>642</v>
      </c>
      <c r="AK351" s="7" t="s">
        <v>642</v>
      </c>
      <c r="AL351" s="9" t="s">
        <v>642</v>
      </c>
      <c r="AM351" s="9" t="s">
        <v>642</v>
      </c>
    </row>
    <row r="352" spans="1:39">
      <c r="A352" s="4" t="s">
        <v>397</v>
      </c>
      <c r="B352" s="6">
        <v>53</v>
      </c>
      <c r="C352" s="9">
        <v>57.9118653726497</v>
      </c>
      <c r="D352" s="9">
        <v>694.942384471796</v>
      </c>
      <c r="E352" s="7" t="s">
        <v>642</v>
      </c>
      <c r="F352" s="7" t="s">
        <v>642</v>
      </c>
      <c r="G352" s="7" t="s">
        <v>642</v>
      </c>
      <c r="H352" s="7" t="s">
        <v>642</v>
      </c>
      <c r="I352" s="7">
        <v>0.102959999999999</v>
      </c>
      <c r="J352" s="7">
        <v>0.19999999999999901</v>
      </c>
      <c r="K352" s="7">
        <v>9.9999999999999895E-2</v>
      </c>
      <c r="L352" s="7">
        <v>0.115162264159566</v>
      </c>
      <c r="M352" s="9" t="s">
        <v>642</v>
      </c>
      <c r="N352" s="9" t="s">
        <v>642</v>
      </c>
      <c r="O352" s="9" t="s">
        <v>642</v>
      </c>
      <c r="P352" s="9" t="s">
        <v>642</v>
      </c>
      <c r="Q352" s="9">
        <v>9.9999999999999895E-2</v>
      </c>
      <c r="R352" s="9">
        <v>9.9999999999999895E-2</v>
      </c>
      <c r="S352" s="9">
        <v>9.9999999999999895E-2</v>
      </c>
      <c r="T352" s="9">
        <v>9.9999999999999895E-2</v>
      </c>
      <c r="U352" s="9" t="s">
        <v>642</v>
      </c>
      <c r="V352" s="9" t="s">
        <v>642</v>
      </c>
      <c r="W352" s="9" t="s">
        <v>642</v>
      </c>
      <c r="X352" s="9" t="s">
        <v>642</v>
      </c>
      <c r="Y352" s="9">
        <v>1</v>
      </c>
      <c r="Z352" s="9">
        <v>1</v>
      </c>
      <c r="AA352" s="9">
        <v>1</v>
      </c>
      <c r="AB352" s="9">
        <v>1</v>
      </c>
      <c r="AC352" s="4" t="s">
        <v>397</v>
      </c>
      <c r="AD352" s="9">
        <v>57.9118653726497</v>
      </c>
      <c r="AE352" s="9">
        <v>694.942384471796</v>
      </c>
      <c r="AF352" s="7">
        <v>0.10000000149011599</v>
      </c>
      <c r="AG352" s="7">
        <v>0.10000000149011599</v>
      </c>
      <c r="AH352" s="7">
        <v>0.10000000149011599</v>
      </c>
      <c r="AI352" s="7">
        <v>0.10000000149011599</v>
      </c>
      <c r="AJ352" s="7">
        <v>0.10000000149011599</v>
      </c>
      <c r="AK352" s="7">
        <v>0.10000000149011599</v>
      </c>
      <c r="AL352" s="9">
        <v>0</v>
      </c>
      <c r="AM352" s="9">
        <v>1</v>
      </c>
    </row>
  </sheetData>
  <mergeCells count="7">
    <mergeCell ref="AL1:AM1"/>
    <mergeCell ref="A1:D1"/>
    <mergeCell ref="E1:L1"/>
    <mergeCell ref="M1:T1"/>
    <mergeCell ref="U1:AB1"/>
    <mergeCell ref="AC1:AE1"/>
    <mergeCell ref="AF1:AK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2"/>
  <sheetViews>
    <sheetView workbookViewId="0">
      <pane ySplit="2" topLeftCell="A3" activePane="bottomLeft" state="frozen"/>
      <selection pane="bottomLeft" activeCell="W52" sqref="W52"/>
    </sheetView>
  </sheetViews>
  <sheetFormatPr baseColWidth="10" defaultRowHeight="15" x14ac:dyDescent="0"/>
  <cols>
    <col min="2" max="2" width="20.1640625" customWidth="1"/>
    <col min="3" max="9" width="10.83203125" style="6"/>
    <col min="11" max="11" width="32.1640625" customWidth="1"/>
    <col min="12" max="19" width="10.83203125" style="6"/>
    <col min="20" max="20" width="10.83203125" style="7"/>
    <col min="21" max="21" width="9.33203125" style="7" customWidth="1"/>
    <col min="22" max="22" width="8.6640625" style="7" customWidth="1"/>
    <col min="23" max="23" width="14.6640625" style="7" customWidth="1"/>
    <col min="24" max="25" width="17.33203125" style="7" customWidth="1"/>
  </cols>
  <sheetData>
    <row r="1" spans="1:26" s="57" customFormat="1">
      <c r="A1" s="92" t="s">
        <v>637</v>
      </c>
      <c r="B1" s="92"/>
      <c r="C1" s="92"/>
      <c r="D1" s="92"/>
      <c r="E1" s="92"/>
      <c r="F1" s="92"/>
      <c r="G1" s="92"/>
      <c r="H1" s="92"/>
      <c r="I1" s="92"/>
      <c r="J1" s="92" t="s">
        <v>638</v>
      </c>
      <c r="K1" s="92"/>
      <c r="L1" s="92"/>
      <c r="M1" s="92"/>
      <c r="N1" s="92"/>
      <c r="O1" s="92"/>
      <c r="P1" s="92"/>
      <c r="Q1" s="92"/>
      <c r="R1" s="92"/>
      <c r="S1" s="60"/>
      <c r="T1" s="93" t="s">
        <v>645</v>
      </c>
      <c r="U1" s="94"/>
      <c r="V1" s="94"/>
      <c r="W1" s="94"/>
      <c r="X1" s="94"/>
      <c r="Y1" s="59"/>
    </row>
    <row r="2" spans="1:26" ht="30">
      <c r="A2" s="56" t="s">
        <v>528</v>
      </c>
      <c r="B2" s="56" t="s">
        <v>529</v>
      </c>
      <c r="C2" s="56" t="s">
        <v>631</v>
      </c>
      <c r="D2" s="56" t="s">
        <v>632</v>
      </c>
      <c r="E2" s="56" t="s">
        <v>633</v>
      </c>
      <c r="F2" s="56" t="s">
        <v>634</v>
      </c>
      <c r="G2" s="56" t="s">
        <v>635</v>
      </c>
      <c r="H2" s="56" t="s">
        <v>636</v>
      </c>
      <c r="I2" s="56" t="s">
        <v>530</v>
      </c>
      <c r="J2" s="56" t="s">
        <v>528</v>
      </c>
      <c r="K2" s="56" t="s">
        <v>529</v>
      </c>
      <c r="L2" s="56" t="s">
        <v>631</v>
      </c>
      <c r="M2" s="56" t="s">
        <v>632</v>
      </c>
      <c r="N2" s="56" t="s">
        <v>633</v>
      </c>
      <c r="O2" s="56" t="s">
        <v>634</v>
      </c>
      <c r="P2" s="56" t="s">
        <v>635</v>
      </c>
      <c r="Q2" s="56" t="s">
        <v>636</v>
      </c>
      <c r="R2" s="56" t="s">
        <v>530</v>
      </c>
      <c r="S2" s="61"/>
      <c r="T2" s="62" t="s">
        <v>634</v>
      </c>
      <c r="U2" s="62" t="s">
        <v>632</v>
      </c>
      <c r="V2" s="62" t="s">
        <v>633</v>
      </c>
      <c r="W2" s="61" t="s">
        <v>640</v>
      </c>
      <c r="X2" s="61" t="s">
        <v>641</v>
      </c>
      <c r="Y2" s="58"/>
      <c r="Z2" s="58" t="s">
        <v>639</v>
      </c>
    </row>
    <row r="3" spans="1:26">
      <c r="A3">
        <v>861</v>
      </c>
      <c r="B3" t="s">
        <v>14</v>
      </c>
      <c r="C3" s="7">
        <v>4.6390922818678601E-4</v>
      </c>
      <c r="D3" s="7">
        <v>3.5545643657861401E-4</v>
      </c>
      <c r="E3" s="7">
        <v>6.1801715913389899E-4</v>
      </c>
      <c r="F3" s="7">
        <v>4.3355845436740499E-4</v>
      </c>
      <c r="G3" s="7">
        <v>3.1172396197239798E-4</v>
      </c>
      <c r="H3" s="7">
        <v>6.0814235288836696E-4</v>
      </c>
      <c r="I3" s="9">
        <v>0.93465195831360404</v>
      </c>
      <c r="J3">
        <v>861</v>
      </c>
      <c r="K3" t="s">
        <v>14</v>
      </c>
      <c r="L3" s="7">
        <v>4.8107508304978398E-4</v>
      </c>
      <c r="M3" s="7">
        <v>3.5573330165824499E-4</v>
      </c>
      <c r="N3" s="7">
        <v>6.18343552443695E-4</v>
      </c>
      <c r="O3" s="7">
        <v>4.4842079597362902E-4</v>
      </c>
      <c r="P3" s="7">
        <v>3.1006472459867802E-4</v>
      </c>
      <c r="Q3" s="7">
        <v>6.0914934011257202E-4</v>
      </c>
      <c r="R3" s="9">
        <v>0.93219677885261898</v>
      </c>
      <c r="S3" s="9"/>
      <c r="T3" s="7">
        <f t="shared" ref="T3:T66" si="0">(F3+O3)/((F3&lt;&gt;0)+(O3&lt;&gt;0))</f>
        <v>4.40989625170517E-4</v>
      </c>
      <c r="U3" s="7">
        <f t="shared" ref="U3:U66" si="1">MIN(D3,M3)</f>
        <v>3.5545643657861401E-4</v>
      </c>
      <c r="V3" s="7">
        <f t="shared" ref="V3:V66" si="2">MAX(E3,N3)</f>
        <v>6.18343552443695E-4</v>
      </c>
      <c r="W3" s="9">
        <f t="shared" ref="W3:W66" si="3">T3/U3</f>
        <v>1.2406291736202284</v>
      </c>
      <c r="X3" s="9">
        <f t="shared" ref="X3:X66" si="4">T3/V3</f>
        <v>0.71317898185842654</v>
      </c>
      <c r="Y3" s="9"/>
      <c r="Z3">
        <f t="shared" ref="Z3:Z66" si="5">A3-J3</f>
        <v>0</v>
      </c>
    </row>
    <row r="4" spans="1:26">
      <c r="A4">
        <v>667</v>
      </c>
      <c r="B4" t="s">
        <v>15</v>
      </c>
      <c r="C4" s="7">
        <v>1.63114505397939E-3</v>
      </c>
      <c r="D4" s="7">
        <v>7.6645155264473404E-4</v>
      </c>
      <c r="E4" s="7">
        <v>2.1485556580945098E-3</v>
      </c>
      <c r="F4" s="7">
        <v>1.5511563991039E-3</v>
      </c>
      <c r="G4" s="7">
        <v>6.6370703111091401E-4</v>
      </c>
      <c r="H4" s="7">
        <v>2.2192247677700798E-3</v>
      </c>
      <c r="I4" s="9">
        <v>0.95097266201887098</v>
      </c>
      <c r="J4">
        <v>667</v>
      </c>
      <c r="K4" t="s">
        <v>15</v>
      </c>
      <c r="L4" s="7">
        <v>1.58103441311624E-3</v>
      </c>
      <c r="M4" s="7">
        <v>7.67604942665365E-4</v>
      </c>
      <c r="N4" s="7">
        <v>2.06622671560559E-3</v>
      </c>
      <c r="O4" s="7">
        <v>1.5054497877677699E-3</v>
      </c>
      <c r="P4" s="7">
        <v>6.6517268677053498E-4</v>
      </c>
      <c r="Q4" s="7">
        <v>2.1434359746757901E-3</v>
      </c>
      <c r="R4" s="9">
        <v>0.95220448634488697</v>
      </c>
      <c r="S4" s="9"/>
      <c r="T4" s="7">
        <f t="shared" si="0"/>
        <v>1.528303093435835E-3</v>
      </c>
      <c r="U4" s="7">
        <f t="shared" si="1"/>
        <v>7.6645155264473404E-4</v>
      </c>
      <c r="V4" s="7">
        <f t="shared" si="2"/>
        <v>2.1485556580945098E-3</v>
      </c>
      <c r="W4" s="9">
        <f t="shared" si="3"/>
        <v>1.9939983005608637</v>
      </c>
      <c r="X4" s="9">
        <f t="shared" si="4"/>
        <v>0.7113165012402991</v>
      </c>
      <c r="Y4" s="9"/>
      <c r="Z4">
        <f t="shared" si="5"/>
        <v>0</v>
      </c>
    </row>
    <row r="5" spans="1:26">
      <c r="A5">
        <v>219</v>
      </c>
      <c r="B5" t="s">
        <v>16</v>
      </c>
      <c r="C5" s="7">
        <v>6.6332545252753398E-4</v>
      </c>
      <c r="D5" s="7">
        <v>3.5545643657861401E-4</v>
      </c>
      <c r="E5" s="7">
        <v>3.0483905900271198E-3</v>
      </c>
      <c r="F5" s="7">
        <v>4.99792949256818E-4</v>
      </c>
      <c r="G5" s="7">
        <v>3.2717699438672301E-4</v>
      </c>
      <c r="H5" s="7">
        <v>2.5633315246440698E-3</v>
      </c>
      <c r="I5" s="9">
        <v>0.77901872416338902</v>
      </c>
      <c r="J5">
        <v>219</v>
      </c>
      <c r="K5" t="s">
        <v>16</v>
      </c>
      <c r="L5" s="7"/>
      <c r="M5" s="7"/>
      <c r="N5" s="7"/>
      <c r="O5" s="7"/>
      <c r="P5" s="7"/>
      <c r="Q5" s="7"/>
      <c r="R5" s="9"/>
      <c r="S5" s="9"/>
      <c r="T5" s="7">
        <f t="shared" si="0"/>
        <v>4.99792949256818E-4</v>
      </c>
      <c r="U5" s="7">
        <f t="shared" si="1"/>
        <v>3.5545643657861401E-4</v>
      </c>
      <c r="V5" s="7">
        <f t="shared" si="2"/>
        <v>3.0483905900271198E-3</v>
      </c>
      <c r="W5" s="9">
        <f t="shared" si="3"/>
        <v>1.4060596400152174</v>
      </c>
      <c r="X5" s="9">
        <f t="shared" si="4"/>
        <v>0.16395305473383304</v>
      </c>
      <c r="Y5" s="9"/>
      <c r="Z5">
        <f t="shared" si="5"/>
        <v>0</v>
      </c>
    </row>
    <row r="6" spans="1:26">
      <c r="A6">
        <v>222</v>
      </c>
      <c r="B6" t="s">
        <v>398</v>
      </c>
      <c r="C6" s="7"/>
      <c r="D6" s="7"/>
      <c r="E6" s="7"/>
      <c r="F6" s="7"/>
      <c r="G6" s="7"/>
      <c r="H6" s="7"/>
      <c r="I6" s="9"/>
      <c r="J6">
        <v>222</v>
      </c>
      <c r="K6" t="s">
        <v>398</v>
      </c>
      <c r="L6" s="7">
        <v>7.4322134338712697E-4</v>
      </c>
      <c r="M6" s="7">
        <v>3.35502536208044E-4</v>
      </c>
      <c r="N6" s="7">
        <v>2.9039343246621799E-3</v>
      </c>
      <c r="O6" s="7">
        <v>6.4682321661373697E-4</v>
      </c>
      <c r="P6" s="7">
        <v>3.2679101527722902E-4</v>
      </c>
      <c r="Q6" s="7">
        <v>2.6719770069976098E-3</v>
      </c>
      <c r="R6" s="9">
        <v>0.88079745519044195</v>
      </c>
      <c r="S6" s="9"/>
      <c r="T6" s="7">
        <f t="shared" si="0"/>
        <v>6.4682321661373697E-4</v>
      </c>
      <c r="U6" s="7">
        <f t="shared" si="1"/>
        <v>3.35502536208044E-4</v>
      </c>
      <c r="V6" s="7">
        <f t="shared" si="2"/>
        <v>2.9039343246621799E-3</v>
      </c>
      <c r="W6" s="9">
        <f t="shared" si="3"/>
        <v>1.9279234783865957</v>
      </c>
      <c r="X6" s="9">
        <f t="shared" si="4"/>
        <v>0.22274030480664644</v>
      </c>
      <c r="Y6" s="9"/>
      <c r="Z6">
        <f t="shared" si="5"/>
        <v>0</v>
      </c>
    </row>
    <row r="7" spans="1:26">
      <c r="A7">
        <v>197</v>
      </c>
      <c r="B7" t="s">
        <v>18</v>
      </c>
      <c r="C7" s="7">
        <v>1.1429395878269E-4</v>
      </c>
      <c r="D7" s="7">
        <v>5.5547657720238101E-21</v>
      </c>
      <c r="E7" s="7">
        <v>1.5102837998547201E-4</v>
      </c>
      <c r="F7" s="7">
        <v>1.12761181102709E-4</v>
      </c>
      <c r="G7" s="7">
        <v>5.7226343650726901E-7</v>
      </c>
      <c r="H7" s="7">
        <v>1.5908837732650299E-4</v>
      </c>
      <c r="I7" s="9">
        <v>0.98658916274923103</v>
      </c>
      <c r="J7">
        <v>197</v>
      </c>
      <c r="K7" t="s">
        <v>18</v>
      </c>
      <c r="L7" s="7">
        <v>1.1883869491335799E-4</v>
      </c>
      <c r="M7" s="7">
        <v>5.5564244430774897E-21</v>
      </c>
      <c r="N7" s="7">
        <v>1.5113825333408799E-4</v>
      </c>
      <c r="O7" s="7">
        <v>1.17301971524878E-4</v>
      </c>
      <c r="P7" s="7">
        <v>9.8350552165806308E-7</v>
      </c>
      <c r="Q7" s="7">
        <v>1.59229279183863E-4</v>
      </c>
      <c r="R7" s="9">
        <v>0.98706882981506505</v>
      </c>
      <c r="S7" s="9"/>
      <c r="T7" s="7">
        <f t="shared" si="0"/>
        <v>1.150315763137935E-4</v>
      </c>
      <c r="U7" s="7">
        <f t="shared" si="1"/>
        <v>5.5547657720238101E-21</v>
      </c>
      <c r="V7" s="7">
        <f t="shared" si="2"/>
        <v>1.5113825333408799E-4</v>
      </c>
      <c r="W7" s="9">
        <f t="shared" si="3"/>
        <v>2.0708627696444376E+16</v>
      </c>
      <c r="X7" s="9">
        <f t="shared" si="4"/>
        <v>0.76110166537070245</v>
      </c>
      <c r="Y7" s="9"/>
      <c r="Z7">
        <f t="shared" si="5"/>
        <v>0</v>
      </c>
    </row>
    <row r="8" spans="1:26">
      <c r="A8">
        <v>722</v>
      </c>
      <c r="B8" t="s">
        <v>19</v>
      </c>
      <c r="C8" s="7">
        <v>1.17555912304776E-3</v>
      </c>
      <c r="D8" s="7">
        <v>8.8190465103640304E-4</v>
      </c>
      <c r="E8" s="7">
        <v>1.8007248812360599E-3</v>
      </c>
      <c r="F8" s="7">
        <v>1.1259533116339999E-3</v>
      </c>
      <c r="G8" s="7">
        <v>7.4972325992499797E-4</v>
      </c>
      <c r="H8" s="7">
        <v>1.9715400348418099E-3</v>
      </c>
      <c r="I8" s="9">
        <v>0.95779922543126195</v>
      </c>
      <c r="J8">
        <v>722</v>
      </c>
      <c r="K8" t="s">
        <v>19</v>
      </c>
      <c r="L8" s="7">
        <v>1.18092553126724E-3</v>
      </c>
      <c r="M8" s="7">
        <v>8.9127120454581996E-4</v>
      </c>
      <c r="N8" s="7">
        <v>1.8083452427398001E-3</v>
      </c>
      <c r="O8" s="7">
        <v>1.13166768767488E-3</v>
      </c>
      <c r="P8" s="7">
        <v>7.5923729009393396E-4</v>
      </c>
      <c r="Q8" s="7">
        <v>1.9619705223452698E-3</v>
      </c>
      <c r="R8" s="9">
        <v>0.95828583185263205</v>
      </c>
      <c r="S8" s="9"/>
      <c r="T8" s="7">
        <f t="shared" si="0"/>
        <v>1.1288104996544398E-3</v>
      </c>
      <c r="U8" s="7">
        <f t="shared" si="1"/>
        <v>8.8190465103640304E-4</v>
      </c>
      <c r="V8" s="7">
        <f t="shared" si="2"/>
        <v>1.8083452427398001E-3</v>
      </c>
      <c r="W8" s="9">
        <f t="shared" si="3"/>
        <v>1.2799688700222593</v>
      </c>
      <c r="X8" s="9">
        <f t="shared" si="4"/>
        <v>0.62422289338079817</v>
      </c>
      <c r="Y8" s="9"/>
      <c r="Z8">
        <f t="shared" si="5"/>
        <v>0</v>
      </c>
    </row>
    <row r="9" spans="1:26">
      <c r="A9">
        <v>845</v>
      </c>
      <c r="B9" t="s">
        <v>20</v>
      </c>
      <c r="C9" s="7">
        <v>4.7559016725791901E-4</v>
      </c>
      <c r="D9" s="7">
        <v>2.7342802813739599E-4</v>
      </c>
      <c r="E9" s="7">
        <v>8.7227075156648902E-4</v>
      </c>
      <c r="F9" s="7">
        <v>4.44985332173049E-4</v>
      </c>
      <c r="G9" s="7">
        <v>2.5058573105068499E-4</v>
      </c>
      <c r="H9" s="7">
        <v>8.55188776710668E-4</v>
      </c>
      <c r="I9" s="9">
        <v>0.93574151818067897</v>
      </c>
      <c r="J9">
        <v>845</v>
      </c>
      <c r="K9" t="s">
        <v>20</v>
      </c>
      <c r="L9" s="7">
        <v>4.9930843919316595E-4</v>
      </c>
      <c r="M9" s="7">
        <v>2.73641001275573E-4</v>
      </c>
      <c r="N9" s="7">
        <v>8.8607011367124297E-4</v>
      </c>
      <c r="O9" s="7">
        <v>4.6675186899056901E-4</v>
      </c>
      <c r="P9" s="7">
        <v>2.49227793088111E-4</v>
      </c>
      <c r="Q9" s="7">
        <v>8.7201186462110096E-4</v>
      </c>
      <c r="R9" s="9">
        <v>0.93489080981911898</v>
      </c>
      <c r="S9" s="9"/>
      <c r="T9" s="7">
        <f t="shared" si="0"/>
        <v>4.5586860058180901E-4</v>
      </c>
      <c r="U9" s="7">
        <f t="shared" si="1"/>
        <v>2.7342802813739599E-4</v>
      </c>
      <c r="V9" s="7">
        <f t="shared" si="2"/>
        <v>8.8607011367124297E-4</v>
      </c>
      <c r="W9" s="9">
        <f t="shared" si="3"/>
        <v>1.6672343493357518</v>
      </c>
      <c r="X9" s="9">
        <f t="shared" si="4"/>
        <v>0.51448366618868846</v>
      </c>
      <c r="Y9" s="9"/>
      <c r="Z9">
        <f t="shared" si="5"/>
        <v>0</v>
      </c>
    </row>
    <row r="10" spans="1:26">
      <c r="A10">
        <v>881</v>
      </c>
      <c r="B10" t="s">
        <v>21</v>
      </c>
      <c r="C10" s="7">
        <v>2.1234488714781501E-4</v>
      </c>
      <c r="D10" s="7">
        <v>9.1142676045798694E-6</v>
      </c>
      <c r="E10" s="7">
        <v>1.6374398798510699E-3</v>
      </c>
      <c r="F10" s="7">
        <v>1.93265066511011E-4</v>
      </c>
      <c r="G10" s="7">
        <v>6.9157996786291496E-6</v>
      </c>
      <c r="H10" s="7">
        <v>1.6098771165809201E-3</v>
      </c>
      <c r="I10" s="9">
        <v>0.91514687920824</v>
      </c>
      <c r="J10">
        <v>881</v>
      </c>
      <c r="K10" t="s">
        <v>21</v>
      </c>
      <c r="L10" s="7">
        <v>2.0148922404444799E-4</v>
      </c>
      <c r="M10" s="7">
        <v>9.1213667091857796E-6</v>
      </c>
      <c r="N10" s="7">
        <v>1.63817376106935E-3</v>
      </c>
      <c r="O10" s="7">
        <v>1.81270783495554E-4</v>
      </c>
      <c r="P10" s="7">
        <v>6.8886435393289301E-6</v>
      </c>
      <c r="Q10" s="7">
        <v>1.62501305220342E-3</v>
      </c>
      <c r="R10" s="9">
        <v>0.90580926714525301</v>
      </c>
      <c r="S10" s="9"/>
      <c r="T10" s="7">
        <f t="shared" si="0"/>
        <v>1.8726792500328249E-4</v>
      </c>
      <c r="U10" s="7">
        <f t="shared" si="1"/>
        <v>9.1142676045798694E-6</v>
      </c>
      <c r="V10" s="7">
        <f t="shared" si="2"/>
        <v>1.63817376106935E-3</v>
      </c>
      <c r="W10" s="9">
        <f t="shared" si="3"/>
        <v>20.546678364938657</v>
      </c>
      <c r="X10" s="9">
        <f t="shared" si="4"/>
        <v>0.11431505585893384</v>
      </c>
      <c r="Y10" s="9"/>
      <c r="Z10">
        <f t="shared" si="5"/>
        <v>0</v>
      </c>
    </row>
    <row r="11" spans="1:26">
      <c r="A11">
        <v>668</v>
      </c>
      <c r="B11" t="s">
        <v>22</v>
      </c>
      <c r="C11" s="7">
        <v>4.8889130104915598E-3</v>
      </c>
      <c r="D11" s="7">
        <v>3.4871980400131598E-3</v>
      </c>
      <c r="E11" s="7">
        <v>7.2022894509548097E-3</v>
      </c>
      <c r="F11" s="7">
        <v>4.8915358636553502E-3</v>
      </c>
      <c r="G11" s="7">
        <v>2.9703076367753401E-3</v>
      </c>
      <c r="H11" s="7">
        <v>7.79381444144806E-3</v>
      </c>
      <c r="I11" s="9">
        <v>1.00258807782534</v>
      </c>
      <c r="J11">
        <v>668</v>
      </c>
      <c r="K11" t="s">
        <v>22</v>
      </c>
      <c r="L11" s="7">
        <v>4.7282360107481604E-3</v>
      </c>
      <c r="M11" s="7">
        <v>3.2493802175624898E-3</v>
      </c>
      <c r="N11" s="7">
        <v>6.94943458186592E-3</v>
      </c>
      <c r="O11" s="7">
        <v>4.72144550930363E-3</v>
      </c>
      <c r="P11" s="7">
        <v>2.8497817443132799E-3</v>
      </c>
      <c r="Q11" s="7">
        <v>7.4778637051105797E-3</v>
      </c>
      <c r="R11" s="9">
        <v>1.0005868345587701</v>
      </c>
      <c r="S11" s="9"/>
      <c r="T11" s="7">
        <f t="shared" si="0"/>
        <v>4.8064906864794896E-3</v>
      </c>
      <c r="U11" s="7">
        <f t="shared" si="1"/>
        <v>3.2493802175624898E-3</v>
      </c>
      <c r="V11" s="7">
        <f t="shared" si="2"/>
        <v>7.2022894509548097E-3</v>
      </c>
      <c r="W11" s="9">
        <f t="shared" si="3"/>
        <v>1.4792022984878821</v>
      </c>
      <c r="X11" s="9">
        <f t="shared" si="4"/>
        <v>0.66735594552400168</v>
      </c>
      <c r="Y11" s="9"/>
      <c r="Z11">
        <f t="shared" si="5"/>
        <v>0</v>
      </c>
    </row>
    <row r="12" spans="1:26">
      <c r="A12">
        <v>669</v>
      </c>
      <c r="B12" t="s">
        <v>24</v>
      </c>
      <c r="C12" s="7">
        <v>3.7121768260362501E-4</v>
      </c>
      <c r="D12" s="7">
        <v>3.41844589207745E-5</v>
      </c>
      <c r="E12" s="7">
        <v>3.1580536344675602E-3</v>
      </c>
      <c r="F12" s="7">
        <v>3.3312204879039901E-4</v>
      </c>
      <c r="G12" s="7">
        <v>2.9214993116316599E-5</v>
      </c>
      <c r="H12" s="7">
        <v>3.67498244219863E-3</v>
      </c>
      <c r="I12" s="9">
        <v>0.89771259048376295</v>
      </c>
      <c r="J12">
        <v>669</v>
      </c>
      <c r="K12" t="s">
        <v>24</v>
      </c>
      <c r="L12" s="7">
        <v>3.7828429068099202E-4</v>
      </c>
      <c r="M12" s="7">
        <v>5.7314453948312602E-5</v>
      </c>
      <c r="N12" s="7">
        <v>3.15946903681434E-3</v>
      </c>
      <c r="O12" s="7">
        <v>3.4291716004619102E-4</v>
      </c>
      <c r="P12" s="7">
        <v>5.1486344463545898E-5</v>
      </c>
      <c r="Q12" s="7">
        <v>3.7463173060675601E-3</v>
      </c>
      <c r="R12" s="9">
        <v>0.90683823197650004</v>
      </c>
      <c r="S12" s="9"/>
      <c r="T12" s="7">
        <f t="shared" si="0"/>
        <v>3.3801960441829499E-4</v>
      </c>
      <c r="U12" s="7">
        <f t="shared" si="1"/>
        <v>3.41844589207745E-5</v>
      </c>
      <c r="V12" s="7">
        <f t="shared" si="2"/>
        <v>3.15946903681434E-3</v>
      </c>
      <c r="W12" s="9">
        <f t="shared" si="3"/>
        <v>9.8881074935743527</v>
      </c>
      <c r="X12" s="9">
        <f t="shared" si="4"/>
        <v>0.10698620574522757</v>
      </c>
      <c r="Y12" s="9"/>
      <c r="Z12">
        <f t="shared" si="5"/>
        <v>0</v>
      </c>
    </row>
    <row r="13" spans="1:26">
      <c r="A13">
        <v>842</v>
      </c>
      <c r="B13" t="s">
        <v>26</v>
      </c>
      <c r="C13" s="7">
        <v>9.9796914416811194E-4</v>
      </c>
      <c r="D13" s="7">
        <v>9.1142676045798694E-6</v>
      </c>
      <c r="E13" s="7">
        <v>3.25863592997874E-3</v>
      </c>
      <c r="F13" s="7">
        <v>9.7124895800781801E-4</v>
      </c>
      <c r="G13" s="7">
        <v>7.4031429960703097E-6</v>
      </c>
      <c r="H13" s="7">
        <v>3.4346656449800602E-3</v>
      </c>
      <c r="I13" s="9">
        <v>0.97313995848866397</v>
      </c>
      <c r="J13">
        <v>842</v>
      </c>
      <c r="K13" t="s">
        <v>26</v>
      </c>
      <c r="L13" s="7">
        <v>1.0252665969269199E-3</v>
      </c>
      <c r="M13" s="7">
        <v>9.1213667091857796E-6</v>
      </c>
      <c r="N13" s="7">
        <v>3.3518222149413199E-3</v>
      </c>
      <c r="O13" s="7">
        <v>9.9779796491658709E-4</v>
      </c>
      <c r="P13" s="7">
        <v>7.31507666594938E-6</v>
      </c>
      <c r="Q13" s="7">
        <v>3.54217791399362E-3</v>
      </c>
      <c r="R13" s="9">
        <v>0.97311651195145998</v>
      </c>
      <c r="S13" s="9"/>
      <c r="T13" s="7">
        <f t="shared" si="0"/>
        <v>9.845234614622026E-4</v>
      </c>
      <c r="U13" s="7">
        <f t="shared" si="1"/>
        <v>9.1142676045798694E-6</v>
      </c>
      <c r="V13" s="7">
        <f t="shared" si="2"/>
        <v>3.3518222149413199E-3</v>
      </c>
      <c r="W13" s="9">
        <f t="shared" si="3"/>
        <v>108.02003015222913</v>
      </c>
      <c r="X13" s="9">
        <f t="shared" si="4"/>
        <v>0.29372782872358838</v>
      </c>
      <c r="Y13" s="9"/>
      <c r="Z13">
        <f t="shared" si="5"/>
        <v>0</v>
      </c>
    </row>
    <row r="14" spans="1:26">
      <c r="A14">
        <v>581</v>
      </c>
      <c r="B14" t="s">
        <v>27</v>
      </c>
      <c r="C14" s="7">
        <v>1.0398043244391399E-3</v>
      </c>
      <c r="D14" s="7">
        <v>9.1142676045798694E-6</v>
      </c>
      <c r="E14" s="7">
        <v>3.48908300626595E-3</v>
      </c>
      <c r="F14" s="7">
        <v>9.7450155968993395E-4</v>
      </c>
      <c r="G14" s="7">
        <v>8.9907370585413893E-6</v>
      </c>
      <c r="H14" s="7">
        <v>3.6972629586982499E-3</v>
      </c>
      <c r="I14" s="9">
        <v>0.93713213231461501</v>
      </c>
      <c r="J14">
        <v>581</v>
      </c>
      <c r="K14" t="s">
        <v>27</v>
      </c>
      <c r="L14" s="7">
        <v>1.14962790574025E-3</v>
      </c>
      <c r="M14" s="7">
        <v>9.1213667091857796E-6</v>
      </c>
      <c r="N14" s="7">
        <v>3.8644090118823199E-3</v>
      </c>
      <c r="O14" s="7">
        <v>1.0762574792702001E-3</v>
      </c>
      <c r="P14" s="7">
        <v>9.0495040696345901E-6</v>
      </c>
      <c r="Q14" s="7">
        <v>4.1159685674786901E-3</v>
      </c>
      <c r="R14" s="9">
        <v>0.93611275218372203</v>
      </c>
      <c r="S14" s="9"/>
      <c r="T14" s="7">
        <f t="shared" si="0"/>
        <v>1.0253795194800669E-3</v>
      </c>
      <c r="U14" s="7">
        <f t="shared" si="1"/>
        <v>9.1142676045798694E-6</v>
      </c>
      <c r="V14" s="7">
        <f t="shared" si="2"/>
        <v>3.8644090118823199E-3</v>
      </c>
      <c r="W14" s="9">
        <f t="shared" si="3"/>
        <v>112.50267865350139</v>
      </c>
      <c r="X14" s="9">
        <f t="shared" si="4"/>
        <v>0.26533928378885896</v>
      </c>
      <c r="Y14" s="9"/>
      <c r="Z14">
        <f t="shared" si="5"/>
        <v>0</v>
      </c>
    </row>
    <row r="15" spans="1:26">
      <c r="A15">
        <v>158</v>
      </c>
      <c r="B15" t="s">
        <v>28</v>
      </c>
      <c r="C15" s="7">
        <v>7.0171650278007204E-4</v>
      </c>
      <c r="D15" s="7">
        <v>9.1142676045798592E-6</v>
      </c>
      <c r="E15" s="7">
        <v>2.2701893796228199E-3</v>
      </c>
      <c r="F15" s="7">
        <v>5.8558314959641998E-4</v>
      </c>
      <c r="G15" s="7">
        <v>6.5897801818614503E-6</v>
      </c>
      <c r="H15" s="7">
        <v>2.1678861572268899E-3</v>
      </c>
      <c r="I15" s="9">
        <v>0.83443462637890198</v>
      </c>
      <c r="J15">
        <v>158</v>
      </c>
      <c r="K15" t="s">
        <v>28</v>
      </c>
      <c r="L15" s="7">
        <v>6.9011148721939198E-4</v>
      </c>
      <c r="M15" s="7">
        <v>9.1213667091857796E-6</v>
      </c>
      <c r="N15" s="7">
        <v>2.2304195011874999E-3</v>
      </c>
      <c r="O15" s="7">
        <v>5.8258247757578599E-4</v>
      </c>
      <c r="P15" s="7">
        <v>6.1910862978465396E-6</v>
      </c>
      <c r="Q15" s="7">
        <v>2.1462942245160702E-3</v>
      </c>
      <c r="R15" s="9">
        <v>0.84411160217690295</v>
      </c>
      <c r="S15" s="9"/>
      <c r="T15" s="7">
        <f t="shared" si="0"/>
        <v>5.8408281358610298E-4</v>
      </c>
      <c r="U15" s="7">
        <f t="shared" si="1"/>
        <v>9.1142676045798592E-6</v>
      </c>
      <c r="V15" s="7">
        <f t="shared" si="2"/>
        <v>2.2701893796228199E-3</v>
      </c>
      <c r="W15" s="9">
        <f t="shared" si="3"/>
        <v>64.084448572983007</v>
      </c>
      <c r="X15" s="9">
        <f t="shared" si="4"/>
        <v>0.25728373977467256</v>
      </c>
      <c r="Y15" s="9"/>
      <c r="Z15">
        <f t="shared" si="5"/>
        <v>0</v>
      </c>
    </row>
    <row r="16" spans="1:26">
      <c r="A16">
        <v>741</v>
      </c>
      <c r="B16" t="s">
        <v>29</v>
      </c>
      <c r="C16" s="7">
        <v>9.7822899361630603E-4</v>
      </c>
      <c r="D16" s="7">
        <v>8.9401888112491197E-4</v>
      </c>
      <c r="E16" s="7">
        <v>1.0995431547737499E-3</v>
      </c>
      <c r="F16" s="7">
        <v>9.8128294226983203E-4</v>
      </c>
      <c r="G16" s="7">
        <v>8.1032784469049605E-4</v>
      </c>
      <c r="H16" s="7">
        <v>1.13069570193356E-3</v>
      </c>
      <c r="I16" s="9">
        <v>1.00315221650415</v>
      </c>
      <c r="J16">
        <v>741</v>
      </c>
      <c r="K16" t="s">
        <v>29</v>
      </c>
      <c r="L16" s="7">
        <v>9.6531849350883997E-4</v>
      </c>
      <c r="M16" s="7">
        <v>8.8697724034633805E-4</v>
      </c>
      <c r="N16" s="7">
        <v>1.0701364531497701E-3</v>
      </c>
      <c r="O16" s="7">
        <v>9.6667422563230195E-4</v>
      </c>
      <c r="P16" s="7">
        <v>8.1213517637121599E-4</v>
      </c>
      <c r="Q16" s="7">
        <v>1.1008655738087899E-3</v>
      </c>
      <c r="R16" s="9">
        <v>1.0014280027758899</v>
      </c>
      <c r="S16" s="9"/>
      <c r="T16" s="7">
        <f t="shared" si="0"/>
        <v>9.7397858395106699E-4</v>
      </c>
      <c r="U16" s="7">
        <f t="shared" si="1"/>
        <v>8.8697724034633805E-4</v>
      </c>
      <c r="V16" s="7">
        <f t="shared" si="2"/>
        <v>1.0995431547737499E-3</v>
      </c>
      <c r="W16" s="9">
        <f t="shared" si="3"/>
        <v>1.0980874588966427</v>
      </c>
      <c r="X16" s="9">
        <f t="shared" si="4"/>
        <v>0.88580296255082414</v>
      </c>
      <c r="Y16" s="9"/>
      <c r="Z16">
        <f t="shared" si="5"/>
        <v>0</v>
      </c>
    </row>
    <row r="17" spans="1:26">
      <c r="A17">
        <v>192</v>
      </c>
      <c r="B17" t="s">
        <v>31</v>
      </c>
      <c r="C17" s="7">
        <v>4.5265463722483099E-4</v>
      </c>
      <c r="D17" s="7">
        <v>6.4670756110968396E-6</v>
      </c>
      <c r="E17" s="7">
        <v>1.49028791070038E-3</v>
      </c>
      <c r="F17" s="7">
        <v>4.2017069160226101E-4</v>
      </c>
      <c r="G17" s="7">
        <v>5.2000756587495301E-6</v>
      </c>
      <c r="H17" s="7">
        <v>1.53588061277052E-3</v>
      </c>
      <c r="I17" s="9">
        <v>0.926679334604953</v>
      </c>
      <c r="J17">
        <v>192</v>
      </c>
      <c r="K17" t="s">
        <v>31</v>
      </c>
      <c r="L17" s="7">
        <v>4.2474142285708102E-4</v>
      </c>
      <c r="M17" s="7">
        <v>6.4729627870827004E-6</v>
      </c>
      <c r="N17" s="7">
        <v>1.3948458563598899E-3</v>
      </c>
      <c r="O17" s="7">
        <v>3.9390415589614602E-4</v>
      </c>
      <c r="P17" s="7">
        <v>5.2032742293996304E-6</v>
      </c>
      <c r="Q17" s="7">
        <v>1.4404701545796101E-3</v>
      </c>
      <c r="R17" s="9">
        <v>0.925742921921895</v>
      </c>
      <c r="S17" s="9"/>
      <c r="T17" s="7">
        <f t="shared" si="0"/>
        <v>4.0703742374920355E-4</v>
      </c>
      <c r="U17" s="7">
        <f t="shared" si="1"/>
        <v>6.4670756110968396E-6</v>
      </c>
      <c r="V17" s="7">
        <f t="shared" si="2"/>
        <v>1.49028791070038E-3</v>
      </c>
      <c r="W17" s="9">
        <f t="shared" si="3"/>
        <v>62.939951258768183</v>
      </c>
      <c r="X17" s="9">
        <f t="shared" si="4"/>
        <v>0.27312670312001058</v>
      </c>
      <c r="Y17" s="9"/>
      <c r="Z17">
        <f t="shared" si="5"/>
        <v>0</v>
      </c>
    </row>
    <row r="18" spans="1:26">
      <c r="A18">
        <v>191</v>
      </c>
      <c r="B18" t="s">
        <v>32</v>
      </c>
      <c r="C18" s="7">
        <v>5.3194181497825304E-4</v>
      </c>
      <c r="D18" s="7">
        <v>2.93665164776029E-4</v>
      </c>
      <c r="E18" s="7">
        <v>9.6654455550216798E-4</v>
      </c>
      <c r="F18" s="7">
        <v>4.9853960919907399E-4</v>
      </c>
      <c r="G18" s="7">
        <v>2.5511956481176598E-4</v>
      </c>
      <c r="H18" s="7">
        <v>9.6254229221900305E-4</v>
      </c>
      <c r="I18" s="9">
        <v>0.93768928292721099</v>
      </c>
      <c r="J18">
        <v>191</v>
      </c>
      <c r="K18" t="s">
        <v>32</v>
      </c>
      <c r="L18" s="7">
        <v>5.4315292114397304E-4</v>
      </c>
      <c r="M18" s="7">
        <v>2.9380671210605698E-4</v>
      </c>
      <c r="N18" s="7">
        <v>1.0042127954940699E-3</v>
      </c>
      <c r="O18" s="7">
        <v>5.0778422035945795E-4</v>
      </c>
      <c r="P18" s="7">
        <v>2.51993728324607E-4</v>
      </c>
      <c r="Q18" s="7">
        <v>1.00259791941214E-3</v>
      </c>
      <c r="R18" s="9">
        <v>0.93538433900991702</v>
      </c>
      <c r="S18" s="9"/>
      <c r="T18" s="7">
        <f t="shared" si="0"/>
        <v>5.0316191477926603E-4</v>
      </c>
      <c r="U18" s="7">
        <f t="shared" si="1"/>
        <v>2.93665164776029E-4</v>
      </c>
      <c r="V18" s="7">
        <f t="shared" si="2"/>
        <v>1.0042127954940699E-3</v>
      </c>
      <c r="W18" s="9">
        <f t="shared" si="3"/>
        <v>1.7133864520942241</v>
      </c>
      <c r="X18" s="9">
        <f t="shared" si="4"/>
        <v>0.50105108900918927</v>
      </c>
      <c r="Y18" s="9"/>
      <c r="Z18">
        <f t="shared" si="5"/>
        <v>0</v>
      </c>
    </row>
    <row r="19" spans="1:26">
      <c r="A19">
        <v>200</v>
      </c>
      <c r="B19" t="s">
        <v>33</v>
      </c>
      <c r="C19" s="7">
        <v>3.4028272224003302E-5</v>
      </c>
      <c r="D19" s="7">
        <v>1.9682513942786301E-13</v>
      </c>
      <c r="E19" s="7">
        <v>9.7130585873124307E-5</v>
      </c>
      <c r="F19" s="7">
        <v>3.2840066089991001E-5</v>
      </c>
      <c r="G19" s="7">
        <v>3.8677646260264399E-7</v>
      </c>
      <c r="H19" s="7">
        <v>1.0220254529714799E-4</v>
      </c>
      <c r="I19" s="9">
        <v>0.96508179648166903</v>
      </c>
      <c r="J19">
        <v>200</v>
      </c>
      <c r="K19" t="s">
        <v>33</v>
      </c>
      <c r="L19" s="7">
        <v>4.9100315583713202E-5</v>
      </c>
      <c r="M19" s="7">
        <v>1.9688391205209301E-13</v>
      </c>
      <c r="N19" s="7">
        <v>1.4863111584162699E-4</v>
      </c>
      <c r="O19" s="7">
        <v>4.8711736624933497E-5</v>
      </c>
      <c r="P19" s="7">
        <v>5.4023751045178402E-7</v>
      </c>
      <c r="Q19" s="7">
        <v>1.54932016776737E-4</v>
      </c>
      <c r="R19" s="9">
        <v>0.99208601910386696</v>
      </c>
      <c r="S19" s="9"/>
      <c r="T19" s="7">
        <f t="shared" si="0"/>
        <v>4.0775901357462249E-5</v>
      </c>
      <c r="U19" s="7">
        <f t="shared" si="1"/>
        <v>1.9682513942786301E-13</v>
      </c>
      <c r="V19" s="7">
        <f t="shared" si="2"/>
        <v>1.4863111584162699E-4</v>
      </c>
      <c r="W19" s="9">
        <f t="shared" si="3"/>
        <v>207168156.85227412</v>
      </c>
      <c r="X19" s="9">
        <f t="shared" si="4"/>
        <v>0.27434296732933616</v>
      </c>
      <c r="Y19" s="9"/>
      <c r="Z19">
        <f t="shared" si="5"/>
        <v>0</v>
      </c>
    </row>
    <row r="20" spans="1:26">
      <c r="A20">
        <v>87</v>
      </c>
      <c r="B20" t="s">
        <v>34</v>
      </c>
      <c r="C20" s="7">
        <v>4.4386404975941E-4</v>
      </c>
      <c r="D20" s="7">
        <v>3.64334364813518E-4</v>
      </c>
      <c r="E20" s="7">
        <v>4.9722021502787304E-4</v>
      </c>
      <c r="F20" s="7">
        <v>4.2608109074150603E-4</v>
      </c>
      <c r="G20" s="7">
        <v>3.4008336972888897E-4</v>
      </c>
      <c r="H20" s="7">
        <v>4.9073428439697195E-4</v>
      </c>
      <c r="I20" s="9">
        <v>0.95988203128826499</v>
      </c>
      <c r="J20">
        <v>87</v>
      </c>
      <c r="K20" t="s">
        <v>34</v>
      </c>
      <c r="L20" s="7">
        <v>4.4389616824006098E-4</v>
      </c>
      <c r="M20" s="7">
        <v>3.6355497870669098E-4</v>
      </c>
      <c r="N20" s="7">
        <v>4.9754370132406298E-4</v>
      </c>
      <c r="O20" s="7">
        <v>4.2495274406618099E-4</v>
      </c>
      <c r="P20" s="7">
        <v>3.4002280771627802E-4</v>
      </c>
      <c r="Q20" s="7">
        <v>4.9126470989329296E-4</v>
      </c>
      <c r="R20" s="9">
        <v>0.95726644021928697</v>
      </c>
      <c r="S20" s="9"/>
      <c r="T20" s="7">
        <f t="shared" si="0"/>
        <v>4.2551691740384351E-4</v>
      </c>
      <c r="U20" s="7">
        <f t="shared" si="1"/>
        <v>3.6355497870669098E-4</v>
      </c>
      <c r="V20" s="7">
        <f t="shared" si="2"/>
        <v>4.9754370132406298E-4</v>
      </c>
      <c r="W20" s="9">
        <f t="shared" si="3"/>
        <v>1.1704334758874042</v>
      </c>
      <c r="X20" s="9">
        <f t="shared" si="4"/>
        <v>0.85523526128751737</v>
      </c>
      <c r="Y20" s="9"/>
      <c r="Z20">
        <f t="shared" si="5"/>
        <v>0</v>
      </c>
    </row>
    <row r="21" spans="1:26">
      <c r="A21">
        <v>169</v>
      </c>
      <c r="B21" t="s">
        <v>35</v>
      </c>
      <c r="C21" s="7">
        <v>6.2638926048316703E-4</v>
      </c>
      <c r="D21" s="7">
        <v>8.3472475311891696E-5</v>
      </c>
      <c r="E21" s="7">
        <v>1.61408179465633E-3</v>
      </c>
      <c r="F21" s="7">
        <v>5.68044501763154E-4</v>
      </c>
      <c r="G21" s="7">
        <v>7.8666871186204904E-5</v>
      </c>
      <c r="H21" s="7">
        <v>1.5634803926037901E-3</v>
      </c>
      <c r="I21" s="9">
        <v>0.90685542936191299</v>
      </c>
      <c r="J21">
        <v>169</v>
      </c>
      <c r="K21" t="s">
        <v>35</v>
      </c>
      <c r="L21" s="7">
        <v>6.8363506968642702E-4</v>
      </c>
      <c r="M21" s="7">
        <v>1.8148760266127099E-4</v>
      </c>
      <c r="N21" s="7">
        <v>1.6835332159753601E-3</v>
      </c>
      <c r="O21" s="7">
        <v>6.2108686206771395E-4</v>
      </c>
      <c r="P21" s="7">
        <v>1.70776072024234E-4</v>
      </c>
      <c r="Q21" s="7">
        <v>1.6306882412351099E-3</v>
      </c>
      <c r="R21" s="9">
        <v>0.90850643802196496</v>
      </c>
      <c r="S21" s="9"/>
      <c r="T21" s="7">
        <f t="shared" si="0"/>
        <v>5.9456568191543397E-4</v>
      </c>
      <c r="U21" s="7">
        <f t="shared" si="1"/>
        <v>8.3472475311891696E-5</v>
      </c>
      <c r="V21" s="7">
        <f t="shared" si="2"/>
        <v>1.6835332159753601E-3</v>
      </c>
      <c r="W21" s="9">
        <f t="shared" si="3"/>
        <v>7.1228950584472566</v>
      </c>
      <c r="X21" s="9">
        <f t="shared" si="4"/>
        <v>0.35316540016762932</v>
      </c>
      <c r="Y21" s="9"/>
      <c r="Z21">
        <f t="shared" si="5"/>
        <v>0</v>
      </c>
    </row>
    <row r="22" spans="1:26">
      <c r="A22">
        <v>170</v>
      </c>
      <c r="B22" t="s">
        <v>36</v>
      </c>
      <c r="C22" s="7">
        <v>2.27383765573528E-2</v>
      </c>
      <c r="D22" s="7">
        <v>2.0406724595256599E-2</v>
      </c>
      <c r="E22" s="7">
        <v>2.5786266028022801E-2</v>
      </c>
      <c r="F22" s="7">
        <v>2.1342416644427601E-2</v>
      </c>
      <c r="G22" s="7">
        <v>1.7527080534874898E-2</v>
      </c>
      <c r="H22" s="7">
        <v>2.50414488056129E-2</v>
      </c>
      <c r="I22" s="9">
        <v>0.93860775814824804</v>
      </c>
      <c r="J22">
        <v>170</v>
      </c>
      <c r="K22" t="s">
        <v>36</v>
      </c>
      <c r="L22" s="7"/>
      <c r="M22" s="7"/>
      <c r="N22" s="7"/>
      <c r="O22" s="7"/>
      <c r="P22" s="7"/>
      <c r="Q22" s="7"/>
      <c r="R22" s="9"/>
      <c r="S22" s="9"/>
      <c r="T22" s="7">
        <f t="shared" si="0"/>
        <v>2.1342416644427601E-2</v>
      </c>
      <c r="U22" s="7">
        <f t="shared" si="1"/>
        <v>2.0406724595256599E-2</v>
      </c>
      <c r="V22" s="7">
        <f t="shared" si="2"/>
        <v>2.5786266028022801E-2</v>
      </c>
      <c r="W22" s="9">
        <f t="shared" si="3"/>
        <v>1.0458521427484986</v>
      </c>
      <c r="X22" s="9">
        <f t="shared" si="4"/>
        <v>0.82766603824043694</v>
      </c>
      <c r="Y22" s="9"/>
      <c r="Z22">
        <f t="shared" si="5"/>
        <v>0</v>
      </c>
    </row>
    <row r="23" spans="1:26">
      <c r="A23">
        <v>171</v>
      </c>
      <c r="B23" t="s">
        <v>400</v>
      </c>
      <c r="C23" s="7"/>
      <c r="D23" s="7"/>
      <c r="E23" s="7"/>
      <c r="F23" s="7"/>
      <c r="G23" s="7"/>
      <c r="H23" s="7"/>
      <c r="I23" s="9"/>
      <c r="J23">
        <v>171</v>
      </c>
      <c r="K23" t="s">
        <v>400</v>
      </c>
      <c r="L23" s="7">
        <v>2.0877863106596301E-2</v>
      </c>
      <c r="M23" s="7">
        <v>1.7240964943172E-2</v>
      </c>
      <c r="N23" s="7">
        <v>2.5049862771710001E-2</v>
      </c>
      <c r="O23" s="7">
        <v>1.8783877203208999E-2</v>
      </c>
      <c r="P23" s="7">
        <v>1.32776860627122E-2</v>
      </c>
      <c r="Q23" s="7">
        <v>2.2490681585265598E-2</v>
      </c>
      <c r="R23" s="9">
        <v>0.90054447061193299</v>
      </c>
      <c r="S23" s="9"/>
      <c r="T23" s="7">
        <f t="shared" si="0"/>
        <v>1.8783877203208999E-2</v>
      </c>
      <c r="U23" s="7">
        <f t="shared" si="1"/>
        <v>1.7240964943172E-2</v>
      </c>
      <c r="V23" s="7">
        <f t="shared" si="2"/>
        <v>2.5049862771710001E-2</v>
      </c>
      <c r="W23" s="9">
        <f t="shared" si="3"/>
        <v>1.0894910618473268</v>
      </c>
      <c r="X23" s="9">
        <f t="shared" si="4"/>
        <v>0.74985948523528534</v>
      </c>
      <c r="Y23" s="9"/>
      <c r="Z23">
        <f t="shared" si="5"/>
        <v>0</v>
      </c>
    </row>
    <row r="24" spans="1:26">
      <c r="A24">
        <v>541</v>
      </c>
      <c r="B24" t="s">
        <v>37</v>
      </c>
      <c r="C24" s="7">
        <v>1.03367666787909E-4</v>
      </c>
      <c r="D24" s="7">
        <v>6.5489742926225594E-5</v>
      </c>
      <c r="E24" s="7">
        <v>1.34268751059907E-4</v>
      </c>
      <c r="F24" s="7">
        <v>1.0685922773800399E-4</v>
      </c>
      <c r="G24" s="7">
        <v>6.4618701354859399E-5</v>
      </c>
      <c r="H24" s="7">
        <v>1.4556803515025901E-4</v>
      </c>
      <c r="I24" s="9">
        <v>1.03380955194631</v>
      </c>
      <c r="J24">
        <v>541</v>
      </c>
      <c r="K24" t="s">
        <v>37</v>
      </c>
      <c r="L24" s="7">
        <v>1.0148660779503E-4</v>
      </c>
      <c r="M24" s="7">
        <v>6.5509298375611395E-5</v>
      </c>
      <c r="N24" s="7">
        <v>1.2767031745370501E-4</v>
      </c>
      <c r="O24" s="7">
        <v>1.05381368587981E-4</v>
      </c>
      <c r="P24" s="7">
        <v>6.4487365078590996E-5</v>
      </c>
      <c r="Q24" s="7">
        <v>1.3897751561523701E-4</v>
      </c>
      <c r="R24" s="9">
        <v>1.0384090903544301</v>
      </c>
      <c r="S24" s="9"/>
      <c r="T24" s="7">
        <f t="shared" si="0"/>
        <v>1.061202981629925E-4</v>
      </c>
      <c r="U24" s="7">
        <f t="shared" si="1"/>
        <v>6.5489742926225594E-5</v>
      </c>
      <c r="V24" s="7">
        <f t="shared" si="2"/>
        <v>1.34268751059907E-4</v>
      </c>
      <c r="W24" s="9">
        <f t="shared" si="3"/>
        <v>1.6204109746244897</v>
      </c>
      <c r="X24" s="9">
        <f t="shared" si="4"/>
        <v>0.79035737895293712</v>
      </c>
      <c r="Y24" s="9"/>
      <c r="Z24">
        <f t="shared" si="5"/>
        <v>0</v>
      </c>
    </row>
    <row r="25" spans="1:26">
      <c r="A25">
        <v>882</v>
      </c>
      <c r="B25" t="s">
        <v>38</v>
      </c>
      <c r="C25" s="7">
        <v>9.2431823222576296E-4</v>
      </c>
      <c r="D25" s="7">
        <v>9.1084922185259603E-5</v>
      </c>
      <c r="E25" s="7">
        <v>2.8958246239232399E-3</v>
      </c>
      <c r="F25" s="7">
        <v>7.3764122969125303E-4</v>
      </c>
      <c r="G25" s="7">
        <v>8.5572399925003202E-5</v>
      </c>
      <c r="H25" s="7">
        <v>2.7620472723313E-3</v>
      </c>
      <c r="I25" s="9">
        <v>0.79814447128229005</v>
      </c>
      <c r="J25">
        <v>882</v>
      </c>
      <c r="K25" t="s">
        <v>38</v>
      </c>
      <c r="L25" s="7">
        <v>1.0138889883783901E-3</v>
      </c>
      <c r="M25" s="7">
        <v>9.1148600061205005E-5</v>
      </c>
      <c r="N25" s="7">
        <v>3.2108132076043901E-3</v>
      </c>
      <c r="O25" s="7">
        <v>7.99823986507133E-4</v>
      </c>
      <c r="P25" s="7">
        <v>8.6093312469348102E-5</v>
      </c>
      <c r="Q25" s="7">
        <v>3.0857266600000598E-3</v>
      </c>
      <c r="R25" s="9">
        <v>0.78897962591981996</v>
      </c>
      <c r="S25" s="9"/>
      <c r="T25" s="7">
        <f t="shared" si="0"/>
        <v>7.6873260809919301E-4</v>
      </c>
      <c r="U25" s="7">
        <f t="shared" si="1"/>
        <v>9.1084922185259603E-5</v>
      </c>
      <c r="V25" s="7">
        <f t="shared" si="2"/>
        <v>3.2108132076043901E-3</v>
      </c>
      <c r="W25" s="9">
        <f t="shared" si="3"/>
        <v>8.4397350259096786</v>
      </c>
      <c r="X25" s="9">
        <f t="shared" si="4"/>
        <v>0.23941990965981783</v>
      </c>
      <c r="Y25" s="9"/>
      <c r="Z25">
        <f t="shared" si="5"/>
        <v>0</v>
      </c>
    </row>
    <row r="26" spans="1:26">
      <c r="A26">
        <v>94</v>
      </c>
      <c r="B26" t="s">
        <v>39</v>
      </c>
      <c r="C26" s="7">
        <v>7.8952768858708096E-4</v>
      </c>
      <c r="D26" s="7">
        <v>3.5545643657861401E-4</v>
      </c>
      <c r="E26" s="7">
        <v>1.6474109172598501E-3</v>
      </c>
      <c r="F26" s="7">
        <v>6.3923376345842496E-4</v>
      </c>
      <c r="G26" s="7">
        <v>2.7450017120582502E-4</v>
      </c>
      <c r="H26" s="7">
        <v>1.6103356994157799E-3</v>
      </c>
      <c r="I26" s="9">
        <v>0.80987274407893395</v>
      </c>
      <c r="J26">
        <v>94</v>
      </c>
      <c r="K26" t="s">
        <v>39</v>
      </c>
      <c r="L26" s="7">
        <v>7.7580760252556904E-4</v>
      </c>
      <c r="M26" s="7">
        <v>3.5573330165824499E-4</v>
      </c>
      <c r="N26" s="7">
        <v>1.64828096414112E-3</v>
      </c>
      <c r="O26" s="7">
        <v>6.3495874926406499E-4</v>
      </c>
      <c r="P26" s="7">
        <v>2.7013331617865101E-4</v>
      </c>
      <c r="Q26" s="7">
        <v>1.6380265712282701E-3</v>
      </c>
      <c r="R26" s="9">
        <v>0.81868772529341605</v>
      </c>
      <c r="S26" s="9"/>
      <c r="T26" s="7">
        <f t="shared" si="0"/>
        <v>6.3709625636124492E-4</v>
      </c>
      <c r="U26" s="7">
        <f t="shared" si="1"/>
        <v>3.5545643657861401E-4</v>
      </c>
      <c r="V26" s="7">
        <f t="shared" si="2"/>
        <v>1.64828096414112E-3</v>
      </c>
      <c r="W26" s="9">
        <f t="shared" si="3"/>
        <v>1.7923328734556265</v>
      </c>
      <c r="X26" s="9">
        <f t="shared" si="4"/>
        <v>0.38652163691838826</v>
      </c>
      <c r="Y26" s="9"/>
      <c r="Z26">
        <f t="shared" si="5"/>
        <v>0</v>
      </c>
    </row>
    <row r="27" spans="1:26">
      <c r="A27">
        <v>561</v>
      </c>
      <c r="B27" t="s">
        <v>40</v>
      </c>
      <c r="C27" s="7">
        <v>6.9656093219941395E-4</v>
      </c>
      <c r="D27" s="7">
        <v>9.1142676045798694E-6</v>
      </c>
      <c r="E27" s="7">
        <v>2.2168627834571902E-3</v>
      </c>
      <c r="F27" s="7">
        <v>6.9669690258185302E-4</v>
      </c>
      <c r="G27" s="7">
        <v>9.2017436984238606E-6</v>
      </c>
      <c r="H27" s="7">
        <v>2.3854897368357198E-3</v>
      </c>
      <c r="I27" s="9">
        <v>1.0001898670562399</v>
      </c>
      <c r="J27">
        <v>561</v>
      </c>
      <c r="K27" t="s">
        <v>40</v>
      </c>
      <c r="L27" s="7">
        <v>7.1338449961826198E-4</v>
      </c>
      <c r="M27" s="7">
        <v>9.1213667091857796E-6</v>
      </c>
      <c r="N27" s="7">
        <v>2.2742466250895198E-3</v>
      </c>
      <c r="O27" s="7">
        <v>7.1983093030521402E-4</v>
      </c>
      <c r="P27" s="7">
        <v>1.26373581514903E-5</v>
      </c>
      <c r="Q27" s="7">
        <v>2.4854786720450201E-3</v>
      </c>
      <c r="R27" s="9">
        <v>1.00902327955367</v>
      </c>
      <c r="S27" s="9"/>
      <c r="T27" s="7">
        <f t="shared" si="0"/>
        <v>7.0826391644353347E-4</v>
      </c>
      <c r="U27" s="7">
        <f t="shared" si="1"/>
        <v>9.1142676045798694E-6</v>
      </c>
      <c r="V27" s="7">
        <f t="shared" si="2"/>
        <v>2.2742466250895198E-3</v>
      </c>
      <c r="W27" s="9">
        <f t="shared" si="3"/>
        <v>77.709361538565616</v>
      </c>
      <c r="X27" s="9">
        <f t="shared" si="4"/>
        <v>0.31142792898094529</v>
      </c>
      <c r="Y27" s="9"/>
      <c r="Z27">
        <f t="shared" si="5"/>
        <v>0</v>
      </c>
    </row>
    <row r="28" spans="1:26">
      <c r="A28">
        <v>165</v>
      </c>
      <c r="B28" t="s">
        <v>41</v>
      </c>
      <c r="C28" s="7">
        <v>6.2136184909709902E-4</v>
      </c>
      <c r="D28" s="7">
        <v>4.12323878537757E-4</v>
      </c>
      <c r="E28" s="7">
        <v>9.5226064581494397E-4</v>
      </c>
      <c r="F28" s="7">
        <v>5.7316802149988096E-4</v>
      </c>
      <c r="G28" s="7">
        <v>3.4922010754926102E-4</v>
      </c>
      <c r="H28" s="7">
        <v>9.3226687889169798E-4</v>
      </c>
      <c r="I28" s="9">
        <v>0.92221380548044596</v>
      </c>
      <c r="J28">
        <v>165</v>
      </c>
      <c r="K28" t="s">
        <v>41</v>
      </c>
      <c r="L28" s="7">
        <v>6.21767118007079E-4</v>
      </c>
      <c r="M28" s="7">
        <v>4.1269922955761699E-4</v>
      </c>
      <c r="N28" s="7">
        <v>9.5276356308735802E-4</v>
      </c>
      <c r="O28" s="7">
        <v>5.72800955122026E-4</v>
      </c>
      <c r="P28" s="7">
        <v>3.45535982130967E-4</v>
      </c>
      <c r="Q28" s="7">
        <v>9.3357220936123204E-4</v>
      </c>
      <c r="R28" s="9">
        <v>0.92100899443404005</v>
      </c>
      <c r="S28" s="9"/>
      <c r="T28" s="7">
        <f t="shared" si="0"/>
        <v>5.7298448831095343E-4</v>
      </c>
      <c r="U28" s="7">
        <f t="shared" si="1"/>
        <v>4.12323878537757E-4</v>
      </c>
      <c r="V28" s="7">
        <f t="shared" si="2"/>
        <v>9.5276356308735802E-4</v>
      </c>
      <c r="W28" s="9">
        <f t="shared" si="3"/>
        <v>1.3896466300786519</v>
      </c>
      <c r="X28" s="9">
        <f t="shared" si="4"/>
        <v>0.60139210871398219</v>
      </c>
      <c r="Y28" s="9"/>
      <c r="Z28">
        <f t="shared" si="5"/>
        <v>0</v>
      </c>
    </row>
    <row r="29" spans="1:26">
      <c r="A29">
        <v>602</v>
      </c>
      <c r="B29" t="s">
        <v>42</v>
      </c>
      <c r="C29" s="7">
        <v>1.04269947177253E-2</v>
      </c>
      <c r="D29" s="7">
        <v>6.2483351917036198E-3</v>
      </c>
      <c r="E29" s="7">
        <v>1.43741497322226E-2</v>
      </c>
      <c r="F29" s="7">
        <v>1.01899451384508E-2</v>
      </c>
      <c r="G29" s="7">
        <v>5.5590982295533496E-3</v>
      </c>
      <c r="H29" s="7">
        <v>1.51757129287432E-2</v>
      </c>
      <c r="I29" s="9">
        <v>0.981328546346521</v>
      </c>
      <c r="J29">
        <v>602</v>
      </c>
      <c r="K29" t="s">
        <v>42</v>
      </c>
      <c r="L29" s="7">
        <v>1.0511774518919201E-2</v>
      </c>
      <c r="M29" s="7">
        <v>6.2201434783460702E-3</v>
      </c>
      <c r="N29" s="7">
        <v>1.43834388103306E-2</v>
      </c>
      <c r="O29" s="7">
        <v>1.0252555968015799E-2</v>
      </c>
      <c r="P29" s="7">
        <v>5.6469990174025696E-3</v>
      </c>
      <c r="Q29" s="7">
        <v>1.51278835517834E-2</v>
      </c>
      <c r="R29" s="9">
        <v>0.97937399162914196</v>
      </c>
      <c r="S29" s="9"/>
      <c r="T29" s="7">
        <f t="shared" si="0"/>
        <v>1.0221250553233301E-2</v>
      </c>
      <c r="U29" s="7">
        <f t="shared" si="1"/>
        <v>6.2201434783460702E-3</v>
      </c>
      <c r="V29" s="7">
        <f t="shared" si="2"/>
        <v>1.43834388103306E-2</v>
      </c>
      <c r="W29" s="9">
        <f t="shared" si="3"/>
        <v>1.6432499650234951</v>
      </c>
      <c r="X29" s="9">
        <f t="shared" si="4"/>
        <v>0.71062634520279699</v>
      </c>
      <c r="Y29" s="9"/>
      <c r="Z29">
        <f t="shared" si="5"/>
        <v>0</v>
      </c>
    </row>
    <row r="30" spans="1:26">
      <c r="A30">
        <v>601</v>
      </c>
      <c r="B30" t="s">
        <v>44</v>
      </c>
      <c r="C30" s="7">
        <v>4.8836485013150303E-3</v>
      </c>
      <c r="D30" s="7">
        <v>4.1837800076031297E-3</v>
      </c>
      <c r="E30" s="7">
        <v>5.7496598928890499E-3</v>
      </c>
      <c r="F30" s="7">
        <v>4.7404582634897503E-3</v>
      </c>
      <c r="G30" s="7">
        <v>3.1677538371467401E-3</v>
      </c>
      <c r="H30" s="7">
        <v>6.2807615788041601E-3</v>
      </c>
      <c r="I30" s="9">
        <v>0.97071738482712</v>
      </c>
      <c r="J30">
        <v>601</v>
      </c>
      <c r="K30" t="s">
        <v>44</v>
      </c>
      <c r="L30" s="7">
        <v>4.9619614229566801E-3</v>
      </c>
      <c r="M30" s="7">
        <v>4.2326164650600502E-3</v>
      </c>
      <c r="N30" s="7">
        <v>5.7533755241322704E-3</v>
      </c>
      <c r="O30" s="7">
        <v>4.8260486926014401E-3</v>
      </c>
      <c r="P30" s="7">
        <v>3.1977961414169399E-3</v>
      </c>
      <c r="Q30" s="7">
        <v>6.2796892738267596E-3</v>
      </c>
      <c r="R30" s="9">
        <v>0.97265221776623201</v>
      </c>
      <c r="S30" s="9"/>
      <c r="T30" s="7">
        <f t="shared" si="0"/>
        <v>4.7832534780455956E-3</v>
      </c>
      <c r="U30" s="7">
        <f t="shared" si="1"/>
        <v>4.1837800076031297E-3</v>
      </c>
      <c r="V30" s="7">
        <f t="shared" si="2"/>
        <v>5.7533755241322704E-3</v>
      </c>
      <c r="W30" s="9">
        <f t="shared" si="3"/>
        <v>1.143285131950784</v>
      </c>
      <c r="X30" s="9">
        <f t="shared" si="4"/>
        <v>0.83138210916051936</v>
      </c>
      <c r="Y30" s="9"/>
      <c r="Z30">
        <f t="shared" si="5"/>
        <v>0</v>
      </c>
    </row>
    <row r="31" spans="1:26">
      <c r="A31">
        <v>621</v>
      </c>
      <c r="B31" t="s">
        <v>46</v>
      </c>
      <c r="C31" s="7">
        <v>7.4964263539129602E-3</v>
      </c>
      <c r="D31" s="7">
        <v>6.48863177397788E-3</v>
      </c>
      <c r="E31" s="7">
        <v>1.08237545757148E-2</v>
      </c>
      <c r="F31" s="7">
        <v>7.1437826317766202E-3</v>
      </c>
      <c r="G31" s="7">
        <v>5.1033124322775302E-3</v>
      </c>
      <c r="H31" s="7">
        <v>1.1470879895179101E-2</v>
      </c>
      <c r="I31" s="9">
        <v>0.95036962508068801</v>
      </c>
      <c r="J31">
        <v>621</v>
      </c>
      <c r="K31" t="s">
        <v>46</v>
      </c>
      <c r="L31" s="7">
        <v>7.4688134400604303E-3</v>
      </c>
      <c r="M31" s="7">
        <v>6.3888135271100797E-3</v>
      </c>
      <c r="N31" s="7">
        <v>1.08286056547022E-2</v>
      </c>
      <c r="O31" s="7">
        <v>7.1158147992115396E-3</v>
      </c>
      <c r="P31" s="7">
        <v>5.0936855853099703E-3</v>
      </c>
      <c r="Q31" s="7">
        <v>1.14760200270866E-2</v>
      </c>
      <c r="R31" s="9">
        <v>0.95033849200965803</v>
      </c>
      <c r="S31" s="9"/>
      <c r="T31" s="7">
        <f t="shared" si="0"/>
        <v>7.1297987154940803E-3</v>
      </c>
      <c r="U31" s="7">
        <f t="shared" si="1"/>
        <v>6.3888135271100797E-3</v>
      </c>
      <c r="V31" s="7">
        <f t="shared" si="2"/>
        <v>1.08286056547022E-2</v>
      </c>
      <c r="W31" s="9">
        <f t="shared" si="3"/>
        <v>1.1159816584471793</v>
      </c>
      <c r="X31" s="9">
        <f t="shared" si="4"/>
        <v>0.65842260239646322</v>
      </c>
      <c r="Y31" s="9"/>
      <c r="Z31">
        <f t="shared" si="5"/>
        <v>0</v>
      </c>
    </row>
    <row r="32" spans="1:26">
      <c r="A32">
        <v>603</v>
      </c>
      <c r="B32" t="s">
        <v>47</v>
      </c>
      <c r="C32" s="7">
        <v>1.22995050128058E-2</v>
      </c>
      <c r="D32" s="7">
        <v>8.9696721707690202E-3</v>
      </c>
      <c r="E32" s="7">
        <v>1.43741497322226E-2</v>
      </c>
      <c r="F32" s="7">
        <v>1.16277161777748E-2</v>
      </c>
      <c r="G32" s="7">
        <v>7.7399800148014401E-3</v>
      </c>
      <c r="H32" s="7">
        <v>1.4812070512730599E-2</v>
      </c>
      <c r="I32" s="9">
        <v>0.94619478274343105</v>
      </c>
      <c r="J32">
        <v>603</v>
      </c>
      <c r="K32" t="s">
        <v>47</v>
      </c>
      <c r="L32" s="7">
        <v>1.2317263906599801E-2</v>
      </c>
      <c r="M32" s="7">
        <v>9.1196206601734092E-3</v>
      </c>
      <c r="N32" s="7">
        <v>1.43834388103306E-2</v>
      </c>
      <c r="O32" s="7">
        <v>1.16589725250068E-2</v>
      </c>
      <c r="P32" s="7">
        <v>7.8638644461686193E-3</v>
      </c>
      <c r="Q32" s="7">
        <v>1.47770280256499E-2</v>
      </c>
      <c r="R32" s="9">
        <v>0.94729108087172298</v>
      </c>
      <c r="S32" s="9"/>
      <c r="T32" s="7">
        <f t="shared" si="0"/>
        <v>1.16433443513908E-2</v>
      </c>
      <c r="U32" s="7">
        <f t="shared" si="1"/>
        <v>8.9696721707690202E-3</v>
      </c>
      <c r="V32" s="7">
        <f t="shared" si="2"/>
        <v>1.43834388103306E-2</v>
      </c>
      <c r="W32" s="9">
        <f t="shared" si="3"/>
        <v>1.2980791415471042</v>
      </c>
      <c r="X32" s="9">
        <f t="shared" si="4"/>
        <v>0.809496567888078</v>
      </c>
      <c r="Y32" s="9"/>
      <c r="Z32">
        <f t="shared" si="5"/>
        <v>0</v>
      </c>
    </row>
    <row r="33" spans="1:26">
      <c r="A33">
        <v>88</v>
      </c>
      <c r="B33" t="s">
        <v>49</v>
      </c>
      <c r="C33" s="7">
        <v>2.11030668504261E-3</v>
      </c>
      <c r="D33" s="7">
        <v>1.5670875642102399E-3</v>
      </c>
      <c r="E33" s="7">
        <v>4.5054939655290501E-3</v>
      </c>
      <c r="F33" s="7">
        <v>1.8484235148344E-3</v>
      </c>
      <c r="G33" s="7">
        <v>1.14688115349512E-3</v>
      </c>
      <c r="H33" s="7">
        <v>4.2753749115475997E-3</v>
      </c>
      <c r="I33" s="9">
        <v>0.87428341450084501</v>
      </c>
      <c r="J33">
        <v>88</v>
      </c>
      <c r="K33" t="s">
        <v>49</v>
      </c>
      <c r="L33" s="7">
        <v>2.1202834847958599E-3</v>
      </c>
      <c r="M33" s="7">
        <v>1.6260689210165001E-3</v>
      </c>
      <c r="N33" s="7">
        <v>4.50322062533824E-3</v>
      </c>
      <c r="O33" s="7">
        <v>1.8500355867572E-3</v>
      </c>
      <c r="P33" s="7">
        <v>1.1529213660157801E-3</v>
      </c>
      <c r="Q33" s="7">
        <v>4.2552715670250403E-3</v>
      </c>
      <c r="R33" s="9">
        <v>0.87072069808661201</v>
      </c>
      <c r="S33" s="9"/>
      <c r="T33" s="7">
        <f t="shared" si="0"/>
        <v>1.8492295507958E-3</v>
      </c>
      <c r="U33" s="7">
        <f t="shared" si="1"/>
        <v>1.5670875642102399E-3</v>
      </c>
      <c r="V33" s="7">
        <f t="shared" si="2"/>
        <v>4.5054939655290501E-3</v>
      </c>
      <c r="W33" s="9">
        <f t="shared" si="3"/>
        <v>1.180042259940816</v>
      </c>
      <c r="X33" s="9">
        <f t="shared" si="4"/>
        <v>0.41043880314656184</v>
      </c>
      <c r="Y33" s="9"/>
      <c r="Z33">
        <f t="shared" si="5"/>
        <v>0</v>
      </c>
    </row>
    <row r="34" spans="1:26">
      <c r="A34">
        <v>724</v>
      </c>
      <c r="B34" t="s">
        <v>50</v>
      </c>
      <c r="C34" s="7">
        <v>8.8081603940065101E-4</v>
      </c>
      <c r="D34" s="7">
        <v>5.4063783112852403E-4</v>
      </c>
      <c r="E34" s="7">
        <v>1.96740086304134E-3</v>
      </c>
      <c r="F34" s="7">
        <v>8.0536318995946604E-4</v>
      </c>
      <c r="G34" s="7">
        <v>4.5935651299488102E-4</v>
      </c>
      <c r="H34" s="7">
        <v>1.9127513991108499E-3</v>
      </c>
      <c r="I34" s="9">
        <v>0.90901640876544199</v>
      </c>
      <c r="J34">
        <v>724</v>
      </c>
      <c r="K34" t="s">
        <v>50</v>
      </c>
      <c r="L34" s="7">
        <v>8.7953234732045195E-4</v>
      </c>
      <c r="M34" s="7">
        <v>5.4101814507496299E-4</v>
      </c>
      <c r="N34" s="7">
        <v>1.94713090762977E-3</v>
      </c>
      <c r="O34" s="7">
        <v>8.0821270270259196E-4</v>
      </c>
      <c r="P34" s="7">
        <v>4.6075697103450502E-4</v>
      </c>
      <c r="Q34" s="7">
        <v>1.8897410363148701E-3</v>
      </c>
      <c r="R34" s="9">
        <v>0.91309497331507194</v>
      </c>
      <c r="S34" s="9"/>
      <c r="T34" s="7">
        <f t="shared" si="0"/>
        <v>8.0678794633102895E-4</v>
      </c>
      <c r="U34" s="7">
        <f t="shared" si="1"/>
        <v>5.4063783112852403E-4</v>
      </c>
      <c r="V34" s="7">
        <f t="shared" si="2"/>
        <v>1.96740086304134E-3</v>
      </c>
      <c r="W34" s="9">
        <f t="shared" si="3"/>
        <v>1.4922891071957447</v>
      </c>
      <c r="X34" s="9">
        <f t="shared" si="4"/>
        <v>0.41007806872862812</v>
      </c>
      <c r="Y34" s="9"/>
      <c r="Z34">
        <f t="shared" si="5"/>
        <v>0</v>
      </c>
    </row>
    <row r="35" spans="1:26">
      <c r="A35">
        <v>173</v>
      </c>
      <c r="B35" t="s">
        <v>51</v>
      </c>
      <c r="C35" s="7">
        <v>3.1548932625319499E-4</v>
      </c>
      <c r="D35" s="7">
        <v>1.7002270357964101E-4</v>
      </c>
      <c r="E35" s="7">
        <v>4.1006853606110499E-4</v>
      </c>
      <c r="F35" s="7">
        <v>2.8842159050812202E-4</v>
      </c>
      <c r="G35" s="7">
        <v>1.38125544084767E-4</v>
      </c>
      <c r="H35" s="7">
        <v>4.0758836463216898E-4</v>
      </c>
      <c r="I35" s="9">
        <v>0.91373212019754002</v>
      </c>
      <c r="J35">
        <v>173</v>
      </c>
      <c r="K35" t="s">
        <v>51</v>
      </c>
      <c r="L35" s="7">
        <v>3.2881707404574498E-4</v>
      </c>
      <c r="M35" s="7">
        <v>2.12373700432621E-4</v>
      </c>
      <c r="N35" s="7">
        <v>4.1028888483223398E-4</v>
      </c>
      <c r="O35" s="7">
        <v>2.9927610283720599E-4</v>
      </c>
      <c r="P35" s="7">
        <v>1.6609905656581999E-4</v>
      </c>
      <c r="Q35" s="7">
        <v>4.0701152912540802E-4</v>
      </c>
      <c r="R35" s="9">
        <v>0.90969177929206402</v>
      </c>
      <c r="S35" s="9"/>
      <c r="T35" s="7">
        <f t="shared" si="0"/>
        <v>2.9384884667266404E-4</v>
      </c>
      <c r="U35" s="7">
        <f t="shared" si="1"/>
        <v>1.7002270357964101E-4</v>
      </c>
      <c r="V35" s="7">
        <f t="shared" si="2"/>
        <v>4.1028888483223398E-4</v>
      </c>
      <c r="W35" s="9">
        <f t="shared" si="3"/>
        <v>1.7282918133049281</v>
      </c>
      <c r="X35" s="9">
        <f t="shared" si="4"/>
        <v>0.71619987168996313</v>
      </c>
      <c r="Y35" s="9"/>
      <c r="Z35">
        <f t="shared" si="5"/>
        <v>0</v>
      </c>
    </row>
    <row r="36" spans="1:26">
      <c r="A36">
        <v>176</v>
      </c>
      <c r="B36" t="s">
        <v>52</v>
      </c>
      <c r="C36" s="7">
        <v>2.1970198900426899E-4</v>
      </c>
      <c r="D36" s="7">
        <v>1.5350136064399899E-4</v>
      </c>
      <c r="E36" s="7">
        <v>2.4538133776228399E-4</v>
      </c>
      <c r="F36" s="7">
        <v>2.20456003235179E-4</v>
      </c>
      <c r="G36" s="7">
        <v>1.4648093519441699E-4</v>
      </c>
      <c r="H36" s="7">
        <v>2.5852579568973899E-4</v>
      </c>
      <c r="I36" s="9">
        <v>1.00335308604685</v>
      </c>
      <c r="J36">
        <v>176</v>
      </c>
      <c r="K36" t="s">
        <v>52</v>
      </c>
      <c r="L36" s="7">
        <v>1.75254543454143E-4</v>
      </c>
      <c r="M36" s="7">
        <v>5.3993313669310499E-5</v>
      </c>
      <c r="N36" s="7">
        <v>2.4702595384039198E-4</v>
      </c>
      <c r="O36" s="7">
        <v>1.7264261889253599E-4</v>
      </c>
      <c r="P36" s="7">
        <v>4.9899226697903997E-5</v>
      </c>
      <c r="Q36" s="7">
        <v>2.5633480129388301E-4</v>
      </c>
      <c r="R36" s="9">
        <v>0.98374408020540904</v>
      </c>
      <c r="S36" s="9"/>
      <c r="T36" s="7">
        <f t="shared" si="0"/>
        <v>1.965493110638575E-4</v>
      </c>
      <c r="U36" s="7">
        <f t="shared" si="1"/>
        <v>5.3993313669310499E-5</v>
      </c>
      <c r="V36" s="7">
        <f t="shared" si="2"/>
        <v>2.4702595384039198E-4</v>
      </c>
      <c r="W36" s="9">
        <f t="shared" si="3"/>
        <v>3.6402527962564193</v>
      </c>
      <c r="X36" s="9">
        <f t="shared" si="4"/>
        <v>0.7956625933761261</v>
      </c>
      <c r="Y36" s="9"/>
      <c r="Z36">
        <f t="shared" si="5"/>
        <v>0</v>
      </c>
    </row>
    <row r="37" spans="1:26">
      <c r="A37">
        <v>721</v>
      </c>
      <c r="B37" t="s">
        <v>53</v>
      </c>
      <c r="C37" s="7">
        <v>1.62910814793362E-3</v>
      </c>
      <c r="D37" s="7">
        <v>1.3128161961304E-3</v>
      </c>
      <c r="E37" s="7">
        <v>2.1043089704940602E-3</v>
      </c>
      <c r="F37" s="7">
        <v>1.5512696279265999E-3</v>
      </c>
      <c r="G37" s="7">
        <v>1.08470294564248E-3</v>
      </c>
      <c r="H37" s="7">
        <v>2.21754660927902E-3</v>
      </c>
      <c r="I37" s="9">
        <v>0.95224776656854704</v>
      </c>
      <c r="J37">
        <v>721</v>
      </c>
      <c r="K37" t="s">
        <v>53</v>
      </c>
      <c r="L37" s="7">
        <v>1.65771499374388E-3</v>
      </c>
      <c r="M37" s="7">
        <v>1.3984705014235799E-3</v>
      </c>
      <c r="N37" s="7">
        <v>2.1053063208102099E-3</v>
      </c>
      <c r="O37" s="7">
        <v>1.5779918734743199E-3</v>
      </c>
      <c r="P37" s="7">
        <v>1.1497507539633401E-3</v>
      </c>
      <c r="Q37" s="7">
        <v>2.2183107143023198E-3</v>
      </c>
      <c r="R37" s="9">
        <v>0.95194359949996399</v>
      </c>
      <c r="S37" s="9"/>
      <c r="T37" s="7">
        <f t="shared" si="0"/>
        <v>1.5646307507004599E-3</v>
      </c>
      <c r="U37" s="7">
        <f t="shared" si="1"/>
        <v>1.3128161961304E-3</v>
      </c>
      <c r="V37" s="7">
        <f t="shared" si="2"/>
        <v>2.1053063208102099E-3</v>
      </c>
      <c r="W37" s="9">
        <f t="shared" si="3"/>
        <v>1.1918124984383172</v>
      </c>
      <c r="X37" s="9">
        <f t="shared" si="4"/>
        <v>0.74318436953076006</v>
      </c>
      <c r="Y37" s="9"/>
      <c r="Z37">
        <f t="shared" si="5"/>
        <v>0</v>
      </c>
    </row>
    <row r="38" spans="1:26">
      <c r="A38">
        <v>670</v>
      </c>
      <c r="B38" t="s">
        <v>54</v>
      </c>
      <c r="C38" s="7">
        <v>2.6532880632747501E-4</v>
      </c>
      <c r="D38" s="7">
        <v>2.15984091941557E-4</v>
      </c>
      <c r="E38" s="7">
        <v>3.48527396368269E-4</v>
      </c>
      <c r="F38" s="7">
        <v>2.66990076635382E-4</v>
      </c>
      <c r="G38" s="7">
        <v>2.11654228613524E-4</v>
      </c>
      <c r="H38" s="7">
        <v>3.7133838491733398E-4</v>
      </c>
      <c r="I38" s="9">
        <v>1.0062486496784999</v>
      </c>
      <c r="J38">
        <v>670</v>
      </c>
      <c r="K38" t="s">
        <v>54</v>
      </c>
      <c r="L38" s="7">
        <v>2.5630796703515101E-4</v>
      </c>
      <c r="M38" s="7">
        <v>2.1606226534974101E-4</v>
      </c>
      <c r="N38" s="7">
        <v>3.1727026650808999E-4</v>
      </c>
      <c r="O38" s="7">
        <v>2.5801564527916197E-4</v>
      </c>
      <c r="P38" s="7">
        <v>2.1152541632057299E-4</v>
      </c>
      <c r="Q38" s="7">
        <v>3.3517126529467099E-4</v>
      </c>
      <c r="R38" s="9">
        <v>1.0066468317383199</v>
      </c>
      <c r="S38" s="9"/>
      <c r="T38" s="7">
        <f t="shared" si="0"/>
        <v>2.6250286095727202E-4</v>
      </c>
      <c r="U38" s="7">
        <f t="shared" si="1"/>
        <v>2.15984091941557E-4</v>
      </c>
      <c r="V38" s="7">
        <f t="shared" si="2"/>
        <v>3.48527396368269E-4</v>
      </c>
      <c r="W38" s="9">
        <f t="shared" si="3"/>
        <v>1.2153805338047883</v>
      </c>
      <c r="X38" s="9">
        <f t="shared" si="4"/>
        <v>0.75317712091677358</v>
      </c>
      <c r="Y38" s="9"/>
      <c r="Z38">
        <f t="shared" si="5"/>
        <v>0</v>
      </c>
    </row>
    <row r="39" spans="1:26">
      <c r="A39">
        <v>34</v>
      </c>
      <c r="B39" t="s">
        <v>56</v>
      </c>
      <c r="C39" s="7">
        <v>3.9110115512438798E-4</v>
      </c>
      <c r="D39" s="7">
        <v>1.05140363087264E-4</v>
      </c>
      <c r="E39" s="7">
        <v>4.8329845763993301E-4</v>
      </c>
      <c r="F39" s="7">
        <v>3.8427020993483398E-4</v>
      </c>
      <c r="G39" s="7">
        <v>9.6099904499695495E-5</v>
      </c>
      <c r="H39" s="7">
        <v>4.8846372354100799E-4</v>
      </c>
      <c r="I39" s="9">
        <v>0.98259624740155804</v>
      </c>
      <c r="J39">
        <v>34</v>
      </c>
      <c r="K39" t="s">
        <v>56</v>
      </c>
      <c r="L39" s="7">
        <v>3.8196411095555398E-4</v>
      </c>
      <c r="M39" s="7">
        <v>1.05171758340275E-4</v>
      </c>
      <c r="N39" s="7">
        <v>4.5342431905946099E-4</v>
      </c>
      <c r="O39" s="7">
        <v>3.75377462090297E-4</v>
      </c>
      <c r="P39" s="7">
        <v>9.6157527365762504E-5</v>
      </c>
      <c r="Q39" s="7">
        <v>4.5924261350330703E-4</v>
      </c>
      <c r="R39" s="9">
        <v>0.98281617562780199</v>
      </c>
      <c r="S39" s="9"/>
      <c r="T39" s="7">
        <f t="shared" si="0"/>
        <v>3.7982383601256549E-4</v>
      </c>
      <c r="U39" s="7">
        <f t="shared" si="1"/>
        <v>1.05140363087264E-4</v>
      </c>
      <c r="V39" s="7">
        <f t="shared" si="2"/>
        <v>4.8329845763993301E-4</v>
      </c>
      <c r="W39" s="9">
        <f t="shared" si="3"/>
        <v>3.6125406538430984</v>
      </c>
      <c r="X39" s="9">
        <f t="shared" si="4"/>
        <v>0.78589912715082944</v>
      </c>
      <c r="Y39" s="9"/>
      <c r="Z39">
        <f t="shared" si="5"/>
        <v>0</v>
      </c>
    </row>
    <row r="40" spans="1:26">
      <c r="A40">
        <v>172</v>
      </c>
      <c r="B40" t="s">
        <v>57</v>
      </c>
      <c r="C40" s="7">
        <v>1.52954321187878E-2</v>
      </c>
      <c r="D40" s="7">
        <v>5.7126389615339201E-3</v>
      </c>
      <c r="E40" s="7">
        <v>2.2610187324220501E-2</v>
      </c>
      <c r="F40" s="7">
        <v>1.0878845267237199E-2</v>
      </c>
      <c r="G40" s="7">
        <v>1.43417091865533E-3</v>
      </c>
      <c r="H40" s="7">
        <v>2.14886056041859E-2</v>
      </c>
      <c r="I40" s="9">
        <v>0.74349732262541701</v>
      </c>
      <c r="J40">
        <v>172</v>
      </c>
      <c r="K40" t="s">
        <v>57</v>
      </c>
      <c r="L40" s="7">
        <v>1.53916789203008E-2</v>
      </c>
      <c r="M40" s="7">
        <v>5.9219933363245597E-3</v>
      </c>
      <c r="N40" s="7">
        <v>2.2624798817769999E-2</v>
      </c>
      <c r="O40" s="7">
        <v>1.0802184181453799E-2</v>
      </c>
      <c r="P40" s="7">
        <v>1.3304401611100799E-3</v>
      </c>
      <c r="Q40" s="7">
        <v>2.16203003210917E-2</v>
      </c>
      <c r="R40" s="9">
        <v>0.73931921303358505</v>
      </c>
      <c r="S40" s="9"/>
      <c r="T40" s="7">
        <f t="shared" si="0"/>
        <v>1.0840514724345499E-2</v>
      </c>
      <c r="U40" s="7">
        <f t="shared" si="1"/>
        <v>5.7126389615339201E-3</v>
      </c>
      <c r="V40" s="7">
        <f t="shared" si="2"/>
        <v>2.2624798817769999E-2</v>
      </c>
      <c r="W40" s="9">
        <f t="shared" si="3"/>
        <v>1.8976369410600169</v>
      </c>
      <c r="X40" s="9">
        <f t="shared" si="4"/>
        <v>0.47914303290207061</v>
      </c>
      <c r="Y40" s="9"/>
      <c r="Z40">
        <f t="shared" si="5"/>
        <v>0</v>
      </c>
    </row>
    <row r="41" spans="1:26">
      <c r="A41">
        <v>129</v>
      </c>
      <c r="B41" t="s">
        <v>58</v>
      </c>
      <c r="C41" s="7">
        <v>1.26539780693837E-3</v>
      </c>
      <c r="D41" s="7">
        <v>1.0282325406959199E-3</v>
      </c>
      <c r="E41" s="7">
        <v>1.4383903695784699E-3</v>
      </c>
      <c r="F41" s="7">
        <v>1.0274822371971501E-3</v>
      </c>
      <c r="G41" s="7">
        <v>4.6910287409353502E-4</v>
      </c>
      <c r="H41" s="7">
        <v>1.4126843727284199E-3</v>
      </c>
      <c r="I41" s="9">
        <v>0.81209289610455104</v>
      </c>
      <c r="J41">
        <v>129</v>
      </c>
      <c r="K41" t="s">
        <v>58</v>
      </c>
      <c r="L41" s="7">
        <v>1.1550765063784E-3</v>
      </c>
      <c r="M41" s="7">
        <v>8.6119335302550304E-4</v>
      </c>
      <c r="N41" s="7">
        <v>1.4392722686514599E-3</v>
      </c>
      <c r="O41" s="7">
        <v>9.8318820496891691E-4</v>
      </c>
      <c r="P41" s="7">
        <v>4.7665902200048102E-4</v>
      </c>
      <c r="Q41" s="7">
        <v>1.4123685756719101E-3</v>
      </c>
      <c r="R41" s="9">
        <v>0.85143784083692697</v>
      </c>
      <c r="S41" s="9"/>
      <c r="T41" s="7">
        <f t="shared" si="0"/>
        <v>1.0053352210830334E-3</v>
      </c>
      <c r="U41" s="7">
        <f t="shared" si="1"/>
        <v>8.6119335302550304E-4</v>
      </c>
      <c r="V41" s="7">
        <f t="shared" si="2"/>
        <v>1.4392722686514599E-3</v>
      </c>
      <c r="W41" s="9">
        <f t="shared" si="3"/>
        <v>1.1673745710543841</v>
      </c>
      <c r="X41" s="9">
        <f t="shared" si="4"/>
        <v>0.69850246056987675</v>
      </c>
      <c r="Y41" s="9"/>
      <c r="Z41">
        <f t="shared" si="5"/>
        <v>0</v>
      </c>
    </row>
    <row r="42" spans="1:26">
      <c r="A42">
        <v>214</v>
      </c>
      <c r="B42" t="s">
        <v>59</v>
      </c>
      <c r="C42" s="7">
        <v>6.0017286836305404E-4</v>
      </c>
      <c r="D42" s="7">
        <v>5.7661781125990498E-6</v>
      </c>
      <c r="E42" s="7">
        <v>2.0197448297734899E-3</v>
      </c>
      <c r="F42" s="7">
        <v>4.3408328595924498E-4</v>
      </c>
      <c r="G42" s="7">
        <v>4.8380905527840102E-6</v>
      </c>
      <c r="H42" s="7">
        <v>1.94108824009788E-3</v>
      </c>
      <c r="I42" s="9">
        <v>0.72315223994667199</v>
      </c>
      <c r="J42">
        <v>214</v>
      </c>
      <c r="K42" t="s">
        <v>59</v>
      </c>
      <c r="L42" s="7">
        <v>4.9566998119667796E-4</v>
      </c>
      <c r="M42" s="7">
        <v>5.7496191429135599E-6</v>
      </c>
      <c r="N42" s="7">
        <v>1.6721000532183099E-3</v>
      </c>
      <c r="O42" s="7">
        <v>3.8519300841745199E-4</v>
      </c>
      <c r="P42" s="7">
        <v>4.0622111864892602E-6</v>
      </c>
      <c r="Q42" s="7">
        <v>1.6436269705654601E-3</v>
      </c>
      <c r="R42" s="9">
        <v>0.77702468097709698</v>
      </c>
      <c r="S42" s="9"/>
      <c r="T42" s="7">
        <f t="shared" si="0"/>
        <v>4.0963814718834846E-4</v>
      </c>
      <c r="U42" s="7">
        <f t="shared" si="1"/>
        <v>5.7496191429135599E-6</v>
      </c>
      <c r="V42" s="7">
        <f t="shared" si="2"/>
        <v>2.0197448297734899E-3</v>
      </c>
      <c r="W42" s="9">
        <f t="shared" si="3"/>
        <v>71.246135962454133</v>
      </c>
      <c r="X42" s="9">
        <f t="shared" si="4"/>
        <v>0.20281678217455246</v>
      </c>
      <c r="Y42" s="9"/>
      <c r="Z42">
        <f t="shared" si="5"/>
        <v>0</v>
      </c>
    </row>
    <row r="43" spans="1:26">
      <c r="A43">
        <v>238</v>
      </c>
      <c r="B43" t="s">
        <v>60</v>
      </c>
      <c r="C43" s="7">
        <v>1.0053731424532299E-3</v>
      </c>
      <c r="D43" s="7">
        <v>3.9851882373429198E-4</v>
      </c>
      <c r="E43" s="7">
        <v>3.1858785373113999E-3</v>
      </c>
      <c r="F43" s="7">
        <v>9.2457879850276999E-4</v>
      </c>
      <c r="G43" s="7">
        <v>3.70231695356611E-4</v>
      </c>
      <c r="H43" s="7">
        <v>3.1146058108851198E-3</v>
      </c>
      <c r="I43" s="9">
        <v>0.91932645839527005</v>
      </c>
      <c r="J43">
        <v>238</v>
      </c>
      <c r="K43" t="s">
        <v>60</v>
      </c>
      <c r="L43" s="7"/>
      <c r="M43" s="7"/>
      <c r="N43" s="7"/>
      <c r="O43" s="7"/>
      <c r="P43" s="7"/>
      <c r="Q43" s="7"/>
      <c r="R43" s="9"/>
      <c r="S43" s="9"/>
      <c r="T43" s="7">
        <f t="shared" si="0"/>
        <v>9.2457879850276999E-4</v>
      </c>
      <c r="U43" s="7">
        <f t="shared" si="1"/>
        <v>3.9851882373429198E-4</v>
      </c>
      <c r="V43" s="7">
        <f t="shared" si="2"/>
        <v>3.1858785373113999E-3</v>
      </c>
      <c r="W43" s="9">
        <f t="shared" si="3"/>
        <v>2.3200379591585434</v>
      </c>
      <c r="X43" s="9">
        <f t="shared" si="4"/>
        <v>0.29021156571870843</v>
      </c>
      <c r="Y43" s="9"/>
      <c r="Z43">
        <f t="shared" si="5"/>
        <v>0</v>
      </c>
    </row>
    <row r="44" spans="1:26">
      <c r="A44">
        <v>239</v>
      </c>
      <c r="B44" t="s">
        <v>401</v>
      </c>
      <c r="C44" s="7"/>
      <c r="D44" s="7"/>
      <c r="E44" s="7"/>
      <c r="F44" s="7"/>
      <c r="G44" s="7"/>
      <c r="H44" s="7"/>
      <c r="I44" s="9"/>
      <c r="J44">
        <v>239</v>
      </c>
      <c r="K44" t="s">
        <v>401</v>
      </c>
      <c r="L44" s="7">
        <v>9.3794498673273005E-4</v>
      </c>
      <c r="M44" s="7">
        <v>2.1957280892186199E-4</v>
      </c>
      <c r="N44" s="7">
        <v>3.0463987856538602E-3</v>
      </c>
      <c r="O44" s="7">
        <v>7.9206528267269298E-4</v>
      </c>
      <c r="P44" s="7">
        <v>1.8662637052470899E-4</v>
      </c>
      <c r="Q44" s="7">
        <v>2.9537879408202301E-3</v>
      </c>
      <c r="R44" s="9">
        <v>0.84495496131567605</v>
      </c>
      <c r="S44" s="9"/>
      <c r="T44" s="7">
        <f t="shared" si="0"/>
        <v>7.9206528267269298E-4</v>
      </c>
      <c r="U44" s="7">
        <f t="shared" si="1"/>
        <v>2.1957280892186199E-4</v>
      </c>
      <c r="V44" s="7">
        <f t="shared" si="2"/>
        <v>3.0463987856538602E-3</v>
      </c>
      <c r="W44" s="9">
        <f t="shared" si="3"/>
        <v>3.6073013164146399</v>
      </c>
      <c r="X44" s="9">
        <f t="shared" si="4"/>
        <v>0.26000052468596591</v>
      </c>
      <c r="Y44" s="9"/>
      <c r="Z44">
        <f t="shared" si="5"/>
        <v>0</v>
      </c>
    </row>
    <row r="45" spans="1:26">
      <c r="A45">
        <v>124</v>
      </c>
      <c r="B45" t="s">
        <v>62</v>
      </c>
      <c r="C45" s="7">
        <v>2.98287881400404E-4</v>
      </c>
      <c r="D45" s="7">
        <v>1.76319840749258E-4</v>
      </c>
      <c r="E45" s="7">
        <v>3.73727893037788E-4</v>
      </c>
      <c r="F45" s="7">
        <v>2.8683156470152001E-4</v>
      </c>
      <c r="G45" s="7">
        <v>1.6709165099949399E-4</v>
      </c>
      <c r="H45" s="7">
        <v>3.97931075293405E-4</v>
      </c>
      <c r="I45" s="9">
        <v>0.96122184769979102</v>
      </c>
      <c r="J45">
        <v>124</v>
      </c>
      <c r="K45" t="s">
        <v>62</v>
      </c>
      <c r="L45" s="7">
        <v>2.7472046914174298E-4</v>
      </c>
      <c r="M45" s="7">
        <v>9.7187964604759E-5</v>
      </c>
      <c r="N45" s="7">
        <v>3.7396940906859799E-4</v>
      </c>
      <c r="O45" s="7">
        <v>2.6395874406664002E-4</v>
      </c>
      <c r="P45" s="7">
        <v>9.2890052435619499E-5</v>
      </c>
      <c r="Q45" s="7">
        <v>4.0354146280389502E-4</v>
      </c>
      <c r="R45" s="9">
        <v>0.960368831459954</v>
      </c>
      <c r="S45" s="9"/>
      <c r="T45" s="7">
        <f t="shared" si="0"/>
        <v>2.7539515438408001E-4</v>
      </c>
      <c r="U45" s="7">
        <f t="shared" si="1"/>
        <v>9.7187964604759E-5</v>
      </c>
      <c r="V45" s="7">
        <f t="shared" si="2"/>
        <v>3.7396940906859799E-4</v>
      </c>
      <c r="W45" s="9">
        <f t="shared" si="3"/>
        <v>2.8336343445821557</v>
      </c>
      <c r="X45" s="9">
        <f t="shared" si="4"/>
        <v>0.73641091411721249</v>
      </c>
      <c r="Y45" s="9"/>
      <c r="Z45">
        <f t="shared" si="5"/>
        <v>0</v>
      </c>
    </row>
    <row r="46" spans="1:26">
      <c r="A46">
        <v>844</v>
      </c>
      <c r="B46" t="s">
        <v>63</v>
      </c>
      <c r="C46" s="7">
        <v>6.0775761247279395E-4</v>
      </c>
      <c r="D46" s="7">
        <v>3.5545643657861401E-4</v>
      </c>
      <c r="E46" s="7">
        <v>1.13604695045722E-3</v>
      </c>
      <c r="F46" s="7">
        <v>5.9328980799994505E-4</v>
      </c>
      <c r="G46" s="7">
        <v>3.2701522121682898E-4</v>
      </c>
      <c r="H46" s="7">
        <v>1.1752364649690299E-3</v>
      </c>
      <c r="I46" s="9">
        <v>0.976251412091097</v>
      </c>
      <c r="J46">
        <v>844</v>
      </c>
      <c r="K46" t="s">
        <v>63</v>
      </c>
      <c r="L46" s="7">
        <v>7.79011044273139E-4</v>
      </c>
      <c r="M46" s="7">
        <v>3.5573330165824499E-4</v>
      </c>
      <c r="N46" s="7">
        <v>1.7206909949357601E-3</v>
      </c>
      <c r="O46" s="7">
        <v>7.7281861883545097E-4</v>
      </c>
      <c r="P46" s="7">
        <v>3.28093328836689E-4</v>
      </c>
      <c r="Q46" s="7">
        <v>1.88038854545045E-3</v>
      </c>
      <c r="R46" s="9">
        <v>0.992194487632587</v>
      </c>
      <c r="S46" s="9"/>
      <c r="T46" s="7">
        <f t="shared" si="0"/>
        <v>6.8305421341769801E-4</v>
      </c>
      <c r="U46" s="7">
        <f t="shared" si="1"/>
        <v>3.5545643657861401E-4</v>
      </c>
      <c r="V46" s="7">
        <f t="shared" si="2"/>
        <v>1.7206909949357601E-3</v>
      </c>
      <c r="W46" s="9">
        <f t="shared" si="3"/>
        <v>1.9216256709044888</v>
      </c>
      <c r="X46" s="9">
        <f t="shared" si="4"/>
        <v>0.39696506544639587</v>
      </c>
      <c r="Y46" s="9"/>
      <c r="Z46">
        <f t="shared" si="5"/>
        <v>0</v>
      </c>
    </row>
    <row r="47" spans="1:26">
      <c r="A47">
        <v>81</v>
      </c>
      <c r="B47" t="s">
        <v>64</v>
      </c>
      <c r="C47" s="7">
        <v>5.0296541610518901E-4</v>
      </c>
      <c r="D47" s="7">
        <v>4.1014204220609398E-4</v>
      </c>
      <c r="E47" s="7">
        <v>7.2390200093094804E-4</v>
      </c>
      <c r="F47" s="7">
        <v>4.7380467459315101E-4</v>
      </c>
      <c r="G47" s="7">
        <v>3.6216928364526301E-4</v>
      </c>
      <c r="H47" s="7">
        <v>6.4032278794970605E-4</v>
      </c>
      <c r="I47" s="9">
        <v>0.94525225779621902</v>
      </c>
      <c r="J47">
        <v>81</v>
      </c>
      <c r="K47" t="s">
        <v>64</v>
      </c>
      <c r="L47" s="7">
        <v>5.1746573079876996E-4</v>
      </c>
      <c r="M47" s="7">
        <v>4.1046150191335998E-4</v>
      </c>
      <c r="N47" s="7">
        <v>7.2426070164261695E-4</v>
      </c>
      <c r="O47" s="7">
        <v>4.8564683301059199E-4</v>
      </c>
      <c r="P47" s="7">
        <v>3.59152724865804E-4</v>
      </c>
      <c r="Q47" s="7">
        <v>6.2917940459453203E-4</v>
      </c>
      <c r="R47" s="9">
        <v>0.94164617210262203</v>
      </c>
      <c r="S47" s="9"/>
      <c r="T47" s="7">
        <f t="shared" si="0"/>
        <v>4.7972575380187147E-4</v>
      </c>
      <c r="U47" s="7">
        <f t="shared" si="1"/>
        <v>4.1014204220609398E-4</v>
      </c>
      <c r="V47" s="7">
        <f t="shared" si="2"/>
        <v>7.2426070164261695E-4</v>
      </c>
      <c r="W47" s="9">
        <f t="shared" si="3"/>
        <v>1.1696575928219817</v>
      </c>
      <c r="X47" s="9">
        <f t="shared" si="4"/>
        <v>0.66236612412334073</v>
      </c>
      <c r="Y47" s="9"/>
      <c r="Z47">
        <f t="shared" si="5"/>
        <v>0</v>
      </c>
    </row>
    <row r="48" spans="1:26">
      <c r="A48">
        <v>884</v>
      </c>
      <c r="B48" t="s">
        <v>65</v>
      </c>
      <c r="C48" s="7">
        <v>7.4107621050141905E-4</v>
      </c>
      <c r="D48" s="7">
        <v>9.1142676045798694E-6</v>
      </c>
      <c r="E48" s="7">
        <v>1.9327244954222499E-3</v>
      </c>
      <c r="F48" s="7">
        <v>6.2310222480387403E-4</v>
      </c>
      <c r="G48" s="7">
        <v>8.3021141591021199E-6</v>
      </c>
      <c r="H48" s="7">
        <v>1.9126290612111699E-3</v>
      </c>
      <c r="I48" s="9">
        <v>0.84187102033576899</v>
      </c>
      <c r="J48">
        <v>884</v>
      </c>
      <c r="K48" t="s">
        <v>65</v>
      </c>
      <c r="L48" s="7">
        <v>7.6877229498541698E-4</v>
      </c>
      <c r="M48" s="7">
        <v>9.1213667091857796E-6</v>
      </c>
      <c r="N48" s="7">
        <v>2.00840839183462E-3</v>
      </c>
      <c r="O48" s="7">
        <v>6.4798039971474398E-4</v>
      </c>
      <c r="P48" s="7">
        <v>8.3191245688697401E-6</v>
      </c>
      <c r="Q48" s="7">
        <v>2.0041660626415299E-3</v>
      </c>
      <c r="R48" s="9">
        <v>0.84393004275278005</v>
      </c>
      <c r="S48" s="9"/>
      <c r="T48" s="7">
        <f t="shared" si="0"/>
        <v>6.3554131225930901E-4</v>
      </c>
      <c r="U48" s="7">
        <f t="shared" si="1"/>
        <v>9.1142676045798694E-6</v>
      </c>
      <c r="V48" s="7">
        <f t="shared" si="2"/>
        <v>2.00840839183462E-3</v>
      </c>
      <c r="W48" s="9">
        <f t="shared" si="3"/>
        <v>69.730376573533235</v>
      </c>
      <c r="X48" s="9">
        <f t="shared" si="4"/>
        <v>0.31644027919977041</v>
      </c>
      <c r="Y48" s="9"/>
      <c r="Z48">
        <f t="shared" si="5"/>
        <v>0</v>
      </c>
    </row>
    <row r="49" spans="1:26">
      <c r="A49">
        <v>883</v>
      </c>
      <c r="B49" t="s">
        <v>66</v>
      </c>
      <c r="C49" s="7">
        <v>2.0549011493715901E-4</v>
      </c>
      <c r="D49" s="7">
        <v>9.1142676045798694E-6</v>
      </c>
      <c r="E49" s="7">
        <v>6.4848949979997704E-4</v>
      </c>
      <c r="F49" s="7">
        <v>1.9294875453207901E-4</v>
      </c>
      <c r="G49" s="7">
        <v>6.1940406106711398E-6</v>
      </c>
      <c r="H49" s="7">
        <v>6.3977688944426205E-4</v>
      </c>
      <c r="I49" s="9">
        <v>0.93907200778745004</v>
      </c>
      <c r="J49">
        <v>883</v>
      </c>
      <c r="K49" t="s">
        <v>66</v>
      </c>
      <c r="L49" s="7">
        <v>2.0530833928867999E-4</v>
      </c>
      <c r="M49" s="7">
        <v>9.0621468469646493E-6</v>
      </c>
      <c r="N49" s="7">
        <v>6.5740685853027695E-4</v>
      </c>
      <c r="O49" s="7">
        <v>1.9285380935959699E-4</v>
      </c>
      <c r="P49" s="7">
        <v>5.9287887708736201E-6</v>
      </c>
      <c r="Q49" s="7">
        <v>6.4801058128159596E-4</v>
      </c>
      <c r="R49" s="9">
        <v>0.93945860977525397</v>
      </c>
      <c r="S49" s="9"/>
      <c r="T49" s="7">
        <f t="shared" si="0"/>
        <v>1.92901281945838E-4</v>
      </c>
      <c r="U49" s="7">
        <f t="shared" si="1"/>
        <v>9.0621468469646493E-6</v>
      </c>
      <c r="V49" s="7">
        <f t="shared" si="2"/>
        <v>6.5740685853027695E-4</v>
      </c>
      <c r="W49" s="9">
        <f t="shared" si="3"/>
        <v>21.28648820234578</v>
      </c>
      <c r="X49" s="9">
        <f t="shared" si="4"/>
        <v>0.29342754710088548</v>
      </c>
      <c r="Y49" s="9"/>
      <c r="Z49">
        <f t="shared" si="5"/>
        <v>0</v>
      </c>
    </row>
    <row r="50" spans="1:26">
      <c r="A50">
        <v>582</v>
      </c>
      <c r="B50" t="s">
        <v>67</v>
      </c>
      <c r="C50" s="7">
        <v>5.5322994328959501E-4</v>
      </c>
      <c r="D50" s="7">
        <v>3.5545643657861401E-4</v>
      </c>
      <c r="E50" s="7">
        <v>9.5226064581494397E-4</v>
      </c>
      <c r="F50" s="7">
        <v>5.3837342216285196E-4</v>
      </c>
      <c r="G50" s="7">
        <v>3.3011528166276399E-4</v>
      </c>
      <c r="H50" s="7">
        <v>9.81711277969884E-4</v>
      </c>
      <c r="I50" s="9">
        <v>0.97303328186622995</v>
      </c>
      <c r="J50">
        <v>582</v>
      </c>
      <c r="K50" t="s">
        <v>67</v>
      </c>
      <c r="L50" s="7">
        <v>5.5093685797140001E-4</v>
      </c>
      <c r="M50" s="7">
        <v>3.5573330165824499E-4</v>
      </c>
      <c r="N50" s="7">
        <v>9.5276356308735802E-4</v>
      </c>
      <c r="O50" s="7">
        <v>5.3641463347651195E-4</v>
      </c>
      <c r="P50" s="7">
        <v>3.30139960984921E-4</v>
      </c>
      <c r="Q50" s="7">
        <v>9.7965525258385104E-4</v>
      </c>
      <c r="R50" s="9">
        <v>0.97352347739904099</v>
      </c>
      <c r="S50" s="9"/>
      <c r="T50" s="7">
        <f t="shared" si="0"/>
        <v>5.3739402781968195E-4</v>
      </c>
      <c r="U50" s="7">
        <f t="shared" si="1"/>
        <v>3.5545643657861401E-4</v>
      </c>
      <c r="V50" s="7">
        <f t="shared" si="2"/>
        <v>9.5276356308735802E-4</v>
      </c>
      <c r="W50" s="9">
        <f t="shared" si="3"/>
        <v>1.5118421626916581</v>
      </c>
      <c r="X50" s="9">
        <f t="shared" si="4"/>
        <v>0.56403713223278329</v>
      </c>
      <c r="Y50" s="9"/>
      <c r="Z50">
        <f t="shared" si="5"/>
        <v>0</v>
      </c>
    </row>
    <row r="51" spans="1:26">
      <c r="A51">
        <v>184</v>
      </c>
      <c r="B51" t="s">
        <v>69</v>
      </c>
      <c r="C51" s="7">
        <v>9.1093877340537601E-4</v>
      </c>
      <c r="D51" s="7">
        <v>7.7004687111371299E-4</v>
      </c>
      <c r="E51" s="7">
        <v>1.13364418042349E-3</v>
      </c>
      <c r="F51" s="7">
        <v>7.1268069681774103E-4</v>
      </c>
      <c r="G51" s="7">
        <v>3.2161003990449502E-4</v>
      </c>
      <c r="H51" s="7">
        <v>1.0703465738308199E-3</v>
      </c>
      <c r="I51" s="9">
        <v>0.78328107179293205</v>
      </c>
      <c r="J51">
        <v>184</v>
      </c>
      <c r="K51" t="s">
        <v>69</v>
      </c>
      <c r="L51" s="7">
        <v>9.3868000005631596E-4</v>
      </c>
      <c r="M51" s="7">
        <v>7.8938998725975695E-4</v>
      </c>
      <c r="N51" s="7">
        <v>1.07950432920236E-3</v>
      </c>
      <c r="O51" s="7">
        <v>7.9071456294411296E-4</v>
      </c>
      <c r="P51" s="7">
        <v>3.6881360217055399E-4</v>
      </c>
      <c r="Q51" s="7">
        <v>1.1333904587284001E-3</v>
      </c>
      <c r="R51" s="9">
        <v>0.84266434761841402</v>
      </c>
      <c r="S51" s="9"/>
      <c r="T51" s="7">
        <f t="shared" si="0"/>
        <v>7.5169762988092699E-4</v>
      </c>
      <c r="U51" s="7">
        <f t="shared" si="1"/>
        <v>7.7004687111371299E-4</v>
      </c>
      <c r="V51" s="7">
        <f t="shared" si="2"/>
        <v>1.13364418042349E-3</v>
      </c>
      <c r="W51" s="9">
        <f t="shared" si="3"/>
        <v>0.97617126707333068</v>
      </c>
      <c r="X51" s="9">
        <f t="shared" si="4"/>
        <v>0.66308074690606966</v>
      </c>
      <c r="Y51" s="9"/>
      <c r="Z51">
        <f t="shared" si="5"/>
        <v>0</v>
      </c>
    </row>
    <row r="52" spans="1:26">
      <c r="A52">
        <v>622</v>
      </c>
      <c r="B52" t="s">
        <v>70</v>
      </c>
      <c r="C52" s="7">
        <v>3.5400308801444799E-3</v>
      </c>
      <c r="D52" s="7">
        <v>3.1417049659120799E-3</v>
      </c>
      <c r="E52" s="7">
        <v>4.1205895899038099E-3</v>
      </c>
      <c r="F52" s="7">
        <v>3.3723950799310698E-3</v>
      </c>
      <c r="G52" s="7">
        <v>2.3012374344852202E-3</v>
      </c>
      <c r="H52" s="7">
        <v>4.30123729182767E-3</v>
      </c>
      <c r="I52" s="9">
        <v>0.95263254407535702</v>
      </c>
      <c r="J52">
        <v>622</v>
      </c>
      <c r="K52" t="s">
        <v>70</v>
      </c>
      <c r="L52" s="7">
        <v>3.5452577397541199E-3</v>
      </c>
      <c r="M52" s="7">
        <v>3.1445649558967301E-3</v>
      </c>
      <c r="N52" s="7">
        <v>4.12325245896146E-3</v>
      </c>
      <c r="O52" s="7">
        <v>3.3728048091144201E-3</v>
      </c>
      <c r="P52" s="7">
        <v>2.2176471258748198E-3</v>
      </c>
      <c r="Q52" s="7">
        <v>4.2979317645779804E-3</v>
      </c>
      <c r="R52" s="9">
        <v>0.951343334496486</v>
      </c>
      <c r="S52" s="9"/>
      <c r="T52" s="7">
        <f t="shared" si="0"/>
        <v>3.3725999445227452E-3</v>
      </c>
      <c r="U52" s="7">
        <f t="shared" si="1"/>
        <v>3.1417049659120799E-3</v>
      </c>
      <c r="V52" s="7">
        <f t="shared" si="2"/>
        <v>4.12325245896146E-3</v>
      </c>
      <c r="W52" s="9">
        <f t="shared" si="3"/>
        <v>1.0734935269593762</v>
      </c>
      <c r="X52" s="9">
        <f t="shared" si="4"/>
        <v>0.81794650657219647</v>
      </c>
      <c r="Y52" s="9"/>
      <c r="Z52">
        <f t="shared" si="5"/>
        <v>0</v>
      </c>
    </row>
    <row r="53" spans="1:26">
      <c r="A53">
        <v>624</v>
      </c>
      <c r="B53" t="s">
        <v>403</v>
      </c>
      <c r="C53" s="7"/>
      <c r="D53" s="7"/>
      <c r="E53" s="7"/>
      <c r="F53" s="7"/>
      <c r="G53" s="7"/>
      <c r="H53" s="7"/>
      <c r="I53" s="9"/>
      <c r="J53">
        <v>624</v>
      </c>
      <c r="K53" t="s">
        <v>403</v>
      </c>
      <c r="L53" s="7">
        <v>4.10036674665219E-4</v>
      </c>
      <c r="M53" s="7">
        <v>9.1213667091857796E-6</v>
      </c>
      <c r="N53" s="7">
        <v>1.3433966239531699E-3</v>
      </c>
      <c r="O53" s="7">
        <v>4.1738391368943901E-4</v>
      </c>
      <c r="P53" s="7">
        <v>8.4122869193156396E-6</v>
      </c>
      <c r="Q53" s="7">
        <v>1.4102177641950799E-3</v>
      </c>
      <c r="R53" s="9">
        <v>1.01791849236466</v>
      </c>
      <c r="S53" s="9"/>
      <c r="T53" s="7">
        <f t="shared" si="0"/>
        <v>4.1738391368943901E-4</v>
      </c>
      <c r="U53" s="7">
        <f t="shared" si="1"/>
        <v>9.1213667091857796E-6</v>
      </c>
      <c r="V53" s="7">
        <f t="shared" si="2"/>
        <v>1.3433966239531699E-3</v>
      </c>
      <c r="W53" s="9">
        <f t="shared" si="3"/>
        <v>45.758922647974195</v>
      </c>
      <c r="X53" s="9">
        <f t="shared" si="4"/>
        <v>0.31069298987905508</v>
      </c>
      <c r="Y53" s="9"/>
      <c r="Z53">
        <f t="shared" si="5"/>
        <v>0</v>
      </c>
    </row>
    <row r="54" spans="1:26">
      <c r="A54">
        <v>625</v>
      </c>
      <c r="B54" t="s">
        <v>404</v>
      </c>
      <c r="C54" s="7"/>
      <c r="D54" s="7"/>
      <c r="E54" s="7"/>
      <c r="F54" s="7"/>
      <c r="G54" s="7"/>
      <c r="H54" s="7"/>
      <c r="I54" s="9"/>
      <c r="J54">
        <v>625</v>
      </c>
      <c r="K54" t="s">
        <v>404</v>
      </c>
      <c r="L54" s="7">
        <v>6.1872295573598302E-4</v>
      </c>
      <c r="M54" s="7">
        <v>9.1213667091857796E-6</v>
      </c>
      <c r="N54" s="7">
        <v>2.0131894088035798E-3</v>
      </c>
      <c r="O54" s="7">
        <v>6.9766014651326095E-4</v>
      </c>
      <c r="P54" s="7">
        <v>8.9636218337310292E-6</v>
      </c>
      <c r="Q54" s="7">
        <v>2.4207287647315901E-3</v>
      </c>
      <c r="R54" s="9">
        <v>1.1275808341123801</v>
      </c>
      <c r="S54" s="9"/>
      <c r="T54" s="7">
        <f t="shared" si="0"/>
        <v>6.9766014651326095E-4</v>
      </c>
      <c r="U54" s="7">
        <f t="shared" si="1"/>
        <v>9.1213667091857796E-6</v>
      </c>
      <c r="V54" s="7">
        <f t="shared" si="2"/>
        <v>2.0131894088035798E-3</v>
      </c>
      <c r="W54" s="9">
        <f t="shared" si="3"/>
        <v>76.486360954074357</v>
      </c>
      <c r="X54" s="9">
        <f t="shared" si="4"/>
        <v>0.3465447133103457</v>
      </c>
      <c r="Y54" s="9"/>
      <c r="Z54">
        <f t="shared" si="5"/>
        <v>0</v>
      </c>
    </row>
    <row r="55" spans="1:26">
      <c r="A55">
        <v>626</v>
      </c>
      <c r="B55" t="s">
        <v>72</v>
      </c>
      <c r="C55" s="7">
        <v>8.5693405289710104E-4</v>
      </c>
      <c r="D55" s="7">
        <v>9.1142676045798694E-6</v>
      </c>
      <c r="E55" s="7">
        <v>2.8567819374448302E-3</v>
      </c>
      <c r="F55" s="7">
        <v>8.5773986150500595E-4</v>
      </c>
      <c r="G55" s="7">
        <v>9.8654503071313402E-6</v>
      </c>
      <c r="H55" s="7">
        <v>3.0060122569389599E-3</v>
      </c>
      <c r="I55" s="9">
        <v>1.0009403391138201</v>
      </c>
      <c r="J55">
        <v>626</v>
      </c>
      <c r="K55" t="s">
        <v>72</v>
      </c>
      <c r="L55" s="7">
        <v>7.4134554651148995E-4</v>
      </c>
      <c r="M55" s="7">
        <v>9.1213667091857796E-6</v>
      </c>
      <c r="N55" s="7">
        <v>2.4705159190855099E-3</v>
      </c>
      <c r="O55" s="7">
        <v>7.0039320027954599E-4</v>
      </c>
      <c r="P55" s="7">
        <v>1.0190435247792999E-5</v>
      </c>
      <c r="Q55" s="7">
        <v>2.50209956347467E-3</v>
      </c>
      <c r="R55" s="9">
        <v>0.94475943583305799</v>
      </c>
      <c r="S55" s="9"/>
      <c r="T55" s="7">
        <f t="shared" si="0"/>
        <v>7.7906653089227602E-4</v>
      </c>
      <c r="U55" s="7">
        <f t="shared" si="1"/>
        <v>9.1142676045798694E-6</v>
      </c>
      <c r="V55" s="7">
        <f t="shared" si="2"/>
        <v>2.8567819374448302E-3</v>
      </c>
      <c r="W55" s="9">
        <f t="shared" si="3"/>
        <v>85.477688904021136</v>
      </c>
      <c r="X55" s="9">
        <f t="shared" si="4"/>
        <v>0.27270773476994559</v>
      </c>
      <c r="Y55" s="9"/>
      <c r="Z55">
        <f t="shared" si="5"/>
        <v>0</v>
      </c>
    </row>
    <row r="56" spans="1:26">
      <c r="A56">
        <v>627</v>
      </c>
      <c r="B56" t="s">
        <v>405</v>
      </c>
      <c r="C56" s="7"/>
      <c r="D56" s="7"/>
      <c r="E56" s="7"/>
      <c r="F56" s="7"/>
      <c r="G56" s="7"/>
      <c r="H56" s="7"/>
      <c r="I56" s="9"/>
      <c r="J56">
        <v>627</v>
      </c>
      <c r="K56" t="s">
        <v>405</v>
      </c>
      <c r="L56" s="7">
        <v>9.9793122915381601E-4</v>
      </c>
      <c r="M56" s="7">
        <v>9.1213667091857796E-6</v>
      </c>
      <c r="N56" s="7">
        <v>5.4755427972824596E-3</v>
      </c>
      <c r="O56" s="7">
        <v>6.9448031690768405E-4</v>
      </c>
      <c r="P56" s="7">
        <v>9.4291471542722294E-6</v>
      </c>
      <c r="Q56" s="7">
        <v>4.9841062535844602E-3</v>
      </c>
      <c r="R56" s="9">
        <v>0.69592001594795305</v>
      </c>
      <c r="S56" s="9"/>
      <c r="T56" s="7">
        <f t="shared" si="0"/>
        <v>6.9448031690768405E-4</v>
      </c>
      <c r="U56" s="7">
        <f t="shared" si="1"/>
        <v>9.1213667091857796E-6</v>
      </c>
      <c r="V56" s="7">
        <f t="shared" si="2"/>
        <v>5.4755427972824596E-3</v>
      </c>
      <c r="W56" s="9">
        <f t="shared" si="3"/>
        <v>76.137747669798159</v>
      </c>
      <c r="X56" s="9">
        <f t="shared" si="4"/>
        <v>0.12683314561112705</v>
      </c>
      <c r="Y56" s="9"/>
      <c r="Z56">
        <f t="shared" si="5"/>
        <v>0</v>
      </c>
    </row>
    <row r="57" spans="1:26">
      <c r="A57">
        <v>628</v>
      </c>
      <c r="B57" t="s">
        <v>406</v>
      </c>
      <c r="C57" s="7"/>
      <c r="D57" s="7"/>
      <c r="E57" s="7"/>
      <c r="F57" s="7"/>
      <c r="G57" s="7"/>
      <c r="H57" s="7"/>
      <c r="I57" s="9"/>
      <c r="J57">
        <v>628</v>
      </c>
      <c r="K57" t="s">
        <v>406</v>
      </c>
      <c r="L57" s="7">
        <v>9.1871532302126302E-4</v>
      </c>
      <c r="M57" s="7">
        <v>9.1213667091857796E-6</v>
      </c>
      <c r="N57" s="7">
        <v>5.4835769218081597E-3</v>
      </c>
      <c r="O57" s="7">
        <v>7.5690153022601699E-4</v>
      </c>
      <c r="P57" s="7">
        <v>8.4910102555863299E-6</v>
      </c>
      <c r="Q57" s="7">
        <v>5.40376893131745E-3</v>
      </c>
      <c r="R57" s="9">
        <v>0.82386949608817905</v>
      </c>
      <c r="S57" s="9"/>
      <c r="T57" s="7">
        <f t="shared" si="0"/>
        <v>7.5690153022601699E-4</v>
      </c>
      <c r="U57" s="7">
        <f t="shared" si="1"/>
        <v>9.1213667091857796E-6</v>
      </c>
      <c r="V57" s="7">
        <f t="shared" si="2"/>
        <v>5.4835769218081597E-3</v>
      </c>
      <c r="W57" s="9">
        <f t="shared" si="3"/>
        <v>82.981153412434395</v>
      </c>
      <c r="X57" s="9">
        <f t="shared" si="4"/>
        <v>0.1380306214390507</v>
      </c>
      <c r="Y57" s="9"/>
      <c r="Z57">
        <f t="shared" si="5"/>
        <v>0</v>
      </c>
    </row>
    <row r="58" spans="1:26">
      <c r="A58">
        <v>629</v>
      </c>
      <c r="B58" t="s">
        <v>407</v>
      </c>
      <c r="C58" s="7"/>
      <c r="D58" s="7"/>
      <c r="E58" s="7"/>
      <c r="F58" s="7"/>
      <c r="G58" s="7"/>
      <c r="H58" s="7"/>
      <c r="I58" s="9"/>
      <c r="J58">
        <v>629</v>
      </c>
      <c r="K58" t="s">
        <v>407</v>
      </c>
      <c r="L58" s="7">
        <v>3.6868507775028798E-4</v>
      </c>
      <c r="M58" s="7">
        <v>9.1213667091857796E-6</v>
      </c>
      <c r="N58" s="7">
        <v>1.15856049271422E-3</v>
      </c>
      <c r="O58" s="7">
        <v>3.9553328919895498E-4</v>
      </c>
      <c r="P58" s="7">
        <v>8.4247509265457097E-6</v>
      </c>
      <c r="Q58" s="7">
        <v>1.2978147552863699E-3</v>
      </c>
      <c r="R58" s="9">
        <v>1.07282152999653</v>
      </c>
      <c r="S58" s="9"/>
      <c r="T58" s="7">
        <f t="shared" si="0"/>
        <v>3.9553328919895498E-4</v>
      </c>
      <c r="U58" s="7">
        <f t="shared" si="1"/>
        <v>9.1213667091857796E-6</v>
      </c>
      <c r="V58" s="7">
        <f t="shared" si="2"/>
        <v>1.15856049271422E-3</v>
      </c>
      <c r="W58" s="9">
        <f t="shared" si="3"/>
        <v>43.363379832172356</v>
      </c>
      <c r="X58" s="9">
        <f t="shared" si="4"/>
        <v>0.34140063612243376</v>
      </c>
      <c r="Y58" s="9"/>
      <c r="Z58">
        <f t="shared" si="5"/>
        <v>0</v>
      </c>
    </row>
    <row r="59" spans="1:26">
      <c r="A59">
        <v>630</v>
      </c>
      <c r="B59" t="s">
        <v>408</v>
      </c>
      <c r="C59" s="7"/>
      <c r="D59" s="7"/>
      <c r="E59" s="7"/>
      <c r="F59" s="7"/>
      <c r="G59" s="7"/>
      <c r="H59" s="7"/>
      <c r="I59" s="9"/>
      <c r="J59">
        <v>630</v>
      </c>
      <c r="K59" t="s">
        <v>408</v>
      </c>
      <c r="L59" s="7">
        <v>2.0419616983542E-4</v>
      </c>
      <c r="M59" s="7">
        <v>9.1213667091857796E-6</v>
      </c>
      <c r="N59" s="7">
        <v>6.3454053301617997E-4</v>
      </c>
      <c r="O59" s="7">
        <v>1.9567202271861801E-4</v>
      </c>
      <c r="P59" s="7">
        <v>5.8197357337294202E-6</v>
      </c>
      <c r="Q59" s="7">
        <v>6.2357663957653402E-4</v>
      </c>
      <c r="R59" s="9">
        <v>0.958255107705141</v>
      </c>
      <c r="S59" s="9"/>
      <c r="T59" s="7">
        <f t="shared" si="0"/>
        <v>1.9567202271861801E-4</v>
      </c>
      <c r="U59" s="7">
        <f t="shared" si="1"/>
        <v>9.1213667091857796E-6</v>
      </c>
      <c r="V59" s="7">
        <f t="shared" si="2"/>
        <v>6.3454053301617997E-4</v>
      </c>
      <c r="W59" s="9">
        <f t="shared" si="3"/>
        <v>21.452050877590985</v>
      </c>
      <c r="X59" s="9">
        <f t="shared" si="4"/>
        <v>0.30836804354880926</v>
      </c>
      <c r="Y59" s="9"/>
      <c r="Z59">
        <f t="shared" si="5"/>
        <v>0</v>
      </c>
    </row>
    <row r="60" spans="1:26">
      <c r="A60">
        <v>631</v>
      </c>
      <c r="B60" t="s">
        <v>409</v>
      </c>
      <c r="C60" s="7"/>
      <c r="D60" s="7"/>
      <c r="E60" s="7"/>
      <c r="F60" s="7"/>
      <c r="G60" s="7"/>
      <c r="H60" s="7"/>
      <c r="I60" s="9"/>
      <c r="J60">
        <v>631</v>
      </c>
      <c r="K60" t="s">
        <v>409</v>
      </c>
      <c r="L60" s="7">
        <v>5.5382151110785803E-5</v>
      </c>
      <c r="M60" s="7">
        <v>9.1213667091857796E-6</v>
      </c>
      <c r="N60" s="7">
        <v>1.4005624377384101E-4</v>
      </c>
      <c r="O60" s="7">
        <v>5.80916483040784E-5</v>
      </c>
      <c r="P60" s="7">
        <v>9.9501347217357505E-6</v>
      </c>
      <c r="Q60" s="7">
        <v>1.5003476302377801E-4</v>
      </c>
      <c r="R60" s="9">
        <v>1.0489236539019999</v>
      </c>
      <c r="S60" s="9"/>
      <c r="T60" s="7">
        <f t="shared" si="0"/>
        <v>5.80916483040784E-5</v>
      </c>
      <c r="U60" s="7">
        <f t="shared" si="1"/>
        <v>9.1213667091857796E-6</v>
      </c>
      <c r="V60" s="7">
        <f t="shared" si="2"/>
        <v>1.4005624377384101E-4</v>
      </c>
      <c r="W60" s="9">
        <f t="shared" si="3"/>
        <v>6.3687438687862992</v>
      </c>
      <c r="X60" s="9">
        <f t="shared" si="4"/>
        <v>0.41477371332250779</v>
      </c>
      <c r="Y60" s="9"/>
      <c r="Z60">
        <f t="shared" si="5"/>
        <v>0</v>
      </c>
    </row>
    <row r="61" spans="1:26">
      <c r="A61">
        <v>632</v>
      </c>
      <c r="B61" t="s">
        <v>410</v>
      </c>
      <c r="C61" s="7"/>
      <c r="D61" s="7"/>
      <c r="E61" s="7"/>
      <c r="F61" s="7"/>
      <c r="G61" s="7"/>
      <c r="H61" s="7"/>
      <c r="I61" s="9"/>
      <c r="J61">
        <v>632</v>
      </c>
      <c r="K61" t="s">
        <v>410</v>
      </c>
      <c r="L61" s="7">
        <v>9.3532265337249601E-4</v>
      </c>
      <c r="M61" s="7">
        <v>9.0621468469646493E-6</v>
      </c>
      <c r="N61" s="7">
        <v>2.85829068926207E-3</v>
      </c>
      <c r="O61" s="7">
        <v>6.3450942229641703E-4</v>
      </c>
      <c r="P61" s="7">
        <v>9.2378770069448406E-6</v>
      </c>
      <c r="Q61" s="7">
        <v>2.3893403473450401E-3</v>
      </c>
      <c r="R61" s="9">
        <v>0.67838560309489304</v>
      </c>
      <c r="S61" s="9"/>
      <c r="T61" s="7">
        <f t="shared" si="0"/>
        <v>6.3450942229641703E-4</v>
      </c>
      <c r="U61" s="7">
        <f t="shared" si="1"/>
        <v>9.0621468469646493E-6</v>
      </c>
      <c r="V61" s="7">
        <f t="shared" si="2"/>
        <v>2.85829068926207E-3</v>
      </c>
      <c r="W61" s="9">
        <f t="shared" si="3"/>
        <v>70.017561292216854</v>
      </c>
      <c r="X61" s="9">
        <f t="shared" si="4"/>
        <v>0.22198911562078713</v>
      </c>
      <c r="Y61" s="9"/>
      <c r="Z61">
        <f t="shared" si="5"/>
        <v>0</v>
      </c>
    </row>
    <row r="62" spans="1:26">
      <c r="A62">
        <v>633</v>
      </c>
      <c r="B62" t="s">
        <v>73</v>
      </c>
      <c r="C62" s="7">
        <v>8.9740665661351801E-4</v>
      </c>
      <c r="D62" s="7">
        <v>9.1142676045798694E-6</v>
      </c>
      <c r="E62" s="7">
        <v>2.8567819374448302E-3</v>
      </c>
      <c r="F62" s="7">
        <v>8.5187208301944705E-4</v>
      </c>
      <c r="G62" s="7">
        <v>8.34145315234454E-6</v>
      </c>
      <c r="H62" s="7">
        <v>3.03786790576824E-3</v>
      </c>
      <c r="I62" s="9">
        <v>0.95176671097458099</v>
      </c>
      <c r="J62">
        <v>633</v>
      </c>
      <c r="K62" t="s">
        <v>73</v>
      </c>
      <c r="L62" s="7"/>
      <c r="M62" s="7"/>
      <c r="N62" s="7"/>
      <c r="O62" s="7"/>
      <c r="P62" s="7"/>
      <c r="Q62" s="7"/>
      <c r="R62" s="9"/>
      <c r="S62" s="9"/>
      <c r="T62" s="7">
        <f t="shared" si="0"/>
        <v>8.5187208301944705E-4</v>
      </c>
      <c r="U62" s="7">
        <f t="shared" si="1"/>
        <v>9.1142676045798694E-6</v>
      </c>
      <c r="V62" s="7">
        <f t="shared" si="2"/>
        <v>2.8567819374448302E-3</v>
      </c>
      <c r="W62" s="9">
        <f t="shared" si="3"/>
        <v>93.465774758619773</v>
      </c>
      <c r="X62" s="9">
        <f t="shared" si="4"/>
        <v>0.29819289734846915</v>
      </c>
      <c r="Y62" s="9"/>
      <c r="Z62">
        <f t="shared" si="5"/>
        <v>0</v>
      </c>
    </row>
    <row r="63" spans="1:26">
      <c r="A63">
        <v>776</v>
      </c>
      <c r="B63" t="s">
        <v>74</v>
      </c>
      <c r="C63" s="7">
        <v>1.8163573369366099E-3</v>
      </c>
      <c r="D63" s="7">
        <v>5.7213989141085696E-4</v>
      </c>
      <c r="E63" s="7">
        <v>3.5606148959972401E-3</v>
      </c>
      <c r="F63" s="7">
        <v>1.69427668621035E-3</v>
      </c>
      <c r="G63" s="7">
        <v>5.4405699782608099E-4</v>
      </c>
      <c r="H63" s="7">
        <v>3.4052223220793101E-3</v>
      </c>
      <c r="I63" s="9">
        <v>0.93278682611916097</v>
      </c>
      <c r="J63">
        <v>776</v>
      </c>
      <c r="K63" t="s">
        <v>74</v>
      </c>
      <c r="L63" s="7"/>
      <c r="M63" s="7"/>
      <c r="N63" s="7"/>
      <c r="O63" s="7"/>
      <c r="P63" s="7"/>
      <c r="Q63" s="7"/>
      <c r="R63" s="9"/>
      <c r="S63" s="9"/>
      <c r="T63" s="7">
        <f t="shared" si="0"/>
        <v>1.69427668621035E-3</v>
      </c>
      <c r="U63" s="7">
        <f t="shared" si="1"/>
        <v>5.7213989141085696E-4</v>
      </c>
      <c r="V63" s="7">
        <f t="shared" si="2"/>
        <v>3.5606148959972401E-3</v>
      </c>
      <c r="W63" s="9">
        <f t="shared" si="3"/>
        <v>2.9612979476616852</v>
      </c>
      <c r="X63" s="9">
        <f t="shared" si="4"/>
        <v>0.47583822898539696</v>
      </c>
      <c r="Y63" s="9"/>
      <c r="Z63">
        <f t="shared" si="5"/>
        <v>0</v>
      </c>
    </row>
    <row r="64" spans="1:26">
      <c r="A64">
        <v>121</v>
      </c>
      <c r="B64" t="s">
        <v>411</v>
      </c>
      <c r="C64" s="7"/>
      <c r="D64" s="7"/>
      <c r="E64" s="7"/>
      <c r="F64" s="7"/>
      <c r="G64" s="7"/>
      <c r="H64" s="7"/>
      <c r="I64" s="9"/>
      <c r="J64">
        <v>121</v>
      </c>
      <c r="K64" t="s">
        <v>411</v>
      </c>
      <c r="L64" s="7">
        <v>1.72810644167099E-3</v>
      </c>
      <c r="M64" s="7">
        <v>3.5995542446207E-4</v>
      </c>
      <c r="N64" s="7">
        <v>3.3667083555979299E-3</v>
      </c>
      <c r="O64" s="7">
        <v>1.64444145909854E-3</v>
      </c>
      <c r="P64" s="7">
        <v>3.51463713735482E-4</v>
      </c>
      <c r="Q64" s="7">
        <v>3.2602859423476699E-3</v>
      </c>
      <c r="R64" s="9">
        <v>0.952765046491168</v>
      </c>
      <c r="S64" s="9"/>
      <c r="T64" s="7">
        <f t="shared" si="0"/>
        <v>1.64444145909854E-3</v>
      </c>
      <c r="U64" s="7">
        <f t="shared" si="1"/>
        <v>3.5995542446207E-4</v>
      </c>
      <c r="V64" s="7">
        <f t="shared" si="2"/>
        <v>3.3667083555979299E-3</v>
      </c>
      <c r="W64" s="9">
        <f t="shared" si="3"/>
        <v>4.5684586127742088</v>
      </c>
      <c r="X64" s="9">
        <f t="shared" si="4"/>
        <v>0.48844190984475278</v>
      </c>
      <c r="Y64" s="9"/>
      <c r="Z64">
        <f t="shared" si="5"/>
        <v>0</v>
      </c>
    </row>
    <row r="65" spans="1:26">
      <c r="A65">
        <v>157</v>
      </c>
      <c r="B65" t="s">
        <v>76</v>
      </c>
      <c r="C65" s="7">
        <v>1.00354262218798E-3</v>
      </c>
      <c r="D65" s="7">
        <v>9.1142676045798694E-6</v>
      </c>
      <c r="E65" s="7">
        <v>3.3538619945602298E-3</v>
      </c>
      <c r="F65" s="7">
        <v>7.9089511129989195E-4</v>
      </c>
      <c r="G65" s="7">
        <v>6.2569460909234E-6</v>
      </c>
      <c r="H65" s="7">
        <v>3.29092528775314E-3</v>
      </c>
      <c r="I65" s="9">
        <v>0.78793275737588697</v>
      </c>
      <c r="J65">
        <v>157</v>
      </c>
      <c r="K65" t="s">
        <v>76</v>
      </c>
      <c r="L65" s="7">
        <v>9.2367862644604699E-4</v>
      </c>
      <c r="M65" s="7">
        <v>9.0621468469646493E-6</v>
      </c>
      <c r="N65" s="7">
        <v>3.0926705257815598E-3</v>
      </c>
      <c r="O65" s="7">
        <v>7.4970496198573599E-4</v>
      </c>
      <c r="P65" s="7">
        <v>5.7395222779017302E-6</v>
      </c>
      <c r="Q65" s="7">
        <v>3.0599298708884099E-3</v>
      </c>
      <c r="R65" s="9">
        <v>0.81149373240245104</v>
      </c>
      <c r="S65" s="9"/>
      <c r="T65" s="7">
        <f t="shared" si="0"/>
        <v>7.7030003664281402E-4</v>
      </c>
      <c r="U65" s="7">
        <f t="shared" si="1"/>
        <v>9.0621468469646493E-6</v>
      </c>
      <c r="V65" s="7">
        <f t="shared" si="2"/>
        <v>3.3538619945602298E-3</v>
      </c>
      <c r="W65" s="9">
        <f t="shared" si="3"/>
        <v>85.001937140405616</v>
      </c>
      <c r="X65" s="9">
        <f t="shared" si="4"/>
        <v>0.2296755316385099</v>
      </c>
      <c r="Y65" s="9"/>
      <c r="Z65">
        <f t="shared" si="5"/>
        <v>0</v>
      </c>
    </row>
    <row r="66" spans="1:26">
      <c r="A66">
        <v>163</v>
      </c>
      <c r="B66" t="s">
        <v>77</v>
      </c>
      <c r="C66" s="7">
        <v>8.6456728254643699E-4</v>
      </c>
      <c r="D66" s="7">
        <v>9.1142676045798694E-6</v>
      </c>
      <c r="E66" s="7">
        <v>2.8072643838624499E-3</v>
      </c>
      <c r="F66" s="7">
        <v>6.9476681997770898E-4</v>
      </c>
      <c r="G66" s="7">
        <v>6.1814082125728903E-6</v>
      </c>
      <c r="H66" s="7">
        <v>2.7217763137845799E-3</v>
      </c>
      <c r="I66" s="9">
        <v>0.803388790879349</v>
      </c>
      <c r="J66">
        <v>163</v>
      </c>
      <c r="K66" t="s">
        <v>77</v>
      </c>
      <c r="L66" s="7">
        <v>8.2997917442936896E-4</v>
      </c>
      <c r="M66" s="7">
        <v>9.1213667091857796E-6</v>
      </c>
      <c r="N66" s="7">
        <v>2.7191872090513102E-3</v>
      </c>
      <c r="O66" s="7">
        <v>6.7572491099892002E-4</v>
      </c>
      <c r="P66" s="7">
        <v>6.1020285637693699E-6</v>
      </c>
      <c r="Q66" s="7">
        <v>2.64640537268456E-3</v>
      </c>
      <c r="R66" s="9">
        <v>0.813934094162586</v>
      </c>
      <c r="S66" s="9"/>
      <c r="T66" s="7">
        <f t="shared" si="0"/>
        <v>6.852458654883145E-4</v>
      </c>
      <c r="U66" s="7">
        <f t="shared" si="1"/>
        <v>9.1142676045798694E-6</v>
      </c>
      <c r="V66" s="7">
        <f t="shared" si="2"/>
        <v>2.8072643838624499E-3</v>
      </c>
      <c r="W66" s="9">
        <f t="shared" si="3"/>
        <v>75.183865036394394</v>
      </c>
      <c r="X66" s="9">
        <f t="shared" si="4"/>
        <v>0.24409737445017579</v>
      </c>
      <c r="Y66" s="9"/>
      <c r="Z66">
        <f t="shared" si="5"/>
        <v>0</v>
      </c>
    </row>
    <row r="67" spans="1:26">
      <c r="A67">
        <v>125</v>
      </c>
      <c r="B67" t="s">
        <v>78</v>
      </c>
      <c r="C67" s="7">
        <v>1.8615741179590301E-3</v>
      </c>
      <c r="D67" s="7">
        <v>1.3671401406869801E-3</v>
      </c>
      <c r="E67" s="7">
        <v>5.1752339425938897E-3</v>
      </c>
      <c r="F67" s="7">
        <v>1.73279441446673E-3</v>
      </c>
      <c r="G67" s="7">
        <v>1.0126074965303401E-3</v>
      </c>
      <c r="H67" s="7">
        <v>5.1157752012534596E-3</v>
      </c>
      <c r="I67" s="9">
        <v>0.92967640832421405</v>
      </c>
      <c r="J67">
        <v>125</v>
      </c>
      <c r="K67" t="s">
        <v>78</v>
      </c>
      <c r="L67" s="7">
        <v>1.85105355672943E-3</v>
      </c>
      <c r="M67" s="7">
        <v>1.36820500637786E-3</v>
      </c>
      <c r="N67" s="7">
        <v>5.1775534213346899E-3</v>
      </c>
      <c r="O67" s="7">
        <v>1.7532768963322101E-3</v>
      </c>
      <c r="P67" s="7">
        <v>1.0261279107069499E-3</v>
      </c>
      <c r="Q67" s="7">
        <v>5.2865917843575297E-3</v>
      </c>
      <c r="R67" s="9">
        <v>0.94609591126418002</v>
      </c>
      <c r="S67" s="9"/>
      <c r="T67" s="7">
        <f t="shared" ref="T67:T129" si="6">(F67+O67)/((F67&lt;&gt;0)+(O67&lt;&gt;0))</f>
        <v>1.7430356553994699E-3</v>
      </c>
      <c r="U67" s="7">
        <f t="shared" ref="U67:U129" si="7">MIN(D67,M67)</f>
        <v>1.3671401406869801E-3</v>
      </c>
      <c r="V67" s="7">
        <f t="shared" ref="V67:V129" si="8">MAX(E67,N67)</f>
        <v>5.1775534213346899E-3</v>
      </c>
      <c r="W67" s="9">
        <f t="shared" ref="W67:W129" si="9">T67/U67</f>
        <v>1.2749502435965376</v>
      </c>
      <c r="X67" s="9">
        <f t="shared" ref="X67:X129" si="10">T67/V67</f>
        <v>0.33665237488754746</v>
      </c>
      <c r="Y67" s="9"/>
      <c r="Z67">
        <f t="shared" ref="Z67:Z129" si="11">A67-J67</f>
        <v>0</v>
      </c>
    </row>
    <row r="68" spans="1:26">
      <c r="A68">
        <v>894</v>
      </c>
      <c r="B68" t="s">
        <v>79</v>
      </c>
      <c r="C68" s="7">
        <v>3.9496736081298098E-4</v>
      </c>
      <c r="D68" s="7">
        <v>3.5180200632609201E-4</v>
      </c>
      <c r="E68" s="7">
        <v>4.5803737063698801E-4</v>
      </c>
      <c r="F68" s="7">
        <v>3.86589082188974E-4</v>
      </c>
      <c r="G68" s="7">
        <v>3.2277331542676001E-4</v>
      </c>
      <c r="H68" s="7">
        <v>4.7273276487240002E-4</v>
      </c>
      <c r="I68" s="9">
        <v>0.97878737554527295</v>
      </c>
      <c r="J68">
        <v>894</v>
      </c>
      <c r="K68" t="s">
        <v>79</v>
      </c>
      <c r="L68" s="7">
        <v>3.9161246168271198E-4</v>
      </c>
      <c r="M68" s="7">
        <v>3.5190705554481201E-4</v>
      </c>
      <c r="N68" s="7">
        <v>4.45893347524883E-4</v>
      </c>
      <c r="O68" s="7">
        <v>3.8318733423863802E-4</v>
      </c>
      <c r="P68" s="7">
        <v>3.2189835840662099E-4</v>
      </c>
      <c r="Q68" s="7">
        <v>4.5802884744042602E-4</v>
      </c>
      <c r="R68" s="9">
        <v>0.97848609862357505</v>
      </c>
      <c r="S68" s="9"/>
      <c r="T68" s="7">
        <f t="shared" si="6"/>
        <v>3.8488820821380601E-4</v>
      </c>
      <c r="U68" s="7">
        <f t="shared" si="7"/>
        <v>3.5180200632609201E-4</v>
      </c>
      <c r="V68" s="7">
        <f t="shared" si="8"/>
        <v>4.5803737063698801E-4</v>
      </c>
      <c r="W68" s="9">
        <f t="shared" si="9"/>
        <v>1.0940477919192018</v>
      </c>
      <c r="X68" s="9">
        <f t="shared" si="10"/>
        <v>0.8402987024367593</v>
      </c>
      <c r="Y68" s="9"/>
      <c r="Z68">
        <f t="shared" si="11"/>
        <v>0</v>
      </c>
    </row>
    <row r="69" spans="1:26">
      <c r="A69">
        <v>245</v>
      </c>
      <c r="B69" t="s">
        <v>80</v>
      </c>
      <c r="C69" s="7">
        <v>2.9520120724030301E-3</v>
      </c>
      <c r="D69" s="7">
        <v>2.1881393257573E-3</v>
      </c>
      <c r="E69" s="7">
        <v>3.6834838966540999E-3</v>
      </c>
      <c r="F69" s="7">
        <v>2.7321560105537401E-3</v>
      </c>
      <c r="G69" s="7">
        <v>1.67591698578961E-3</v>
      </c>
      <c r="H69" s="7">
        <v>3.84293095271066E-3</v>
      </c>
      <c r="I69" s="9">
        <v>0.92550889136579795</v>
      </c>
      <c r="J69">
        <v>245</v>
      </c>
      <c r="K69" t="s">
        <v>80</v>
      </c>
      <c r="L69" s="7">
        <v>2.9335729553009201E-3</v>
      </c>
      <c r="M69" s="7">
        <v>2.1887927112482501E-3</v>
      </c>
      <c r="N69" s="7">
        <v>3.6370300821297699E-3</v>
      </c>
      <c r="O69" s="7">
        <v>2.7171135443492902E-3</v>
      </c>
      <c r="P69" s="7">
        <v>1.6657488522393801E-3</v>
      </c>
      <c r="Q69" s="7">
        <v>3.7621060644916601E-3</v>
      </c>
      <c r="R69" s="9">
        <v>0.92619929666707801</v>
      </c>
      <c r="S69" s="9"/>
      <c r="T69" s="7">
        <f t="shared" si="6"/>
        <v>2.7246347774515151E-3</v>
      </c>
      <c r="U69" s="7">
        <f t="shared" si="7"/>
        <v>2.1881393257573E-3</v>
      </c>
      <c r="V69" s="7">
        <f t="shared" si="8"/>
        <v>3.6834838966540999E-3</v>
      </c>
      <c r="W69" s="9">
        <f t="shared" si="9"/>
        <v>1.2451834055441318</v>
      </c>
      <c r="X69" s="9">
        <f t="shared" si="10"/>
        <v>0.73968961284897772</v>
      </c>
      <c r="Y69" s="9"/>
      <c r="Z69">
        <f t="shared" si="11"/>
        <v>0</v>
      </c>
    </row>
    <row r="70" spans="1:26">
      <c r="A70">
        <v>45</v>
      </c>
      <c r="B70" t="s">
        <v>81</v>
      </c>
      <c r="C70" s="7">
        <v>2.76164753728391E-3</v>
      </c>
      <c r="D70" s="7">
        <v>2.00488571121985E-3</v>
      </c>
      <c r="E70" s="7">
        <v>4.4551724364940504E-3</v>
      </c>
      <c r="F70" s="7">
        <v>2.4575356672853002E-3</v>
      </c>
      <c r="G70" s="7">
        <v>1.23004245251606E-3</v>
      </c>
      <c r="H70" s="7">
        <v>4.2308793200709497E-3</v>
      </c>
      <c r="I70" s="9">
        <v>0.89740071122807397</v>
      </c>
      <c r="J70">
        <v>45</v>
      </c>
      <c r="K70" t="s">
        <v>81</v>
      </c>
      <c r="L70" s="7">
        <v>2.7338983365505498E-3</v>
      </c>
      <c r="M70" s="7">
        <v>2.0002753405527702E-3</v>
      </c>
      <c r="N70" s="7">
        <v>4.4339251014339802E-3</v>
      </c>
      <c r="O70" s="7">
        <v>2.41768522935689E-3</v>
      </c>
      <c r="P70" s="7">
        <v>1.14667684421292E-3</v>
      </c>
      <c r="Q70" s="7">
        <v>4.1725886720489699E-3</v>
      </c>
      <c r="R70" s="9">
        <v>0.89232881525015895</v>
      </c>
      <c r="S70" s="9"/>
      <c r="T70" s="7">
        <f t="shared" si="6"/>
        <v>2.4376104483210953E-3</v>
      </c>
      <c r="U70" s="7">
        <f t="shared" si="7"/>
        <v>2.0002753405527702E-3</v>
      </c>
      <c r="V70" s="7">
        <f t="shared" si="8"/>
        <v>4.4551724364940504E-3</v>
      </c>
      <c r="W70" s="9">
        <f t="shared" si="9"/>
        <v>1.2186374540054414</v>
      </c>
      <c r="X70" s="9">
        <f t="shared" si="10"/>
        <v>0.54714166130892716</v>
      </c>
      <c r="Y70" s="9"/>
      <c r="Z70">
        <f t="shared" si="11"/>
        <v>0</v>
      </c>
    </row>
    <row r="71" spans="1:26">
      <c r="A71">
        <v>46</v>
      </c>
      <c r="B71" t="s">
        <v>83</v>
      </c>
      <c r="C71" s="7">
        <v>3.8025022083513901E-3</v>
      </c>
      <c r="D71" s="7">
        <v>2.0291225339365798E-3</v>
      </c>
      <c r="E71" s="7">
        <v>5.0008151144010204E-3</v>
      </c>
      <c r="F71" s="7">
        <v>3.2670938235280301E-3</v>
      </c>
      <c r="G71" s="7">
        <v>1.6669890455905799E-3</v>
      </c>
      <c r="H71" s="7">
        <v>4.7027349582928497E-3</v>
      </c>
      <c r="I71" s="9">
        <v>0.85920027127018594</v>
      </c>
      <c r="J71">
        <v>46</v>
      </c>
      <c r="K71" t="s">
        <v>83</v>
      </c>
      <c r="L71" s="7">
        <v>3.74746273816075E-3</v>
      </c>
      <c r="M71" s="7">
        <v>2.0297284364983702E-3</v>
      </c>
      <c r="N71" s="7">
        <v>4.8148015193123003E-3</v>
      </c>
      <c r="O71" s="7">
        <v>3.2289640671833001E-3</v>
      </c>
      <c r="P71" s="7">
        <v>1.65074580537126E-3</v>
      </c>
      <c r="Q71" s="7">
        <v>4.5279978801245797E-3</v>
      </c>
      <c r="R71" s="9">
        <v>0.861645032665318</v>
      </c>
      <c r="S71" s="9"/>
      <c r="T71" s="7">
        <f t="shared" si="6"/>
        <v>3.2480289453556653E-3</v>
      </c>
      <c r="U71" s="7">
        <f t="shared" si="7"/>
        <v>2.0291225339365798E-3</v>
      </c>
      <c r="V71" s="7">
        <f t="shared" si="8"/>
        <v>5.0008151144010204E-3</v>
      </c>
      <c r="W71" s="9">
        <f t="shared" si="9"/>
        <v>1.6007061629020292</v>
      </c>
      <c r="X71" s="9">
        <f t="shared" si="10"/>
        <v>0.6494999057258094</v>
      </c>
      <c r="Y71" s="9"/>
      <c r="Z71">
        <f t="shared" si="11"/>
        <v>0</v>
      </c>
    </row>
    <row r="72" spans="1:26">
      <c r="A72">
        <v>246</v>
      </c>
      <c r="B72" t="s">
        <v>84</v>
      </c>
      <c r="C72" s="7">
        <v>1.6858320590296999E-3</v>
      </c>
      <c r="D72" s="7">
        <v>9.7965462538746008E-4</v>
      </c>
      <c r="E72" s="7">
        <v>2.2466967895950099E-3</v>
      </c>
      <c r="F72" s="7">
        <v>1.6095966826247701E-3</v>
      </c>
      <c r="G72" s="7">
        <v>9.0268815433029097E-4</v>
      </c>
      <c r="H72" s="7">
        <v>2.4133877296446502E-3</v>
      </c>
      <c r="I72" s="9">
        <v>0.95490739186458995</v>
      </c>
      <c r="J72">
        <v>246</v>
      </c>
      <c r="K72" t="s">
        <v>84</v>
      </c>
      <c r="L72" s="7">
        <v>1.75719910284969E-3</v>
      </c>
      <c r="M72" s="7">
        <v>9.69179980364124E-4</v>
      </c>
      <c r="N72" s="7">
        <v>2.4938624319986199E-3</v>
      </c>
      <c r="O72" s="7">
        <v>1.66080099242675E-3</v>
      </c>
      <c r="P72" s="7">
        <v>8.9530214651613598E-4</v>
      </c>
      <c r="Q72" s="7">
        <v>2.6781269600442202E-3</v>
      </c>
      <c r="R72" s="9">
        <v>0.94525145769506103</v>
      </c>
      <c r="S72" s="9"/>
      <c r="T72" s="7">
        <f t="shared" si="6"/>
        <v>1.6351988375257601E-3</v>
      </c>
      <c r="U72" s="7">
        <f t="shared" si="7"/>
        <v>9.69179980364124E-4</v>
      </c>
      <c r="V72" s="7">
        <f t="shared" si="8"/>
        <v>2.4938624319986199E-3</v>
      </c>
      <c r="W72" s="9">
        <f t="shared" si="9"/>
        <v>1.6871983229692908</v>
      </c>
      <c r="X72" s="9">
        <f t="shared" si="10"/>
        <v>0.65568927000327215</v>
      </c>
      <c r="Y72" s="9"/>
      <c r="Z72">
        <f t="shared" si="11"/>
        <v>0</v>
      </c>
    </row>
    <row r="73" spans="1:26">
      <c r="A73">
        <v>51</v>
      </c>
      <c r="B73" t="s">
        <v>85</v>
      </c>
      <c r="C73" s="7">
        <v>1.1597632717636299E-3</v>
      </c>
      <c r="D73" s="7">
        <v>6.9628345275472305E-4</v>
      </c>
      <c r="E73" s="7">
        <v>2.6668582532673201E-3</v>
      </c>
      <c r="F73" s="7">
        <v>8.9932262701532002E-4</v>
      </c>
      <c r="G73" s="7">
        <v>1.2647453054853399E-4</v>
      </c>
      <c r="H73" s="7">
        <v>2.4449299369297601E-3</v>
      </c>
      <c r="I73" s="9">
        <v>0.77516035071394995</v>
      </c>
      <c r="J73">
        <v>51</v>
      </c>
      <c r="K73" t="s">
        <v>85</v>
      </c>
      <c r="L73" s="7">
        <v>1.14632840810865E-3</v>
      </c>
      <c r="M73" s="7">
        <v>6.5061942971519199E-4</v>
      </c>
      <c r="N73" s="7">
        <v>2.6680535076445701E-3</v>
      </c>
      <c r="O73" s="7">
        <v>8.7600512370223499E-4</v>
      </c>
      <c r="P73" s="7">
        <v>7.0692245953447706E-5</v>
      </c>
      <c r="Q73" s="7">
        <v>2.40179181208238E-3</v>
      </c>
      <c r="R73" s="9">
        <v>0.76391164352025898</v>
      </c>
      <c r="S73" s="9"/>
      <c r="T73" s="7">
        <f t="shared" si="6"/>
        <v>8.8766387535877756E-4</v>
      </c>
      <c r="U73" s="7">
        <f t="shared" si="7"/>
        <v>6.5061942971519199E-4</v>
      </c>
      <c r="V73" s="7">
        <f t="shared" si="8"/>
        <v>2.6680535076445701E-3</v>
      </c>
      <c r="W73" s="9">
        <f t="shared" si="9"/>
        <v>1.3643365611558074</v>
      </c>
      <c r="X73" s="9">
        <f t="shared" si="10"/>
        <v>0.33270092702991977</v>
      </c>
      <c r="Y73" s="9"/>
      <c r="Z73">
        <f t="shared" si="11"/>
        <v>0</v>
      </c>
    </row>
    <row r="74" spans="1:26">
      <c r="A74">
        <v>230</v>
      </c>
      <c r="B74" t="s">
        <v>86</v>
      </c>
      <c r="C74" s="7">
        <v>1.8646554494005201E-3</v>
      </c>
      <c r="D74" s="7">
        <v>3.3487709519682701E-4</v>
      </c>
      <c r="E74" s="7">
        <v>5.5031142721645599E-3</v>
      </c>
      <c r="F74" s="7">
        <v>1.04482554681296E-3</v>
      </c>
      <c r="G74" s="7">
        <v>3.0363434488669603E-4</v>
      </c>
      <c r="H74" s="7">
        <v>4.7854218087460898E-3</v>
      </c>
      <c r="I74" s="9">
        <v>0.56033766991158795</v>
      </c>
      <c r="J74">
        <v>230</v>
      </c>
      <c r="K74" t="s">
        <v>86</v>
      </c>
      <c r="L74" s="7">
        <v>1.3475914364606599E-3</v>
      </c>
      <c r="M74" s="7">
        <v>3.29811523201694E-4</v>
      </c>
      <c r="N74" s="7">
        <v>3.74626633005949E-3</v>
      </c>
      <c r="O74" s="7">
        <v>9.0014695421192096E-4</v>
      </c>
      <c r="P74" s="7">
        <v>2.9876665887182998E-4</v>
      </c>
      <c r="Q74" s="7">
        <v>3.5228456925568501E-3</v>
      </c>
      <c r="R74" s="9">
        <v>0.66799151194690498</v>
      </c>
      <c r="S74" s="9"/>
      <c r="T74" s="7">
        <f t="shared" si="6"/>
        <v>9.7248625051244049E-4</v>
      </c>
      <c r="U74" s="7">
        <f t="shared" si="7"/>
        <v>3.29811523201694E-4</v>
      </c>
      <c r="V74" s="7">
        <f t="shared" si="8"/>
        <v>5.5031142721645599E-3</v>
      </c>
      <c r="W74" s="9">
        <f t="shared" si="9"/>
        <v>2.9486121075209466</v>
      </c>
      <c r="X74" s="9">
        <f t="shared" si="10"/>
        <v>0.17671561999564456</v>
      </c>
      <c r="Y74" s="9"/>
      <c r="Z74">
        <f t="shared" si="11"/>
        <v>0</v>
      </c>
    </row>
    <row r="75" spans="1:26">
      <c r="A75">
        <v>889</v>
      </c>
      <c r="B75" t="s">
        <v>87</v>
      </c>
      <c r="C75" s="7">
        <v>3.2974785603173901E-4</v>
      </c>
      <c r="D75" s="7">
        <v>9.0539048008993596E-6</v>
      </c>
      <c r="E75" s="7">
        <v>1.0712932265418099E-3</v>
      </c>
      <c r="F75" s="7">
        <v>3.16975741288E-4</v>
      </c>
      <c r="G75" s="7">
        <v>7.1537635429337904E-6</v>
      </c>
      <c r="H75" s="7">
        <v>1.1046662580513999E-3</v>
      </c>
      <c r="I75" s="9">
        <v>0.96126730137864302</v>
      </c>
      <c r="J75">
        <v>889</v>
      </c>
      <c r="K75" t="s">
        <v>87</v>
      </c>
      <c r="L75" s="7">
        <v>3.3020193464065498E-4</v>
      </c>
      <c r="M75" s="7">
        <v>9.0621468469646493E-6</v>
      </c>
      <c r="N75" s="7">
        <v>1.0728117720363601E-3</v>
      </c>
      <c r="O75" s="7">
        <v>3.1799594683158997E-4</v>
      </c>
      <c r="P75" s="7">
        <v>7.0746153087533596E-6</v>
      </c>
      <c r="Q75" s="7">
        <v>1.1072701601157E-3</v>
      </c>
      <c r="R75" s="9">
        <v>0.96303490106902101</v>
      </c>
      <c r="S75" s="9"/>
      <c r="T75" s="7">
        <f t="shared" si="6"/>
        <v>3.1748584405979499E-4</v>
      </c>
      <c r="U75" s="7">
        <f t="shared" si="7"/>
        <v>9.0539048008993596E-6</v>
      </c>
      <c r="V75" s="7">
        <f t="shared" si="8"/>
        <v>1.0728117720363601E-3</v>
      </c>
      <c r="W75" s="9">
        <f t="shared" si="9"/>
        <v>35.066178741823954</v>
      </c>
      <c r="X75" s="9">
        <f t="shared" si="10"/>
        <v>0.29593806885354967</v>
      </c>
      <c r="Y75" s="9"/>
      <c r="Z75">
        <f t="shared" si="11"/>
        <v>0</v>
      </c>
    </row>
    <row r="76" spans="1:26">
      <c r="A76">
        <v>888</v>
      </c>
      <c r="B76" t="s">
        <v>88</v>
      </c>
      <c r="C76" s="7">
        <v>2.3924568891154E-4</v>
      </c>
      <c r="D76" s="7">
        <v>8.4037822738364394E-6</v>
      </c>
      <c r="E76" s="7">
        <v>7.8371051150569898E-4</v>
      </c>
      <c r="F76" s="7">
        <v>2.1076026744974599E-4</v>
      </c>
      <c r="G76" s="7">
        <v>5.0541983605063502E-6</v>
      </c>
      <c r="H76" s="7">
        <v>7.6923549933546605E-4</v>
      </c>
      <c r="I76" s="9">
        <v>0.880251134716872</v>
      </c>
      <c r="J76">
        <v>888</v>
      </c>
      <c r="K76" t="s">
        <v>88</v>
      </c>
      <c r="L76" s="7">
        <v>2.38258647047301E-4</v>
      </c>
      <c r="M76" s="7">
        <v>8.4104455610185199E-6</v>
      </c>
      <c r="N76" s="7">
        <v>7.8031335816854596E-4</v>
      </c>
      <c r="O76" s="7">
        <v>2.1102823514206301E-4</v>
      </c>
      <c r="P76" s="7">
        <v>4.9244886886403896E-6</v>
      </c>
      <c r="Q76" s="7">
        <v>7.6616365396016601E-4</v>
      </c>
      <c r="R76" s="9">
        <v>0.88499482757325099</v>
      </c>
      <c r="S76" s="9"/>
      <c r="T76" s="7">
        <f t="shared" si="6"/>
        <v>2.1089425129590449E-4</v>
      </c>
      <c r="U76" s="7">
        <f t="shared" si="7"/>
        <v>8.4037822738364394E-6</v>
      </c>
      <c r="V76" s="7">
        <f t="shared" si="8"/>
        <v>7.8371051150569898E-4</v>
      </c>
      <c r="W76" s="9">
        <f t="shared" si="9"/>
        <v>25.095158872985465</v>
      </c>
      <c r="X76" s="9">
        <f t="shared" si="10"/>
        <v>0.26909713242294686</v>
      </c>
      <c r="Y76" s="9"/>
      <c r="Z76">
        <f t="shared" si="11"/>
        <v>0</v>
      </c>
    </row>
    <row r="77" spans="1:26">
      <c r="A77">
        <v>249</v>
      </c>
      <c r="B77" t="s">
        <v>89</v>
      </c>
      <c r="C77" s="7">
        <v>1.7393912384191499E-3</v>
      </c>
      <c r="D77" s="7">
        <v>1.2477327506082701E-3</v>
      </c>
      <c r="E77" s="7">
        <v>2.3956916220370999E-3</v>
      </c>
      <c r="F77" s="7">
        <v>1.46510621136568E-3</v>
      </c>
      <c r="G77" s="7">
        <v>8.0137285136414505E-4</v>
      </c>
      <c r="H77" s="7">
        <v>2.29260493994483E-3</v>
      </c>
      <c r="I77" s="9">
        <v>0.84230214359354905</v>
      </c>
      <c r="J77">
        <v>249</v>
      </c>
      <c r="K77" t="s">
        <v>89</v>
      </c>
      <c r="L77" s="7">
        <v>1.41010696779855E-3</v>
      </c>
      <c r="M77" s="7">
        <v>1.00787518849379E-4</v>
      </c>
      <c r="N77" s="7">
        <v>2.3972398017217799E-3</v>
      </c>
      <c r="O77" s="7">
        <v>1.1692311120928801E-3</v>
      </c>
      <c r="P77" s="7">
        <v>9.4388946761549196E-5</v>
      </c>
      <c r="Q77" s="7">
        <v>2.30424155913513E-3</v>
      </c>
      <c r="R77" s="9">
        <v>0.82917250443276602</v>
      </c>
      <c r="S77" s="9"/>
      <c r="T77" s="7">
        <f t="shared" si="6"/>
        <v>1.3171686617292799E-3</v>
      </c>
      <c r="U77" s="7">
        <f t="shared" si="7"/>
        <v>1.00787518849379E-4</v>
      </c>
      <c r="V77" s="7">
        <f t="shared" si="8"/>
        <v>2.3972398017217799E-3</v>
      </c>
      <c r="W77" s="9">
        <f t="shared" si="9"/>
        <v>13.068767608990463</v>
      </c>
      <c r="X77" s="9">
        <f t="shared" si="10"/>
        <v>0.54945219113383825</v>
      </c>
      <c r="Y77" s="9"/>
      <c r="Z77">
        <f t="shared" si="11"/>
        <v>0</v>
      </c>
    </row>
    <row r="78" spans="1:26">
      <c r="A78">
        <v>255</v>
      </c>
      <c r="B78" t="s">
        <v>90</v>
      </c>
      <c r="C78" s="7">
        <v>1.71667886223032E-3</v>
      </c>
      <c r="D78" s="7">
        <v>1.22614256602672E-3</v>
      </c>
      <c r="E78" s="7">
        <v>2.3956916220370999E-3</v>
      </c>
      <c r="F78" s="7">
        <v>1.32689302931333E-3</v>
      </c>
      <c r="G78" s="7">
        <v>3.8943225639609998E-4</v>
      </c>
      <c r="H78" s="7">
        <v>2.2544769254694299E-3</v>
      </c>
      <c r="I78" s="9">
        <v>0.77293024184672099</v>
      </c>
      <c r="J78">
        <v>255</v>
      </c>
      <c r="K78" t="s">
        <v>90</v>
      </c>
      <c r="L78" s="7">
        <v>1.3972902756073399E-3</v>
      </c>
      <c r="M78" s="7">
        <v>1.00787518849379E-4</v>
      </c>
      <c r="N78" s="7">
        <v>2.3972398017217799E-3</v>
      </c>
      <c r="O78" s="7">
        <v>1.0460968197981201E-3</v>
      </c>
      <c r="P78" s="7">
        <v>9.0687185415735101E-5</v>
      </c>
      <c r="Q78" s="7">
        <v>2.2612115635453301E-3</v>
      </c>
      <c r="R78" s="9">
        <v>0.74864100828797298</v>
      </c>
      <c r="S78" s="9"/>
      <c r="T78" s="7">
        <f t="shared" si="6"/>
        <v>1.1864949245557251E-3</v>
      </c>
      <c r="U78" s="7">
        <f t="shared" si="7"/>
        <v>1.00787518849379E-4</v>
      </c>
      <c r="V78" s="7">
        <f t="shared" si="8"/>
        <v>2.3972398017217799E-3</v>
      </c>
      <c r="W78" s="9">
        <f t="shared" si="9"/>
        <v>11.772240631589233</v>
      </c>
      <c r="X78" s="9">
        <f t="shared" si="10"/>
        <v>0.49494210954763213</v>
      </c>
      <c r="Y78" s="9"/>
      <c r="Z78">
        <f t="shared" si="11"/>
        <v>0</v>
      </c>
    </row>
    <row r="79" spans="1:26">
      <c r="A79">
        <v>256</v>
      </c>
      <c r="B79" t="s">
        <v>91</v>
      </c>
      <c r="C79" s="7">
        <v>1.8441085898832201E-3</v>
      </c>
      <c r="D79" s="7">
        <v>1.49190243309219E-3</v>
      </c>
      <c r="E79" s="7">
        <v>2.3956916220370999E-3</v>
      </c>
      <c r="F79" s="7">
        <v>1.4347252083688701E-3</v>
      </c>
      <c r="G79" s="7">
        <v>5.8719330166769296E-4</v>
      </c>
      <c r="H79" s="7">
        <v>2.34456438923795E-3</v>
      </c>
      <c r="I79" s="9">
        <v>0.77800181866274698</v>
      </c>
      <c r="J79">
        <v>256</v>
      </c>
      <c r="K79" t="s">
        <v>91</v>
      </c>
      <c r="L79" s="7">
        <v>1.4707933248805599E-3</v>
      </c>
      <c r="M79" s="7">
        <v>2.9786311374236301E-4</v>
      </c>
      <c r="N79" s="7">
        <v>2.3972398017217799E-3</v>
      </c>
      <c r="O79" s="7">
        <v>1.1211874915493E-3</v>
      </c>
      <c r="P79" s="7">
        <v>2.76823721940493E-4</v>
      </c>
      <c r="Q79" s="7">
        <v>2.3351191351867499E-3</v>
      </c>
      <c r="R79" s="9">
        <v>0.76229753198224803</v>
      </c>
      <c r="S79" s="9"/>
      <c r="T79" s="7">
        <f t="shared" si="6"/>
        <v>1.2779563499590849E-3</v>
      </c>
      <c r="U79" s="7">
        <f t="shared" si="7"/>
        <v>2.9786311374236301E-4</v>
      </c>
      <c r="V79" s="7">
        <f t="shared" si="8"/>
        <v>2.3972398017217799E-3</v>
      </c>
      <c r="W79" s="9">
        <f t="shared" si="9"/>
        <v>4.2904149288671389</v>
      </c>
      <c r="X79" s="9">
        <f t="shared" si="10"/>
        <v>0.53309491567811151</v>
      </c>
      <c r="Y79" s="9"/>
      <c r="Z79">
        <f t="shared" si="11"/>
        <v>0</v>
      </c>
    </row>
    <row r="80" spans="1:26">
      <c r="A80">
        <v>671</v>
      </c>
      <c r="B80" t="s">
        <v>92</v>
      </c>
      <c r="C80" s="7">
        <v>4.46243575133617E-5</v>
      </c>
      <c r="D80" s="7">
        <v>2.7153844413019699E-6</v>
      </c>
      <c r="E80" s="7">
        <v>9.9724007782451207E-5</v>
      </c>
      <c r="F80" s="7">
        <v>4.4714834903656301E-5</v>
      </c>
      <c r="G80" s="7">
        <v>4.6007671967795999E-6</v>
      </c>
      <c r="H80" s="7">
        <v>1.03115936670723E-4</v>
      </c>
      <c r="I80" s="9">
        <v>1.00196331736752</v>
      </c>
      <c r="J80">
        <v>671</v>
      </c>
      <c r="K80" t="s">
        <v>92</v>
      </c>
      <c r="L80" s="7">
        <v>1.94067708948377E-4</v>
      </c>
      <c r="M80" s="7">
        <v>2.7170707748472501E-6</v>
      </c>
      <c r="N80" s="7">
        <v>5.4974457590140503E-4</v>
      </c>
      <c r="O80" s="7">
        <v>1.86267826081575E-4</v>
      </c>
      <c r="P80" s="7">
        <v>5.93293665603094E-6</v>
      </c>
      <c r="Q80" s="7">
        <v>5.4261809885868104E-4</v>
      </c>
      <c r="R80" s="9">
        <v>0.959905125944435</v>
      </c>
      <c r="S80" s="9"/>
      <c r="T80" s="7">
        <f t="shared" si="6"/>
        <v>1.1549133049261565E-4</v>
      </c>
      <c r="U80" s="7">
        <f t="shared" si="7"/>
        <v>2.7153844413019699E-6</v>
      </c>
      <c r="V80" s="7">
        <f t="shared" si="8"/>
        <v>5.4974457590140503E-4</v>
      </c>
      <c r="W80" s="9">
        <f t="shared" si="9"/>
        <v>42.532220755172325</v>
      </c>
      <c r="X80" s="9">
        <f t="shared" si="10"/>
        <v>0.21008180081312647</v>
      </c>
      <c r="Y80" s="9"/>
      <c r="Z80">
        <f t="shared" si="11"/>
        <v>0</v>
      </c>
    </row>
    <row r="81" spans="1:26">
      <c r="A81">
        <v>672</v>
      </c>
      <c r="B81" t="s">
        <v>93</v>
      </c>
      <c r="C81" s="7">
        <v>2.7509332568355599E-3</v>
      </c>
      <c r="D81" s="7">
        <v>3.5545643657861401E-4</v>
      </c>
      <c r="E81" s="7">
        <v>4.9112721408710201E-3</v>
      </c>
      <c r="F81" s="7">
        <v>2.68980977268251E-3</v>
      </c>
      <c r="G81" s="7">
        <v>3.4350671957896498E-4</v>
      </c>
      <c r="H81" s="7">
        <v>5.5501027464000801E-3</v>
      </c>
      <c r="I81" s="9">
        <v>0.97720206158075096</v>
      </c>
      <c r="J81">
        <v>672</v>
      </c>
      <c r="K81" t="s">
        <v>93</v>
      </c>
      <c r="L81" s="7">
        <v>2.67487424124464E-3</v>
      </c>
      <c r="M81" s="7">
        <v>3.5573330165824499E-4</v>
      </c>
      <c r="N81" s="7">
        <v>4.8160440767486198E-3</v>
      </c>
      <c r="O81" s="7">
        <v>2.6175465106414299E-3</v>
      </c>
      <c r="P81" s="7">
        <v>3.4197008255919199E-4</v>
      </c>
      <c r="Q81" s="7">
        <v>5.3491402853212099E-3</v>
      </c>
      <c r="R81" s="9">
        <v>0.97787052982130496</v>
      </c>
      <c r="S81" s="9"/>
      <c r="T81" s="7">
        <f t="shared" si="6"/>
        <v>2.6536781416619699E-3</v>
      </c>
      <c r="U81" s="7">
        <f t="shared" si="7"/>
        <v>3.5545643657861401E-4</v>
      </c>
      <c r="V81" s="7">
        <f t="shared" si="8"/>
        <v>4.9112721408710201E-3</v>
      </c>
      <c r="W81" s="9">
        <f t="shared" si="9"/>
        <v>7.4655509609124016</v>
      </c>
      <c r="X81" s="9">
        <f t="shared" si="10"/>
        <v>0.54032398644301904</v>
      </c>
      <c r="Y81" s="9"/>
      <c r="Z81">
        <f t="shared" si="11"/>
        <v>0</v>
      </c>
    </row>
    <row r="82" spans="1:26">
      <c r="A82">
        <v>96</v>
      </c>
      <c r="B82" t="s">
        <v>94</v>
      </c>
      <c r="C82" s="7">
        <v>2.4011656244585099E-3</v>
      </c>
      <c r="D82" s="7">
        <v>9.1142676045798598E-4</v>
      </c>
      <c r="E82" s="7">
        <v>5.6154810283707201E-3</v>
      </c>
      <c r="F82" s="7">
        <v>1.90815273370507E-3</v>
      </c>
      <c r="G82" s="7">
        <v>7.8989659678613798E-4</v>
      </c>
      <c r="H82" s="7">
        <v>5.3768335414725596E-3</v>
      </c>
      <c r="I82" s="9">
        <v>0.79467768248405701</v>
      </c>
      <c r="J82">
        <v>96</v>
      </c>
      <c r="K82" t="s">
        <v>94</v>
      </c>
      <c r="L82" s="7">
        <v>1.4748347610344199E-3</v>
      </c>
      <c r="M82" s="7">
        <v>9.1213667091857799E-4</v>
      </c>
      <c r="N82" s="7">
        <v>2.5305400235600202E-3</v>
      </c>
      <c r="O82" s="7">
        <v>1.2977193934528299E-3</v>
      </c>
      <c r="P82" s="7">
        <v>7.7098442257435903E-4</v>
      </c>
      <c r="Q82" s="7">
        <v>2.48956401149565E-3</v>
      </c>
      <c r="R82" s="9">
        <v>0.87990833125104695</v>
      </c>
      <c r="S82" s="9"/>
      <c r="T82" s="7">
        <f t="shared" si="6"/>
        <v>1.6029360635789499E-3</v>
      </c>
      <c r="U82" s="7">
        <f t="shared" si="7"/>
        <v>9.1142676045798598E-4</v>
      </c>
      <c r="V82" s="7">
        <f t="shared" si="8"/>
        <v>5.6154810283707201E-3</v>
      </c>
      <c r="W82" s="9">
        <f t="shared" si="9"/>
        <v>1.7587107742738266</v>
      </c>
      <c r="X82" s="9">
        <f t="shared" si="10"/>
        <v>0.28544946648035013</v>
      </c>
      <c r="Y82" s="9"/>
      <c r="Z82">
        <f t="shared" si="11"/>
        <v>0</v>
      </c>
    </row>
    <row r="83" spans="1:26">
      <c r="A83">
        <v>103</v>
      </c>
      <c r="B83" t="s">
        <v>95</v>
      </c>
      <c r="C83" s="7">
        <v>1.9720957572073598E-3</v>
      </c>
      <c r="D83" s="7">
        <v>1.3188004415225099E-3</v>
      </c>
      <c r="E83" s="7">
        <v>3.33680351271429E-3</v>
      </c>
      <c r="F83" s="7">
        <v>1.6268989116735399E-3</v>
      </c>
      <c r="G83" s="7">
        <v>9.0644820377585905E-4</v>
      </c>
      <c r="H83" s="7">
        <v>3.05977096420261E-3</v>
      </c>
      <c r="I83" s="9">
        <v>0.82520452526689703</v>
      </c>
      <c r="J83">
        <v>103</v>
      </c>
      <c r="K83" t="s">
        <v>95</v>
      </c>
      <c r="L83" s="7">
        <v>1.9758469807618201E-3</v>
      </c>
      <c r="M83" s="7">
        <v>1.2697427597899501E-3</v>
      </c>
      <c r="N83" s="7">
        <v>3.3382990286457098E-3</v>
      </c>
      <c r="O83" s="7">
        <v>1.61915124731234E-3</v>
      </c>
      <c r="P83" s="7">
        <v>8.3926232714717102E-4</v>
      </c>
      <c r="Q83" s="7">
        <v>3.0880346365285698E-3</v>
      </c>
      <c r="R83" s="9">
        <v>0.819779835189414</v>
      </c>
      <c r="S83" s="9"/>
      <c r="T83" s="7">
        <f t="shared" si="6"/>
        <v>1.62302507949294E-3</v>
      </c>
      <c r="U83" s="7">
        <f t="shared" si="7"/>
        <v>1.2697427597899501E-3</v>
      </c>
      <c r="V83" s="7">
        <f t="shared" si="8"/>
        <v>3.3382990286457098E-3</v>
      </c>
      <c r="W83" s="9">
        <f t="shared" si="9"/>
        <v>1.2782314110311859</v>
      </c>
      <c r="X83" s="9">
        <f t="shared" si="10"/>
        <v>0.48618325247854538</v>
      </c>
      <c r="Y83" s="9"/>
      <c r="Z83">
        <f t="shared" si="11"/>
        <v>0</v>
      </c>
    </row>
    <row r="84" spans="1:26">
      <c r="A84">
        <v>296</v>
      </c>
      <c r="B84" t="s">
        <v>97</v>
      </c>
      <c r="C84" s="7">
        <v>4.0099646199160902E-3</v>
      </c>
      <c r="D84" s="7">
        <v>2.45228513205345E-3</v>
      </c>
      <c r="E84" s="7">
        <v>5.1354998375554798E-3</v>
      </c>
      <c r="F84" s="7">
        <v>6.1646312638983401E-3</v>
      </c>
      <c r="G84" s="7">
        <v>3.52546458888025E-3</v>
      </c>
      <c r="H84" s="7">
        <v>9.0712102102046294E-3</v>
      </c>
      <c r="I84" s="9">
        <v>1.5393180208234101</v>
      </c>
      <c r="J84">
        <v>296</v>
      </c>
      <c r="K84" t="s">
        <v>97</v>
      </c>
      <c r="L84" s="7">
        <v>4.0823755014430503E-3</v>
      </c>
      <c r="M84" s="7">
        <v>2.68976690929282E-3</v>
      </c>
      <c r="N84" s="7">
        <v>5.1262356027747397E-3</v>
      </c>
      <c r="O84" s="7">
        <v>6.2982819249347601E-3</v>
      </c>
      <c r="P84" s="7">
        <v>3.8723411950237398E-3</v>
      </c>
      <c r="Q84" s="7">
        <v>9.1172771733439607E-3</v>
      </c>
      <c r="R84" s="9">
        <v>1.5446981113082301</v>
      </c>
      <c r="S84" s="9"/>
      <c r="T84" s="7">
        <f t="shared" si="6"/>
        <v>6.2314565944165505E-3</v>
      </c>
      <c r="U84" s="7">
        <f t="shared" si="7"/>
        <v>2.45228513205345E-3</v>
      </c>
      <c r="V84" s="7">
        <f t="shared" si="8"/>
        <v>5.1354998375554798E-3</v>
      </c>
      <c r="W84" s="9">
        <f t="shared" si="9"/>
        <v>2.5410815867070755</v>
      </c>
      <c r="X84" s="9">
        <f t="shared" si="10"/>
        <v>1.2134080014658808</v>
      </c>
      <c r="Y84" s="9"/>
      <c r="Z84">
        <f t="shared" si="11"/>
        <v>0</v>
      </c>
    </row>
    <row r="85" spans="1:26">
      <c r="A85">
        <v>102</v>
      </c>
      <c r="B85" t="s">
        <v>98</v>
      </c>
      <c r="C85" s="7">
        <v>2.3148357843413999E-3</v>
      </c>
      <c r="D85" s="7">
        <v>1.32419798766789E-3</v>
      </c>
      <c r="E85" s="7">
        <v>3.3864701736588099E-3</v>
      </c>
      <c r="F85" s="7">
        <v>1.81988481696883E-3</v>
      </c>
      <c r="G85" s="7">
        <v>8.9779857475485601E-4</v>
      </c>
      <c r="H85" s="7">
        <v>2.7224312437581699E-3</v>
      </c>
      <c r="I85" s="9">
        <v>0.78615798289128103</v>
      </c>
      <c r="J85">
        <v>102</v>
      </c>
      <c r="K85" t="s">
        <v>98</v>
      </c>
      <c r="L85" s="7">
        <v>2.4944747488937799E-3</v>
      </c>
      <c r="M85" s="7">
        <v>1.82497400202269E-3</v>
      </c>
      <c r="N85" s="7">
        <v>3.3879879496011701E-3</v>
      </c>
      <c r="O85" s="7">
        <v>1.92695462624291E-3</v>
      </c>
      <c r="P85" s="7">
        <v>8.3178959207008099E-4</v>
      </c>
      <c r="Q85" s="7">
        <v>2.7129517946131898E-3</v>
      </c>
      <c r="R85" s="9">
        <v>0.77246252963036699</v>
      </c>
      <c r="S85" s="9"/>
      <c r="T85" s="7">
        <f t="shared" si="6"/>
        <v>1.87341972160587E-3</v>
      </c>
      <c r="U85" s="7">
        <f t="shared" si="7"/>
        <v>1.32419798766789E-3</v>
      </c>
      <c r="V85" s="7">
        <f t="shared" si="8"/>
        <v>3.3879879496011701E-3</v>
      </c>
      <c r="W85" s="9">
        <f t="shared" si="9"/>
        <v>1.4147580188558067</v>
      </c>
      <c r="X85" s="9">
        <f t="shared" si="10"/>
        <v>0.5529593816372359</v>
      </c>
      <c r="Y85" s="9"/>
      <c r="Z85">
        <f t="shared" si="11"/>
        <v>0</v>
      </c>
    </row>
    <row r="86" spans="1:26">
      <c r="A86">
        <v>402</v>
      </c>
      <c r="B86" t="s">
        <v>99</v>
      </c>
      <c r="C86" s="7">
        <v>3.47189572677141E-3</v>
      </c>
      <c r="D86" s="7">
        <v>1.49781905534446E-3</v>
      </c>
      <c r="E86" s="7">
        <v>4.7913832440741998E-3</v>
      </c>
      <c r="F86" s="7">
        <v>2.8567503252549501E-3</v>
      </c>
      <c r="G86" s="7">
        <v>1.40081494833207E-3</v>
      </c>
      <c r="H86" s="7">
        <v>4.2348809021754696E-3</v>
      </c>
      <c r="I86" s="9">
        <v>0.82282146414330903</v>
      </c>
      <c r="J86">
        <v>402</v>
      </c>
      <c r="K86" t="s">
        <v>99</v>
      </c>
      <c r="L86" s="7">
        <v>3.5754051485190098E-3</v>
      </c>
      <c r="M86" s="7">
        <v>1.8060763422384301E-3</v>
      </c>
      <c r="N86" s="7">
        <v>4.7944796034435598E-3</v>
      </c>
      <c r="O86" s="7">
        <v>2.9344167268756998E-3</v>
      </c>
      <c r="P86" s="7">
        <v>1.4290227174162901E-3</v>
      </c>
      <c r="Q86" s="7">
        <v>4.2773328516824E-3</v>
      </c>
      <c r="R86" s="9">
        <v>0.82072285656667099</v>
      </c>
      <c r="S86" s="9"/>
      <c r="T86" s="7">
        <f t="shared" si="6"/>
        <v>2.8955835260653252E-3</v>
      </c>
      <c r="U86" s="7">
        <f t="shared" si="7"/>
        <v>1.49781905534446E-3</v>
      </c>
      <c r="V86" s="7">
        <f t="shared" si="8"/>
        <v>4.7944796034435598E-3</v>
      </c>
      <c r="W86" s="9">
        <f t="shared" si="9"/>
        <v>1.9331998185851729</v>
      </c>
      <c r="X86" s="9">
        <f t="shared" si="10"/>
        <v>0.60394115014810323</v>
      </c>
      <c r="Y86" s="9"/>
      <c r="Z86">
        <f t="shared" si="11"/>
        <v>0</v>
      </c>
    </row>
    <row r="87" spans="1:26">
      <c r="A87">
        <v>299</v>
      </c>
      <c r="B87" t="s">
        <v>100</v>
      </c>
      <c r="C87" s="7">
        <v>4.1570163106365698E-3</v>
      </c>
      <c r="D87" s="7">
        <v>2.9604607570729601E-3</v>
      </c>
      <c r="E87" s="7">
        <v>4.7913832440741998E-3</v>
      </c>
      <c r="F87" s="7">
        <v>2.9290696154111199E-3</v>
      </c>
      <c r="G87" s="7">
        <v>1.5924303284875099E-3</v>
      </c>
      <c r="H87" s="7">
        <v>4.0821683191907899E-3</v>
      </c>
      <c r="I87" s="9">
        <v>0.70448763808770798</v>
      </c>
      <c r="J87">
        <v>299</v>
      </c>
      <c r="K87" t="s">
        <v>100</v>
      </c>
      <c r="L87" s="7">
        <v>4.1839425990339704E-3</v>
      </c>
      <c r="M87" s="7">
        <v>2.9613447602451601E-3</v>
      </c>
      <c r="N87" s="7">
        <v>4.7944796034435598E-3</v>
      </c>
      <c r="O87" s="7">
        <v>2.9865979845332099E-3</v>
      </c>
      <c r="P87" s="7">
        <v>1.6905268517713799E-3</v>
      </c>
      <c r="Q87" s="7">
        <v>4.0647138587552997E-3</v>
      </c>
      <c r="R87" s="9">
        <v>0.71373699120950196</v>
      </c>
      <c r="S87" s="9"/>
      <c r="T87" s="7">
        <f t="shared" si="6"/>
        <v>2.9578337999721649E-3</v>
      </c>
      <c r="U87" s="7">
        <f t="shared" si="7"/>
        <v>2.9604607570729601E-3</v>
      </c>
      <c r="V87" s="7">
        <f t="shared" si="8"/>
        <v>4.7944796034435598E-3</v>
      </c>
      <c r="W87" s="9">
        <f t="shared" si="9"/>
        <v>0.99911265261850912</v>
      </c>
      <c r="X87" s="9">
        <f t="shared" si="10"/>
        <v>0.61692488958504421</v>
      </c>
      <c r="Y87" s="9"/>
      <c r="Z87">
        <f t="shared" si="11"/>
        <v>0</v>
      </c>
    </row>
    <row r="88" spans="1:26">
      <c r="A88">
        <v>196</v>
      </c>
      <c r="B88" t="s">
        <v>101</v>
      </c>
      <c r="C88" s="7">
        <v>5.1126851403396201E-5</v>
      </c>
      <c r="D88" s="7">
        <v>5.2081530283054899E-6</v>
      </c>
      <c r="E88" s="7">
        <v>1.2760292653920201E-4</v>
      </c>
      <c r="F88" s="7">
        <v>5.0977083648918003E-5</v>
      </c>
      <c r="G88" s="7">
        <v>4.2018443365841199E-6</v>
      </c>
      <c r="H88" s="7">
        <v>1.3188738639379101E-4</v>
      </c>
      <c r="I88" s="9">
        <v>0.99799580810701305</v>
      </c>
      <c r="J88">
        <v>196</v>
      </c>
      <c r="K88" t="s">
        <v>101</v>
      </c>
      <c r="L88" s="7">
        <v>4.4939081869184302E-5</v>
      </c>
      <c r="M88" s="7">
        <v>5.2122096595421403E-6</v>
      </c>
      <c r="N88" s="7">
        <v>1.1528439113356999E-4</v>
      </c>
      <c r="O88" s="7">
        <v>4.6464668822698702E-5</v>
      </c>
      <c r="P88" s="7">
        <v>5.75905719360378E-6</v>
      </c>
      <c r="Q88" s="7">
        <v>1.20871848651724E-4</v>
      </c>
      <c r="R88" s="9">
        <v>1.03718411349472</v>
      </c>
      <c r="S88" s="9"/>
      <c r="T88" s="7">
        <f t="shared" si="6"/>
        <v>4.8720876235808352E-5</v>
      </c>
      <c r="U88" s="7">
        <f t="shared" si="7"/>
        <v>5.2081530283054899E-6</v>
      </c>
      <c r="V88" s="7">
        <f t="shared" si="8"/>
        <v>1.2760292653920201E-4</v>
      </c>
      <c r="W88" s="9">
        <f t="shared" si="9"/>
        <v>9.3547320846791706</v>
      </c>
      <c r="X88" s="9">
        <f t="shared" si="10"/>
        <v>0.38181629181396859</v>
      </c>
      <c r="Y88" s="9"/>
      <c r="Z88">
        <f t="shared" si="11"/>
        <v>0</v>
      </c>
    </row>
    <row r="89" spans="1:26">
      <c r="A89">
        <v>146</v>
      </c>
      <c r="B89" t="s">
        <v>102</v>
      </c>
      <c r="C89" s="7">
        <v>1.7130458183968399E-3</v>
      </c>
      <c r="D89" s="7">
        <v>1.5948363285008199E-3</v>
      </c>
      <c r="E89" s="7">
        <v>1.82072563274819E-3</v>
      </c>
      <c r="F89" s="7">
        <v>1.33074345770102E-3</v>
      </c>
      <c r="G89" s="7">
        <v>7.16953737457384E-4</v>
      </c>
      <c r="H89" s="7">
        <v>1.79737635451528E-3</v>
      </c>
      <c r="I89" s="9">
        <v>0.77719400786151105</v>
      </c>
      <c r="J89">
        <v>146</v>
      </c>
      <c r="K89" t="s">
        <v>102</v>
      </c>
      <c r="L89" s="7">
        <v>1.7314708600131301E-3</v>
      </c>
      <c r="M89" s="7">
        <v>1.59865975990368E-3</v>
      </c>
      <c r="N89" s="7">
        <v>1.82190224930855E-3</v>
      </c>
      <c r="O89" s="7">
        <v>1.39353577238687E-3</v>
      </c>
      <c r="P89" s="7">
        <v>7.2093928529913304E-4</v>
      </c>
      <c r="Q89" s="7">
        <v>1.78183398640827E-3</v>
      </c>
      <c r="R89" s="9">
        <v>0.80512701724195801</v>
      </c>
      <c r="S89" s="9"/>
      <c r="T89" s="7">
        <f t="shared" si="6"/>
        <v>1.3621396150439451E-3</v>
      </c>
      <c r="U89" s="7">
        <f t="shared" si="7"/>
        <v>1.5948363285008199E-3</v>
      </c>
      <c r="V89" s="7">
        <f t="shared" si="8"/>
        <v>1.82190224930855E-3</v>
      </c>
      <c r="W89" s="9">
        <f t="shared" si="9"/>
        <v>0.85409367137026859</v>
      </c>
      <c r="X89" s="9">
        <f t="shared" si="10"/>
        <v>0.74764692538301958</v>
      </c>
      <c r="Y89" s="9"/>
      <c r="Z89">
        <f t="shared" si="11"/>
        <v>0</v>
      </c>
    </row>
    <row r="90" spans="1:26">
      <c r="A90">
        <v>90</v>
      </c>
      <c r="B90" t="s">
        <v>103</v>
      </c>
      <c r="C90" s="7">
        <v>1.37066335098586E-3</v>
      </c>
      <c r="D90" s="7">
        <v>3.53522599316109E-4</v>
      </c>
      <c r="E90" s="7">
        <v>3.4548016230166101E-3</v>
      </c>
      <c r="F90" s="7">
        <v>1.12559782187964E-3</v>
      </c>
      <c r="G90" s="7">
        <v>3.34677196307028E-4</v>
      </c>
      <c r="H90" s="7">
        <v>3.2864539461293601E-3</v>
      </c>
      <c r="I90" s="9">
        <v>0.82139849022656297</v>
      </c>
      <c r="J90">
        <v>90</v>
      </c>
      <c r="K90" t="s">
        <v>103</v>
      </c>
      <c r="L90" s="7">
        <v>1.3569742179438699E-3</v>
      </c>
      <c r="M90" s="7">
        <v>3.5378336652419498E-4</v>
      </c>
      <c r="N90" s="7">
        <v>3.4556734433178402E-3</v>
      </c>
      <c r="O90" s="7">
        <v>1.12026744805693E-3</v>
      </c>
      <c r="P90" s="7">
        <v>3.3351304089949198E-4</v>
      </c>
      <c r="Q90" s="7">
        <v>3.2916011698562002E-3</v>
      </c>
      <c r="R90" s="9">
        <v>0.82589516063372703</v>
      </c>
      <c r="S90" s="9"/>
      <c r="T90" s="7">
        <f t="shared" si="6"/>
        <v>1.1229326349682851E-3</v>
      </c>
      <c r="U90" s="7">
        <f t="shared" si="7"/>
        <v>3.53522599316109E-4</v>
      </c>
      <c r="V90" s="7">
        <f t="shared" si="8"/>
        <v>3.4556734433178402E-3</v>
      </c>
      <c r="W90" s="9">
        <f t="shared" si="9"/>
        <v>3.1764097603395176</v>
      </c>
      <c r="X90" s="9">
        <f t="shared" si="10"/>
        <v>0.32495334220300104</v>
      </c>
      <c r="Y90" s="9"/>
      <c r="Z90">
        <f t="shared" si="11"/>
        <v>0</v>
      </c>
    </row>
    <row r="91" spans="1:26">
      <c r="A91">
        <v>95</v>
      </c>
      <c r="B91" t="s">
        <v>105</v>
      </c>
      <c r="C91" s="7">
        <v>1.99282044741181E-3</v>
      </c>
      <c r="D91" s="7">
        <v>3.5545643657861401E-4</v>
      </c>
      <c r="E91" s="7">
        <v>5.7745085562218197E-3</v>
      </c>
      <c r="F91" s="7">
        <v>1.0357913337248901E-3</v>
      </c>
      <c r="G91" s="7">
        <v>5.1188064702053902E-6</v>
      </c>
      <c r="H91" s="7">
        <v>5.2623034086355797E-3</v>
      </c>
      <c r="I91" s="9">
        <v>0.51977268444855795</v>
      </c>
      <c r="J91">
        <v>95</v>
      </c>
      <c r="K91" t="s">
        <v>105</v>
      </c>
      <c r="L91" s="7">
        <v>2.0089009314078398E-3</v>
      </c>
      <c r="M91" s="7">
        <v>3.5573330165824499E-4</v>
      </c>
      <c r="N91" s="7">
        <v>5.8680707850550301E-3</v>
      </c>
      <c r="O91" s="7">
        <v>1.0989739475741099E-3</v>
      </c>
      <c r="P91" s="7">
        <v>4.0608156351754402E-6</v>
      </c>
      <c r="Q91" s="7">
        <v>5.4650829328408996E-3</v>
      </c>
      <c r="R91" s="9">
        <v>0.54706369091618301</v>
      </c>
      <c r="S91" s="9"/>
      <c r="T91" s="7">
        <f t="shared" si="6"/>
        <v>1.0673826406495E-3</v>
      </c>
      <c r="U91" s="7">
        <f t="shared" si="7"/>
        <v>3.5545643657861401E-4</v>
      </c>
      <c r="V91" s="7">
        <f t="shared" si="8"/>
        <v>5.8680707850550301E-3</v>
      </c>
      <c r="W91" s="9">
        <f t="shared" si="9"/>
        <v>3.0028507879148614</v>
      </c>
      <c r="X91" s="9">
        <f t="shared" si="10"/>
        <v>0.1818966879826911</v>
      </c>
      <c r="Y91" s="9"/>
      <c r="Z91">
        <f t="shared" si="11"/>
        <v>0</v>
      </c>
    </row>
    <row r="92" spans="1:26">
      <c r="A92">
        <v>20</v>
      </c>
      <c r="B92" t="s">
        <v>106</v>
      </c>
      <c r="C92" s="7">
        <v>5.7683968862686701E-4</v>
      </c>
      <c r="D92" s="7">
        <v>4.7876578000277101E-4</v>
      </c>
      <c r="E92" s="7">
        <v>6.6454015530892103E-4</v>
      </c>
      <c r="F92" s="7">
        <v>5.7379697838298304E-4</v>
      </c>
      <c r="G92" s="7">
        <v>3.87909537498453E-4</v>
      </c>
      <c r="H92" s="7">
        <v>7.0994697687328705E-4</v>
      </c>
      <c r="I92" s="9">
        <v>0.99473169238599901</v>
      </c>
      <c r="J92">
        <v>20</v>
      </c>
      <c r="K92" t="s">
        <v>106</v>
      </c>
      <c r="L92" s="7"/>
      <c r="M92" s="7"/>
      <c r="N92" s="7"/>
      <c r="O92" s="7"/>
      <c r="P92" s="7"/>
      <c r="Q92" s="7"/>
      <c r="R92" s="9"/>
      <c r="S92" s="9"/>
      <c r="T92" s="7">
        <f t="shared" si="6"/>
        <v>5.7379697838298304E-4</v>
      </c>
      <c r="U92" s="7">
        <f t="shared" si="7"/>
        <v>4.7876578000277101E-4</v>
      </c>
      <c r="V92" s="7">
        <f t="shared" si="8"/>
        <v>6.6454015530892103E-4</v>
      </c>
      <c r="W92" s="9">
        <f t="shared" si="9"/>
        <v>1.1984920442301912</v>
      </c>
      <c r="X92" s="9">
        <f t="shared" si="10"/>
        <v>0.86344967087240243</v>
      </c>
      <c r="Y92" s="9"/>
      <c r="Z92">
        <f t="shared" si="11"/>
        <v>0</v>
      </c>
    </row>
    <row r="93" spans="1:26">
      <c r="A93">
        <v>698</v>
      </c>
      <c r="B93" t="s">
        <v>108</v>
      </c>
      <c r="C93" s="7">
        <v>3.2323882576545498E-4</v>
      </c>
      <c r="D93" s="7">
        <v>1.8039905315791899E-4</v>
      </c>
      <c r="E93" s="7">
        <v>6.5705984561231095E-4</v>
      </c>
      <c r="F93" s="7">
        <v>3.0495683444202898E-4</v>
      </c>
      <c r="G93" s="7">
        <v>1.7452666014978899E-4</v>
      </c>
      <c r="H93" s="7">
        <v>6.3620507064887698E-4</v>
      </c>
      <c r="I93" s="9">
        <v>0.94343494557073904</v>
      </c>
      <c r="J93">
        <v>698</v>
      </c>
      <c r="K93" t="s">
        <v>108</v>
      </c>
      <c r="L93" s="7">
        <v>3.7451916481649598E-4</v>
      </c>
      <c r="M93" s="7">
        <v>1.8233305419516701E-4</v>
      </c>
      <c r="N93" s="7">
        <v>8.28904299886001E-4</v>
      </c>
      <c r="O93" s="7">
        <v>3.4716756273579899E-4</v>
      </c>
      <c r="P93" s="7">
        <v>1.7673183707362199E-4</v>
      </c>
      <c r="Q93" s="7">
        <v>8.0204476961869995E-4</v>
      </c>
      <c r="R93" s="9">
        <v>0.926963149504064</v>
      </c>
      <c r="S93" s="9"/>
      <c r="T93" s="7">
        <f t="shared" si="6"/>
        <v>3.2606219858891399E-4</v>
      </c>
      <c r="U93" s="7">
        <f t="shared" si="7"/>
        <v>1.8039905315791899E-4</v>
      </c>
      <c r="V93" s="7">
        <f t="shared" si="8"/>
        <v>8.28904299886001E-4</v>
      </c>
      <c r="W93" s="9">
        <f t="shared" si="9"/>
        <v>1.8074496117420493</v>
      </c>
      <c r="X93" s="9">
        <f t="shared" si="10"/>
        <v>0.39336531205563446</v>
      </c>
      <c r="Y93" s="9"/>
      <c r="Z93">
        <f t="shared" si="11"/>
        <v>0</v>
      </c>
    </row>
    <row r="94" spans="1:26">
      <c r="A94">
        <v>893</v>
      </c>
      <c r="B94" t="s">
        <v>110</v>
      </c>
      <c r="C94" s="7">
        <v>8.4299846891894504E-5</v>
      </c>
      <c r="D94" s="7">
        <v>1.19759327909194E-6</v>
      </c>
      <c r="E94" s="7">
        <v>2.68537502119814E-4</v>
      </c>
      <c r="F94" s="7">
        <v>8.2542732178452995E-5</v>
      </c>
      <c r="G94" s="7">
        <v>3.1813504697265197E-8</v>
      </c>
      <c r="H94" s="7">
        <v>2.7569990887570399E-4</v>
      </c>
      <c r="I94" s="9">
        <v>0.979214913282201</v>
      </c>
      <c r="J94">
        <v>893</v>
      </c>
      <c r="K94" t="s">
        <v>110</v>
      </c>
      <c r="L94" s="7">
        <v>8.1558583797920604E-5</v>
      </c>
      <c r="M94" s="7">
        <v>1.19795088432458E-6</v>
      </c>
      <c r="N94" s="7">
        <v>2.59151689159761E-4</v>
      </c>
      <c r="O94" s="7">
        <v>7.98629303073613E-5</v>
      </c>
      <c r="P94" s="7">
        <v>1.7829021152310801E-8</v>
      </c>
      <c r="Q94" s="7">
        <v>2.6531792230418397E-4</v>
      </c>
      <c r="R94" s="9">
        <v>0.97927291819739803</v>
      </c>
      <c r="S94" s="9"/>
      <c r="T94" s="7">
        <f t="shared" si="6"/>
        <v>8.1202831242907148E-5</v>
      </c>
      <c r="U94" s="7">
        <f t="shared" si="7"/>
        <v>1.19759327909194E-6</v>
      </c>
      <c r="V94" s="7">
        <f t="shared" si="8"/>
        <v>2.68537502119814E-4</v>
      </c>
      <c r="W94" s="9">
        <f t="shared" si="9"/>
        <v>67.805015826807391</v>
      </c>
      <c r="X94" s="9">
        <f t="shared" si="10"/>
        <v>0.30238916576604147</v>
      </c>
      <c r="Y94" s="9"/>
      <c r="Z94">
        <f t="shared" si="11"/>
        <v>0</v>
      </c>
    </row>
    <row r="95" spans="1:26">
      <c r="A95">
        <v>204</v>
      </c>
      <c r="B95" t="s">
        <v>111</v>
      </c>
      <c r="C95" s="7">
        <v>3.3008681441359998E-4</v>
      </c>
      <c r="D95" s="7">
        <v>2.24897756057727E-4</v>
      </c>
      <c r="E95" s="7">
        <v>3.9268716091346399E-4</v>
      </c>
      <c r="F95" s="7">
        <v>3.0305486295166399E-4</v>
      </c>
      <c r="G95" s="7">
        <v>1.8429071642276699E-4</v>
      </c>
      <c r="H95" s="7">
        <v>4.0237074332997698E-4</v>
      </c>
      <c r="I95" s="9">
        <v>0.91803012371085302</v>
      </c>
      <c r="J95">
        <v>204</v>
      </c>
      <c r="K95" t="s">
        <v>111</v>
      </c>
      <c r="L95" s="7">
        <v>2.7289901619559001E-4</v>
      </c>
      <c r="M95" s="7">
        <v>3.9595096690827697E-5</v>
      </c>
      <c r="N95" s="7">
        <v>3.9297284134870398E-4</v>
      </c>
      <c r="O95" s="7">
        <v>2.48558670285671E-4</v>
      </c>
      <c r="P95" s="7">
        <v>3.15595191213715E-5</v>
      </c>
      <c r="Q95" s="7">
        <v>4.0245727282253301E-4</v>
      </c>
      <c r="R95" s="9">
        <v>0.91071593537194595</v>
      </c>
      <c r="S95" s="9"/>
      <c r="T95" s="7">
        <f t="shared" si="6"/>
        <v>2.7580676661866749E-4</v>
      </c>
      <c r="U95" s="7">
        <f t="shared" si="7"/>
        <v>3.9595096690827697E-5</v>
      </c>
      <c r="V95" s="7">
        <f t="shared" si="8"/>
        <v>3.9297284134870398E-4</v>
      </c>
      <c r="W95" s="9">
        <f t="shared" si="9"/>
        <v>6.9656798358711631</v>
      </c>
      <c r="X95" s="9">
        <f t="shared" si="10"/>
        <v>0.70184689016188451</v>
      </c>
      <c r="Y95" s="9"/>
      <c r="Z95">
        <f t="shared" si="11"/>
        <v>0</v>
      </c>
    </row>
    <row r="96" spans="1:26">
      <c r="A96">
        <v>634</v>
      </c>
      <c r="B96" t="s">
        <v>112</v>
      </c>
      <c r="C96" s="7">
        <v>1.1599623406728799E-3</v>
      </c>
      <c r="D96" s="7">
        <v>9.0539048008993596E-6</v>
      </c>
      <c r="E96" s="7">
        <v>4.3892655665332403E-3</v>
      </c>
      <c r="F96" s="7">
        <v>1.0944345568452199E-3</v>
      </c>
      <c r="G96" s="7">
        <v>8.5095029621809296E-6</v>
      </c>
      <c r="H96" s="7">
        <v>4.66564423276483E-3</v>
      </c>
      <c r="I96" s="9">
        <v>0.93970826690698905</v>
      </c>
      <c r="J96">
        <v>634</v>
      </c>
      <c r="K96" t="s">
        <v>112</v>
      </c>
      <c r="L96" s="7">
        <v>1.23692428726352E-3</v>
      </c>
      <c r="M96" s="7">
        <v>9.0621468469646493E-6</v>
      </c>
      <c r="N96" s="7">
        <v>4.4783258747870302E-3</v>
      </c>
      <c r="O96" s="7">
        <v>1.1597719549789099E-3</v>
      </c>
      <c r="P96" s="7">
        <v>8.87221512417602E-6</v>
      </c>
      <c r="Q96" s="7">
        <v>4.6254957226547601E-3</v>
      </c>
      <c r="R96" s="9">
        <v>0.93392105854424001</v>
      </c>
      <c r="S96" s="9"/>
      <c r="T96" s="7">
        <f t="shared" si="6"/>
        <v>1.1271032559120649E-3</v>
      </c>
      <c r="U96" s="7">
        <f t="shared" si="7"/>
        <v>9.0539048008993596E-6</v>
      </c>
      <c r="V96" s="7">
        <f t="shared" si="8"/>
        <v>4.4783258747870302E-3</v>
      </c>
      <c r="W96" s="9">
        <f t="shared" si="9"/>
        <v>124.48808339580789</v>
      </c>
      <c r="X96" s="9">
        <f t="shared" si="10"/>
        <v>0.25167959800729445</v>
      </c>
      <c r="Y96" s="9"/>
      <c r="Z96">
        <f t="shared" si="11"/>
        <v>0</v>
      </c>
    </row>
    <row r="97" spans="1:26">
      <c r="A97">
        <v>699</v>
      </c>
      <c r="B97" t="s">
        <v>113</v>
      </c>
      <c r="C97" s="7">
        <v>3.1120099629238802E-3</v>
      </c>
      <c r="D97" s="7">
        <v>1.88103926143485E-3</v>
      </c>
      <c r="E97" s="7">
        <v>1.09984152501501E-2</v>
      </c>
      <c r="F97" s="7">
        <v>2.73696788475654E-3</v>
      </c>
      <c r="G97" s="7">
        <v>1.3914294138943099E-3</v>
      </c>
      <c r="H97" s="7">
        <v>1.29009392383904E-2</v>
      </c>
      <c r="I97" s="9">
        <v>0.88000421493153502</v>
      </c>
      <c r="J97">
        <v>699</v>
      </c>
      <c r="K97" t="s">
        <v>113</v>
      </c>
      <c r="L97" s="7">
        <v>3.1678948883021398E-3</v>
      </c>
      <c r="M97" s="7">
        <v>2.0375330970715299E-3</v>
      </c>
      <c r="N97" s="7">
        <v>1.1003344609989399E-2</v>
      </c>
      <c r="O97" s="7">
        <v>2.7814262995647602E-3</v>
      </c>
      <c r="P97" s="7">
        <v>1.4864908736686099E-3</v>
      </c>
      <c r="Q97" s="7">
        <v>1.31136869012413E-2</v>
      </c>
      <c r="R97" s="9">
        <v>0.87851543065995297</v>
      </c>
      <c r="S97" s="9"/>
      <c r="T97" s="7">
        <f t="shared" si="6"/>
        <v>2.7591970921606503E-3</v>
      </c>
      <c r="U97" s="7">
        <f t="shared" si="7"/>
        <v>1.88103926143485E-3</v>
      </c>
      <c r="V97" s="7">
        <f t="shared" si="8"/>
        <v>1.1003344609989399E-2</v>
      </c>
      <c r="W97" s="9">
        <f t="shared" si="9"/>
        <v>1.4668471566382641</v>
      </c>
      <c r="X97" s="9">
        <f t="shared" si="10"/>
        <v>0.25075985438606641</v>
      </c>
      <c r="Y97" s="9"/>
      <c r="Z97">
        <f t="shared" si="11"/>
        <v>0</v>
      </c>
    </row>
    <row r="98" spans="1:26">
      <c r="A98">
        <v>159</v>
      </c>
      <c r="B98" t="s">
        <v>114</v>
      </c>
      <c r="C98" s="7">
        <v>6.2139788026350097E-4</v>
      </c>
      <c r="D98" s="7">
        <v>3.33760030812248E-6</v>
      </c>
      <c r="E98" s="7">
        <v>2.0940211601470598E-3</v>
      </c>
      <c r="F98" s="7">
        <v>5.1592862328794298E-4</v>
      </c>
      <c r="G98" s="7">
        <v>2.52735514454834E-6</v>
      </c>
      <c r="H98" s="7">
        <v>2.0076485026152202E-3</v>
      </c>
      <c r="I98" s="9">
        <v>0.83025875273900196</v>
      </c>
      <c r="J98">
        <v>159</v>
      </c>
      <c r="K98" t="s">
        <v>114</v>
      </c>
      <c r="L98" s="7">
        <v>5.9244727518597596E-4</v>
      </c>
      <c r="M98" s="7">
        <v>3.3385969263863399E-6</v>
      </c>
      <c r="N98" s="7">
        <v>2.0046145367358E-3</v>
      </c>
      <c r="O98" s="7">
        <v>4.9626838759984796E-4</v>
      </c>
      <c r="P98" s="7">
        <v>2.18826054651933E-6</v>
      </c>
      <c r="Q98" s="7">
        <v>1.94530433646665E-3</v>
      </c>
      <c r="R98" s="9">
        <v>0.83763983399804698</v>
      </c>
      <c r="S98" s="9"/>
      <c r="T98" s="7">
        <f t="shared" si="6"/>
        <v>5.0609850544389547E-4</v>
      </c>
      <c r="U98" s="7">
        <f t="shared" si="7"/>
        <v>3.33760030812248E-6</v>
      </c>
      <c r="V98" s="7">
        <f t="shared" si="8"/>
        <v>2.0940211601470598E-3</v>
      </c>
      <c r="W98" s="9">
        <f t="shared" si="9"/>
        <v>151.63544424784465</v>
      </c>
      <c r="X98" s="9">
        <f t="shared" si="10"/>
        <v>0.24168738839695056</v>
      </c>
      <c r="Y98" s="9"/>
      <c r="Z98">
        <f t="shared" si="11"/>
        <v>0</v>
      </c>
    </row>
    <row r="99" spans="1:26">
      <c r="A99">
        <v>341</v>
      </c>
      <c r="B99" t="s">
        <v>115</v>
      </c>
      <c r="C99" s="7">
        <v>6.0175722034167701E-3</v>
      </c>
      <c r="D99" s="7">
        <v>3.5634684181461099E-3</v>
      </c>
      <c r="E99" s="7">
        <v>7.1831852349045298E-3</v>
      </c>
      <c r="F99" s="7">
        <v>4.6145340498702399E-3</v>
      </c>
      <c r="G99" s="7">
        <v>2.0212960818815399E-3</v>
      </c>
      <c r="H99" s="7">
        <v>6.4989729803752597E-3</v>
      </c>
      <c r="I99" s="9">
        <v>0.76813408927044402</v>
      </c>
      <c r="J99">
        <v>341</v>
      </c>
      <c r="K99" t="s">
        <v>115</v>
      </c>
      <c r="L99" s="7">
        <v>6.0081674432234701E-3</v>
      </c>
      <c r="M99" s="7">
        <v>3.5602985077342799E-3</v>
      </c>
      <c r="N99" s="7">
        <v>7.1597338401892304E-3</v>
      </c>
      <c r="O99" s="7">
        <v>4.5814199537045396E-3</v>
      </c>
      <c r="P99" s="7">
        <v>1.97111362465931E-3</v>
      </c>
      <c r="Q99" s="7">
        <v>6.47032528151361E-3</v>
      </c>
      <c r="R99" s="9">
        <v>0.763850869924103</v>
      </c>
      <c r="S99" s="9"/>
      <c r="T99" s="7">
        <f t="shared" si="6"/>
        <v>4.5979770017873893E-3</v>
      </c>
      <c r="U99" s="7">
        <f t="shared" si="7"/>
        <v>3.5602985077342799E-3</v>
      </c>
      <c r="V99" s="7">
        <f t="shared" si="8"/>
        <v>7.1831852349045298E-3</v>
      </c>
      <c r="W99" s="9">
        <f t="shared" si="9"/>
        <v>1.2914582841295159</v>
      </c>
      <c r="X99" s="9">
        <f t="shared" si="10"/>
        <v>0.64010280278516307</v>
      </c>
      <c r="Y99" s="9"/>
      <c r="Z99">
        <f t="shared" si="11"/>
        <v>0</v>
      </c>
    </row>
    <row r="100" spans="1:26">
      <c r="A100">
        <v>48</v>
      </c>
      <c r="B100" t="s">
        <v>116</v>
      </c>
      <c r="C100" s="7">
        <v>2.5995824064472899E-3</v>
      </c>
      <c r="D100" s="7">
        <v>6.1505759437774398E-4</v>
      </c>
      <c r="E100" s="7">
        <v>4.6518766082426898E-3</v>
      </c>
      <c r="F100" s="7">
        <v>2.1575156389151101E-3</v>
      </c>
      <c r="G100" s="7">
        <v>5.5703585872124298E-4</v>
      </c>
      <c r="H100" s="7">
        <v>4.3796971454495197E-3</v>
      </c>
      <c r="I100" s="9">
        <v>0.82994245202804295</v>
      </c>
      <c r="J100">
        <v>48</v>
      </c>
      <c r="K100" t="s">
        <v>116</v>
      </c>
      <c r="L100" s="7">
        <v>2.70414082313897E-3</v>
      </c>
      <c r="M100" s="7">
        <v>6.1524125256784802E-4</v>
      </c>
      <c r="N100" s="7">
        <v>5.0185050281700196E-3</v>
      </c>
      <c r="O100" s="7">
        <v>2.1926751731954201E-3</v>
      </c>
      <c r="P100" s="7">
        <v>5.5149876627548695E-4</v>
      </c>
      <c r="Q100" s="7">
        <v>4.7005355221056396E-3</v>
      </c>
      <c r="R100" s="9">
        <v>0.81085356451333401</v>
      </c>
      <c r="S100" s="9"/>
      <c r="T100" s="7">
        <f t="shared" si="6"/>
        <v>2.1750954060552651E-3</v>
      </c>
      <c r="U100" s="7">
        <f t="shared" si="7"/>
        <v>6.1505759437774398E-4</v>
      </c>
      <c r="V100" s="7">
        <f t="shared" si="8"/>
        <v>5.0185050281700196E-3</v>
      </c>
      <c r="W100" s="9">
        <f t="shared" si="9"/>
        <v>3.5364093150590508</v>
      </c>
      <c r="X100" s="9">
        <f t="shared" si="10"/>
        <v>0.43341500981785525</v>
      </c>
      <c r="Y100" s="9"/>
      <c r="Z100">
        <f t="shared" si="11"/>
        <v>0</v>
      </c>
    </row>
    <row r="101" spans="1:26">
      <c r="A101">
        <v>49</v>
      </c>
      <c r="B101" t="s">
        <v>117</v>
      </c>
      <c r="C101" s="7">
        <v>4.3099171159569002E-3</v>
      </c>
      <c r="D101" s="7">
        <v>1.3580857201349E-3</v>
      </c>
      <c r="E101" s="7">
        <v>6.4050857157625703E-3</v>
      </c>
      <c r="F101" s="7">
        <v>3.56503040271194E-3</v>
      </c>
      <c r="G101" s="7">
        <v>1.1911696290843601E-3</v>
      </c>
      <c r="H101" s="7">
        <v>6.3271190603582999E-3</v>
      </c>
      <c r="I101" s="9">
        <v>0.82856724883517296</v>
      </c>
      <c r="J101">
        <v>49</v>
      </c>
      <c r="K101" t="s">
        <v>117</v>
      </c>
      <c r="L101" s="7">
        <v>4.2790428077894502E-3</v>
      </c>
      <c r="M101" s="7">
        <v>1.3107748117931E-3</v>
      </c>
      <c r="N101" s="7">
        <v>6.4092249060876301E-3</v>
      </c>
      <c r="O101" s="7">
        <v>3.54744086469407E-3</v>
      </c>
      <c r="P101" s="7">
        <v>1.14053759667775E-3</v>
      </c>
      <c r="Q101" s="7">
        <v>6.3173325073371499E-3</v>
      </c>
      <c r="R101" s="9">
        <v>0.83052288365096005</v>
      </c>
      <c r="S101" s="9"/>
      <c r="T101" s="7">
        <f t="shared" si="6"/>
        <v>3.556235633703005E-3</v>
      </c>
      <c r="U101" s="7">
        <f t="shared" si="7"/>
        <v>1.3107748117931E-3</v>
      </c>
      <c r="V101" s="7">
        <f t="shared" si="8"/>
        <v>6.4092249060876301E-3</v>
      </c>
      <c r="W101" s="9">
        <f t="shared" si="9"/>
        <v>2.7130790138072483</v>
      </c>
      <c r="X101" s="9">
        <f t="shared" si="10"/>
        <v>0.55486204428950681</v>
      </c>
      <c r="Y101" s="9"/>
      <c r="Z101">
        <f t="shared" si="11"/>
        <v>0</v>
      </c>
    </row>
    <row r="102" spans="1:26">
      <c r="A102">
        <v>700</v>
      </c>
      <c r="B102" t="s">
        <v>118</v>
      </c>
      <c r="C102" s="7">
        <v>3.3278728026989098E-4</v>
      </c>
      <c r="D102" s="7">
        <v>2.8696953672965999E-4</v>
      </c>
      <c r="E102" s="7">
        <v>3.8331065952593602E-4</v>
      </c>
      <c r="F102" s="7">
        <v>3.2630124460582001E-4</v>
      </c>
      <c r="G102" s="7">
        <v>2.6691097219385399E-4</v>
      </c>
      <c r="H102" s="7">
        <v>3.9553500104138299E-4</v>
      </c>
      <c r="I102" s="9">
        <v>0.98051074987703302</v>
      </c>
      <c r="J102">
        <v>700</v>
      </c>
      <c r="K102" t="s">
        <v>118</v>
      </c>
      <c r="L102" s="7">
        <v>3.3566976333714097E-4</v>
      </c>
      <c r="M102" s="7">
        <v>2.8706445100850101E-4</v>
      </c>
      <c r="N102" s="7">
        <v>3.8355836827548502E-4</v>
      </c>
      <c r="O102" s="7">
        <v>3.2910898538525402E-4</v>
      </c>
      <c r="P102" s="7">
        <v>2.6682027110674499E-4</v>
      </c>
      <c r="Q102" s="7">
        <v>3.9568913270674502E-4</v>
      </c>
      <c r="R102" s="9">
        <v>0.98045570485874001</v>
      </c>
      <c r="S102" s="9"/>
      <c r="T102" s="7">
        <f t="shared" si="6"/>
        <v>3.2770511499553704E-4</v>
      </c>
      <c r="U102" s="7">
        <f t="shared" si="7"/>
        <v>2.8696953672965999E-4</v>
      </c>
      <c r="V102" s="7">
        <f t="shared" si="8"/>
        <v>3.8355836827548502E-4</v>
      </c>
      <c r="W102" s="9">
        <f t="shared" si="9"/>
        <v>1.1419508799787765</v>
      </c>
      <c r="X102" s="9">
        <f t="shared" si="10"/>
        <v>0.85438134610106531</v>
      </c>
      <c r="Y102" s="9"/>
      <c r="Z102">
        <f t="shared" si="11"/>
        <v>0</v>
      </c>
    </row>
    <row r="103" spans="1:26">
      <c r="A103">
        <v>160</v>
      </c>
      <c r="B103" t="s">
        <v>120</v>
      </c>
      <c r="C103" s="7">
        <v>9.3600627053283005E-4</v>
      </c>
      <c r="D103" s="7">
        <v>8.7364424703332296E-6</v>
      </c>
      <c r="E103" s="7">
        <v>3.15960082281398E-3</v>
      </c>
      <c r="F103" s="7">
        <v>7.2768432288637002E-4</v>
      </c>
      <c r="G103" s="7">
        <v>5.75714672801708E-6</v>
      </c>
      <c r="H103" s="7">
        <v>3.0590565567584298E-3</v>
      </c>
      <c r="I103" s="9">
        <v>0.777410374649388</v>
      </c>
      <c r="J103">
        <v>160</v>
      </c>
      <c r="K103" t="s">
        <v>120</v>
      </c>
      <c r="L103" s="7">
        <v>9.21069737461362E-4</v>
      </c>
      <c r="M103" s="7">
        <v>8.7426991626677299E-6</v>
      </c>
      <c r="N103" s="7">
        <v>3.1107730334802202E-3</v>
      </c>
      <c r="O103" s="7">
        <v>7.3027899846426396E-4</v>
      </c>
      <c r="P103" s="7">
        <v>5.5503912988516796E-6</v>
      </c>
      <c r="Q103" s="7">
        <v>3.02765144912085E-3</v>
      </c>
      <c r="R103" s="9">
        <v>0.79283076483755799</v>
      </c>
      <c r="S103" s="9"/>
      <c r="T103" s="7">
        <f t="shared" si="6"/>
        <v>7.2898166067531705E-4</v>
      </c>
      <c r="U103" s="7">
        <f t="shared" si="7"/>
        <v>8.7364424703332296E-6</v>
      </c>
      <c r="V103" s="7">
        <f t="shared" si="8"/>
        <v>3.15960082281398E-3</v>
      </c>
      <c r="W103" s="9">
        <f t="shared" si="9"/>
        <v>83.441476682386011</v>
      </c>
      <c r="X103" s="9">
        <f t="shared" si="10"/>
        <v>0.23071954387772214</v>
      </c>
      <c r="Y103" s="9"/>
      <c r="Z103">
        <f t="shared" si="11"/>
        <v>0</v>
      </c>
    </row>
    <row r="104" spans="1:26">
      <c r="A104">
        <v>701</v>
      </c>
      <c r="B104" t="s">
        <v>121</v>
      </c>
      <c r="C104" s="7">
        <v>5.76064994748459E-5</v>
      </c>
      <c r="D104" s="7">
        <v>8.6669078980420904E-6</v>
      </c>
      <c r="E104" s="7">
        <v>9.5521080251390097E-5</v>
      </c>
      <c r="F104" s="7">
        <v>5.7506099095920598E-5</v>
      </c>
      <c r="G104" s="7">
        <v>7.9018208111138807E-6</v>
      </c>
      <c r="H104" s="7">
        <v>9.8557916670874297E-5</v>
      </c>
      <c r="I104" s="9">
        <v>0.99820479072817303</v>
      </c>
      <c r="J104">
        <v>701</v>
      </c>
      <c r="K104" t="s">
        <v>121</v>
      </c>
      <c r="L104" s="7">
        <v>5.7368093986365203E-5</v>
      </c>
      <c r="M104" s="7">
        <v>8.6731999496251602E-6</v>
      </c>
      <c r="N104" s="7">
        <v>9.5590571965143296E-5</v>
      </c>
      <c r="O104" s="7">
        <v>5.7300224333781901E-5</v>
      </c>
      <c r="P104" s="7">
        <v>7.8922921240603897E-6</v>
      </c>
      <c r="Q104" s="7">
        <v>9.8882852647023102E-5</v>
      </c>
      <c r="R104" s="9">
        <v>0.99876372026082605</v>
      </c>
      <c r="S104" s="9"/>
      <c r="T104" s="7">
        <f t="shared" si="6"/>
        <v>5.7403161714851246E-5</v>
      </c>
      <c r="U104" s="7">
        <f t="shared" si="7"/>
        <v>8.6669078980420904E-6</v>
      </c>
      <c r="V104" s="7">
        <f t="shared" si="8"/>
        <v>9.5590571965143296E-5</v>
      </c>
      <c r="W104" s="9">
        <f t="shared" si="9"/>
        <v>6.6232573820034464</v>
      </c>
      <c r="X104" s="9">
        <f t="shared" si="10"/>
        <v>0.60051070450528399</v>
      </c>
      <c r="Y104" s="9"/>
      <c r="Z104">
        <f t="shared" si="11"/>
        <v>0</v>
      </c>
    </row>
    <row r="105" spans="1:26">
      <c r="A105">
        <v>86</v>
      </c>
      <c r="B105" t="s">
        <v>122</v>
      </c>
      <c r="C105" s="7">
        <v>9.2438457940757399E-4</v>
      </c>
      <c r="D105" s="7">
        <v>6.3799873232058999E-4</v>
      </c>
      <c r="E105" s="7">
        <v>2.1830410090749198E-3</v>
      </c>
      <c r="F105" s="7">
        <v>8.6951767476247603E-4</v>
      </c>
      <c r="G105" s="7">
        <v>5.9307490810880405E-4</v>
      </c>
      <c r="H105" s="7">
        <v>2.10069837007243E-3</v>
      </c>
      <c r="I105" s="9">
        <v>0.94061977609967196</v>
      </c>
      <c r="J105">
        <v>86</v>
      </c>
      <c r="K105" t="s">
        <v>122</v>
      </c>
      <c r="L105" s="7">
        <v>9.6308078925926499E-4</v>
      </c>
      <c r="M105" s="7">
        <v>6.3849566964300402E-4</v>
      </c>
      <c r="N105" s="7">
        <v>2.1840194222765299E-3</v>
      </c>
      <c r="O105" s="7">
        <v>9.0022260608443405E-4</v>
      </c>
      <c r="P105" s="7">
        <v>5.8791183756321799E-4</v>
      </c>
      <c r="Q105" s="7">
        <v>2.1012889181473101E-3</v>
      </c>
      <c r="R105" s="9">
        <v>0.93469272035868001</v>
      </c>
      <c r="S105" s="9"/>
      <c r="T105" s="7">
        <f t="shared" si="6"/>
        <v>8.8487014042345504E-4</v>
      </c>
      <c r="U105" s="7">
        <f t="shared" si="7"/>
        <v>6.3799873232058999E-4</v>
      </c>
      <c r="V105" s="7">
        <f t="shared" si="8"/>
        <v>2.1840194222765299E-3</v>
      </c>
      <c r="W105" s="9">
        <f t="shared" si="9"/>
        <v>1.3869465495721609</v>
      </c>
      <c r="X105" s="9">
        <f t="shared" si="10"/>
        <v>0.40515671765460021</v>
      </c>
      <c r="Y105" s="9"/>
      <c r="Z105">
        <f t="shared" si="11"/>
        <v>0</v>
      </c>
    </row>
    <row r="106" spans="1:26">
      <c r="A106">
        <v>131</v>
      </c>
      <c r="B106" t="s">
        <v>123</v>
      </c>
      <c r="C106" s="7">
        <v>5.5349479114099599E-5</v>
      </c>
      <c r="D106" s="7">
        <v>9.1142676045798694E-6</v>
      </c>
      <c r="E106" s="7">
        <v>9.5521080251390097E-5</v>
      </c>
      <c r="F106" s="7">
        <v>5.4970865103470201E-5</v>
      </c>
      <c r="G106" s="7">
        <v>7.7669259712483996E-6</v>
      </c>
      <c r="H106" s="7">
        <v>9.8279352960847397E-5</v>
      </c>
      <c r="I106" s="9">
        <v>0.993159574097364</v>
      </c>
      <c r="J106">
        <v>131</v>
      </c>
      <c r="K106" t="s">
        <v>123</v>
      </c>
      <c r="L106" s="7">
        <v>7.6851660045823499E-5</v>
      </c>
      <c r="M106" s="7">
        <v>9.1213667091857796E-6</v>
      </c>
      <c r="N106" s="7">
        <v>1.2957584457988001E-4</v>
      </c>
      <c r="O106" s="7">
        <v>7.64939672000897E-5</v>
      </c>
      <c r="P106" s="7">
        <v>7.5695084480196802E-6</v>
      </c>
      <c r="Q106" s="7">
        <v>1.3493585733269801E-4</v>
      </c>
      <c r="R106" s="9">
        <v>0.99534567183688005</v>
      </c>
      <c r="S106" s="9"/>
      <c r="T106" s="7">
        <f t="shared" si="6"/>
        <v>6.5732416151779947E-5</v>
      </c>
      <c r="U106" s="7">
        <f t="shared" si="7"/>
        <v>9.1142676045798694E-6</v>
      </c>
      <c r="V106" s="7">
        <f t="shared" si="8"/>
        <v>1.2957584457988001E-4</v>
      </c>
      <c r="W106" s="9">
        <f t="shared" si="9"/>
        <v>7.2120349109290762</v>
      </c>
      <c r="X106" s="9">
        <f t="shared" si="10"/>
        <v>0.50728911985796621</v>
      </c>
      <c r="Y106" s="9"/>
      <c r="Z106">
        <f t="shared" si="11"/>
        <v>0</v>
      </c>
    </row>
    <row r="107" spans="1:26">
      <c r="A107">
        <v>133</v>
      </c>
      <c r="B107" t="s">
        <v>125</v>
      </c>
      <c r="C107" s="7">
        <v>9.5189475849309296E-5</v>
      </c>
      <c r="D107" s="7">
        <v>9.1142676045798694E-6</v>
      </c>
      <c r="E107" s="7">
        <v>1.9235665045461801E-4</v>
      </c>
      <c r="F107" s="7">
        <v>9.5678078933278995E-5</v>
      </c>
      <c r="G107" s="7">
        <v>8.4333480690077292E-6</v>
      </c>
      <c r="H107" s="7">
        <v>2.02491216027879E-4</v>
      </c>
      <c r="I107" s="9">
        <v>1.00513295277245</v>
      </c>
      <c r="J107">
        <v>133</v>
      </c>
      <c r="K107" t="s">
        <v>125</v>
      </c>
      <c r="L107" s="7">
        <v>1.18942763251888E-4</v>
      </c>
      <c r="M107" s="7">
        <v>9.1213667091857796E-6</v>
      </c>
      <c r="N107" s="7">
        <v>2.73443142606071E-4</v>
      </c>
      <c r="O107" s="7">
        <v>1.1989512267539501E-4</v>
      </c>
      <c r="P107" s="7">
        <v>9.0400402246035398E-6</v>
      </c>
      <c r="Q107" s="7">
        <v>2.8719245211251401E-4</v>
      </c>
      <c r="R107" s="9">
        <v>1.00800687151929</v>
      </c>
      <c r="S107" s="9"/>
      <c r="T107" s="7">
        <f t="shared" si="6"/>
        <v>1.07786600804337E-4</v>
      </c>
      <c r="U107" s="7">
        <f t="shared" si="7"/>
        <v>9.1142676045798694E-6</v>
      </c>
      <c r="V107" s="7">
        <f t="shared" si="8"/>
        <v>2.73443142606071E-4</v>
      </c>
      <c r="W107" s="9">
        <f t="shared" si="9"/>
        <v>11.826139573757393</v>
      </c>
      <c r="X107" s="9">
        <f t="shared" si="10"/>
        <v>0.39418286294206711</v>
      </c>
      <c r="Y107" s="9"/>
      <c r="Z107">
        <f t="shared" si="11"/>
        <v>0</v>
      </c>
    </row>
    <row r="108" spans="1:26">
      <c r="A108">
        <v>132</v>
      </c>
      <c r="B108" t="s">
        <v>127</v>
      </c>
      <c r="C108" s="7">
        <v>1.35838320703146E-3</v>
      </c>
      <c r="D108" s="7">
        <v>2.7124297194851E-4</v>
      </c>
      <c r="E108" s="7">
        <v>1.9064258129215101E-3</v>
      </c>
      <c r="F108" s="7">
        <v>1.33221616256531E-3</v>
      </c>
      <c r="G108" s="7">
        <v>2.6187875245610399E-4</v>
      </c>
      <c r="H108" s="7">
        <v>2.0260984224349E-3</v>
      </c>
      <c r="I108" s="9">
        <v>0.98073662547453599</v>
      </c>
      <c r="J108">
        <v>132</v>
      </c>
      <c r="K108" t="s">
        <v>127</v>
      </c>
      <c r="L108" s="7">
        <v>1.33020359841872E-3</v>
      </c>
      <c r="M108" s="7">
        <v>2.71323965978601E-4</v>
      </c>
      <c r="N108" s="7">
        <v>1.8169201148075899E-3</v>
      </c>
      <c r="O108" s="7">
        <v>1.3048016870030399E-3</v>
      </c>
      <c r="P108" s="7">
        <v>2.6164917722327401E-4</v>
      </c>
      <c r="Q108" s="7">
        <v>1.92083777154657E-3</v>
      </c>
      <c r="R108" s="9">
        <v>0.98090374176864403</v>
      </c>
      <c r="S108" s="9"/>
      <c r="T108" s="7">
        <f t="shared" si="6"/>
        <v>1.3185089247841749E-3</v>
      </c>
      <c r="U108" s="7">
        <f t="shared" si="7"/>
        <v>2.7124297194851E-4</v>
      </c>
      <c r="V108" s="7">
        <f t="shared" si="8"/>
        <v>1.9064258129215101E-3</v>
      </c>
      <c r="W108" s="9">
        <f t="shared" si="9"/>
        <v>4.8609883430803409</v>
      </c>
      <c r="X108" s="9">
        <f t="shared" si="10"/>
        <v>0.69161302571938033</v>
      </c>
      <c r="Y108" s="9"/>
      <c r="Z108">
        <f t="shared" si="11"/>
        <v>0</v>
      </c>
    </row>
    <row r="109" spans="1:26">
      <c r="A109">
        <v>383</v>
      </c>
      <c r="B109" t="s">
        <v>129</v>
      </c>
      <c r="C109" s="7">
        <v>3.5535219400192002E-4</v>
      </c>
      <c r="D109" s="7">
        <v>1.8107809601798701E-4</v>
      </c>
      <c r="E109" s="7">
        <v>6.0427895587476105E-4</v>
      </c>
      <c r="F109" s="7">
        <v>3.46627872775999E-4</v>
      </c>
      <c r="G109" s="7">
        <v>1.5630636979529699E-4</v>
      </c>
      <c r="H109" s="7">
        <v>6.3526850075273803E-4</v>
      </c>
      <c r="I109" s="9">
        <v>0.97542948255722595</v>
      </c>
      <c r="J109">
        <v>383</v>
      </c>
      <c r="K109" t="s">
        <v>129</v>
      </c>
      <c r="L109" s="7">
        <v>3.5252536492263401E-4</v>
      </c>
      <c r="M109" s="7">
        <v>1.8124293693929299E-4</v>
      </c>
      <c r="N109" s="7">
        <v>6.0454978656709598E-4</v>
      </c>
      <c r="O109" s="7">
        <v>3.4375978234636999E-4</v>
      </c>
      <c r="P109" s="7">
        <v>1.57353939703569E-4</v>
      </c>
      <c r="Q109" s="7">
        <v>6.33950399759684E-4</v>
      </c>
      <c r="R109" s="9">
        <v>0.97511558691620503</v>
      </c>
      <c r="S109" s="9"/>
      <c r="T109" s="7">
        <f t="shared" si="6"/>
        <v>3.451938275611845E-4</v>
      </c>
      <c r="U109" s="7">
        <f t="shared" si="7"/>
        <v>1.8107809601798701E-4</v>
      </c>
      <c r="V109" s="7">
        <f t="shared" si="8"/>
        <v>6.0454978656709598E-4</v>
      </c>
      <c r="W109" s="9">
        <f t="shared" si="9"/>
        <v>1.9063256967695055</v>
      </c>
      <c r="X109" s="9">
        <f t="shared" si="10"/>
        <v>0.57099321715313045</v>
      </c>
      <c r="Y109" s="9"/>
      <c r="Z109">
        <f t="shared" si="11"/>
        <v>0</v>
      </c>
    </row>
    <row r="110" spans="1:26">
      <c r="A110">
        <v>134</v>
      </c>
      <c r="B110" t="s">
        <v>130</v>
      </c>
      <c r="C110" s="7">
        <v>1.21781443498906E-3</v>
      </c>
      <c r="D110" s="7">
        <v>2.5842470039789999E-4</v>
      </c>
      <c r="E110" s="7">
        <v>1.5997978849691E-3</v>
      </c>
      <c r="F110" s="7">
        <v>1.2092807446665501E-3</v>
      </c>
      <c r="G110" s="7">
        <v>2.52280886614439E-4</v>
      </c>
      <c r="H110" s="7">
        <v>1.70086762901818E-3</v>
      </c>
      <c r="I110" s="9">
        <v>0.99299261851614296</v>
      </c>
      <c r="J110">
        <v>134</v>
      </c>
      <c r="K110" t="s">
        <v>130</v>
      </c>
      <c r="L110" s="7">
        <v>1.207313968726E-3</v>
      </c>
      <c r="M110" s="7">
        <v>2.5850186685058199E-4</v>
      </c>
      <c r="N110" s="7">
        <v>1.5225161738135901E-3</v>
      </c>
      <c r="O110" s="7">
        <v>1.20033298615032E-3</v>
      </c>
      <c r="P110" s="7">
        <v>2.5794362398089501E-4</v>
      </c>
      <c r="Q110" s="7">
        <v>1.60219450795613E-3</v>
      </c>
      <c r="R110" s="9">
        <v>0.99421775713980498</v>
      </c>
      <c r="S110" s="9"/>
      <c r="T110" s="7">
        <f t="shared" si="6"/>
        <v>1.2048068654084351E-3</v>
      </c>
      <c r="U110" s="7">
        <f t="shared" si="7"/>
        <v>2.5842470039789999E-4</v>
      </c>
      <c r="V110" s="7">
        <f t="shared" si="8"/>
        <v>1.5997978849691E-3</v>
      </c>
      <c r="W110" s="9">
        <f t="shared" si="9"/>
        <v>4.6621196176425004</v>
      </c>
      <c r="X110" s="9">
        <f t="shared" si="10"/>
        <v>0.75309942382609529</v>
      </c>
      <c r="Y110" s="9"/>
      <c r="Z110">
        <f t="shared" si="11"/>
        <v>0</v>
      </c>
    </row>
    <row r="111" spans="1:26">
      <c r="A111">
        <v>381</v>
      </c>
      <c r="B111" t="s">
        <v>132</v>
      </c>
      <c r="C111" s="7">
        <v>9.6138123027490296E-4</v>
      </c>
      <c r="D111" s="7">
        <v>4.9567465435123095E-4</v>
      </c>
      <c r="E111" s="7">
        <v>1.3200058079939599E-3</v>
      </c>
      <c r="F111" s="7">
        <v>9.3799935090625199E-4</v>
      </c>
      <c r="G111" s="7">
        <v>4.5361817780002398E-4</v>
      </c>
      <c r="H111" s="7">
        <v>1.3462071968593399E-3</v>
      </c>
      <c r="I111" s="9">
        <v>0.97567886845266905</v>
      </c>
      <c r="J111">
        <v>381</v>
      </c>
      <c r="K111" t="s">
        <v>132</v>
      </c>
      <c r="L111" s="7">
        <v>9.3171258633708502E-4</v>
      </c>
      <c r="M111" s="7">
        <v>3.9775074403058702E-4</v>
      </c>
      <c r="N111" s="7">
        <v>1.32096611398631E-3</v>
      </c>
      <c r="O111" s="7">
        <v>9.3715458030386805E-4</v>
      </c>
      <c r="P111" s="7">
        <v>3.9683330988711502E-4</v>
      </c>
      <c r="Q111" s="7">
        <v>1.35101306962751E-3</v>
      </c>
      <c r="R111" s="9">
        <v>1.0058408505440199</v>
      </c>
      <c r="S111" s="9"/>
      <c r="T111" s="7">
        <f t="shared" si="6"/>
        <v>9.3757696560505996E-4</v>
      </c>
      <c r="U111" s="7">
        <f t="shared" si="7"/>
        <v>3.9775074403058702E-4</v>
      </c>
      <c r="V111" s="7">
        <f t="shared" si="8"/>
        <v>1.32096611398631E-3</v>
      </c>
      <c r="W111" s="9">
        <f t="shared" si="9"/>
        <v>2.3571972640558037</v>
      </c>
      <c r="X111" s="9">
        <f t="shared" si="10"/>
        <v>0.70976609897714349</v>
      </c>
      <c r="Y111" s="9"/>
      <c r="Z111">
        <f t="shared" si="11"/>
        <v>0</v>
      </c>
    </row>
    <row r="112" spans="1:26">
      <c r="A112">
        <v>717</v>
      </c>
      <c r="B112" t="s">
        <v>134</v>
      </c>
      <c r="C112" s="7">
        <v>1.1050680112208301E-3</v>
      </c>
      <c r="D112" s="7">
        <v>2.25797347081958E-4</v>
      </c>
      <c r="E112" s="7">
        <v>1.7248979678667099E-3</v>
      </c>
      <c r="F112" s="7">
        <v>1.03998880884081E-3</v>
      </c>
      <c r="G112" s="7">
        <v>2.1444903962121499E-4</v>
      </c>
      <c r="H112" s="7">
        <v>1.7350571054081201E-3</v>
      </c>
      <c r="I112" s="9">
        <v>0.94289873799566704</v>
      </c>
      <c r="J112">
        <v>717</v>
      </c>
      <c r="K112" t="s">
        <v>134</v>
      </c>
      <c r="L112" s="7"/>
      <c r="M112" s="7"/>
      <c r="N112" s="7"/>
      <c r="O112" s="7"/>
      <c r="P112" s="7"/>
      <c r="Q112" s="7"/>
      <c r="R112" s="9"/>
      <c r="S112" s="9"/>
      <c r="T112" s="7">
        <f t="shared" si="6"/>
        <v>1.03998880884081E-3</v>
      </c>
      <c r="U112" s="7">
        <f t="shared" si="7"/>
        <v>2.25797347081958E-4</v>
      </c>
      <c r="V112" s="7">
        <f t="shared" si="8"/>
        <v>1.7248979678667099E-3</v>
      </c>
      <c r="W112" s="9">
        <f t="shared" si="9"/>
        <v>4.6058504330581158</v>
      </c>
      <c r="X112" s="9">
        <f t="shared" si="10"/>
        <v>0.60292772570601949</v>
      </c>
      <c r="Y112" s="9"/>
      <c r="Z112">
        <f t="shared" si="11"/>
        <v>0</v>
      </c>
    </row>
    <row r="113" spans="1:26">
      <c r="A113">
        <v>135</v>
      </c>
      <c r="B113" t="s">
        <v>412</v>
      </c>
      <c r="C113" s="7"/>
      <c r="D113" s="7"/>
      <c r="E113" s="7"/>
      <c r="F113" s="7"/>
      <c r="G113" s="7"/>
      <c r="H113" s="7"/>
      <c r="I113" s="9"/>
      <c r="J113">
        <v>135</v>
      </c>
      <c r="K113" t="s">
        <v>412</v>
      </c>
      <c r="L113" s="7">
        <v>1.04061903837954E-3</v>
      </c>
      <c r="M113" s="7">
        <v>4.4904439201643202E-4</v>
      </c>
      <c r="N113" s="7">
        <v>1.43834388103306E-3</v>
      </c>
      <c r="O113" s="7">
        <v>1.0139374062853701E-3</v>
      </c>
      <c r="P113" s="7">
        <v>4.1670992033861199E-4</v>
      </c>
      <c r="Q113" s="7">
        <v>1.4696728996524599E-3</v>
      </c>
      <c r="R113" s="9">
        <v>0.97435984629329697</v>
      </c>
      <c r="S113" s="9"/>
      <c r="T113" s="7">
        <f t="shared" si="6"/>
        <v>1.0139374062853701E-3</v>
      </c>
      <c r="U113" s="7">
        <f t="shared" si="7"/>
        <v>4.4904439201643202E-4</v>
      </c>
      <c r="V113" s="7">
        <f t="shared" si="8"/>
        <v>1.43834388103306E-3</v>
      </c>
      <c r="W113" s="9">
        <f t="shared" si="9"/>
        <v>2.2579892418482017</v>
      </c>
      <c r="X113" s="9">
        <f t="shared" si="10"/>
        <v>0.70493393106878655</v>
      </c>
      <c r="Y113" s="9"/>
      <c r="Z113">
        <f t="shared" si="11"/>
        <v>0</v>
      </c>
    </row>
    <row r="114" spans="1:26">
      <c r="A114">
        <v>645</v>
      </c>
      <c r="B114" t="s">
        <v>136</v>
      </c>
      <c r="C114" s="7">
        <v>3.1448269787667901E-4</v>
      </c>
      <c r="D114" s="7">
        <v>1.2324397031963401E-4</v>
      </c>
      <c r="E114" s="7">
        <v>4.4105903595276799E-4</v>
      </c>
      <c r="F114" s="7">
        <v>3.0724781372009897E-4</v>
      </c>
      <c r="G114" s="7">
        <v>1.14782755057697E-4</v>
      </c>
      <c r="H114" s="7">
        <v>4.5246643518556798E-4</v>
      </c>
      <c r="I114" s="9">
        <v>0.97711887320997903</v>
      </c>
      <c r="J114">
        <v>645</v>
      </c>
      <c r="K114" t="s">
        <v>136</v>
      </c>
      <c r="L114" s="7"/>
      <c r="M114" s="7"/>
      <c r="N114" s="7"/>
      <c r="O114" s="7"/>
      <c r="P114" s="7"/>
      <c r="Q114" s="7"/>
      <c r="R114" s="9"/>
      <c r="S114" s="9"/>
      <c r="T114" s="7">
        <f t="shared" si="6"/>
        <v>3.0724781372009897E-4</v>
      </c>
      <c r="U114" s="7">
        <f t="shared" si="7"/>
        <v>1.2324397031963401E-4</v>
      </c>
      <c r="V114" s="7">
        <f t="shared" si="8"/>
        <v>4.4105903595276799E-4</v>
      </c>
      <c r="W114" s="9">
        <f t="shared" si="9"/>
        <v>2.4930048336097079</v>
      </c>
      <c r="X114" s="9">
        <f t="shared" si="10"/>
        <v>0.69661380603253631</v>
      </c>
      <c r="Y114" s="9"/>
      <c r="Z114">
        <f t="shared" si="11"/>
        <v>0</v>
      </c>
    </row>
    <row r="115" spans="1:26">
      <c r="A115">
        <v>382</v>
      </c>
      <c r="B115" t="s">
        <v>413</v>
      </c>
      <c r="C115" s="7"/>
      <c r="D115" s="7"/>
      <c r="E115" s="7"/>
      <c r="F115" s="7"/>
      <c r="G115" s="7"/>
      <c r="H115" s="7"/>
      <c r="I115" s="9"/>
      <c r="J115">
        <v>382</v>
      </c>
      <c r="K115" t="s">
        <v>413</v>
      </c>
      <c r="L115" s="7">
        <v>2.9284376657330401E-4</v>
      </c>
      <c r="M115" s="7">
        <v>6.6591753525483004E-5</v>
      </c>
      <c r="N115" s="7">
        <v>4.32279684540771E-4</v>
      </c>
      <c r="O115" s="7">
        <v>2.8752354815002399E-4</v>
      </c>
      <c r="P115" s="7">
        <v>6.1451787580702103E-5</v>
      </c>
      <c r="Q115" s="7">
        <v>4.7728675354855602E-4</v>
      </c>
      <c r="R115" s="9">
        <v>0.98165342039028602</v>
      </c>
      <c r="S115" s="9"/>
      <c r="T115" s="7">
        <f t="shared" si="6"/>
        <v>2.8752354815002399E-4</v>
      </c>
      <c r="U115" s="7">
        <f t="shared" si="7"/>
        <v>6.6591753525483004E-5</v>
      </c>
      <c r="V115" s="7">
        <f t="shared" si="8"/>
        <v>4.32279684540771E-4</v>
      </c>
      <c r="W115" s="9">
        <f t="shared" si="9"/>
        <v>4.3177050149309535</v>
      </c>
      <c r="X115" s="9">
        <f t="shared" si="10"/>
        <v>0.6651331497464944</v>
      </c>
      <c r="Y115" s="9"/>
      <c r="Z115">
        <f t="shared" si="11"/>
        <v>0</v>
      </c>
    </row>
    <row r="116" spans="1:26">
      <c r="A116">
        <v>136</v>
      </c>
      <c r="B116" t="s">
        <v>137</v>
      </c>
      <c r="C116" s="7">
        <v>5.5867232396947003E-4</v>
      </c>
      <c r="D116" s="7">
        <v>5.7573825550778203E-5</v>
      </c>
      <c r="E116" s="7">
        <v>8.6244898393335703E-4</v>
      </c>
      <c r="F116" s="7">
        <v>5.4690214376685599E-4</v>
      </c>
      <c r="G116" s="7">
        <v>5.2675023519640797E-5</v>
      </c>
      <c r="H116" s="7">
        <v>8.8938080422672498E-4</v>
      </c>
      <c r="I116" s="9">
        <v>0.97893187169361795</v>
      </c>
      <c r="J116">
        <v>136</v>
      </c>
      <c r="K116" t="s">
        <v>137</v>
      </c>
      <c r="L116" s="7">
        <v>5.5748858569744505E-4</v>
      </c>
      <c r="M116" s="7">
        <v>4.4094539496603602E-5</v>
      </c>
      <c r="N116" s="7">
        <v>8.6300632861984101E-4</v>
      </c>
      <c r="O116" s="7">
        <v>5.4565994466637799E-4</v>
      </c>
      <c r="P116" s="7">
        <v>3.98087994894475E-5</v>
      </c>
      <c r="Q116" s="7">
        <v>8.9228045076380602E-4</v>
      </c>
      <c r="R116" s="9">
        <v>0.97878227225716496</v>
      </c>
      <c r="S116" s="9"/>
      <c r="T116" s="7">
        <f t="shared" si="6"/>
        <v>5.4628104421661694E-4</v>
      </c>
      <c r="U116" s="7">
        <f t="shared" si="7"/>
        <v>4.4094539496603602E-5</v>
      </c>
      <c r="V116" s="7">
        <f t="shared" si="8"/>
        <v>8.6300632861984101E-4</v>
      </c>
      <c r="W116" s="9">
        <f t="shared" si="9"/>
        <v>12.38885926586657</v>
      </c>
      <c r="X116" s="9">
        <f t="shared" si="10"/>
        <v>0.63299772678406019</v>
      </c>
      <c r="Y116" s="9"/>
      <c r="Z116">
        <f t="shared" si="11"/>
        <v>0</v>
      </c>
    </row>
    <row r="117" spans="1:26">
      <c r="A117">
        <v>137</v>
      </c>
      <c r="B117" t="s">
        <v>139</v>
      </c>
      <c r="C117" s="7">
        <v>3.4374278169051702E-4</v>
      </c>
      <c r="D117" s="7">
        <v>8.8159920374629097E-5</v>
      </c>
      <c r="E117" s="7">
        <v>5.0445637691561604E-4</v>
      </c>
      <c r="F117" s="7">
        <v>3.3243342398819197E-4</v>
      </c>
      <c r="G117" s="7">
        <v>7.84547707553547E-5</v>
      </c>
      <c r="H117" s="7">
        <v>5.2165196039341696E-4</v>
      </c>
      <c r="I117" s="9">
        <v>0.96709935944921999</v>
      </c>
      <c r="J117">
        <v>137</v>
      </c>
      <c r="K117" t="s">
        <v>139</v>
      </c>
      <c r="L117" s="7">
        <v>3.3145935420707799E-4</v>
      </c>
      <c r="M117" s="7">
        <v>4.7694093741224297E-5</v>
      </c>
      <c r="N117" s="7">
        <v>5.0482336960511805E-4</v>
      </c>
      <c r="O117" s="7">
        <v>3.1987189737734198E-4</v>
      </c>
      <c r="P117" s="7">
        <v>4.1246209544386201E-5</v>
      </c>
      <c r="Q117" s="7">
        <v>5.27521663471614E-4</v>
      </c>
      <c r="R117" s="9">
        <v>0.965041092723252</v>
      </c>
      <c r="S117" s="9"/>
      <c r="T117" s="7">
        <f t="shared" si="6"/>
        <v>3.2615266068276698E-4</v>
      </c>
      <c r="U117" s="7">
        <f t="shared" si="7"/>
        <v>4.7694093741224297E-5</v>
      </c>
      <c r="V117" s="7">
        <f t="shared" si="8"/>
        <v>5.0482336960511805E-4</v>
      </c>
      <c r="W117" s="9">
        <f t="shared" si="9"/>
        <v>6.8384287256276677</v>
      </c>
      <c r="X117" s="9">
        <f t="shared" si="10"/>
        <v>0.64607282530895804</v>
      </c>
      <c r="Y117" s="9"/>
      <c r="Z117">
        <f t="shared" si="11"/>
        <v>0</v>
      </c>
    </row>
    <row r="118" spans="1:26">
      <c r="A118">
        <v>151</v>
      </c>
      <c r="B118" t="s">
        <v>141</v>
      </c>
      <c r="C118" s="7">
        <v>1.74122593367734E-3</v>
      </c>
      <c r="D118" s="7">
        <v>1.54942549277857E-3</v>
      </c>
      <c r="E118" s="7">
        <v>2.0949734207928701E-3</v>
      </c>
      <c r="F118" s="7">
        <v>1.69123670659345E-3</v>
      </c>
      <c r="G118" s="7">
        <v>1.3873537927018499E-3</v>
      </c>
      <c r="H118" s="7">
        <v>2.16246034711146E-3</v>
      </c>
      <c r="I118" s="9">
        <v>0.97129078649872802</v>
      </c>
      <c r="J118">
        <v>151</v>
      </c>
      <c r="K118" t="s">
        <v>141</v>
      </c>
      <c r="L118" s="7">
        <v>1.63333784249502E-3</v>
      </c>
      <c r="M118" s="7">
        <v>1.5506323405615799E-3</v>
      </c>
      <c r="N118" s="7">
        <v>1.71687994068341E-3</v>
      </c>
      <c r="O118" s="7">
        <v>1.5890410139081199E-3</v>
      </c>
      <c r="P118" s="7">
        <v>1.3870317671731301E-3</v>
      </c>
      <c r="Q118" s="7">
        <v>1.77410868390076E-3</v>
      </c>
      <c r="R118" s="9">
        <v>0.97287956757357796</v>
      </c>
      <c r="S118" s="9"/>
      <c r="T118" s="7">
        <f t="shared" si="6"/>
        <v>1.6401388602507849E-3</v>
      </c>
      <c r="U118" s="7">
        <f t="shared" si="7"/>
        <v>1.54942549277857E-3</v>
      </c>
      <c r="V118" s="7">
        <f t="shared" si="8"/>
        <v>2.0949734207928701E-3</v>
      </c>
      <c r="W118" s="9">
        <f t="shared" si="9"/>
        <v>1.0585464534403262</v>
      </c>
      <c r="X118" s="9">
        <f t="shared" si="10"/>
        <v>0.7828924433943667</v>
      </c>
      <c r="Y118" s="9"/>
      <c r="Z118">
        <f t="shared" si="11"/>
        <v>0</v>
      </c>
    </row>
    <row r="119" spans="1:26">
      <c r="A119">
        <v>138</v>
      </c>
      <c r="B119" t="s">
        <v>143</v>
      </c>
      <c r="C119" s="7">
        <v>1.0939473330425201E-3</v>
      </c>
      <c r="D119" s="7">
        <v>9.1055120582644899E-4</v>
      </c>
      <c r="E119" s="7">
        <v>1.47029043713827E-3</v>
      </c>
      <c r="F119" s="7">
        <v>1.1185134631336001E-3</v>
      </c>
      <c r="G119" s="7">
        <v>8.9560007627927996E-4</v>
      </c>
      <c r="H119" s="7">
        <v>1.59065691080498E-3</v>
      </c>
      <c r="I119" s="9">
        <v>1.0224564102393801</v>
      </c>
      <c r="J119">
        <v>138</v>
      </c>
      <c r="K119" t="s">
        <v>143</v>
      </c>
      <c r="L119" s="7">
        <v>1.0779476021448801E-3</v>
      </c>
      <c r="M119" s="7">
        <v>9.1213667091857799E-4</v>
      </c>
      <c r="N119" s="7">
        <v>1.3957986199229699E-3</v>
      </c>
      <c r="O119" s="7">
        <v>1.0998733907297E-3</v>
      </c>
      <c r="P119" s="7">
        <v>9.0394955274823805E-4</v>
      </c>
      <c r="Q119" s="7">
        <v>1.4848560632982101E-3</v>
      </c>
      <c r="R119" s="9">
        <v>1.0203403101794399</v>
      </c>
      <c r="S119" s="9"/>
      <c r="T119" s="7">
        <f t="shared" si="6"/>
        <v>1.10919342693165E-3</v>
      </c>
      <c r="U119" s="7">
        <f t="shared" si="7"/>
        <v>9.1055120582644899E-4</v>
      </c>
      <c r="V119" s="7">
        <f t="shared" si="8"/>
        <v>1.47029043713827E-3</v>
      </c>
      <c r="W119" s="9">
        <f t="shared" si="9"/>
        <v>1.2181560134500138</v>
      </c>
      <c r="X119" s="9">
        <f t="shared" si="10"/>
        <v>0.75440429925569774</v>
      </c>
      <c r="Y119" s="9"/>
      <c r="Z119">
        <f t="shared" si="11"/>
        <v>0</v>
      </c>
    </row>
    <row r="120" spans="1:26">
      <c r="A120">
        <v>139</v>
      </c>
      <c r="B120" t="s">
        <v>145</v>
      </c>
      <c r="C120" s="7">
        <v>1.5753753671306301E-3</v>
      </c>
      <c r="D120" s="7">
        <v>8.4176869105401599E-4</v>
      </c>
      <c r="E120" s="7">
        <v>2.7889823299609398E-3</v>
      </c>
      <c r="F120" s="7">
        <v>1.51315466931404E-3</v>
      </c>
      <c r="G120" s="7">
        <v>8.2949371279386304E-4</v>
      </c>
      <c r="H120" s="7">
        <v>2.8327493040888E-3</v>
      </c>
      <c r="I120" s="9">
        <v>0.960504208003503</v>
      </c>
      <c r="J120">
        <v>139</v>
      </c>
      <c r="K120" t="s">
        <v>145</v>
      </c>
      <c r="L120" s="7">
        <v>1.5808136190741801E-3</v>
      </c>
      <c r="M120" s="7">
        <v>8.6604218772387098E-4</v>
      </c>
      <c r="N120" s="7">
        <v>2.7902323189072501E-3</v>
      </c>
      <c r="O120" s="7">
        <v>1.5221034063661099E-3</v>
      </c>
      <c r="P120" s="7">
        <v>8.5265661956989097E-4</v>
      </c>
      <c r="Q120" s="7">
        <v>2.85559001951386E-3</v>
      </c>
      <c r="R120" s="9">
        <v>0.96286076233170903</v>
      </c>
      <c r="S120" s="9"/>
      <c r="T120" s="7">
        <f t="shared" si="6"/>
        <v>1.517629037840075E-3</v>
      </c>
      <c r="U120" s="7">
        <f t="shared" si="7"/>
        <v>8.4176869105401599E-4</v>
      </c>
      <c r="V120" s="7">
        <f t="shared" si="8"/>
        <v>2.7902323189072501E-3</v>
      </c>
      <c r="W120" s="9">
        <f t="shared" si="9"/>
        <v>1.802905066402249</v>
      </c>
      <c r="X120" s="9">
        <f t="shared" si="10"/>
        <v>0.54390776981410283</v>
      </c>
      <c r="Y120" s="9"/>
      <c r="Z120">
        <f t="shared" si="11"/>
        <v>0</v>
      </c>
    </row>
    <row r="121" spans="1:26">
      <c r="A121">
        <v>140</v>
      </c>
      <c r="B121" t="s">
        <v>146</v>
      </c>
      <c r="C121" s="7">
        <v>8.4227370783223395E-4</v>
      </c>
      <c r="D121" s="7">
        <v>1.1874601519848E-4</v>
      </c>
      <c r="E121" s="7">
        <v>2.7138395571453498E-3</v>
      </c>
      <c r="F121" s="7">
        <v>8.31362075669829E-4</v>
      </c>
      <c r="G121" s="7">
        <v>1.16624405829073E-4</v>
      </c>
      <c r="H121" s="7">
        <v>2.7580972832875099E-3</v>
      </c>
      <c r="I121" s="9">
        <v>0.98704502816490902</v>
      </c>
      <c r="J121">
        <v>140</v>
      </c>
      <c r="K121" t="s">
        <v>146</v>
      </c>
      <c r="L121" s="7">
        <v>8.6803341009816304E-4</v>
      </c>
      <c r="M121" s="7">
        <v>1.62879829569086E-4</v>
      </c>
      <c r="N121" s="7">
        <v>2.71505586798821E-3</v>
      </c>
      <c r="O121" s="7">
        <v>8.5799300463379404E-4</v>
      </c>
      <c r="P121" s="7">
        <v>1.5998025554934199E-4</v>
      </c>
      <c r="Q121" s="7">
        <v>2.7520522303871699E-3</v>
      </c>
      <c r="R121" s="9">
        <v>0.98843315781677898</v>
      </c>
      <c r="S121" s="9"/>
      <c r="T121" s="7">
        <f t="shared" si="6"/>
        <v>8.4467754015181157E-4</v>
      </c>
      <c r="U121" s="7">
        <f t="shared" si="7"/>
        <v>1.1874601519848E-4</v>
      </c>
      <c r="V121" s="7">
        <f t="shared" si="8"/>
        <v>2.71505586798821E-3</v>
      </c>
      <c r="W121" s="9">
        <f t="shared" si="9"/>
        <v>7.1133127182412084</v>
      </c>
      <c r="X121" s="9">
        <f t="shared" si="10"/>
        <v>0.31110871422977271</v>
      </c>
      <c r="Y121" s="9"/>
      <c r="Z121">
        <f t="shared" si="11"/>
        <v>0</v>
      </c>
    </row>
    <row r="122" spans="1:26">
      <c r="A122">
        <v>142</v>
      </c>
      <c r="B122" t="s">
        <v>147</v>
      </c>
      <c r="C122" s="7">
        <v>1.36581647079993E-3</v>
      </c>
      <c r="D122" s="7">
        <v>7.6444834405433595E-4</v>
      </c>
      <c r="E122" s="7">
        <v>2.49420968245241E-3</v>
      </c>
      <c r="F122" s="7">
        <v>1.1575314139488501E-3</v>
      </c>
      <c r="G122" s="7">
        <v>4.55639303990073E-4</v>
      </c>
      <c r="H122" s="7">
        <v>2.5385758512738001E-3</v>
      </c>
      <c r="I122" s="9">
        <v>0.84743110906490604</v>
      </c>
      <c r="J122">
        <v>142</v>
      </c>
      <c r="K122" t="s">
        <v>147</v>
      </c>
      <c r="L122" s="7">
        <v>1.2970663625469299E-3</v>
      </c>
      <c r="M122" s="7">
        <v>8.5111683186692003E-4</v>
      </c>
      <c r="N122" s="7">
        <v>2.49532755777896E-3</v>
      </c>
      <c r="O122" s="7">
        <v>1.1278859681485001E-3</v>
      </c>
      <c r="P122" s="7">
        <v>5.3687888909877005E-4</v>
      </c>
      <c r="Q122" s="7">
        <v>2.55821071803379E-3</v>
      </c>
      <c r="R122" s="9">
        <v>0.86949850523939498</v>
      </c>
      <c r="S122" s="9"/>
      <c r="T122" s="7">
        <f t="shared" si="6"/>
        <v>1.142708691048675E-3</v>
      </c>
      <c r="U122" s="7">
        <f t="shared" si="7"/>
        <v>7.6444834405433595E-4</v>
      </c>
      <c r="V122" s="7">
        <f t="shared" si="8"/>
        <v>2.49532755777896E-3</v>
      </c>
      <c r="W122" s="9">
        <f t="shared" si="9"/>
        <v>1.4948147902161624</v>
      </c>
      <c r="X122" s="9">
        <f t="shared" si="10"/>
        <v>0.45793935448930662</v>
      </c>
      <c r="Y122" s="9"/>
      <c r="Z122">
        <f t="shared" si="11"/>
        <v>0</v>
      </c>
    </row>
    <row r="123" spans="1:26">
      <c r="A123">
        <v>141</v>
      </c>
      <c r="B123" t="s">
        <v>148</v>
      </c>
      <c r="C123" s="7">
        <v>9.6648025901142399E-4</v>
      </c>
      <c r="D123" s="7">
        <v>5.9193089394393803E-4</v>
      </c>
      <c r="E123" s="7">
        <v>2.3832495973535898E-3</v>
      </c>
      <c r="F123" s="7">
        <v>6.7549836641787604E-4</v>
      </c>
      <c r="G123" s="7">
        <v>5.5689582283651704E-7</v>
      </c>
      <c r="H123" s="7">
        <v>2.0386968343725801E-3</v>
      </c>
      <c r="I123" s="9">
        <v>0.69892619132109102</v>
      </c>
      <c r="J123">
        <v>141</v>
      </c>
      <c r="K123" t="s">
        <v>148</v>
      </c>
      <c r="L123" s="7">
        <v>1.00630688098115E-3</v>
      </c>
      <c r="M123" s="7">
        <v>6.7851597511100201E-4</v>
      </c>
      <c r="N123" s="7">
        <v>2.3843177416802801E-3</v>
      </c>
      <c r="O123" s="7">
        <v>6.9405413789453796E-4</v>
      </c>
      <c r="P123" s="7">
        <v>2.9844001922003898E-6</v>
      </c>
      <c r="Q123" s="7">
        <v>2.0394483343176102E-3</v>
      </c>
      <c r="R123" s="9">
        <v>0.68970425524451295</v>
      </c>
      <c r="S123" s="9"/>
      <c r="T123" s="7">
        <f t="shared" si="6"/>
        <v>6.8477625215620694E-4</v>
      </c>
      <c r="U123" s="7">
        <f t="shared" si="7"/>
        <v>5.9193089394393803E-4</v>
      </c>
      <c r="V123" s="7">
        <f t="shared" si="8"/>
        <v>2.3843177416802801E-3</v>
      </c>
      <c r="W123" s="9">
        <f t="shared" si="9"/>
        <v>1.1568516851581365</v>
      </c>
      <c r="X123" s="9">
        <f t="shared" si="10"/>
        <v>0.28720008251653167</v>
      </c>
      <c r="Y123" s="9"/>
      <c r="Z123">
        <f t="shared" si="11"/>
        <v>0</v>
      </c>
    </row>
    <row r="124" spans="1:26">
      <c r="A124">
        <v>623</v>
      </c>
      <c r="B124" t="s">
        <v>149</v>
      </c>
      <c r="C124" s="7">
        <v>3.6024825323366198E-3</v>
      </c>
      <c r="D124" s="7">
        <v>1.63476889292455E-3</v>
      </c>
      <c r="E124" s="7">
        <v>4.3557612594633801E-3</v>
      </c>
      <c r="F124" s="7">
        <v>3.84333149256699E-3</v>
      </c>
      <c r="G124" s="7">
        <v>1.8213707290823801E-3</v>
      </c>
      <c r="H124" s="7">
        <v>5.4489986644029598E-3</v>
      </c>
      <c r="I124" s="9">
        <v>1.07418801061938</v>
      </c>
      <c r="J124">
        <v>623</v>
      </c>
      <c r="K124" t="s">
        <v>149</v>
      </c>
      <c r="L124" s="7">
        <v>3.6047697233364501E-3</v>
      </c>
      <c r="M124" s="7">
        <v>1.6352570402116599E-3</v>
      </c>
      <c r="N124" s="7">
        <v>4.3589300816105304E-3</v>
      </c>
      <c r="O124" s="7">
        <v>3.8339150223456698E-3</v>
      </c>
      <c r="P124" s="7">
        <v>1.8020565602515201E-3</v>
      </c>
      <c r="Q124" s="7">
        <v>5.42993941834691E-3</v>
      </c>
      <c r="R124" s="9">
        <v>1.07148210126532</v>
      </c>
      <c r="S124" s="9"/>
      <c r="T124" s="7">
        <f t="shared" si="6"/>
        <v>3.8386232574563299E-3</v>
      </c>
      <c r="U124" s="7">
        <f t="shared" si="7"/>
        <v>1.63476889292455E-3</v>
      </c>
      <c r="V124" s="7">
        <f t="shared" si="8"/>
        <v>4.3589300816105304E-3</v>
      </c>
      <c r="W124" s="9">
        <f t="shared" si="9"/>
        <v>2.3481137144646507</v>
      </c>
      <c r="X124" s="9">
        <f t="shared" si="10"/>
        <v>0.88063428079535555</v>
      </c>
      <c r="Y124" s="9"/>
      <c r="Z124">
        <f t="shared" si="11"/>
        <v>0</v>
      </c>
    </row>
    <row r="125" spans="1:26">
      <c r="A125">
        <v>636</v>
      </c>
      <c r="B125" t="s">
        <v>150</v>
      </c>
      <c r="C125" s="7">
        <v>2.4013266257088099E-3</v>
      </c>
      <c r="D125" s="7">
        <v>9.0498857037629504E-4</v>
      </c>
      <c r="E125" s="7">
        <v>3.3052204188585999E-3</v>
      </c>
      <c r="F125" s="7">
        <v>2.3264976615278098E-3</v>
      </c>
      <c r="G125" s="7">
        <v>8.83267686254219E-4</v>
      </c>
      <c r="H125" s="7">
        <v>3.43353544929099E-3</v>
      </c>
      <c r="I125" s="9">
        <v>0.96848474438699805</v>
      </c>
      <c r="J125">
        <v>636</v>
      </c>
      <c r="K125" t="s">
        <v>150</v>
      </c>
      <c r="L125" s="7">
        <v>2.9760119395679401E-3</v>
      </c>
      <c r="M125" s="7">
        <v>2.7350833625605698E-3</v>
      </c>
      <c r="N125" s="7">
        <v>3.2637270894807801E-3</v>
      </c>
      <c r="O125" s="7">
        <v>2.85060902183861E-3</v>
      </c>
      <c r="P125" s="7">
        <v>2.1643051879699799E-3</v>
      </c>
      <c r="Q125" s="7">
        <v>3.4149668238068298E-3</v>
      </c>
      <c r="R125" s="9">
        <v>0.95756302145137295</v>
      </c>
      <c r="S125" s="9"/>
      <c r="T125" s="7">
        <f t="shared" si="6"/>
        <v>2.5885533416832099E-3</v>
      </c>
      <c r="U125" s="7">
        <f t="shared" si="7"/>
        <v>9.0498857037629504E-4</v>
      </c>
      <c r="V125" s="7">
        <f t="shared" si="8"/>
        <v>3.3052204188585999E-3</v>
      </c>
      <c r="W125" s="9">
        <f t="shared" si="9"/>
        <v>2.8603160596899992</v>
      </c>
      <c r="X125" s="9">
        <f t="shared" si="10"/>
        <v>0.78317116973914902</v>
      </c>
      <c r="Y125" s="9"/>
      <c r="Z125">
        <f t="shared" si="11"/>
        <v>0</v>
      </c>
    </row>
    <row r="126" spans="1:26">
      <c r="A126">
        <v>635</v>
      </c>
      <c r="B126" t="s">
        <v>152</v>
      </c>
      <c r="C126" s="7">
        <v>1.88098732034075E-3</v>
      </c>
      <c r="D126" s="7">
        <v>2.4891185230702101E-4</v>
      </c>
      <c r="E126" s="7">
        <v>2.8748299464445202E-3</v>
      </c>
      <c r="F126" s="7">
        <v>1.80651967703286E-3</v>
      </c>
      <c r="G126" s="7">
        <v>1.13889663591174E-4</v>
      </c>
      <c r="H126" s="7">
        <v>2.97102919165826E-3</v>
      </c>
      <c r="I126" s="9">
        <v>0.96039298894610603</v>
      </c>
      <c r="J126">
        <v>635</v>
      </c>
      <c r="K126" t="s">
        <v>152</v>
      </c>
      <c r="L126" s="7">
        <v>1.9276005940835801E-3</v>
      </c>
      <c r="M126" s="7">
        <v>3.0972318930298402E-4</v>
      </c>
      <c r="N126" s="7">
        <v>2.87668776206613E-3</v>
      </c>
      <c r="O126" s="7">
        <v>1.8632881579654099E-3</v>
      </c>
      <c r="P126" s="7">
        <v>1.14571119148275E-4</v>
      </c>
      <c r="Q126" s="7">
        <v>2.97272361963725E-3</v>
      </c>
      <c r="R126" s="9">
        <v>0.96644324988144004</v>
      </c>
      <c r="S126" s="9"/>
      <c r="T126" s="7">
        <f t="shared" si="6"/>
        <v>1.834903917499135E-3</v>
      </c>
      <c r="U126" s="7">
        <f t="shared" si="7"/>
        <v>2.4891185230702101E-4</v>
      </c>
      <c r="V126" s="7">
        <f t="shared" si="8"/>
        <v>2.87668776206613E-3</v>
      </c>
      <c r="W126" s="9">
        <f t="shared" si="9"/>
        <v>7.3717016706615786</v>
      </c>
      <c r="X126" s="9">
        <f t="shared" si="10"/>
        <v>0.63785299944448881</v>
      </c>
      <c r="Y126" s="9"/>
      <c r="Z126">
        <f t="shared" si="11"/>
        <v>0</v>
      </c>
    </row>
    <row r="127" spans="1:26">
      <c r="A127">
        <v>702</v>
      </c>
      <c r="B127" t="s">
        <v>154</v>
      </c>
      <c r="C127" s="7">
        <v>7.3727447557766698E-4</v>
      </c>
      <c r="D127" s="7">
        <v>4.5571338022899299E-4</v>
      </c>
      <c r="E127" s="7">
        <v>2.5726224628023998E-3</v>
      </c>
      <c r="F127" s="7">
        <v>6.77005318168525E-4</v>
      </c>
      <c r="G127" s="7">
        <v>3.7342153835048098E-4</v>
      </c>
      <c r="H127" s="7">
        <v>2.7771013771027602E-3</v>
      </c>
      <c r="I127" s="9">
        <v>0.91729259573569</v>
      </c>
      <c r="J127">
        <v>702</v>
      </c>
      <c r="K127" t="s">
        <v>154</v>
      </c>
      <c r="L127" s="7">
        <v>7.3689434391759599E-4</v>
      </c>
      <c r="M127" s="7">
        <v>4.5606833545928899E-4</v>
      </c>
      <c r="N127" s="7">
        <v>2.5737754818111599E-3</v>
      </c>
      <c r="O127" s="7">
        <v>6.7410926280071705E-4</v>
      </c>
      <c r="P127" s="7">
        <v>3.6736607015866002E-4</v>
      </c>
      <c r="Q127" s="7">
        <v>2.7763449650192199E-3</v>
      </c>
      <c r="R127" s="9">
        <v>0.91383859980712301</v>
      </c>
      <c r="S127" s="9"/>
      <c r="T127" s="7">
        <f t="shared" si="6"/>
        <v>6.7555729048462097E-4</v>
      </c>
      <c r="U127" s="7">
        <f t="shared" si="7"/>
        <v>4.5571338022899299E-4</v>
      </c>
      <c r="V127" s="7">
        <f t="shared" si="8"/>
        <v>2.5737754818111599E-3</v>
      </c>
      <c r="W127" s="9">
        <f t="shared" si="9"/>
        <v>1.4824170625518125</v>
      </c>
      <c r="X127" s="9">
        <f t="shared" si="10"/>
        <v>0.26247716448415026</v>
      </c>
      <c r="Y127" s="9"/>
      <c r="Z127">
        <f t="shared" si="11"/>
        <v>0</v>
      </c>
    </row>
    <row r="128" spans="1:26">
      <c r="A128">
        <v>37</v>
      </c>
      <c r="B128" t="s">
        <v>156</v>
      </c>
      <c r="C128" s="7">
        <v>6.0848376771439796E-4</v>
      </c>
      <c r="D128" s="7">
        <v>3.8683410600366702E-4</v>
      </c>
      <c r="E128" s="7">
        <v>1.3302599801243099E-3</v>
      </c>
      <c r="F128" s="7">
        <v>5.9343396932590902E-4</v>
      </c>
      <c r="G128" s="7">
        <v>3.7350368331830002E-4</v>
      </c>
      <c r="H128" s="7">
        <v>1.3199789524152099E-3</v>
      </c>
      <c r="I128" s="9">
        <v>0.97584698645222301</v>
      </c>
      <c r="J128">
        <v>37</v>
      </c>
      <c r="K128" t="s">
        <v>156</v>
      </c>
      <c r="L128" s="7">
        <v>6.0860969466368397E-4</v>
      </c>
      <c r="M128" s="7">
        <v>3.8641955475102099E-4</v>
      </c>
      <c r="N128" s="7">
        <v>1.3309017350018801E-3</v>
      </c>
      <c r="O128" s="7">
        <v>5.9331937989003005E-4</v>
      </c>
      <c r="P128" s="7">
        <v>3.7324883784179601E-4</v>
      </c>
      <c r="Q128" s="7">
        <v>1.3274736784399401E-3</v>
      </c>
      <c r="R128" s="9">
        <v>0.97549411914377304</v>
      </c>
      <c r="S128" s="9"/>
      <c r="T128" s="7">
        <f t="shared" si="6"/>
        <v>5.9337667460796959E-4</v>
      </c>
      <c r="U128" s="7">
        <f t="shared" si="7"/>
        <v>3.8641955475102099E-4</v>
      </c>
      <c r="V128" s="7">
        <f t="shared" si="8"/>
        <v>1.3309017350018801E-3</v>
      </c>
      <c r="W128" s="9">
        <f t="shared" si="9"/>
        <v>1.5355762080681861</v>
      </c>
      <c r="X128" s="9">
        <f t="shared" si="10"/>
        <v>0.44584559400783363</v>
      </c>
      <c r="Y128" s="9"/>
      <c r="Z128">
        <f t="shared" si="11"/>
        <v>0</v>
      </c>
    </row>
    <row r="129" spans="1:26">
      <c r="A129">
        <v>639</v>
      </c>
      <c r="B129" t="s">
        <v>157</v>
      </c>
      <c r="C129" s="7">
        <v>8.0005500072923806E-3</v>
      </c>
      <c r="D129" s="7">
        <v>6.34931344902175E-3</v>
      </c>
      <c r="E129" s="7">
        <v>9.1891279201837192E-3</v>
      </c>
      <c r="F129" s="7">
        <v>8.2630481558306993E-3</v>
      </c>
      <c r="G129" s="7">
        <v>6.5199415941411898E-3</v>
      </c>
      <c r="H129" s="7">
        <v>9.7145745546031205E-3</v>
      </c>
      <c r="I129" s="9">
        <v>1.0328207258501401</v>
      </c>
      <c r="J129">
        <v>639</v>
      </c>
      <c r="K129" t="s">
        <v>157</v>
      </c>
      <c r="L129" s="7">
        <v>8.05789795718693E-3</v>
      </c>
      <c r="M129" s="7">
        <v>6.4189051067198698E-3</v>
      </c>
      <c r="N129" s="7">
        <v>9.3009626522084499E-3</v>
      </c>
      <c r="O129" s="7">
        <v>8.3161901958774299E-3</v>
      </c>
      <c r="P129" s="7">
        <v>6.5760056330445103E-3</v>
      </c>
      <c r="Q129" s="7">
        <v>9.7665033695731596E-3</v>
      </c>
      <c r="R129" s="9">
        <v>1.03206757603216</v>
      </c>
      <c r="S129" s="9"/>
      <c r="T129" s="7">
        <f t="shared" si="6"/>
        <v>8.2896191758540655E-3</v>
      </c>
      <c r="U129" s="7">
        <f t="shared" si="7"/>
        <v>6.34931344902175E-3</v>
      </c>
      <c r="V129" s="7">
        <f t="shared" si="8"/>
        <v>9.3009626522084499E-3</v>
      </c>
      <c r="W129" s="9">
        <f t="shared" si="9"/>
        <v>1.3055929971659002</v>
      </c>
      <c r="X129" s="9">
        <f t="shared" si="10"/>
        <v>0.89126464494358038</v>
      </c>
      <c r="Y129" s="9"/>
      <c r="Z129">
        <f t="shared" si="11"/>
        <v>0</v>
      </c>
    </row>
    <row r="130" spans="1:26">
      <c r="A130">
        <v>638</v>
      </c>
      <c r="B130" t="s">
        <v>159</v>
      </c>
      <c r="C130" s="7">
        <v>8.1598791864275193E-3</v>
      </c>
      <c r="D130" s="7">
        <v>6.8090044624037503E-3</v>
      </c>
      <c r="E130" s="7">
        <v>9.2942011084602497E-3</v>
      </c>
      <c r="F130" s="7">
        <v>9.8354020963194507E-3</v>
      </c>
      <c r="G130" s="7">
        <v>7.8795820469048997E-3</v>
      </c>
      <c r="H130" s="7">
        <v>1.1795249450036901E-2</v>
      </c>
      <c r="I130" s="9">
        <v>1.2052501959208499</v>
      </c>
      <c r="J130">
        <v>638</v>
      </c>
      <c r="K130" t="s">
        <v>159</v>
      </c>
      <c r="L130" s="7">
        <v>8.1706757918769794E-3</v>
      </c>
      <c r="M130" s="7">
        <v>6.7914589710381104E-3</v>
      </c>
      <c r="N130" s="7">
        <v>9.3391988809944995E-3</v>
      </c>
      <c r="O130" s="7">
        <v>9.8266219043621605E-3</v>
      </c>
      <c r="P130" s="7">
        <v>7.7161575718683803E-3</v>
      </c>
      <c r="Q130" s="7">
        <v>1.18302024232872E-2</v>
      </c>
      <c r="R130" s="9">
        <v>1.2025741123665299</v>
      </c>
      <c r="S130" s="9"/>
      <c r="T130" s="7">
        <f t="shared" ref="T130:T193" si="12">(F130+O130)/((F130&lt;&gt;0)+(O130&lt;&gt;0))</f>
        <v>9.8310120003408056E-3</v>
      </c>
      <c r="U130" s="7">
        <f t="shared" ref="U130:U193" si="13">MIN(D130,M130)</f>
        <v>6.7914589710381104E-3</v>
      </c>
      <c r="V130" s="7">
        <f t="shared" ref="V130:V193" si="14">MAX(E130,N130)</f>
        <v>9.3391988809944995E-3</v>
      </c>
      <c r="W130" s="9">
        <f t="shared" ref="W130:W193" si="15">T130/U130</f>
        <v>1.4475552369917482</v>
      </c>
      <c r="X130" s="9">
        <f t="shared" ref="X130:X193" si="16">T130/V130</f>
        <v>1.0526611677953617</v>
      </c>
      <c r="Y130" s="9"/>
      <c r="Z130">
        <f t="shared" ref="Z130:Z193" si="17">A130-J130</f>
        <v>0</v>
      </c>
    </row>
    <row r="131" spans="1:26">
      <c r="A131">
        <v>637</v>
      </c>
      <c r="B131" t="s">
        <v>161</v>
      </c>
      <c r="C131" s="7">
        <v>5.3134636557979299E-3</v>
      </c>
      <c r="D131" s="7">
        <v>3.5545643657861401E-4</v>
      </c>
      <c r="E131" s="7">
        <v>9.4756911609378894E-3</v>
      </c>
      <c r="F131" s="7">
        <v>4.87041044213498E-3</v>
      </c>
      <c r="G131" s="7">
        <v>3.1538663402063099E-4</v>
      </c>
      <c r="H131" s="7">
        <v>9.6071471909932194E-3</v>
      </c>
      <c r="I131" s="9">
        <v>0.91630911783196001</v>
      </c>
      <c r="J131">
        <v>637</v>
      </c>
      <c r="K131" t="s">
        <v>161</v>
      </c>
      <c r="L131" s="7">
        <v>4.0423791517485699E-3</v>
      </c>
      <c r="M131" s="7">
        <v>3.5573330165824499E-4</v>
      </c>
      <c r="N131" s="7">
        <v>9.4443485101561604E-3</v>
      </c>
      <c r="O131" s="7">
        <v>3.7017914394046202E-3</v>
      </c>
      <c r="P131" s="7">
        <v>3.13796790387285E-4</v>
      </c>
      <c r="Q131" s="7">
        <v>9.5869697319108799E-3</v>
      </c>
      <c r="R131" s="9">
        <v>0.91534425866095004</v>
      </c>
      <c r="S131" s="9"/>
      <c r="T131" s="7">
        <f t="shared" si="12"/>
        <v>4.2861009407697999E-3</v>
      </c>
      <c r="U131" s="7">
        <f t="shared" si="13"/>
        <v>3.5545643657861401E-4</v>
      </c>
      <c r="V131" s="7">
        <f t="shared" si="14"/>
        <v>9.4756911609378894E-3</v>
      </c>
      <c r="W131" s="9">
        <f t="shared" si="15"/>
        <v>12.058020335839018</v>
      </c>
      <c r="X131" s="9">
        <f t="shared" si="16"/>
        <v>0.45232594308672763</v>
      </c>
      <c r="Y131" s="9"/>
      <c r="Z131">
        <f t="shared" si="17"/>
        <v>0</v>
      </c>
    </row>
    <row r="132" spans="1:26">
      <c r="A132">
        <v>167</v>
      </c>
      <c r="B132" t="s">
        <v>162</v>
      </c>
      <c r="C132" s="7">
        <v>9.3956867050011203E-4</v>
      </c>
      <c r="D132" s="7">
        <v>2.7342802813739599E-4</v>
      </c>
      <c r="E132" s="7">
        <v>2.4120762158492499E-3</v>
      </c>
      <c r="F132" s="7">
        <v>7.3985227890468997E-4</v>
      </c>
      <c r="G132" s="7">
        <v>2.3183828435966499E-4</v>
      </c>
      <c r="H132" s="7">
        <v>2.3141509933337998E-3</v>
      </c>
      <c r="I132" s="9">
        <v>0.78835884358497499</v>
      </c>
      <c r="J132">
        <v>167</v>
      </c>
      <c r="K132" t="s">
        <v>162</v>
      </c>
      <c r="L132" s="7">
        <v>9.7239741939087897E-4</v>
      </c>
      <c r="M132" s="7">
        <v>2.73641001275573E-4</v>
      </c>
      <c r="N132" s="7">
        <v>2.5448314770063298E-3</v>
      </c>
      <c r="O132" s="7">
        <v>7.6447225573075795E-4</v>
      </c>
      <c r="P132" s="7">
        <v>2.4551819116766001E-4</v>
      </c>
      <c r="Q132" s="7">
        <v>2.4685300619456301E-3</v>
      </c>
      <c r="R132" s="9">
        <v>0.78706063184066299</v>
      </c>
      <c r="S132" s="9"/>
      <c r="T132" s="7">
        <f t="shared" si="12"/>
        <v>7.5216226731772396E-4</v>
      </c>
      <c r="U132" s="7">
        <f t="shared" si="13"/>
        <v>2.7342802813739599E-4</v>
      </c>
      <c r="V132" s="7">
        <f t="shared" si="14"/>
        <v>2.5448314770063298E-3</v>
      </c>
      <c r="W132" s="9">
        <f t="shared" si="15"/>
        <v>2.7508601530043832</v>
      </c>
      <c r="X132" s="9">
        <f t="shared" si="16"/>
        <v>0.29556466670341058</v>
      </c>
      <c r="Y132" s="9"/>
      <c r="Z132">
        <f t="shared" si="17"/>
        <v>0</v>
      </c>
    </row>
    <row r="133" spans="1:26">
      <c r="A133">
        <v>84</v>
      </c>
      <c r="B133" t="s">
        <v>163</v>
      </c>
      <c r="C133" s="7">
        <v>4.7724657561680597E-4</v>
      </c>
      <c r="D133" s="7">
        <v>9.8955012665399996E-5</v>
      </c>
      <c r="E133" s="7">
        <v>8.30813699702516E-4</v>
      </c>
      <c r="F133" s="7">
        <v>4.5364661223685397E-4</v>
      </c>
      <c r="G133" s="7">
        <v>9.6499459039333995E-5</v>
      </c>
      <c r="H133" s="7">
        <v>8.1321484353048899E-4</v>
      </c>
      <c r="I133" s="9">
        <v>0.95184451719568297</v>
      </c>
      <c r="J133">
        <v>84</v>
      </c>
      <c r="K133" t="s">
        <v>163</v>
      </c>
      <c r="L133" s="7">
        <v>4.71432760727523E-4</v>
      </c>
      <c r="M133" s="7">
        <v>9.8987741727069297E-5</v>
      </c>
      <c r="N133" s="7">
        <v>8.1032127854851999E-4</v>
      </c>
      <c r="O133" s="7">
        <v>4.4771838631814203E-4</v>
      </c>
      <c r="P133" s="7">
        <v>9.6739592344868098E-5</v>
      </c>
      <c r="Q133" s="7">
        <v>7.9577204640349296E-4</v>
      </c>
      <c r="R133" s="9">
        <v>0.95108587134222</v>
      </c>
      <c r="S133" s="9"/>
      <c r="T133" s="7">
        <f t="shared" si="12"/>
        <v>4.5068249927749803E-4</v>
      </c>
      <c r="U133" s="7">
        <f t="shared" si="13"/>
        <v>9.8955012665399996E-5</v>
      </c>
      <c r="V133" s="7">
        <f t="shared" si="14"/>
        <v>8.30813699702516E-4</v>
      </c>
      <c r="W133" s="9">
        <f t="shared" si="15"/>
        <v>4.5544180849272013</v>
      </c>
      <c r="X133" s="9">
        <f t="shared" si="16"/>
        <v>0.54245915713579462</v>
      </c>
      <c r="Y133" s="9"/>
      <c r="Z133">
        <f t="shared" si="17"/>
        <v>0</v>
      </c>
    </row>
    <row r="134" spans="1:26">
      <c r="A134">
        <v>703</v>
      </c>
      <c r="B134" t="s">
        <v>164</v>
      </c>
      <c r="C134" s="7">
        <v>1.6458844717872399E-3</v>
      </c>
      <c r="D134" s="7">
        <v>1.3379566232247599E-3</v>
      </c>
      <c r="E134" s="7">
        <v>2.2999544065812798E-3</v>
      </c>
      <c r="F134" s="7">
        <v>1.54929491388069E-3</v>
      </c>
      <c r="G134" s="7">
        <v>1.05488955436993E-3</v>
      </c>
      <c r="H134" s="7">
        <v>2.4473520688853201E-3</v>
      </c>
      <c r="I134" s="9">
        <v>0.939152859259755</v>
      </c>
      <c r="J134">
        <v>703</v>
      </c>
      <c r="K134" t="s">
        <v>164</v>
      </c>
      <c r="L134" s="7">
        <v>1.6453007351460399E-3</v>
      </c>
      <c r="M134" s="7">
        <v>1.3389787680644599E-3</v>
      </c>
      <c r="N134" s="7">
        <v>2.2982107422485098E-3</v>
      </c>
      <c r="O134" s="7">
        <v>1.5488764699706299E-3</v>
      </c>
      <c r="P134" s="7">
        <v>1.0782691628388301E-3</v>
      </c>
      <c r="Q134" s="7">
        <v>2.4538375760231098E-3</v>
      </c>
      <c r="R134" s="9">
        <v>0.93918777353497795</v>
      </c>
      <c r="S134" s="9"/>
      <c r="T134" s="7">
        <f t="shared" si="12"/>
        <v>1.54908569192566E-3</v>
      </c>
      <c r="U134" s="7">
        <f t="shared" si="13"/>
        <v>1.3379566232247599E-3</v>
      </c>
      <c r="V134" s="7">
        <f t="shared" si="14"/>
        <v>2.2999544065812798E-3</v>
      </c>
      <c r="W134" s="9">
        <f t="shared" si="15"/>
        <v>1.1577996364276997</v>
      </c>
      <c r="X134" s="9">
        <f t="shared" si="16"/>
        <v>0.673528869743234</v>
      </c>
      <c r="Y134" s="9"/>
      <c r="Z134">
        <f t="shared" si="17"/>
        <v>0</v>
      </c>
    </row>
    <row r="135" spans="1:26">
      <c r="A135">
        <v>108</v>
      </c>
      <c r="B135" t="s">
        <v>166</v>
      </c>
      <c r="C135" s="7">
        <v>1.3675681125901399E-3</v>
      </c>
      <c r="D135" s="7">
        <v>8.2028408441218797E-4</v>
      </c>
      <c r="E135" s="7">
        <v>3.39709555565057E-3</v>
      </c>
      <c r="F135" s="7">
        <v>1.2503997779892201E-3</v>
      </c>
      <c r="G135" s="7">
        <v>7.0517366511343201E-4</v>
      </c>
      <c r="H135" s="7">
        <v>3.3403711664153602E-3</v>
      </c>
      <c r="I135" s="9">
        <v>0.91445567979234099</v>
      </c>
      <c r="J135">
        <v>108</v>
      </c>
      <c r="K135" t="s">
        <v>166</v>
      </c>
      <c r="L135" s="7">
        <v>1.75212399502744E-3</v>
      </c>
      <c r="M135" s="7">
        <v>8.2092300382671996E-4</v>
      </c>
      <c r="N135" s="7">
        <v>3.39861809376367E-3</v>
      </c>
      <c r="O135" s="7">
        <v>1.33249862671239E-3</v>
      </c>
      <c r="P135" s="7">
        <v>5.14096726628554E-4</v>
      </c>
      <c r="Q135" s="7">
        <v>3.2196432879802702E-3</v>
      </c>
      <c r="R135" s="9">
        <v>0.76111067540877497</v>
      </c>
      <c r="S135" s="9"/>
      <c r="T135" s="7">
        <f t="shared" si="12"/>
        <v>1.291449202350805E-3</v>
      </c>
      <c r="U135" s="7">
        <f t="shared" si="13"/>
        <v>8.2028408441218797E-4</v>
      </c>
      <c r="V135" s="7">
        <f t="shared" si="14"/>
        <v>3.39861809376367E-3</v>
      </c>
      <c r="W135" s="9">
        <f t="shared" si="15"/>
        <v>1.5743926121354066</v>
      </c>
      <c r="X135" s="9">
        <f t="shared" si="16"/>
        <v>0.379992445965189</v>
      </c>
      <c r="Y135" s="9"/>
      <c r="Z135">
        <f t="shared" si="17"/>
        <v>0</v>
      </c>
    </row>
    <row r="136" spans="1:26">
      <c r="A136">
        <v>228</v>
      </c>
      <c r="B136" t="s">
        <v>167</v>
      </c>
      <c r="C136" s="7">
        <v>5.5491872631372504E-4</v>
      </c>
      <c r="D136" s="7">
        <v>3.2946421220464E-4</v>
      </c>
      <c r="E136" s="7">
        <v>9.8178072583520793E-4</v>
      </c>
      <c r="F136" s="7">
        <v>5.2542843797123804E-4</v>
      </c>
      <c r="G136" s="7">
        <v>2.7625023265666202E-4</v>
      </c>
      <c r="H136" s="7">
        <v>9.845124229672399E-4</v>
      </c>
      <c r="I136" s="9">
        <v>0.94799884870307305</v>
      </c>
      <c r="J136">
        <v>228</v>
      </c>
      <c r="K136" t="s">
        <v>167</v>
      </c>
      <c r="L136" s="7"/>
      <c r="M136" s="7"/>
      <c r="N136" s="7"/>
      <c r="O136" s="7"/>
      <c r="P136" s="7"/>
      <c r="Q136" s="7"/>
      <c r="R136" s="9"/>
      <c r="S136" s="9"/>
      <c r="T136" s="7">
        <f t="shared" si="12"/>
        <v>5.2542843797123804E-4</v>
      </c>
      <c r="U136" s="7">
        <f t="shared" si="13"/>
        <v>3.2946421220464E-4</v>
      </c>
      <c r="V136" s="7">
        <f t="shared" si="14"/>
        <v>9.8178072583520793E-4</v>
      </c>
      <c r="W136" s="9">
        <f t="shared" si="15"/>
        <v>1.5947966987227093</v>
      </c>
      <c r="X136" s="9">
        <f t="shared" si="16"/>
        <v>0.53517901110174304</v>
      </c>
      <c r="Y136" s="9"/>
      <c r="Z136">
        <f t="shared" si="17"/>
        <v>0</v>
      </c>
    </row>
    <row r="137" spans="1:26">
      <c r="A137">
        <v>229</v>
      </c>
      <c r="B137" t="s">
        <v>414</v>
      </c>
      <c r="C137" s="7"/>
      <c r="D137" s="7"/>
      <c r="E137" s="7"/>
      <c r="F137" s="7"/>
      <c r="G137" s="7"/>
      <c r="H137" s="7"/>
      <c r="I137" s="9"/>
      <c r="J137">
        <v>229</v>
      </c>
      <c r="K137" t="s">
        <v>414</v>
      </c>
      <c r="L137" s="7">
        <v>5.7222516941830305E-4</v>
      </c>
      <c r="M137" s="7">
        <v>2.91001986037798E-4</v>
      </c>
      <c r="N137" s="7">
        <v>1.0851976983565E-3</v>
      </c>
      <c r="O137" s="7">
        <v>5.4980417778372501E-4</v>
      </c>
      <c r="P137" s="7">
        <v>2.4277448398687699E-4</v>
      </c>
      <c r="Q137" s="7">
        <v>1.1423726984862801E-3</v>
      </c>
      <c r="R137" s="9">
        <v>0.96115416360719297</v>
      </c>
      <c r="S137" s="9"/>
      <c r="T137" s="7">
        <f t="shared" si="12"/>
        <v>5.4980417778372501E-4</v>
      </c>
      <c r="U137" s="7">
        <f t="shared" si="13"/>
        <v>2.91001986037798E-4</v>
      </c>
      <c r="V137" s="7">
        <f t="shared" si="14"/>
        <v>1.0851976983565E-3</v>
      </c>
      <c r="W137" s="9">
        <f t="shared" si="15"/>
        <v>1.8893485411206485</v>
      </c>
      <c r="X137" s="9">
        <f t="shared" si="16"/>
        <v>0.50663964604457534</v>
      </c>
      <c r="Y137" s="9"/>
      <c r="Z137">
        <f t="shared" si="17"/>
        <v>0</v>
      </c>
    </row>
    <row r="138" spans="1:26">
      <c r="A138">
        <v>723</v>
      </c>
      <c r="B138" t="s">
        <v>169</v>
      </c>
      <c r="C138" s="7">
        <v>5.9493384718823001E-4</v>
      </c>
      <c r="D138" s="7">
        <v>3.5545643657861401E-4</v>
      </c>
      <c r="E138" s="7">
        <v>1.3549768746161301E-3</v>
      </c>
      <c r="F138" s="7">
        <v>5.36810757891199E-4</v>
      </c>
      <c r="G138" s="7">
        <v>3.0756249508280201E-4</v>
      </c>
      <c r="H138" s="7">
        <v>1.2690203856387701E-3</v>
      </c>
      <c r="I138" s="9">
        <v>0.90425159428317603</v>
      </c>
      <c r="J138">
        <v>723</v>
      </c>
      <c r="K138" t="s">
        <v>169</v>
      </c>
      <c r="L138" s="7">
        <v>5.8322814257466603E-4</v>
      </c>
      <c r="M138" s="7">
        <v>3.5573330165824499E-4</v>
      </c>
      <c r="N138" s="7">
        <v>1.35466135099177E-3</v>
      </c>
      <c r="O138" s="7">
        <v>5.2555128806698701E-4</v>
      </c>
      <c r="P138" s="7">
        <v>3.05164422342342E-4</v>
      </c>
      <c r="Q138" s="7">
        <v>1.2619048768145499E-3</v>
      </c>
      <c r="R138" s="9">
        <v>0.90326938992265804</v>
      </c>
      <c r="S138" s="9"/>
      <c r="T138" s="7">
        <f t="shared" si="12"/>
        <v>5.3118102297909295E-4</v>
      </c>
      <c r="U138" s="7">
        <f t="shared" si="13"/>
        <v>3.5545643657861401E-4</v>
      </c>
      <c r="V138" s="7">
        <f t="shared" si="14"/>
        <v>1.3549768746161301E-3</v>
      </c>
      <c r="W138" s="9">
        <f t="shared" si="15"/>
        <v>1.4943632139338545</v>
      </c>
      <c r="X138" s="9">
        <f t="shared" si="16"/>
        <v>0.39202220564065232</v>
      </c>
      <c r="Y138" s="9"/>
      <c r="Z138">
        <f t="shared" si="17"/>
        <v>0</v>
      </c>
    </row>
    <row r="139" spans="1:26">
      <c r="A139">
        <v>704</v>
      </c>
      <c r="B139" t="s">
        <v>170</v>
      </c>
      <c r="C139" s="7">
        <v>1.76484684642876E-3</v>
      </c>
      <c r="D139" s="7">
        <v>1.07321209190747E-3</v>
      </c>
      <c r="E139" s="7">
        <v>2.3956916220370999E-3</v>
      </c>
      <c r="F139" s="7">
        <v>1.7121052625691899E-3</v>
      </c>
      <c r="G139" s="7">
        <v>9.9225318953373204E-4</v>
      </c>
      <c r="H139" s="7">
        <v>2.4750940224101902E-3</v>
      </c>
      <c r="I139" s="9">
        <v>0.97015659671423604</v>
      </c>
      <c r="J139">
        <v>704</v>
      </c>
      <c r="K139" t="s">
        <v>170</v>
      </c>
      <c r="L139" s="7">
        <v>1.77317820687757E-3</v>
      </c>
      <c r="M139" s="7">
        <v>1.0699674992135E-3</v>
      </c>
      <c r="N139" s="7">
        <v>2.3972398017217799E-3</v>
      </c>
      <c r="O139" s="7">
        <v>1.7194864049146299E-3</v>
      </c>
      <c r="P139" s="7">
        <v>9.8727467514401297E-4</v>
      </c>
      <c r="Q139" s="7">
        <v>2.46987218571394E-3</v>
      </c>
      <c r="R139" s="9">
        <v>0.969760708902909</v>
      </c>
      <c r="S139" s="9"/>
      <c r="T139" s="7">
        <f t="shared" si="12"/>
        <v>1.7157958337419099E-3</v>
      </c>
      <c r="U139" s="7">
        <f t="shared" si="13"/>
        <v>1.0699674992135E-3</v>
      </c>
      <c r="V139" s="7">
        <f t="shared" si="14"/>
        <v>2.3972398017217799E-3</v>
      </c>
      <c r="W139" s="9">
        <f t="shared" si="15"/>
        <v>1.6035962167104501</v>
      </c>
      <c r="X139" s="9">
        <f t="shared" si="16"/>
        <v>0.71573808865911803</v>
      </c>
      <c r="Y139" s="9"/>
      <c r="Z139">
        <f t="shared" si="17"/>
        <v>0</v>
      </c>
    </row>
    <row r="140" spans="1:26">
      <c r="A140">
        <v>30</v>
      </c>
      <c r="B140" t="s">
        <v>172</v>
      </c>
      <c r="C140" s="7">
        <v>1.38578445693705E-3</v>
      </c>
      <c r="D140" s="7">
        <v>9.2766308590014898E-4</v>
      </c>
      <c r="E140" s="7">
        <v>2.0597397348915301E-3</v>
      </c>
      <c r="F140" s="7">
        <v>1.36164719821108E-3</v>
      </c>
      <c r="G140" s="7">
        <v>8.7637785852288203E-4</v>
      </c>
      <c r="H140" s="7">
        <v>2.1140236133893602E-3</v>
      </c>
      <c r="I140" s="9">
        <v>0.97901500504045402</v>
      </c>
      <c r="J140">
        <v>30</v>
      </c>
      <c r="K140" t="s">
        <v>172</v>
      </c>
      <c r="L140" s="7">
        <v>1.4975607515015201E-3</v>
      </c>
      <c r="M140" s="7">
        <v>1.10056371029278E-3</v>
      </c>
      <c r="N140" s="7">
        <v>2.06104923109518E-3</v>
      </c>
      <c r="O140" s="7">
        <v>1.47170110909864E-3</v>
      </c>
      <c r="P140" s="7">
        <v>1.02963340584272E-3</v>
      </c>
      <c r="Q140" s="7">
        <v>2.1180700094635299E-3</v>
      </c>
      <c r="R140" s="9">
        <v>0.97903942263676003</v>
      </c>
      <c r="S140" s="9"/>
      <c r="T140" s="7">
        <f t="shared" si="12"/>
        <v>1.41667415365486E-3</v>
      </c>
      <c r="U140" s="7">
        <f t="shared" si="13"/>
        <v>9.2766308590014898E-4</v>
      </c>
      <c r="V140" s="7">
        <f t="shared" si="14"/>
        <v>2.06104923109518E-3</v>
      </c>
      <c r="W140" s="9">
        <f t="shared" si="15"/>
        <v>1.5271429629866147</v>
      </c>
      <c r="X140" s="9">
        <f t="shared" si="16"/>
        <v>0.68735580513139016</v>
      </c>
      <c r="Y140" s="9"/>
      <c r="Z140">
        <f t="shared" si="17"/>
        <v>0</v>
      </c>
    </row>
    <row r="141" spans="1:26">
      <c r="A141">
        <v>208</v>
      </c>
      <c r="B141" t="s">
        <v>173</v>
      </c>
      <c r="C141" s="7">
        <v>4.0926410750333501E-4</v>
      </c>
      <c r="D141" s="7">
        <v>9.6256239592707295E-5</v>
      </c>
      <c r="E141" s="7">
        <v>1.0332426945944E-3</v>
      </c>
      <c r="F141" s="7">
        <v>4.0095282576674903E-4</v>
      </c>
      <c r="G141" s="7">
        <v>8.73739112343983E-5</v>
      </c>
      <c r="H141" s="7">
        <v>1.0425963851290699E-3</v>
      </c>
      <c r="I141" s="9">
        <v>0.978816162887443</v>
      </c>
      <c r="J141">
        <v>208</v>
      </c>
      <c r="K141" t="s">
        <v>173</v>
      </c>
      <c r="L141" s="7">
        <v>4.0064237529596498E-4</v>
      </c>
      <c r="M141" s="7">
        <v>1.79977712231035E-6</v>
      </c>
      <c r="N141" s="7">
        <v>1.0337057817689701E-3</v>
      </c>
      <c r="O141" s="7">
        <v>3.9119960134491902E-4</v>
      </c>
      <c r="P141" s="7">
        <v>1.4030505880558901E-6</v>
      </c>
      <c r="Q141" s="7">
        <v>1.0337233569206101E-3</v>
      </c>
      <c r="R141" s="9">
        <v>0.97547886900256497</v>
      </c>
      <c r="S141" s="9"/>
      <c r="T141" s="7">
        <f t="shared" si="12"/>
        <v>3.9607621355583402E-4</v>
      </c>
      <c r="U141" s="7">
        <f t="shared" si="13"/>
        <v>1.79977712231035E-6</v>
      </c>
      <c r="V141" s="7">
        <f t="shared" si="14"/>
        <v>1.0337057817689701E-3</v>
      </c>
      <c r="W141" s="9">
        <f t="shared" si="15"/>
        <v>220.06959008757497</v>
      </c>
      <c r="X141" s="9">
        <f t="shared" si="16"/>
        <v>0.38316145710052318</v>
      </c>
      <c r="Y141" s="9"/>
      <c r="Z141">
        <f t="shared" si="17"/>
        <v>0</v>
      </c>
    </row>
    <row r="142" spans="1:26">
      <c r="A142">
        <v>50</v>
      </c>
      <c r="B142" t="s">
        <v>174</v>
      </c>
      <c r="C142" s="7">
        <v>2.6105311533042102E-3</v>
      </c>
      <c r="D142" s="7">
        <v>1.7290139485718E-3</v>
      </c>
      <c r="E142" s="7">
        <v>3.61807837335875E-3</v>
      </c>
      <c r="F142" s="7">
        <v>2.2914040654766102E-3</v>
      </c>
      <c r="G142" s="7">
        <v>1.3579239146058299E-3</v>
      </c>
      <c r="H142" s="7">
        <v>3.4045899155753399E-3</v>
      </c>
      <c r="I142" s="9">
        <v>0.87772631808561097</v>
      </c>
      <c r="J142">
        <v>50</v>
      </c>
      <c r="K142" t="s">
        <v>174</v>
      </c>
      <c r="L142" s="7">
        <v>2.5945330145684601E-3</v>
      </c>
      <c r="M142" s="7">
        <v>1.74758358576335E-3</v>
      </c>
      <c r="N142" s="7">
        <v>3.6197510489447198E-3</v>
      </c>
      <c r="O142" s="7">
        <v>2.25700300786942E-3</v>
      </c>
      <c r="P142" s="7">
        <v>1.36219544044277E-3</v>
      </c>
      <c r="Q142" s="7">
        <v>3.3830730104032801E-3</v>
      </c>
      <c r="R142" s="9">
        <v>0.86987841735693705</v>
      </c>
      <c r="S142" s="9"/>
      <c r="T142" s="7">
        <f t="shared" si="12"/>
        <v>2.2742035366730149E-3</v>
      </c>
      <c r="U142" s="7">
        <f t="shared" si="13"/>
        <v>1.7290139485718E-3</v>
      </c>
      <c r="V142" s="7">
        <f t="shared" si="14"/>
        <v>3.6197510489447198E-3</v>
      </c>
      <c r="W142" s="9">
        <f t="shared" si="15"/>
        <v>1.315318212760257</v>
      </c>
      <c r="X142" s="9">
        <f t="shared" si="16"/>
        <v>0.62827622837101527</v>
      </c>
      <c r="Y142" s="9"/>
      <c r="Z142">
        <f t="shared" si="17"/>
        <v>0</v>
      </c>
    </row>
    <row r="143" spans="1:26">
      <c r="A143">
        <v>677</v>
      </c>
      <c r="B143" t="s">
        <v>175</v>
      </c>
      <c r="C143" s="7">
        <v>5.5128315638683896E-3</v>
      </c>
      <c r="D143" s="7">
        <v>3.64570704183194E-3</v>
      </c>
      <c r="E143" s="7">
        <v>8.22436500964468E-3</v>
      </c>
      <c r="F143" s="7">
        <v>5.2553161117763003E-3</v>
      </c>
      <c r="G143" s="7">
        <v>3.3332042684344298E-3</v>
      </c>
      <c r="H143" s="7">
        <v>8.5847299624630408E-3</v>
      </c>
      <c r="I143" s="9">
        <v>0.953338113494547</v>
      </c>
      <c r="J143">
        <v>677</v>
      </c>
      <c r="K143" t="s">
        <v>175</v>
      </c>
      <c r="L143" s="7">
        <v>5.4201509821826402E-3</v>
      </c>
      <c r="M143" s="7">
        <v>3.6485466836743102E-3</v>
      </c>
      <c r="N143" s="7">
        <v>7.9340174731068903E-3</v>
      </c>
      <c r="O143" s="7">
        <v>5.1644123525912897E-3</v>
      </c>
      <c r="P143" s="7">
        <v>3.32141202162726E-3</v>
      </c>
      <c r="Q143" s="7">
        <v>8.2354760452273395E-3</v>
      </c>
      <c r="R143" s="9">
        <v>0.95286665058475095</v>
      </c>
      <c r="S143" s="9"/>
      <c r="T143" s="7">
        <f t="shared" si="12"/>
        <v>5.2098642321837946E-3</v>
      </c>
      <c r="U143" s="7">
        <f t="shared" si="13"/>
        <v>3.64570704183194E-3</v>
      </c>
      <c r="V143" s="7">
        <f t="shared" si="14"/>
        <v>8.22436500964468E-3</v>
      </c>
      <c r="W143" s="9">
        <f t="shared" si="15"/>
        <v>1.4290408341658405</v>
      </c>
      <c r="X143" s="9">
        <f t="shared" si="16"/>
        <v>0.63346704895444295</v>
      </c>
      <c r="Y143" s="9"/>
      <c r="Z143">
        <f t="shared" si="17"/>
        <v>0</v>
      </c>
    </row>
    <row r="144" spans="1:26">
      <c r="A144">
        <v>640</v>
      </c>
      <c r="B144" t="s">
        <v>176</v>
      </c>
      <c r="C144" s="7">
        <v>4.4447778477272101E-3</v>
      </c>
      <c r="D144" s="7">
        <v>2.9803034963883901E-3</v>
      </c>
      <c r="E144" s="7">
        <v>6.9443825342760598E-3</v>
      </c>
      <c r="F144" s="7">
        <v>4.3140106302183498E-3</v>
      </c>
      <c r="G144" s="7">
        <v>2.32279620595046E-3</v>
      </c>
      <c r="H144" s="7">
        <v>7.2736777045076398E-3</v>
      </c>
      <c r="I144" s="9">
        <v>0.97051354485406305</v>
      </c>
      <c r="J144">
        <v>640</v>
      </c>
      <c r="K144" t="s">
        <v>176</v>
      </c>
      <c r="L144" s="7">
        <v>4.3897924110309601E-3</v>
      </c>
      <c r="M144" s="7">
        <v>2.9758278577013699E-3</v>
      </c>
      <c r="N144" s="7">
        <v>6.7678124951321503E-3</v>
      </c>
      <c r="O144" s="7">
        <v>4.2658991810222502E-3</v>
      </c>
      <c r="P144" s="7">
        <v>2.3310157699692499E-3</v>
      </c>
      <c r="Q144" s="7">
        <v>7.0581836456515496E-3</v>
      </c>
      <c r="R144" s="9">
        <v>0.97170516518311201</v>
      </c>
      <c r="S144" s="9"/>
      <c r="T144" s="7">
        <f t="shared" si="12"/>
        <v>4.2899549056202996E-3</v>
      </c>
      <c r="U144" s="7">
        <f t="shared" si="13"/>
        <v>2.9758278577013699E-3</v>
      </c>
      <c r="V144" s="7">
        <f t="shared" si="14"/>
        <v>6.9443825342760598E-3</v>
      </c>
      <c r="W144" s="9">
        <f t="shared" si="15"/>
        <v>1.4416004926219106</v>
      </c>
      <c r="X144" s="9">
        <f t="shared" si="16"/>
        <v>0.61775901377062026</v>
      </c>
      <c r="Y144" s="9"/>
      <c r="Z144">
        <f t="shared" si="17"/>
        <v>0</v>
      </c>
    </row>
    <row r="145" spans="1:26">
      <c r="A145">
        <v>97</v>
      </c>
      <c r="B145" t="s">
        <v>178</v>
      </c>
      <c r="C145" s="7">
        <v>1.51134126796439E-2</v>
      </c>
      <c r="D145" s="7">
        <v>1.19763919706877E-2</v>
      </c>
      <c r="E145" s="7">
        <v>1.8959386385720398E-2</v>
      </c>
      <c r="F145" s="7">
        <v>1.2796044119998899E-2</v>
      </c>
      <c r="G145" s="7">
        <v>7.9580529485436102E-3</v>
      </c>
      <c r="H145" s="7">
        <v>1.8078820408023E-2</v>
      </c>
      <c r="I145" s="9">
        <v>0.955104487383301</v>
      </c>
      <c r="J145">
        <v>97</v>
      </c>
      <c r="K145" t="s">
        <v>178</v>
      </c>
      <c r="L145" s="7">
        <v>1.37222977268608E-2</v>
      </c>
      <c r="M145" s="7">
        <v>9.1359468942790803E-3</v>
      </c>
      <c r="N145" s="7">
        <v>1.89716386040636E-2</v>
      </c>
      <c r="O145" s="7">
        <v>1.09759265403125E-2</v>
      </c>
      <c r="P145" s="7">
        <v>4.6941344729902598E-3</v>
      </c>
      <c r="Q145" s="7">
        <v>1.8373516620956199E-2</v>
      </c>
      <c r="R145" s="9">
        <v>0.92667267492730798</v>
      </c>
      <c r="S145" s="9"/>
      <c r="T145" s="7">
        <f t="shared" si="12"/>
        <v>1.18859853301557E-2</v>
      </c>
      <c r="U145" s="7">
        <f t="shared" si="13"/>
        <v>9.1359468942790803E-3</v>
      </c>
      <c r="V145" s="7">
        <f t="shared" si="14"/>
        <v>1.89716386040636E-2</v>
      </c>
      <c r="W145" s="9">
        <f t="shared" si="15"/>
        <v>1.301012962060746</v>
      </c>
      <c r="X145" s="9">
        <f t="shared" si="16"/>
        <v>0.62651337494958392</v>
      </c>
      <c r="Y145" s="9"/>
      <c r="Z145">
        <f t="shared" si="17"/>
        <v>0</v>
      </c>
    </row>
    <row r="146" spans="1:26">
      <c r="A146">
        <v>678</v>
      </c>
      <c r="B146" t="s">
        <v>179</v>
      </c>
      <c r="C146" s="7">
        <v>2.77031433552008E-4</v>
      </c>
      <c r="D146" s="7">
        <v>2.4738753166350002E-4</v>
      </c>
      <c r="E146" s="7">
        <v>3.0901472851099299E-4</v>
      </c>
      <c r="F146" s="7">
        <v>2.69342683433583E-4</v>
      </c>
      <c r="G146" s="7">
        <v>2.2002912425338501E-4</v>
      </c>
      <c r="H146" s="7">
        <v>3.2550098030181498E-4</v>
      </c>
      <c r="I146" s="9">
        <v>0.97196965440678496</v>
      </c>
      <c r="J146">
        <v>678</v>
      </c>
      <c r="K146" t="s">
        <v>179</v>
      </c>
      <c r="L146" s="7">
        <v>2.7257569480598E-4</v>
      </c>
      <c r="M146" s="7">
        <v>2.4746935431767302E-4</v>
      </c>
      <c r="N146" s="7">
        <v>3.0915322526327998E-4</v>
      </c>
      <c r="O146" s="7">
        <v>2.6493382920732001E-4</v>
      </c>
      <c r="P146" s="7">
        <v>2.2034655096926501E-4</v>
      </c>
      <c r="Q146" s="7">
        <v>3.2253138510961301E-4</v>
      </c>
      <c r="R146" s="9">
        <v>0.97166969643272605</v>
      </c>
      <c r="S146" s="9"/>
      <c r="T146" s="7">
        <f t="shared" si="12"/>
        <v>2.6713825632045151E-4</v>
      </c>
      <c r="U146" s="7">
        <f t="shared" si="13"/>
        <v>2.4738753166350002E-4</v>
      </c>
      <c r="V146" s="7">
        <f t="shared" si="14"/>
        <v>3.0915322526327998E-4</v>
      </c>
      <c r="W146" s="9">
        <f t="shared" si="15"/>
        <v>1.0798371871215269</v>
      </c>
      <c r="X146" s="9">
        <f t="shared" si="16"/>
        <v>0.86409661776276847</v>
      </c>
      <c r="Y146" s="9"/>
      <c r="Z146">
        <f t="shared" si="17"/>
        <v>0</v>
      </c>
    </row>
    <row r="147" spans="1:26">
      <c r="A147">
        <v>65</v>
      </c>
      <c r="B147" t="s">
        <v>180</v>
      </c>
      <c r="C147" s="7">
        <v>2.0350598637827399E-4</v>
      </c>
      <c r="D147" s="7">
        <v>9.0716713026257703E-6</v>
      </c>
      <c r="E147" s="7">
        <v>4.0566303511716602E-4</v>
      </c>
      <c r="F147" s="7">
        <v>1.9591079108942599E-4</v>
      </c>
      <c r="G147" s="7">
        <v>5.4449486035221496E-6</v>
      </c>
      <c r="H147" s="7">
        <v>4.05095667551571E-4</v>
      </c>
      <c r="I147" s="9">
        <v>0.96267827092451896</v>
      </c>
      <c r="J147">
        <v>65</v>
      </c>
      <c r="K147" t="s">
        <v>180</v>
      </c>
      <c r="L147" s="7">
        <v>2.2135358302527401E-4</v>
      </c>
      <c r="M147" s="7">
        <v>9.0743801330635797E-6</v>
      </c>
      <c r="N147" s="7">
        <v>4.0587727787521401E-4</v>
      </c>
      <c r="O147" s="7">
        <v>2.1302792831364101E-4</v>
      </c>
      <c r="P147" s="7">
        <v>5.12261629593283E-6</v>
      </c>
      <c r="Q147" s="7">
        <v>4.0552788175775002E-4</v>
      </c>
      <c r="R147" s="9">
        <v>0.96238753130694399</v>
      </c>
      <c r="S147" s="9"/>
      <c r="T147" s="7">
        <f t="shared" si="12"/>
        <v>2.0446935970153352E-4</v>
      </c>
      <c r="U147" s="7">
        <f t="shared" si="13"/>
        <v>9.0716713026257703E-6</v>
      </c>
      <c r="V147" s="7">
        <f t="shared" si="14"/>
        <v>4.0587727787521401E-4</v>
      </c>
      <c r="W147" s="9">
        <f t="shared" si="15"/>
        <v>22.539326313812804</v>
      </c>
      <c r="X147" s="9">
        <f t="shared" si="16"/>
        <v>0.50377138816920208</v>
      </c>
      <c r="Y147" s="9"/>
      <c r="Z147">
        <f t="shared" si="17"/>
        <v>0</v>
      </c>
    </row>
    <row r="148" spans="1:26">
      <c r="A148">
        <v>892</v>
      </c>
      <c r="B148" t="s">
        <v>182</v>
      </c>
      <c r="C148" s="7">
        <v>8.8081384961162502E-5</v>
      </c>
      <c r="D148" s="7">
        <v>9.0539048008993596E-6</v>
      </c>
      <c r="E148" s="7">
        <v>2.7520332664051901E-4</v>
      </c>
      <c r="F148" s="7">
        <v>8.5596988468354001E-5</v>
      </c>
      <c r="G148" s="7">
        <v>6.5190713448004802E-6</v>
      </c>
      <c r="H148" s="7">
        <v>2.88121878638208E-4</v>
      </c>
      <c r="I148" s="9">
        <v>0.97179360595622399</v>
      </c>
      <c r="J148">
        <v>892</v>
      </c>
      <c r="K148" t="s">
        <v>182</v>
      </c>
      <c r="L148" s="7">
        <v>8.7293199807965101E-5</v>
      </c>
      <c r="M148" s="7">
        <v>9.0621468469646493E-6</v>
      </c>
      <c r="N148" s="7">
        <v>2.7249037904298403E-4</v>
      </c>
      <c r="O148" s="7">
        <v>8.4777273110428998E-5</v>
      </c>
      <c r="P148" s="7">
        <v>6.2290657649011E-6</v>
      </c>
      <c r="Q148" s="7">
        <v>2.8627466874038901E-4</v>
      </c>
      <c r="R148" s="9">
        <v>0.97117718977809697</v>
      </c>
      <c r="S148" s="9"/>
      <c r="T148" s="7">
        <f t="shared" si="12"/>
        <v>8.5187130789391493E-5</v>
      </c>
      <c r="U148" s="7">
        <f t="shared" si="13"/>
        <v>9.0539048008993596E-6</v>
      </c>
      <c r="V148" s="7">
        <f t="shared" si="14"/>
        <v>2.7520332664051901E-4</v>
      </c>
      <c r="W148" s="9">
        <f t="shared" si="15"/>
        <v>9.4088829806261636</v>
      </c>
      <c r="X148" s="9">
        <f t="shared" si="16"/>
        <v>0.30954251836012919</v>
      </c>
      <c r="Y148" s="9"/>
      <c r="Z148">
        <f t="shared" si="17"/>
        <v>0</v>
      </c>
    </row>
    <row r="149" spans="1:26">
      <c r="A149">
        <v>91</v>
      </c>
      <c r="B149" t="s">
        <v>183</v>
      </c>
      <c r="C149" s="7">
        <v>1.0099249493796601E-3</v>
      </c>
      <c r="D149" s="7">
        <v>3.5545643657861401E-4</v>
      </c>
      <c r="E149" s="7">
        <v>2.3710757267656202E-3</v>
      </c>
      <c r="F149" s="7">
        <v>8.12082303086214E-4</v>
      </c>
      <c r="G149" s="7">
        <v>3.0058261928218302E-4</v>
      </c>
      <c r="H149" s="7">
        <v>2.18349151542313E-3</v>
      </c>
      <c r="I149" s="9">
        <v>0.809350163538749</v>
      </c>
      <c r="J149">
        <v>91</v>
      </c>
      <c r="K149" t="s">
        <v>183</v>
      </c>
      <c r="L149" s="7">
        <v>9.5216723960126002E-4</v>
      </c>
      <c r="M149" s="7">
        <v>3.5573330165824499E-4</v>
      </c>
      <c r="N149" s="7">
        <v>2.2579314153210899E-3</v>
      </c>
      <c r="O149" s="7">
        <v>7.7382823135473903E-4</v>
      </c>
      <c r="P149" s="7">
        <v>3.0079774679145599E-4</v>
      </c>
      <c r="Q149" s="7">
        <v>2.0605842828588E-3</v>
      </c>
      <c r="R149" s="9">
        <v>0.819201090441254</v>
      </c>
      <c r="S149" s="9"/>
      <c r="T149" s="7">
        <f t="shared" si="12"/>
        <v>7.9295526722047657E-4</v>
      </c>
      <c r="U149" s="7">
        <f t="shared" si="13"/>
        <v>3.5545643657861401E-4</v>
      </c>
      <c r="V149" s="7">
        <f t="shared" si="14"/>
        <v>2.3710757267656202E-3</v>
      </c>
      <c r="W149" s="9">
        <f t="shared" si="15"/>
        <v>2.2308085762996268</v>
      </c>
      <c r="X149" s="9">
        <f t="shared" si="16"/>
        <v>0.33442848672831943</v>
      </c>
      <c r="Y149" s="9"/>
      <c r="Z149">
        <f t="shared" si="17"/>
        <v>0</v>
      </c>
    </row>
    <row r="150" spans="1:26">
      <c r="A150">
        <v>168</v>
      </c>
      <c r="B150" t="s">
        <v>185</v>
      </c>
      <c r="C150" s="7">
        <v>7.4870228502311602E-5</v>
      </c>
      <c r="D150" s="7">
        <v>9.1142676045798694E-6</v>
      </c>
      <c r="E150" s="7">
        <v>1.9521343239206301E-4</v>
      </c>
      <c r="F150" s="7">
        <v>7.3150525580880903E-5</v>
      </c>
      <c r="G150" s="7">
        <v>7.1932915983760399E-6</v>
      </c>
      <c r="H150" s="7">
        <v>2.0812802611844001E-4</v>
      </c>
      <c r="I150" s="9">
        <v>0.979320081973725</v>
      </c>
      <c r="J150">
        <v>168</v>
      </c>
      <c r="K150" t="s">
        <v>185</v>
      </c>
      <c r="L150" s="7">
        <v>4.6744140185336502E-5</v>
      </c>
      <c r="M150" s="7">
        <v>9.0621468469646493E-6</v>
      </c>
      <c r="N150" s="7">
        <v>1.10686895499218E-4</v>
      </c>
      <c r="O150" s="7">
        <v>4.5727469573013602E-5</v>
      </c>
      <c r="P150" s="7">
        <v>6.9934184436728998E-6</v>
      </c>
      <c r="Q150" s="7">
        <v>1.1545636736287301E-4</v>
      </c>
      <c r="R150" s="9">
        <v>0.98242892716239205</v>
      </c>
      <c r="S150" s="9"/>
      <c r="T150" s="7">
        <f t="shared" si="12"/>
        <v>5.9438997576947252E-5</v>
      </c>
      <c r="U150" s="7">
        <f t="shared" si="13"/>
        <v>9.0621468469646493E-6</v>
      </c>
      <c r="V150" s="7">
        <f t="shared" si="14"/>
        <v>1.9521343239206301E-4</v>
      </c>
      <c r="W150" s="9">
        <f t="shared" si="15"/>
        <v>6.5590415362620442</v>
      </c>
      <c r="X150" s="9">
        <f t="shared" si="16"/>
        <v>0.30448210888260535</v>
      </c>
      <c r="Y150" s="9"/>
      <c r="Z150">
        <f t="shared" si="17"/>
        <v>0</v>
      </c>
    </row>
    <row r="151" spans="1:26">
      <c r="A151">
        <v>679</v>
      </c>
      <c r="B151" t="s">
        <v>186</v>
      </c>
      <c r="C151" s="7">
        <v>6.1181763844593204E-4</v>
      </c>
      <c r="D151" s="7">
        <v>9.1142676045798694E-6</v>
      </c>
      <c r="E151" s="7">
        <v>2.3398965571594299E-3</v>
      </c>
      <c r="F151" s="7">
        <v>5.8315280500250398E-4</v>
      </c>
      <c r="G151" s="7">
        <v>7.5164930314121101E-6</v>
      </c>
      <c r="H151" s="7">
        <v>2.3390508609996098E-3</v>
      </c>
      <c r="I151" s="9">
        <v>0.94876017377065103</v>
      </c>
      <c r="J151">
        <v>679</v>
      </c>
      <c r="K151" t="s">
        <v>186</v>
      </c>
      <c r="L151" s="7">
        <v>6.1324824976151295E-4</v>
      </c>
      <c r="M151" s="7">
        <v>9.1213667091857796E-6</v>
      </c>
      <c r="N151" s="7">
        <v>2.3420639414247699E-3</v>
      </c>
      <c r="O151" s="7">
        <v>5.8475626361605203E-4</v>
      </c>
      <c r="P151" s="7">
        <v>7.5236602641536301E-6</v>
      </c>
      <c r="Q151" s="7">
        <v>2.3400554953211502E-3</v>
      </c>
      <c r="R151" s="9">
        <v>0.94916440642136901</v>
      </c>
      <c r="S151" s="9"/>
      <c r="T151" s="7">
        <f t="shared" si="12"/>
        <v>5.8395453430927806E-4</v>
      </c>
      <c r="U151" s="7">
        <f t="shared" si="13"/>
        <v>9.1142676045798694E-6</v>
      </c>
      <c r="V151" s="7">
        <f t="shared" si="14"/>
        <v>2.3420639414247699E-3</v>
      </c>
      <c r="W151" s="9">
        <f t="shared" si="15"/>
        <v>64.070374016212128</v>
      </c>
      <c r="X151" s="9">
        <f t="shared" si="16"/>
        <v>0.24933330127359182</v>
      </c>
      <c r="Y151" s="9"/>
      <c r="Z151">
        <f t="shared" si="17"/>
        <v>0</v>
      </c>
    </row>
    <row r="152" spans="1:26">
      <c r="A152">
        <v>542</v>
      </c>
      <c r="B152" t="s">
        <v>187</v>
      </c>
      <c r="C152" s="7">
        <v>2.0167172183847899E-4</v>
      </c>
      <c r="D152" s="7">
        <v>1.82285352091597E-4</v>
      </c>
      <c r="E152" s="7">
        <v>2.5695324634140802E-4</v>
      </c>
      <c r="F152" s="7">
        <v>1.9732413796173299E-4</v>
      </c>
      <c r="G152" s="7">
        <v>1.72405388545777E-4</v>
      </c>
      <c r="H152" s="7">
        <v>2.5804292878369898E-4</v>
      </c>
      <c r="I152" s="9">
        <v>0.97827622219605204</v>
      </c>
      <c r="J152">
        <v>542</v>
      </c>
      <c r="K152" t="s">
        <v>187</v>
      </c>
      <c r="L152" s="7">
        <v>2.01529870801739E-4</v>
      </c>
      <c r="M152" s="7">
        <v>1.82427334183715E-4</v>
      </c>
      <c r="N152" s="7">
        <v>2.5706840975215999E-4</v>
      </c>
      <c r="O152" s="7">
        <v>1.9715932557643999E-4</v>
      </c>
      <c r="P152" s="7">
        <v>1.7267971291457001E-4</v>
      </c>
      <c r="Q152" s="7">
        <v>2.6093241279737599E-4</v>
      </c>
      <c r="R152" s="9">
        <v>0.97813998115400003</v>
      </c>
      <c r="S152" s="9"/>
      <c r="T152" s="7">
        <f t="shared" si="12"/>
        <v>1.9724173176908648E-4</v>
      </c>
      <c r="U152" s="7">
        <f t="shared" si="13"/>
        <v>1.82285352091597E-4</v>
      </c>
      <c r="V152" s="7">
        <f t="shared" si="14"/>
        <v>2.5706840975215999E-4</v>
      </c>
      <c r="W152" s="9">
        <f t="shared" si="15"/>
        <v>1.0820492678422895</v>
      </c>
      <c r="X152" s="9">
        <f t="shared" si="16"/>
        <v>0.76727331825504153</v>
      </c>
      <c r="Y152" s="9"/>
      <c r="Z152">
        <f t="shared" si="17"/>
        <v>0</v>
      </c>
    </row>
    <row r="153" spans="1:26">
      <c r="A153">
        <v>544</v>
      </c>
      <c r="B153" t="s">
        <v>188</v>
      </c>
      <c r="C153" s="7">
        <v>1.91007209370816E-4</v>
      </c>
      <c r="D153" s="7">
        <v>1.71788789692264E-4</v>
      </c>
      <c r="E153" s="7">
        <v>2.76862757802241E-4</v>
      </c>
      <c r="F153" s="7">
        <v>1.8642556574653701E-4</v>
      </c>
      <c r="G153" s="7">
        <v>1.6377196436928701E-4</v>
      </c>
      <c r="H153" s="7">
        <v>2.7445851670461398E-4</v>
      </c>
      <c r="I153" s="9">
        <v>0.97594395206871998</v>
      </c>
      <c r="J153">
        <v>544</v>
      </c>
      <c r="K153" t="s">
        <v>188</v>
      </c>
      <c r="L153" s="7">
        <v>1.9141496598507E-4</v>
      </c>
      <c r="M153" s="7">
        <v>1.7194517427430699E-4</v>
      </c>
      <c r="N153" s="7">
        <v>2.7698684442092702E-4</v>
      </c>
      <c r="O153" s="7">
        <v>1.8680227978014899E-4</v>
      </c>
      <c r="P153" s="7">
        <v>1.6228908122974299E-4</v>
      </c>
      <c r="Q153" s="7">
        <v>2.7483110051097499E-4</v>
      </c>
      <c r="R153" s="9">
        <v>0.975830262718408</v>
      </c>
      <c r="S153" s="9"/>
      <c r="T153" s="7">
        <f t="shared" si="12"/>
        <v>1.86613922763343E-4</v>
      </c>
      <c r="U153" s="7">
        <f t="shared" si="13"/>
        <v>1.71788789692264E-4</v>
      </c>
      <c r="V153" s="7">
        <f t="shared" si="14"/>
        <v>2.7698684442092702E-4</v>
      </c>
      <c r="W153" s="9">
        <f t="shared" si="15"/>
        <v>1.0862986059662927</v>
      </c>
      <c r="X153" s="9">
        <f t="shared" si="16"/>
        <v>0.67372846949998999</v>
      </c>
      <c r="Y153" s="9"/>
      <c r="Z153">
        <f t="shared" si="17"/>
        <v>0</v>
      </c>
    </row>
    <row r="154" spans="1:26">
      <c r="A154">
        <v>543</v>
      </c>
      <c r="B154" t="s">
        <v>189</v>
      </c>
      <c r="C154" s="7">
        <v>2.3203316187361399E-4</v>
      </c>
      <c r="D154" s="7">
        <v>1.82285352091597E-4</v>
      </c>
      <c r="E154" s="7">
        <v>2.8127677907329102E-4</v>
      </c>
      <c r="F154" s="7">
        <v>2.2714617339348101E-4</v>
      </c>
      <c r="G154" s="7">
        <v>1.7512774689218299E-4</v>
      </c>
      <c r="H154" s="7">
        <v>2.7883453340276097E-4</v>
      </c>
      <c r="I154" s="9">
        <v>0.97888811504229301</v>
      </c>
      <c r="J154">
        <v>543</v>
      </c>
      <c r="K154" t="s">
        <v>189</v>
      </c>
      <c r="L154" s="7">
        <v>2.3247147418728001E-4</v>
      </c>
      <c r="M154" s="7">
        <v>1.82427334183715E-4</v>
      </c>
      <c r="N154" s="7">
        <v>2.81428154709339E-4</v>
      </c>
      <c r="O154" s="7">
        <v>2.27691891732428E-4</v>
      </c>
      <c r="P154" s="7">
        <v>1.7548344903689999E-4</v>
      </c>
      <c r="Q154" s="7">
        <v>2.79565999122971E-4</v>
      </c>
      <c r="R154" s="9">
        <v>0.97938783627995396</v>
      </c>
      <c r="S154" s="9"/>
      <c r="T154" s="7">
        <f t="shared" si="12"/>
        <v>2.274190325629545E-4</v>
      </c>
      <c r="U154" s="7">
        <f t="shared" si="13"/>
        <v>1.82285352091597E-4</v>
      </c>
      <c r="V154" s="7">
        <f t="shared" si="14"/>
        <v>2.81428154709339E-4</v>
      </c>
      <c r="W154" s="9">
        <f t="shared" si="15"/>
        <v>1.2475990525485459</v>
      </c>
      <c r="X154" s="9">
        <f t="shared" si="16"/>
        <v>0.80808912952520506</v>
      </c>
      <c r="Y154" s="9"/>
      <c r="Z154">
        <f t="shared" si="17"/>
        <v>0</v>
      </c>
    </row>
    <row r="155" spans="1:26">
      <c r="A155">
        <v>92</v>
      </c>
      <c r="B155" t="s">
        <v>190</v>
      </c>
      <c r="C155" s="7">
        <v>8.8456497058649497E-4</v>
      </c>
      <c r="D155" s="7">
        <v>5.4685605627479198E-4</v>
      </c>
      <c r="E155" s="7">
        <v>1.5874627768485E-3</v>
      </c>
      <c r="F155" s="7">
        <v>8.1493985006775803E-4</v>
      </c>
      <c r="G155" s="7">
        <v>5.1646402762666095E-4</v>
      </c>
      <c r="H155" s="7">
        <v>1.49283280180155E-3</v>
      </c>
      <c r="I155" s="9">
        <v>0.92128885629218005</v>
      </c>
      <c r="J155">
        <v>92</v>
      </c>
      <c r="K155" t="s">
        <v>190</v>
      </c>
      <c r="L155" s="7">
        <v>9.0755564137514895E-4</v>
      </c>
      <c r="M155" s="7">
        <v>5.4728200255114599E-4</v>
      </c>
      <c r="N155" s="7">
        <v>1.58817425891937E-3</v>
      </c>
      <c r="O155" s="7">
        <v>8.0834224320066098E-4</v>
      </c>
      <c r="P155" s="7">
        <v>5.0521793227439405E-4</v>
      </c>
      <c r="Q155" s="7">
        <v>1.4970908361723401E-3</v>
      </c>
      <c r="R155" s="9">
        <v>0.89068064408242997</v>
      </c>
      <c r="S155" s="9"/>
      <c r="T155" s="7">
        <f t="shared" si="12"/>
        <v>8.116410466342095E-4</v>
      </c>
      <c r="U155" s="7">
        <f t="shared" si="13"/>
        <v>5.4685605627479198E-4</v>
      </c>
      <c r="V155" s="7">
        <f t="shared" si="14"/>
        <v>1.58817425891937E-3</v>
      </c>
      <c r="W155" s="9">
        <f t="shared" si="15"/>
        <v>1.4841950405800473</v>
      </c>
      <c r="X155" s="9">
        <f t="shared" si="16"/>
        <v>0.51105289112699037</v>
      </c>
      <c r="Y155" s="9"/>
      <c r="Z155">
        <f t="shared" si="17"/>
        <v>0</v>
      </c>
    </row>
    <row r="156" spans="1:26">
      <c r="A156">
        <v>680</v>
      </c>
      <c r="B156" t="s">
        <v>191</v>
      </c>
      <c r="C156" s="7">
        <v>4.2888549848658903E-4</v>
      </c>
      <c r="D156" s="7">
        <v>4.6510748671646698E-6</v>
      </c>
      <c r="E156" s="7">
        <v>1.4407703571180099E-3</v>
      </c>
      <c r="F156" s="7">
        <v>4.2165824596435901E-4</v>
      </c>
      <c r="G156" s="7">
        <v>4.8857705741034601E-6</v>
      </c>
      <c r="H156" s="7">
        <v>1.51503427639824E-3</v>
      </c>
      <c r="I156" s="9">
        <v>0.98335843591748795</v>
      </c>
      <c r="J156">
        <v>680</v>
      </c>
      <c r="K156" t="s">
        <v>191</v>
      </c>
      <c r="L156" s="7">
        <v>3.35175774946495E-4</v>
      </c>
      <c r="M156" s="7">
        <v>4.6548373449420597E-6</v>
      </c>
      <c r="N156" s="7">
        <v>1.1204499501907301E-3</v>
      </c>
      <c r="O156" s="7">
        <v>3.3070546065118602E-4</v>
      </c>
      <c r="P156" s="7">
        <v>4.7370860938916997E-6</v>
      </c>
      <c r="Q156" s="7">
        <v>1.1671385328966401E-3</v>
      </c>
      <c r="R156" s="9">
        <v>0.98690335480549396</v>
      </c>
      <c r="S156" s="9"/>
      <c r="T156" s="7">
        <f t="shared" si="12"/>
        <v>3.7618185330777249E-4</v>
      </c>
      <c r="U156" s="7">
        <f t="shared" si="13"/>
        <v>4.6510748671646698E-6</v>
      </c>
      <c r="V156" s="7">
        <f t="shared" si="14"/>
        <v>1.4407703571180099E-3</v>
      </c>
      <c r="W156" s="9">
        <f t="shared" si="15"/>
        <v>80.880627392931174</v>
      </c>
      <c r="X156" s="9">
        <f t="shared" si="16"/>
        <v>0.26109771862620323</v>
      </c>
      <c r="Y156" s="9"/>
      <c r="Z156">
        <f t="shared" si="17"/>
        <v>0</v>
      </c>
    </row>
    <row r="157" spans="1:26">
      <c r="A157">
        <v>641</v>
      </c>
      <c r="B157" t="s">
        <v>192</v>
      </c>
      <c r="C157" s="7">
        <v>9.7386041427268306E-5</v>
      </c>
      <c r="D157" s="7">
        <v>8.81336879835124E-13</v>
      </c>
      <c r="E157" s="7">
        <v>2.2759029434977099E-4</v>
      </c>
      <c r="F157" s="7">
        <v>9.3416626993711495E-5</v>
      </c>
      <c r="G157" s="7">
        <v>2.8555166712278897E-17</v>
      </c>
      <c r="H157" s="7">
        <v>2.3132668611518001E-4</v>
      </c>
      <c r="I157" s="9">
        <v>0.95924041708087504</v>
      </c>
      <c r="J157">
        <v>641</v>
      </c>
      <c r="K157" t="s">
        <v>192</v>
      </c>
      <c r="L157" s="7">
        <v>1.11477309424261E-4</v>
      </c>
      <c r="M157" s="7">
        <v>8.8160004988245304E-13</v>
      </c>
      <c r="N157" s="7">
        <v>2.6963208835372203E-4</v>
      </c>
      <c r="O157" s="7">
        <v>1.06827469932345E-4</v>
      </c>
      <c r="P157" s="7">
        <v>2.9366350106175798E-17</v>
      </c>
      <c r="Q157" s="7">
        <v>2.7495689632016601E-4</v>
      </c>
      <c r="R157" s="9">
        <v>0.95828891535814897</v>
      </c>
      <c r="S157" s="9"/>
      <c r="T157" s="7">
        <f t="shared" si="12"/>
        <v>1.0012204846302826E-4</v>
      </c>
      <c r="U157" s="7">
        <f t="shared" si="13"/>
        <v>8.81336879835124E-13</v>
      </c>
      <c r="V157" s="7">
        <f t="shared" si="14"/>
        <v>2.6963208835372203E-4</v>
      </c>
      <c r="W157" s="9">
        <f t="shared" si="15"/>
        <v>113602472.28251538</v>
      </c>
      <c r="X157" s="9">
        <f t="shared" si="16"/>
        <v>0.37132838704153498</v>
      </c>
      <c r="Y157" s="9"/>
      <c r="Z157">
        <f t="shared" si="17"/>
        <v>0</v>
      </c>
    </row>
    <row r="158" spans="1:26">
      <c r="A158">
        <v>104</v>
      </c>
      <c r="B158" t="s">
        <v>193</v>
      </c>
      <c r="C158" s="7">
        <v>2.1355305340735099E-3</v>
      </c>
      <c r="D158" s="7">
        <v>6.2296678427990499E-4</v>
      </c>
      <c r="E158" s="7">
        <v>3.1079272452413198E-3</v>
      </c>
      <c r="F158" s="7">
        <v>1.8370395713364E-3</v>
      </c>
      <c r="G158" s="7">
        <v>5.0545237030490901E-4</v>
      </c>
      <c r="H158" s="7">
        <v>2.9237310591944698E-3</v>
      </c>
      <c r="I158" s="9">
        <v>0.85971507299069305</v>
      </c>
      <c r="J158">
        <v>104</v>
      </c>
      <c r="K158" t="s">
        <v>193</v>
      </c>
      <c r="L158" s="7">
        <v>2.1231830887606098E-3</v>
      </c>
      <c r="M158" s="7">
        <v>5.2103547690884704E-4</v>
      </c>
      <c r="N158" s="7">
        <v>3.1095099651281401E-3</v>
      </c>
      <c r="O158" s="7">
        <v>1.7979545515520801E-3</v>
      </c>
      <c r="P158" s="7">
        <v>4.2202817401729598E-4</v>
      </c>
      <c r="Q158" s="7">
        <v>2.9105847026102299E-3</v>
      </c>
      <c r="R158" s="9">
        <v>0.84613709292440598</v>
      </c>
      <c r="S158" s="9"/>
      <c r="T158" s="7">
        <f t="shared" si="12"/>
        <v>1.8174970614442401E-3</v>
      </c>
      <c r="U158" s="7">
        <f t="shared" si="13"/>
        <v>5.2103547690884704E-4</v>
      </c>
      <c r="V158" s="7">
        <f t="shared" si="14"/>
        <v>3.1095099651281401E-3</v>
      </c>
      <c r="W158" s="9">
        <f t="shared" si="15"/>
        <v>3.4882405171849813</v>
      </c>
      <c r="X158" s="9">
        <f t="shared" si="16"/>
        <v>0.58449629743165743</v>
      </c>
      <c r="Y158" s="9"/>
      <c r="Z158">
        <f t="shared" si="17"/>
        <v>0</v>
      </c>
    </row>
    <row r="159" spans="1:26">
      <c r="A159">
        <v>207</v>
      </c>
      <c r="B159" t="s">
        <v>194</v>
      </c>
      <c r="C159" s="7">
        <v>2.9172736635992897E-4</v>
      </c>
      <c r="D159" s="7">
        <v>2.4128185647525202E-6</v>
      </c>
      <c r="E159" s="7">
        <v>9.6464003421053903E-4</v>
      </c>
      <c r="F159" s="7">
        <v>2.6066999257729601E-4</v>
      </c>
      <c r="G159" s="7">
        <v>1.1547180189479199E-6</v>
      </c>
      <c r="H159" s="7">
        <v>9.49372089400567E-4</v>
      </c>
      <c r="I159" s="9">
        <v>0.89357740479786296</v>
      </c>
      <c r="J159">
        <v>207</v>
      </c>
      <c r="K159" t="s">
        <v>194</v>
      </c>
      <c r="L159" s="7">
        <v>2.8842204147499898E-4</v>
      </c>
      <c r="M159" s="7">
        <v>2.3998284633303698E-6</v>
      </c>
      <c r="N159" s="7">
        <v>9.6514948940749305E-4</v>
      </c>
      <c r="O159" s="7">
        <v>2.5899891155717098E-4</v>
      </c>
      <c r="P159" s="7">
        <v>1.1416859362585299E-6</v>
      </c>
      <c r="Q159" s="7">
        <v>9.5242585060578699E-4</v>
      </c>
      <c r="R159" s="9">
        <v>0.89801759703031403</v>
      </c>
      <c r="S159" s="9"/>
      <c r="T159" s="7">
        <f t="shared" si="12"/>
        <v>2.5983445206723349E-4</v>
      </c>
      <c r="U159" s="7">
        <f t="shared" si="13"/>
        <v>2.3998284633303698E-6</v>
      </c>
      <c r="V159" s="7">
        <f t="shared" si="14"/>
        <v>9.6514948940749305E-4</v>
      </c>
      <c r="W159" s="9">
        <f t="shared" si="15"/>
        <v>108.27209362566164</v>
      </c>
      <c r="X159" s="9">
        <f t="shared" si="16"/>
        <v>0.26921679482703381</v>
      </c>
      <c r="Y159" s="9"/>
      <c r="Z159">
        <f t="shared" si="17"/>
        <v>0</v>
      </c>
    </row>
    <row r="160" spans="1:26">
      <c r="A160">
        <v>642</v>
      </c>
      <c r="B160" t="s">
        <v>195</v>
      </c>
      <c r="C160" s="7">
        <v>3.8066786403352198E-4</v>
      </c>
      <c r="D160" s="7">
        <v>3.1665604052927998E-4</v>
      </c>
      <c r="E160" s="7">
        <v>6.7600771101315705E-4</v>
      </c>
      <c r="F160" s="7">
        <v>3.7437376000832201E-4</v>
      </c>
      <c r="G160" s="7">
        <v>3.0986034967848898E-4</v>
      </c>
      <c r="H160" s="7">
        <v>6.6772472079637101E-4</v>
      </c>
      <c r="I160" s="9">
        <v>0.98346562812392901</v>
      </c>
      <c r="J160">
        <v>642</v>
      </c>
      <c r="K160" t="s">
        <v>195</v>
      </c>
      <c r="L160" s="7">
        <v>3.7952990174159202E-4</v>
      </c>
      <c r="M160" s="7">
        <v>3.1226133072084598E-4</v>
      </c>
      <c r="N160" s="7">
        <v>6.76310689686528E-4</v>
      </c>
      <c r="O160" s="7">
        <v>3.7359933497556E-4</v>
      </c>
      <c r="P160" s="7">
        <v>3.0682638907077902E-4</v>
      </c>
      <c r="Q160" s="7">
        <v>6.6736368419116903E-4</v>
      </c>
      <c r="R160" s="9">
        <v>0.98437391431131405</v>
      </c>
      <c r="S160" s="9"/>
      <c r="T160" s="7">
        <f t="shared" si="12"/>
        <v>3.7398654749194098E-4</v>
      </c>
      <c r="U160" s="7">
        <f t="shared" si="13"/>
        <v>3.1226133072084598E-4</v>
      </c>
      <c r="V160" s="7">
        <f t="shared" si="14"/>
        <v>6.76310689686528E-4</v>
      </c>
      <c r="W160" s="9">
        <f t="shared" si="15"/>
        <v>1.197671663758699</v>
      </c>
      <c r="X160" s="9">
        <f t="shared" si="16"/>
        <v>0.55298038785293313</v>
      </c>
      <c r="Y160" s="9"/>
      <c r="Z160">
        <f t="shared" si="17"/>
        <v>0</v>
      </c>
    </row>
    <row r="161" spans="1:26">
      <c r="A161">
        <v>890</v>
      </c>
      <c r="B161" t="s">
        <v>196</v>
      </c>
      <c r="C161" s="7">
        <v>1.83298577179274E-4</v>
      </c>
      <c r="D161" s="7">
        <v>9.0539048008993596E-6</v>
      </c>
      <c r="E161" s="7">
        <v>5.9421064298852502E-4</v>
      </c>
      <c r="F161" s="7">
        <v>1.8125188211010699E-4</v>
      </c>
      <c r="G161" s="7">
        <v>6.9332962314638697E-6</v>
      </c>
      <c r="H161" s="7">
        <v>6.3085666706091004E-4</v>
      </c>
      <c r="I161" s="9">
        <v>0.98850902727686296</v>
      </c>
      <c r="J161">
        <v>890</v>
      </c>
      <c r="K161" t="s">
        <v>196</v>
      </c>
      <c r="L161" s="7">
        <v>1.83954425595232E-4</v>
      </c>
      <c r="M161" s="7">
        <v>9.0621468469646493E-6</v>
      </c>
      <c r="N161" s="7">
        <v>5.9642999049268602E-4</v>
      </c>
      <c r="O161" s="7">
        <v>1.81947012181853E-4</v>
      </c>
      <c r="P161" s="7">
        <v>7.0675196029972596E-6</v>
      </c>
      <c r="Q161" s="7">
        <v>6.3345291470378001E-4</v>
      </c>
      <c r="R161" s="9">
        <v>0.98876372744363605</v>
      </c>
      <c r="S161" s="9"/>
      <c r="T161" s="7">
        <f t="shared" si="12"/>
        <v>1.8159944714598E-4</v>
      </c>
      <c r="U161" s="7">
        <f t="shared" si="13"/>
        <v>9.0539048008993596E-6</v>
      </c>
      <c r="V161" s="7">
        <f t="shared" si="14"/>
        <v>5.9642999049268602E-4</v>
      </c>
      <c r="W161" s="9">
        <f t="shared" si="15"/>
        <v>20.057583014120166</v>
      </c>
      <c r="X161" s="9">
        <f t="shared" si="16"/>
        <v>0.30447739054162626</v>
      </c>
      <c r="Y161" s="9"/>
      <c r="Z161">
        <f t="shared" si="17"/>
        <v>0</v>
      </c>
    </row>
    <row r="162" spans="1:26">
      <c r="A162">
        <v>85</v>
      </c>
      <c r="B162" t="s">
        <v>197</v>
      </c>
      <c r="C162" s="7">
        <v>9.2492194275646501E-4</v>
      </c>
      <c r="D162" s="7">
        <v>7.6803542167019098E-4</v>
      </c>
      <c r="E162" s="7">
        <v>1.0104836750766499E-3</v>
      </c>
      <c r="F162" s="7">
        <v>8.6695689787015095E-4</v>
      </c>
      <c r="G162" s="7">
        <v>6.72019791119394E-4</v>
      </c>
      <c r="H162" s="7">
        <v>9.8718058688737902E-4</v>
      </c>
      <c r="I162" s="9">
        <v>0.93762639801025105</v>
      </c>
      <c r="J162">
        <v>85</v>
      </c>
      <c r="K162" t="s">
        <v>197</v>
      </c>
      <c r="L162" s="7">
        <v>9.0691820371726598E-4</v>
      </c>
      <c r="M162" s="7">
        <v>7.4685730658533695E-4</v>
      </c>
      <c r="N162" s="7">
        <v>1.0133276438284301E-3</v>
      </c>
      <c r="O162" s="7">
        <v>8.49532023860993E-4</v>
      </c>
      <c r="P162" s="7">
        <v>6.5884459137371704E-4</v>
      </c>
      <c r="Q162" s="7">
        <v>9.879186429524549E-4</v>
      </c>
      <c r="R162" s="9">
        <v>0.93704696958487099</v>
      </c>
      <c r="S162" s="9"/>
      <c r="T162" s="7">
        <f t="shared" si="12"/>
        <v>8.5824446086557203E-4</v>
      </c>
      <c r="U162" s="7">
        <f t="shared" si="13"/>
        <v>7.4685730658533695E-4</v>
      </c>
      <c r="V162" s="7">
        <f t="shared" si="14"/>
        <v>1.0133276438284301E-3</v>
      </c>
      <c r="W162" s="9">
        <f t="shared" si="15"/>
        <v>1.1491411455683573</v>
      </c>
      <c r="X162" s="9">
        <f t="shared" si="16"/>
        <v>0.84695652594955184</v>
      </c>
      <c r="Y162" s="9"/>
      <c r="Z162">
        <f t="shared" si="17"/>
        <v>0</v>
      </c>
    </row>
    <row r="163" spans="1:26">
      <c r="A163">
        <v>705</v>
      </c>
      <c r="B163" t="s">
        <v>198</v>
      </c>
      <c r="C163" s="7">
        <v>4.7828021207053098E-4</v>
      </c>
      <c r="D163" s="7">
        <v>2.7342802813739599E-4</v>
      </c>
      <c r="E163" s="7">
        <v>1.1481193466867799E-3</v>
      </c>
      <c r="F163" s="7">
        <v>4.6834435783734497E-4</v>
      </c>
      <c r="G163" s="7">
        <v>2.57525381581793E-4</v>
      </c>
      <c r="H163" s="7">
        <v>1.1590966700825601E-3</v>
      </c>
      <c r="I163" s="9">
        <v>0.97929641251488198</v>
      </c>
      <c r="J163">
        <v>705</v>
      </c>
      <c r="K163" t="s">
        <v>198</v>
      </c>
      <c r="L163" s="7">
        <v>4.8456599825803998E-4</v>
      </c>
      <c r="M163" s="7">
        <v>2.73641001275573E-4</v>
      </c>
      <c r="N163" s="7">
        <v>1.14863392022028E-3</v>
      </c>
      <c r="O163" s="7">
        <v>4.7439835132007699E-4</v>
      </c>
      <c r="P163" s="7">
        <v>2.5751220071456102E-4</v>
      </c>
      <c r="Q163" s="7">
        <v>1.1613096255359201E-3</v>
      </c>
      <c r="R163" s="9">
        <v>0.97908956142124504</v>
      </c>
      <c r="S163" s="9"/>
      <c r="T163" s="7">
        <f t="shared" si="12"/>
        <v>4.7137135457871095E-4</v>
      </c>
      <c r="U163" s="7">
        <f t="shared" si="13"/>
        <v>2.7342802813739599E-4</v>
      </c>
      <c r="V163" s="7">
        <f t="shared" si="14"/>
        <v>1.14863392022028E-3</v>
      </c>
      <c r="W163" s="9">
        <f t="shared" si="15"/>
        <v>1.7239320993890561</v>
      </c>
      <c r="X163" s="9">
        <f t="shared" si="16"/>
        <v>0.41037561774974696</v>
      </c>
      <c r="Y163" s="9"/>
      <c r="Z163">
        <f t="shared" si="17"/>
        <v>0</v>
      </c>
    </row>
    <row r="164" spans="1:26">
      <c r="A164">
        <v>681</v>
      </c>
      <c r="B164" t="s">
        <v>200</v>
      </c>
      <c r="C164" s="7">
        <v>2.5812734244086798E-5</v>
      </c>
      <c r="D164" s="7">
        <v>2.7791671495770701E-12</v>
      </c>
      <c r="E164" s="7">
        <v>4.7613032290747197E-5</v>
      </c>
      <c r="F164" s="7">
        <v>2.57373388689907E-5</v>
      </c>
      <c r="G164" s="7">
        <v>1.6738197137416001E-7</v>
      </c>
      <c r="H164" s="7">
        <v>5.0132972475598001E-5</v>
      </c>
      <c r="I164" s="9">
        <v>0.99707913970028805</v>
      </c>
      <c r="J164">
        <v>681</v>
      </c>
      <c r="K164" t="s">
        <v>200</v>
      </c>
      <c r="L164" s="7">
        <v>2.5829757065780599E-5</v>
      </c>
      <c r="M164" s="7">
        <v>2.7799970178908E-12</v>
      </c>
      <c r="N164" s="7">
        <v>4.7638178154367899E-5</v>
      </c>
      <c r="O164" s="7">
        <v>2.5815486656183199E-5</v>
      </c>
      <c r="P164" s="7">
        <v>1.6955430101141601E-7</v>
      </c>
      <c r="Q164" s="7">
        <v>5.0420864830124501E-5</v>
      </c>
      <c r="R164" s="9">
        <v>0.99944751991031699</v>
      </c>
      <c r="S164" s="9"/>
      <c r="T164" s="7">
        <f t="shared" si="12"/>
        <v>2.577641276258695E-5</v>
      </c>
      <c r="U164" s="7">
        <f t="shared" si="13"/>
        <v>2.7791671495770701E-12</v>
      </c>
      <c r="V164" s="7">
        <f t="shared" si="14"/>
        <v>4.7638178154367899E-5</v>
      </c>
      <c r="W164" s="9">
        <f t="shared" si="15"/>
        <v>9274869.5473424718</v>
      </c>
      <c r="X164" s="9">
        <f t="shared" si="16"/>
        <v>0.54108729093418395</v>
      </c>
      <c r="Y164" s="9"/>
      <c r="Z164">
        <f t="shared" si="17"/>
        <v>0</v>
      </c>
    </row>
    <row r="165" spans="1:26">
      <c r="A165">
        <v>144</v>
      </c>
      <c r="B165" t="s">
        <v>202</v>
      </c>
      <c r="C165" s="7">
        <v>7.6104461867225004E-4</v>
      </c>
      <c r="D165" s="7">
        <v>5.4685605627479198E-4</v>
      </c>
      <c r="E165" s="7">
        <v>1.05224801362551E-3</v>
      </c>
      <c r="F165" s="7">
        <v>7.0120507422976003E-4</v>
      </c>
      <c r="G165" s="7">
        <v>4.6744257746927199E-4</v>
      </c>
      <c r="H165" s="7">
        <v>1.04811685586506E-3</v>
      </c>
      <c r="I165" s="9">
        <v>0.92130185420514599</v>
      </c>
      <c r="J165">
        <v>144</v>
      </c>
      <c r="K165" t="s">
        <v>202</v>
      </c>
      <c r="L165" s="7">
        <v>7.5199336640406199E-4</v>
      </c>
      <c r="M165" s="7">
        <v>5.4728200255114599E-4</v>
      </c>
      <c r="N165" s="7">
        <v>1.05947308215314E-3</v>
      </c>
      <c r="O165" s="7">
        <v>6.92538432348604E-4</v>
      </c>
      <c r="P165" s="7">
        <v>4.6666043962444002E-4</v>
      </c>
      <c r="Q165" s="7">
        <v>1.05779066349094E-3</v>
      </c>
      <c r="R165" s="9">
        <v>0.92086335574719802</v>
      </c>
      <c r="S165" s="9"/>
      <c r="T165" s="7">
        <f t="shared" si="12"/>
        <v>6.9687175328918207E-4</v>
      </c>
      <c r="U165" s="7">
        <f t="shared" si="13"/>
        <v>5.4685605627479198E-4</v>
      </c>
      <c r="V165" s="7">
        <f t="shared" si="14"/>
        <v>1.05947308215314E-3</v>
      </c>
      <c r="W165" s="9">
        <f t="shared" si="15"/>
        <v>1.2743239199658933</v>
      </c>
      <c r="X165" s="9">
        <f t="shared" si="16"/>
        <v>0.65775314637814819</v>
      </c>
      <c r="Y165" s="9"/>
      <c r="Z165">
        <f t="shared" si="17"/>
        <v>0</v>
      </c>
    </row>
    <row r="166" spans="1:26">
      <c r="A166">
        <v>16</v>
      </c>
      <c r="B166" t="s">
        <v>203</v>
      </c>
      <c r="C166" s="7">
        <v>2.0517783707580798E-3</v>
      </c>
      <c r="D166" s="7">
        <v>9.9770133214422698E-4</v>
      </c>
      <c r="E166" s="7">
        <v>4.35659245460337E-3</v>
      </c>
      <c r="F166" s="7">
        <v>1.9555826762766701E-3</v>
      </c>
      <c r="G166" s="7">
        <v>6.8004435130949699E-4</v>
      </c>
      <c r="H166" s="7">
        <v>6.3027768646887004E-3</v>
      </c>
      <c r="I166" s="9">
        <v>0.953648290027032</v>
      </c>
      <c r="J166">
        <v>16</v>
      </c>
      <c r="K166" t="s">
        <v>203</v>
      </c>
      <c r="L166" s="7">
        <v>2.1606772825478598E-3</v>
      </c>
      <c r="M166" s="7">
        <v>9.9836039726285196E-4</v>
      </c>
      <c r="N166" s="7">
        <v>4.7571484704951698E-3</v>
      </c>
      <c r="O166" s="7">
        <v>2.0591519735735299E-3</v>
      </c>
      <c r="P166" s="7">
        <v>6.9641597504327098E-4</v>
      </c>
      <c r="Q166" s="7">
        <v>6.9372932898697096E-3</v>
      </c>
      <c r="R166" s="9">
        <v>0.95353975776463795</v>
      </c>
      <c r="S166" s="9"/>
      <c r="T166" s="7">
        <f t="shared" si="12"/>
        <v>2.0073673249251002E-3</v>
      </c>
      <c r="U166" s="7">
        <f t="shared" si="13"/>
        <v>9.9770133214422698E-4</v>
      </c>
      <c r="V166" s="7">
        <f t="shared" si="14"/>
        <v>4.7571484704951698E-3</v>
      </c>
      <c r="W166" s="9">
        <f t="shared" si="15"/>
        <v>2.0119922267828714</v>
      </c>
      <c r="X166" s="9">
        <f t="shared" si="16"/>
        <v>0.42196860942541786</v>
      </c>
      <c r="Y166" s="9"/>
      <c r="Z166">
        <f t="shared" si="17"/>
        <v>0</v>
      </c>
    </row>
    <row r="167" spans="1:26">
      <c r="A167">
        <v>17</v>
      </c>
      <c r="B167" t="s">
        <v>204</v>
      </c>
      <c r="C167" s="7">
        <v>3.9483059943054696E-3</v>
      </c>
      <c r="D167" s="7">
        <v>3.4481323958770699E-3</v>
      </c>
      <c r="E167" s="7">
        <v>4.3424022080245199E-3</v>
      </c>
      <c r="F167" s="7">
        <v>3.44098674769846E-3</v>
      </c>
      <c r="G167" s="7">
        <v>7.5151062523946398E-4</v>
      </c>
      <c r="H167" s="7">
        <v>5.65043153887731E-3</v>
      </c>
      <c r="I167" s="9">
        <v>0.87161410046203303</v>
      </c>
      <c r="J167">
        <v>17</v>
      </c>
      <c r="K167" t="s">
        <v>204</v>
      </c>
      <c r="L167" s="7">
        <v>4.1263579476288103E-3</v>
      </c>
      <c r="M167" s="7">
        <v>3.8729803194557499E-3</v>
      </c>
      <c r="N167" s="7">
        <v>4.3449177722038003E-3</v>
      </c>
      <c r="O167" s="7">
        <v>3.5773854894195802E-3</v>
      </c>
      <c r="P167" s="7">
        <v>7.8548483251154996E-4</v>
      </c>
      <c r="Q167" s="7">
        <v>6.2480420317306898E-3</v>
      </c>
      <c r="R167" s="9">
        <v>0.867064336547404</v>
      </c>
      <c r="S167" s="9"/>
      <c r="T167" s="7">
        <f t="shared" si="12"/>
        <v>3.5091861185590203E-3</v>
      </c>
      <c r="U167" s="7">
        <f t="shared" si="13"/>
        <v>3.4481323958770699E-3</v>
      </c>
      <c r="V167" s="7">
        <f t="shared" si="14"/>
        <v>4.3449177722038003E-3</v>
      </c>
      <c r="W167" s="9">
        <f t="shared" si="15"/>
        <v>1.0177063162525175</v>
      </c>
      <c r="X167" s="9">
        <f t="shared" si="16"/>
        <v>0.80765305640735163</v>
      </c>
      <c r="Y167" s="9"/>
      <c r="Z167">
        <f t="shared" si="17"/>
        <v>0</v>
      </c>
    </row>
    <row r="168" spans="1:26">
      <c r="A168">
        <v>683</v>
      </c>
      <c r="B168" t="s">
        <v>205</v>
      </c>
      <c r="C168" s="7">
        <v>5.5827559599761097E-4</v>
      </c>
      <c r="D168" s="7">
        <v>3.5097753450892202E-4</v>
      </c>
      <c r="E168" s="7">
        <v>1.0255847155426899E-3</v>
      </c>
      <c r="F168" s="7">
        <v>4.89001942911372E-4</v>
      </c>
      <c r="G168" s="7">
        <v>2.8481160426924201E-4</v>
      </c>
      <c r="H168" s="7">
        <v>1.00169924689939E-3</v>
      </c>
      <c r="I168" s="9">
        <v>0.875910203292671</v>
      </c>
      <c r="J168">
        <v>683</v>
      </c>
      <c r="K168" t="s">
        <v>205</v>
      </c>
      <c r="L168" s="7">
        <v>5.46365153692109E-4</v>
      </c>
      <c r="M168" s="7">
        <v>3.5108233753768499E-4</v>
      </c>
      <c r="N168" s="7">
        <v>9.8420476066924095E-4</v>
      </c>
      <c r="O168" s="7">
        <v>4.8465571440585502E-4</v>
      </c>
      <c r="P168" s="7">
        <v>2.85321469313281E-4</v>
      </c>
      <c r="Q168" s="7">
        <v>9.7958577931025505E-4</v>
      </c>
      <c r="R168" s="9">
        <v>0.88704919196926701</v>
      </c>
      <c r="S168" s="9"/>
      <c r="T168" s="7">
        <f t="shared" si="12"/>
        <v>4.8682882865861354E-4</v>
      </c>
      <c r="U168" s="7">
        <f t="shared" si="13"/>
        <v>3.5097753450892202E-4</v>
      </c>
      <c r="V168" s="7">
        <f t="shared" si="14"/>
        <v>1.0255847155426899E-3</v>
      </c>
      <c r="W168" s="9">
        <f t="shared" si="15"/>
        <v>1.3870654979093486</v>
      </c>
      <c r="X168" s="9">
        <f t="shared" si="16"/>
        <v>0.47468416921658901</v>
      </c>
      <c r="Y168" s="9"/>
      <c r="Z168">
        <f t="shared" si="17"/>
        <v>0</v>
      </c>
    </row>
    <row r="169" spans="1:26">
      <c r="A169">
        <v>780</v>
      </c>
      <c r="B169" t="s">
        <v>207</v>
      </c>
      <c r="C169" s="7">
        <v>6.5588415729101097E-4</v>
      </c>
      <c r="D169" s="7">
        <v>3.5545643657861401E-4</v>
      </c>
      <c r="E169" s="7">
        <v>1.3426875105990699E-3</v>
      </c>
      <c r="F169" s="7">
        <v>5.5928830930275595E-4</v>
      </c>
      <c r="G169" s="7">
        <v>3.12227444921606E-4</v>
      </c>
      <c r="H169" s="7">
        <v>1.2717081693856601E-3</v>
      </c>
      <c r="I169" s="9">
        <v>0.85272786249981003</v>
      </c>
      <c r="J169">
        <v>780</v>
      </c>
      <c r="K169" t="s">
        <v>207</v>
      </c>
      <c r="L169" s="7">
        <v>6.4068113577225297E-4</v>
      </c>
      <c r="M169" s="7">
        <v>3.5573330165824499E-4</v>
      </c>
      <c r="N169" s="7">
        <v>1.2900418644202799E-3</v>
      </c>
      <c r="O169" s="7">
        <v>5.3942798025606001E-4</v>
      </c>
      <c r="P169" s="7">
        <v>3.0311493886339501E-4</v>
      </c>
      <c r="Q169" s="7">
        <v>1.2523130924610899E-3</v>
      </c>
      <c r="R169" s="9">
        <v>0.84196722515894096</v>
      </c>
      <c r="S169" s="9"/>
      <c r="T169" s="7">
        <f t="shared" si="12"/>
        <v>5.4935814477940798E-4</v>
      </c>
      <c r="U169" s="7">
        <f t="shared" si="13"/>
        <v>3.5545643657861401E-4</v>
      </c>
      <c r="V169" s="7">
        <f t="shared" si="14"/>
        <v>1.3426875105990699E-3</v>
      </c>
      <c r="W169" s="9">
        <f t="shared" si="15"/>
        <v>1.5455006246817815</v>
      </c>
      <c r="X169" s="9">
        <f t="shared" si="16"/>
        <v>0.40914817516571639</v>
      </c>
      <c r="Y169" s="9"/>
      <c r="Z169">
        <f t="shared" si="17"/>
        <v>0</v>
      </c>
    </row>
    <row r="170" spans="1:26">
      <c r="A170">
        <v>643</v>
      </c>
      <c r="B170" t="s">
        <v>208</v>
      </c>
      <c r="C170" s="7">
        <v>1.0147019859847601E-4</v>
      </c>
      <c r="D170" s="7">
        <v>9.0539048008993596E-6</v>
      </c>
      <c r="E170" s="7">
        <v>2.8948723632774302E-4</v>
      </c>
      <c r="F170" s="7">
        <v>1.03847049644842E-4</v>
      </c>
      <c r="G170" s="7">
        <v>9.2010467598299699E-6</v>
      </c>
      <c r="H170" s="7">
        <v>3.0575490715379998E-4</v>
      </c>
      <c r="I170" s="9">
        <v>1.0238310209029899</v>
      </c>
      <c r="J170">
        <v>643</v>
      </c>
      <c r="K170" t="s">
        <v>208</v>
      </c>
      <c r="L170" s="7">
        <v>2.3420904172773499E-4</v>
      </c>
      <c r="M170" s="7">
        <v>9.0621468469646493E-6</v>
      </c>
      <c r="N170" s="7">
        <v>7.4315557920813903E-4</v>
      </c>
      <c r="O170" s="7">
        <v>2.4787408910459998E-4</v>
      </c>
      <c r="P170" s="7">
        <v>1.0506406139137399E-5</v>
      </c>
      <c r="Q170" s="7">
        <v>8.34883379849266E-4</v>
      </c>
      <c r="R170" s="9">
        <v>1.05851140856139</v>
      </c>
      <c r="S170" s="9"/>
      <c r="T170" s="7">
        <f t="shared" si="12"/>
        <v>1.75860569374721E-4</v>
      </c>
      <c r="U170" s="7">
        <f t="shared" si="13"/>
        <v>9.0539048008993596E-6</v>
      </c>
      <c r="V170" s="7">
        <f t="shared" si="14"/>
        <v>7.4315557920813903E-4</v>
      </c>
      <c r="W170" s="9">
        <f t="shared" si="15"/>
        <v>19.423726363596408</v>
      </c>
      <c r="X170" s="9">
        <f t="shared" si="16"/>
        <v>0.23664031367712696</v>
      </c>
      <c r="Y170" s="9"/>
      <c r="Z170">
        <f t="shared" si="17"/>
        <v>0</v>
      </c>
    </row>
    <row r="171" spans="1:26">
      <c r="A171">
        <v>74</v>
      </c>
      <c r="B171" t="s">
        <v>209</v>
      </c>
      <c r="C171" s="7">
        <v>2.8971343222850303E-4</v>
      </c>
      <c r="D171" s="7">
        <v>1.5293047411925399E-4</v>
      </c>
      <c r="E171" s="7">
        <v>3.73727893037788E-4</v>
      </c>
      <c r="F171" s="7">
        <v>2.8066048276341601E-4</v>
      </c>
      <c r="G171" s="7">
        <v>1.4797954573554799E-4</v>
      </c>
      <c r="H171" s="7">
        <v>3.7235029135961701E-4</v>
      </c>
      <c r="I171" s="9">
        <v>0.96881222824299096</v>
      </c>
      <c r="J171">
        <v>74</v>
      </c>
      <c r="K171" t="s">
        <v>209</v>
      </c>
      <c r="L171" s="7">
        <v>2.9738354934825002E-4</v>
      </c>
      <c r="M171" s="7">
        <v>1.65579495252552E-4</v>
      </c>
      <c r="N171" s="7">
        <v>3.7396940906859799E-4</v>
      </c>
      <c r="O171" s="7">
        <v>2.88136340168863E-4</v>
      </c>
      <c r="P171" s="7">
        <v>1.60839457850774E-4</v>
      </c>
      <c r="Q171" s="7">
        <v>3.75575178096469E-4</v>
      </c>
      <c r="R171" s="9">
        <v>0.968944265892554</v>
      </c>
      <c r="S171" s="9"/>
      <c r="T171" s="7">
        <f t="shared" si="12"/>
        <v>2.8439841146613953E-4</v>
      </c>
      <c r="U171" s="7">
        <f t="shared" si="13"/>
        <v>1.5293047411925399E-4</v>
      </c>
      <c r="V171" s="7">
        <f t="shared" si="14"/>
        <v>3.7396940906859799E-4</v>
      </c>
      <c r="W171" s="9">
        <f t="shared" si="15"/>
        <v>1.8596582081107516</v>
      </c>
      <c r="X171" s="9">
        <f t="shared" si="16"/>
        <v>0.76048576319238914</v>
      </c>
      <c r="Y171" s="9"/>
      <c r="Z171">
        <f t="shared" si="17"/>
        <v>0</v>
      </c>
    </row>
    <row r="172" spans="1:26">
      <c r="A172">
        <v>201</v>
      </c>
      <c r="B172" t="s">
        <v>211</v>
      </c>
      <c r="C172" s="7">
        <v>8.0982746637257895E-4</v>
      </c>
      <c r="D172" s="7">
        <v>1.43934563876945E-4</v>
      </c>
      <c r="E172" s="7">
        <v>2.2905389418498901E-3</v>
      </c>
      <c r="F172" s="7">
        <v>6.8851503423795796E-4</v>
      </c>
      <c r="G172" s="7">
        <v>1.3024241313983601E-4</v>
      </c>
      <c r="H172" s="7">
        <v>2.1841823599494498E-3</v>
      </c>
      <c r="I172" s="9">
        <v>0.85020770883430996</v>
      </c>
      <c r="J172">
        <v>201</v>
      </c>
      <c r="K172" t="s">
        <v>211</v>
      </c>
      <c r="L172" s="7">
        <v>7.9094821494737802E-4</v>
      </c>
      <c r="M172" s="7">
        <v>6.1192422158551897E-5</v>
      </c>
      <c r="N172" s="7">
        <v>2.29156553435557E-3</v>
      </c>
      <c r="O172" s="7">
        <v>6.5983781071593105E-4</v>
      </c>
      <c r="P172" s="7">
        <v>5.40186374527962E-5</v>
      </c>
      <c r="Q172" s="7">
        <v>2.1660807212753098E-3</v>
      </c>
      <c r="R172" s="9">
        <v>0.834245942818583</v>
      </c>
      <c r="S172" s="9"/>
      <c r="T172" s="7">
        <f t="shared" si="12"/>
        <v>6.7417642247694456E-4</v>
      </c>
      <c r="U172" s="7">
        <f t="shared" si="13"/>
        <v>6.1192422158551897E-5</v>
      </c>
      <c r="V172" s="7">
        <f t="shared" si="14"/>
        <v>2.29156553435557E-3</v>
      </c>
      <c r="W172" s="9">
        <f t="shared" si="15"/>
        <v>11.017318790390872</v>
      </c>
      <c r="X172" s="9">
        <f t="shared" si="16"/>
        <v>0.29419905840333527</v>
      </c>
      <c r="Y172" s="9"/>
      <c r="Z172">
        <f t="shared" si="17"/>
        <v>0</v>
      </c>
    </row>
    <row r="173" spans="1:26">
      <c r="A173">
        <v>166</v>
      </c>
      <c r="B173" t="s">
        <v>212</v>
      </c>
      <c r="C173" s="7">
        <v>4.2574007285776298E-4</v>
      </c>
      <c r="D173" s="7">
        <v>2.5368466883311601E-4</v>
      </c>
      <c r="E173" s="7">
        <v>1.57927230911146E-3</v>
      </c>
      <c r="F173" s="7">
        <v>4.0209104583709398E-4</v>
      </c>
      <c r="G173" s="7">
        <v>2.42440240135212E-4</v>
      </c>
      <c r="H173" s="7">
        <v>1.5121153212661899E-3</v>
      </c>
      <c r="I173" s="9">
        <v>0.94561194319694097</v>
      </c>
      <c r="J173">
        <v>166</v>
      </c>
      <c r="K173" t="s">
        <v>212</v>
      </c>
      <c r="L173" s="7">
        <v>4.4020602844147401E-4</v>
      </c>
      <c r="M173" s="7">
        <v>2.5376857424575899E-4</v>
      </c>
      <c r="N173" s="7">
        <v>1.58371540025502E-3</v>
      </c>
      <c r="O173" s="7">
        <v>4.14022033747409E-4</v>
      </c>
      <c r="P173" s="7">
        <v>2.41459442132272E-4</v>
      </c>
      <c r="Q173" s="7">
        <v>1.51110046556149E-3</v>
      </c>
      <c r="R173" s="9">
        <v>0.94160176755445801</v>
      </c>
      <c r="S173" s="9"/>
      <c r="T173" s="7">
        <f t="shared" si="12"/>
        <v>4.0805653979225149E-4</v>
      </c>
      <c r="U173" s="7">
        <f t="shared" si="13"/>
        <v>2.5368466883311601E-4</v>
      </c>
      <c r="V173" s="7">
        <f t="shared" si="14"/>
        <v>1.58371540025502E-3</v>
      </c>
      <c r="W173" s="9">
        <f t="shared" si="15"/>
        <v>1.6085187239308005</v>
      </c>
      <c r="X173" s="9">
        <f t="shared" si="16"/>
        <v>0.25765774565717026</v>
      </c>
      <c r="Y173" s="9"/>
      <c r="Z173">
        <f t="shared" si="17"/>
        <v>0</v>
      </c>
    </row>
    <row r="174" spans="1:26">
      <c r="A174">
        <v>644</v>
      </c>
      <c r="B174" t="s">
        <v>213</v>
      </c>
      <c r="C174" s="7">
        <v>8.0645229315329092E-3</v>
      </c>
      <c r="D174" s="7">
        <v>7.0186164523963297E-3</v>
      </c>
      <c r="E174" s="7">
        <v>9.99777967806092E-3</v>
      </c>
      <c r="F174" s="7">
        <v>7.89315278798613E-3</v>
      </c>
      <c r="G174" s="7">
        <v>5.9052265343678099E-3</v>
      </c>
      <c r="H174" s="7">
        <v>1.09404654470908E-2</v>
      </c>
      <c r="I174" s="9">
        <v>0.98436020988947404</v>
      </c>
      <c r="J174">
        <v>644</v>
      </c>
      <c r="K174" t="s">
        <v>213</v>
      </c>
      <c r="L174" s="7">
        <v>8.0963621608735707E-3</v>
      </c>
      <c r="M174" s="7">
        <v>7.0240832539591198E-3</v>
      </c>
      <c r="N174" s="7">
        <v>1.00050558553483E-2</v>
      </c>
      <c r="O174" s="7">
        <v>7.9173799035765196E-3</v>
      </c>
      <c r="P174" s="7">
        <v>5.94465334616558E-3</v>
      </c>
      <c r="Q174" s="7">
        <v>1.10524049703932E-2</v>
      </c>
      <c r="R174" s="9">
        <v>0.98335573892231398</v>
      </c>
      <c r="S174" s="9"/>
      <c r="T174" s="7">
        <f t="shared" si="12"/>
        <v>7.9052663457813248E-3</v>
      </c>
      <c r="U174" s="7">
        <f t="shared" si="13"/>
        <v>7.0186164523963297E-3</v>
      </c>
      <c r="V174" s="7">
        <f t="shared" si="14"/>
        <v>1.00050558553483E-2</v>
      </c>
      <c r="W174" s="9">
        <f t="shared" si="15"/>
        <v>1.12632830122556</v>
      </c>
      <c r="X174" s="9">
        <f t="shared" si="16"/>
        <v>0.79012715771651465</v>
      </c>
      <c r="Y174" s="9"/>
      <c r="Z174">
        <f t="shared" si="17"/>
        <v>0</v>
      </c>
    </row>
    <row r="175" spans="1:26">
      <c r="A175">
        <v>546</v>
      </c>
      <c r="B175" t="s">
        <v>415</v>
      </c>
      <c r="C175" s="7"/>
      <c r="D175" s="7"/>
      <c r="E175" s="7"/>
      <c r="F175" s="7"/>
      <c r="G175" s="7"/>
      <c r="H175" s="7"/>
      <c r="I175" s="9"/>
      <c r="J175">
        <v>546</v>
      </c>
      <c r="K175" t="s">
        <v>415</v>
      </c>
      <c r="L175" s="7">
        <v>2.9563312195156001E-3</v>
      </c>
      <c r="M175" s="7">
        <v>7.2576550759716901E-4</v>
      </c>
      <c r="N175" s="7">
        <v>4.5857665088838203E-3</v>
      </c>
      <c r="O175" s="7">
        <v>2.8206479068740601E-3</v>
      </c>
      <c r="P175" s="7">
        <v>6.7419056229176802E-4</v>
      </c>
      <c r="Q175" s="7">
        <v>5.3440647846571699E-3</v>
      </c>
      <c r="R175" s="9">
        <v>0.95411616928066101</v>
      </c>
      <c r="S175" s="9"/>
      <c r="T175" s="7">
        <f t="shared" si="12"/>
        <v>2.8206479068740601E-3</v>
      </c>
      <c r="U175" s="7">
        <f t="shared" si="13"/>
        <v>7.2576550759716901E-4</v>
      </c>
      <c r="V175" s="7">
        <f t="shared" si="14"/>
        <v>4.5857665088838203E-3</v>
      </c>
      <c r="W175" s="9">
        <f t="shared" si="15"/>
        <v>3.8864452462235786</v>
      </c>
      <c r="X175" s="9">
        <f t="shared" si="16"/>
        <v>0.61508755437280394</v>
      </c>
      <c r="Y175" s="9"/>
      <c r="Z175">
        <f t="shared" si="17"/>
        <v>0</v>
      </c>
    </row>
    <row r="176" spans="1:26">
      <c r="A176">
        <v>22</v>
      </c>
      <c r="B176" t="s">
        <v>215</v>
      </c>
      <c r="C176" s="7">
        <v>7.4472411655524603E-4</v>
      </c>
      <c r="D176" s="7">
        <v>6.0708828631598599E-4</v>
      </c>
      <c r="E176" s="7">
        <v>8.7905184522946698E-4</v>
      </c>
      <c r="F176" s="7">
        <v>7.41275215497816E-4</v>
      </c>
      <c r="G176" s="7">
        <v>4.7940788085418403E-4</v>
      </c>
      <c r="H176" s="7">
        <v>9.5860557623718098E-4</v>
      </c>
      <c r="I176" s="9">
        <v>0.99578252168313697</v>
      </c>
      <c r="J176">
        <v>22</v>
      </c>
      <c r="K176" t="s">
        <v>215</v>
      </c>
      <c r="L176" s="7"/>
      <c r="M176" s="7"/>
      <c r="N176" s="7"/>
      <c r="O176" s="7"/>
      <c r="P176" s="7"/>
      <c r="Q176" s="7"/>
      <c r="R176" s="9"/>
      <c r="S176" s="9"/>
      <c r="T176" s="7">
        <f t="shared" si="12"/>
        <v>7.41275215497816E-4</v>
      </c>
      <c r="U176" s="7">
        <f t="shared" si="13"/>
        <v>6.0708828631598599E-4</v>
      </c>
      <c r="V176" s="7">
        <f t="shared" si="14"/>
        <v>8.7905184522946698E-4</v>
      </c>
      <c r="W176" s="9">
        <f t="shared" si="15"/>
        <v>1.2210336325151667</v>
      </c>
      <c r="X176" s="9">
        <f t="shared" si="16"/>
        <v>0.84326677603903344</v>
      </c>
      <c r="Y176" s="9"/>
      <c r="Z176">
        <f t="shared" si="17"/>
        <v>0</v>
      </c>
    </row>
    <row r="177" spans="1:26">
      <c r="A177">
        <v>221</v>
      </c>
      <c r="B177" t="s">
        <v>217</v>
      </c>
      <c r="C177" s="7">
        <v>4.3540208894860699E-4</v>
      </c>
      <c r="D177" s="7">
        <v>2.5991113064421798E-4</v>
      </c>
      <c r="E177" s="7">
        <v>7.6466529858940004E-4</v>
      </c>
      <c r="F177" s="7">
        <v>4.4267183019485498E-4</v>
      </c>
      <c r="G177" s="7">
        <v>2.5469055638959002E-4</v>
      </c>
      <c r="H177" s="7">
        <v>8.3536239640482496E-4</v>
      </c>
      <c r="I177" s="9">
        <v>1.01678423264505</v>
      </c>
      <c r="J177">
        <v>221</v>
      </c>
      <c r="K177" t="s">
        <v>217</v>
      </c>
      <c r="L177" s="7"/>
      <c r="M177" s="7"/>
      <c r="N177" s="7"/>
      <c r="O177" s="7"/>
      <c r="P177" s="7"/>
      <c r="Q177" s="7"/>
      <c r="R177" s="9"/>
      <c r="S177" s="9"/>
      <c r="T177" s="7">
        <f t="shared" si="12"/>
        <v>4.4267183019485498E-4</v>
      </c>
      <c r="U177" s="7">
        <f t="shared" si="13"/>
        <v>2.5991113064421798E-4</v>
      </c>
      <c r="V177" s="7">
        <f t="shared" si="14"/>
        <v>7.6466529858940004E-4</v>
      </c>
      <c r="W177" s="9">
        <f t="shared" si="15"/>
        <v>1.7031661133466842</v>
      </c>
      <c r="X177" s="9">
        <f t="shared" si="16"/>
        <v>0.57890927051543251</v>
      </c>
      <c r="Y177" s="9"/>
      <c r="Z177">
        <f t="shared" si="17"/>
        <v>0</v>
      </c>
    </row>
    <row r="178" spans="1:26">
      <c r="A178">
        <v>224</v>
      </c>
      <c r="B178" t="s">
        <v>416</v>
      </c>
      <c r="C178" s="7"/>
      <c r="D178" s="7"/>
      <c r="E178" s="7"/>
      <c r="F178" s="7"/>
      <c r="G178" s="7"/>
      <c r="H178" s="7"/>
      <c r="I178" s="9"/>
      <c r="J178">
        <v>224</v>
      </c>
      <c r="K178" t="s">
        <v>416</v>
      </c>
      <c r="L178" s="7">
        <v>5.4709094055290896E-4</v>
      </c>
      <c r="M178" s="7">
        <v>2.5974890331324101E-4</v>
      </c>
      <c r="N178" s="7">
        <v>1.15856049271422E-3</v>
      </c>
      <c r="O178" s="7">
        <v>5.4041101611243298E-4</v>
      </c>
      <c r="P178" s="7">
        <v>2.4752744399263301E-4</v>
      </c>
      <c r="Q178" s="7">
        <v>1.2266088228972199E-3</v>
      </c>
      <c r="R178" s="9">
        <v>0.98817875821424705</v>
      </c>
      <c r="S178" s="9"/>
      <c r="T178" s="7">
        <f t="shared" si="12"/>
        <v>5.4041101611243298E-4</v>
      </c>
      <c r="U178" s="7">
        <f t="shared" si="13"/>
        <v>2.5974890331324101E-4</v>
      </c>
      <c r="V178" s="7">
        <f t="shared" si="14"/>
        <v>1.15856049271422E-3</v>
      </c>
      <c r="W178" s="9">
        <f t="shared" si="15"/>
        <v>2.0805131772230463</v>
      </c>
      <c r="X178" s="9">
        <f t="shared" si="16"/>
        <v>0.46645040937515825</v>
      </c>
      <c r="Y178" s="9"/>
      <c r="Z178">
        <f t="shared" si="17"/>
        <v>0</v>
      </c>
    </row>
    <row r="179" spans="1:26">
      <c r="A179">
        <v>220</v>
      </c>
      <c r="B179" t="s">
        <v>218</v>
      </c>
      <c r="C179" s="7">
        <v>8.7317768347915602E-4</v>
      </c>
      <c r="D179" s="7">
        <v>2.5439618695401601E-4</v>
      </c>
      <c r="E179" s="7">
        <v>2.1873427034369199E-3</v>
      </c>
      <c r="F179" s="7">
        <v>8.2373221565670005E-4</v>
      </c>
      <c r="G179" s="7">
        <v>2.4945688219156302E-4</v>
      </c>
      <c r="H179" s="7">
        <v>2.1244190228563199E-3</v>
      </c>
      <c r="I179" s="9">
        <v>0.943375381741823</v>
      </c>
      <c r="J179">
        <v>220</v>
      </c>
      <c r="K179" t="s">
        <v>218</v>
      </c>
      <c r="L179" s="7"/>
      <c r="M179" s="7"/>
      <c r="N179" s="7"/>
      <c r="O179" s="7"/>
      <c r="P179" s="7"/>
      <c r="Q179" s="7"/>
      <c r="R179" s="9"/>
      <c r="S179" s="9"/>
      <c r="T179" s="7">
        <f t="shared" si="12"/>
        <v>8.2373221565670005E-4</v>
      </c>
      <c r="U179" s="7">
        <f t="shared" si="13"/>
        <v>2.5439618695401601E-4</v>
      </c>
      <c r="V179" s="7">
        <f t="shared" si="14"/>
        <v>2.1873427034369199E-3</v>
      </c>
      <c r="W179" s="9">
        <f t="shared" si="15"/>
        <v>3.2379896315253958</v>
      </c>
      <c r="X179" s="9">
        <f t="shared" si="16"/>
        <v>0.3765903780703358</v>
      </c>
      <c r="Y179" s="9"/>
      <c r="Z179">
        <f t="shared" si="17"/>
        <v>0</v>
      </c>
    </row>
    <row r="180" spans="1:26">
      <c r="A180">
        <v>223</v>
      </c>
      <c r="B180" t="s">
        <v>417</v>
      </c>
      <c r="C180" s="7"/>
      <c r="D180" s="7"/>
      <c r="E180" s="7"/>
      <c r="F180" s="7"/>
      <c r="G180" s="7"/>
      <c r="H180" s="7"/>
      <c r="I180" s="9"/>
      <c r="J180">
        <v>223</v>
      </c>
      <c r="K180" t="s">
        <v>417</v>
      </c>
      <c r="L180" s="7">
        <v>9.0982061269803704E-4</v>
      </c>
      <c r="M180" s="7">
        <v>2.5447215049376502E-4</v>
      </c>
      <c r="N180" s="7">
        <v>2.3761923263398701E-3</v>
      </c>
      <c r="O180" s="7">
        <v>7.5663595178071302E-4</v>
      </c>
      <c r="P180" s="7">
        <v>2.45411836936148E-4</v>
      </c>
      <c r="Q180" s="7">
        <v>2.25278829589784E-3</v>
      </c>
      <c r="R180" s="9">
        <v>0.83161421126248503</v>
      </c>
      <c r="S180" s="9"/>
      <c r="T180" s="7">
        <f t="shared" si="12"/>
        <v>7.5663595178071302E-4</v>
      </c>
      <c r="U180" s="7">
        <f t="shared" si="13"/>
        <v>2.5447215049376502E-4</v>
      </c>
      <c r="V180" s="7">
        <f t="shared" si="14"/>
        <v>2.3761923263398701E-3</v>
      </c>
      <c r="W180" s="9">
        <f t="shared" si="15"/>
        <v>2.9733546492713425</v>
      </c>
      <c r="X180" s="9">
        <f t="shared" si="16"/>
        <v>0.31842369971212942</v>
      </c>
      <c r="Y180" s="9"/>
      <c r="Z180">
        <f t="shared" si="17"/>
        <v>0</v>
      </c>
    </row>
    <row r="181" spans="1:26">
      <c r="A181">
        <v>164</v>
      </c>
      <c r="B181" t="s">
        <v>220</v>
      </c>
      <c r="C181" s="7">
        <v>6.2306870726922003E-4</v>
      </c>
      <c r="D181" s="7">
        <v>9.1142676045798592E-6</v>
      </c>
      <c r="E181" s="7">
        <v>2.0406945639814202E-3</v>
      </c>
      <c r="F181" s="7">
        <v>5.3388321575487899E-4</v>
      </c>
      <c r="G181" s="7">
        <v>6.8772081562039201E-6</v>
      </c>
      <c r="H181" s="7">
        <v>1.9679127753473502E-3</v>
      </c>
      <c r="I181" s="9">
        <v>0.85667535930094396</v>
      </c>
      <c r="J181">
        <v>164</v>
      </c>
      <c r="K181" t="s">
        <v>220</v>
      </c>
      <c r="L181" s="7">
        <v>6.2331540058297504E-4</v>
      </c>
      <c r="M181" s="7">
        <v>9.1213667091857796E-6</v>
      </c>
      <c r="N181" s="7">
        <v>2.0503471877639898E-3</v>
      </c>
      <c r="O181" s="7">
        <v>5.3744649655071105E-4</v>
      </c>
      <c r="P181" s="7">
        <v>6.6110462980126902E-6</v>
      </c>
      <c r="Q181" s="7">
        <v>1.9865212991321901E-3</v>
      </c>
      <c r="R181" s="9">
        <v>0.86206898591285996</v>
      </c>
      <c r="S181" s="9"/>
      <c r="T181" s="7">
        <f t="shared" si="12"/>
        <v>5.3566485615279508E-4</v>
      </c>
      <c r="U181" s="7">
        <f t="shared" si="13"/>
        <v>9.1142676045798592E-6</v>
      </c>
      <c r="V181" s="7">
        <f t="shared" si="14"/>
        <v>2.0503471877639898E-3</v>
      </c>
      <c r="W181" s="9">
        <f t="shared" si="15"/>
        <v>58.77212293872379</v>
      </c>
      <c r="X181" s="9">
        <f t="shared" si="16"/>
        <v>0.26125568359813511</v>
      </c>
      <c r="Y181" s="9"/>
      <c r="Z181">
        <f t="shared" si="17"/>
        <v>0</v>
      </c>
    </row>
    <row r="182" spans="1:26">
      <c r="A182">
        <v>21</v>
      </c>
      <c r="B182" t="s">
        <v>221</v>
      </c>
      <c r="C182" s="7">
        <v>6.3710462295588804E-4</v>
      </c>
      <c r="D182" s="7">
        <v>5.1507486643042602E-4</v>
      </c>
      <c r="E182" s="7">
        <v>1.16013867768678E-3</v>
      </c>
      <c r="F182" s="7">
        <v>5.8535438565809905E-4</v>
      </c>
      <c r="G182" s="7">
        <v>4.2947500844024299E-4</v>
      </c>
      <c r="H182" s="7">
        <v>7.5654431225861496E-4</v>
      </c>
      <c r="I182" s="9">
        <v>0.93985076115634902</v>
      </c>
      <c r="J182">
        <v>21</v>
      </c>
      <c r="K182" t="s">
        <v>221</v>
      </c>
      <c r="L182" s="7"/>
      <c r="M182" s="7"/>
      <c r="N182" s="7"/>
      <c r="O182" s="7"/>
      <c r="P182" s="7"/>
      <c r="Q182" s="7"/>
      <c r="R182" s="9"/>
      <c r="S182" s="9"/>
      <c r="T182" s="7">
        <f t="shared" si="12"/>
        <v>5.8535438565809905E-4</v>
      </c>
      <c r="U182" s="7">
        <f t="shared" si="13"/>
        <v>5.1507486643042602E-4</v>
      </c>
      <c r="V182" s="7">
        <f t="shared" si="14"/>
        <v>1.16013867768678E-3</v>
      </c>
      <c r="W182" s="9">
        <f t="shared" si="15"/>
        <v>1.136445250599635</v>
      </c>
      <c r="X182" s="9">
        <f t="shared" si="16"/>
        <v>0.50455553022785782</v>
      </c>
      <c r="Y182" s="9"/>
      <c r="Z182">
        <f t="shared" si="17"/>
        <v>0</v>
      </c>
    </row>
    <row r="183" spans="1:26">
      <c r="A183">
        <v>155</v>
      </c>
      <c r="B183" t="s">
        <v>223</v>
      </c>
      <c r="C183" s="7">
        <v>4.8014850894762998E-4</v>
      </c>
      <c r="D183" s="7">
        <v>9.0539048008993596E-6</v>
      </c>
      <c r="E183" s="7">
        <v>1.5836094539902501E-3</v>
      </c>
      <c r="F183" s="7">
        <v>4.3313657115991199E-4</v>
      </c>
      <c r="G183" s="7">
        <v>6.8375523389263704E-6</v>
      </c>
      <c r="H183" s="7">
        <v>1.5404766266471201E-3</v>
      </c>
      <c r="I183" s="9">
        <v>0.901740574878659</v>
      </c>
      <c r="J183">
        <v>155</v>
      </c>
      <c r="K183" t="s">
        <v>223</v>
      </c>
      <c r="L183" s="7">
        <v>4.68138542604122E-4</v>
      </c>
      <c r="M183" s="7">
        <v>9.0621468469646493E-6</v>
      </c>
      <c r="N183" s="7">
        <v>1.5425242086384301E-3</v>
      </c>
      <c r="O183" s="7">
        <v>4.2522545030010102E-4</v>
      </c>
      <c r="P183" s="7">
        <v>6.7042451151664703E-6</v>
      </c>
      <c r="Q183" s="7">
        <v>1.5072209849145001E-3</v>
      </c>
      <c r="R183" s="9">
        <v>0.90797717038580295</v>
      </c>
      <c r="S183" s="9"/>
      <c r="T183" s="7">
        <f t="shared" si="12"/>
        <v>4.2918101073000651E-4</v>
      </c>
      <c r="U183" s="7">
        <f t="shared" si="13"/>
        <v>9.0539048008993596E-6</v>
      </c>
      <c r="V183" s="7">
        <f t="shared" si="14"/>
        <v>1.5836094539902501E-3</v>
      </c>
      <c r="W183" s="9">
        <f t="shared" si="15"/>
        <v>47.402863202998809</v>
      </c>
      <c r="X183" s="9">
        <f t="shared" si="16"/>
        <v>0.27101442824087163</v>
      </c>
      <c r="Y183" s="9"/>
      <c r="Z183">
        <f t="shared" si="17"/>
        <v>0</v>
      </c>
    </row>
    <row r="184" spans="1:26">
      <c r="A184">
        <v>13</v>
      </c>
      <c r="B184" t="s">
        <v>224</v>
      </c>
      <c r="C184" s="7">
        <v>9.10094072758523E-3</v>
      </c>
      <c r="D184" s="7">
        <v>4.5660040197728798E-3</v>
      </c>
      <c r="E184" s="7">
        <v>1.23560899442164E-2</v>
      </c>
      <c r="F184" s="7">
        <v>8.8676190655705596E-3</v>
      </c>
      <c r="G184" s="7">
        <v>4.4450402765835104E-3</v>
      </c>
      <c r="H184" s="7">
        <v>1.2617786392877899E-2</v>
      </c>
      <c r="I184" s="9">
        <v>0.99980473343859</v>
      </c>
      <c r="J184">
        <v>13</v>
      </c>
      <c r="K184" t="s">
        <v>224</v>
      </c>
      <c r="L184" s="7">
        <v>9.2619721437033602E-3</v>
      </c>
      <c r="M184" s="7">
        <v>4.5503001093951901E-3</v>
      </c>
      <c r="N184" s="7">
        <v>1.2707877193173E-2</v>
      </c>
      <c r="O184" s="7">
        <v>9.0264773699331707E-3</v>
      </c>
      <c r="P184" s="7">
        <v>4.4371696254829496E-3</v>
      </c>
      <c r="Q184" s="7">
        <v>1.2966591551477599E-2</v>
      </c>
      <c r="R184" s="9">
        <v>0.99995326567110299</v>
      </c>
      <c r="S184" s="9"/>
      <c r="T184" s="7">
        <f t="shared" si="12"/>
        <v>8.9470482177518643E-3</v>
      </c>
      <c r="U184" s="7">
        <f t="shared" si="13"/>
        <v>4.5503001093951901E-3</v>
      </c>
      <c r="V184" s="7">
        <f t="shared" si="14"/>
        <v>1.2707877193173E-2</v>
      </c>
      <c r="W184" s="9">
        <f t="shared" si="15"/>
        <v>1.9662545332512309</v>
      </c>
      <c r="X184" s="9">
        <f t="shared" si="16"/>
        <v>0.70405529434597069</v>
      </c>
      <c r="Y184" s="9"/>
      <c r="Z184">
        <f t="shared" si="17"/>
        <v>0</v>
      </c>
    </row>
    <row r="185" spans="1:26">
      <c r="A185">
        <v>605</v>
      </c>
      <c r="B185" t="s">
        <v>225</v>
      </c>
      <c r="C185" s="7">
        <v>8.3895503624568403E-4</v>
      </c>
      <c r="D185" s="7">
        <v>9.1142676045798694E-6</v>
      </c>
      <c r="E185" s="7">
        <v>1.9479812022544401E-3</v>
      </c>
      <c r="F185" s="7">
        <v>8.3439841214641799E-4</v>
      </c>
      <c r="G185" s="7">
        <v>8.6892512485913096E-6</v>
      </c>
      <c r="H185" s="7">
        <v>1.97518406138294E-3</v>
      </c>
      <c r="I185" s="9">
        <v>0.99451461045755796</v>
      </c>
      <c r="J185">
        <v>605</v>
      </c>
      <c r="K185" t="s">
        <v>225</v>
      </c>
      <c r="L185" s="7">
        <v>7.3633283076475096E-4</v>
      </c>
      <c r="M185" s="7">
        <v>9.1213667091857796E-6</v>
      </c>
      <c r="N185" s="7">
        <v>1.94885426442636E-3</v>
      </c>
      <c r="O185" s="7">
        <v>7.3175052439941797E-4</v>
      </c>
      <c r="P185" s="7">
        <v>8.5716359111466499E-6</v>
      </c>
      <c r="Q185" s="7">
        <v>1.9727993352043798E-3</v>
      </c>
      <c r="R185" s="9">
        <v>0.99371013260798802</v>
      </c>
      <c r="S185" s="9"/>
      <c r="T185" s="7">
        <f t="shared" si="12"/>
        <v>7.8307446827291798E-4</v>
      </c>
      <c r="U185" s="7">
        <f t="shared" si="13"/>
        <v>9.1142676045798694E-6</v>
      </c>
      <c r="V185" s="7">
        <f t="shared" si="14"/>
        <v>1.94885426442636E-3</v>
      </c>
      <c r="W185" s="9">
        <f t="shared" si="15"/>
        <v>85.91743212361105</v>
      </c>
      <c r="X185" s="9">
        <f t="shared" si="16"/>
        <v>0.4018127381646025</v>
      </c>
      <c r="Y185" s="9"/>
      <c r="Z185">
        <f t="shared" si="17"/>
        <v>0</v>
      </c>
    </row>
    <row r="186" spans="1:26">
      <c r="A186">
        <v>250</v>
      </c>
      <c r="B186" t="s">
        <v>226</v>
      </c>
      <c r="C186" s="7">
        <v>8.2579896434790902E-4</v>
      </c>
      <c r="D186" s="7">
        <v>6.3691044515548298E-4</v>
      </c>
      <c r="E186" s="7">
        <v>1.0445215472081699E-3</v>
      </c>
      <c r="F186" s="7">
        <v>7.3298784495304096E-4</v>
      </c>
      <c r="G186" s="7">
        <v>4.6584844767419003E-4</v>
      </c>
      <c r="H186" s="7">
        <v>1.12180993707744E-3</v>
      </c>
      <c r="I186" s="9">
        <v>0.88760834679061795</v>
      </c>
      <c r="J186">
        <v>250</v>
      </c>
      <c r="K186" t="s">
        <v>226</v>
      </c>
      <c r="L186" s="7">
        <v>6.9996043462509396E-4</v>
      </c>
      <c r="M186" s="7">
        <v>2.3757058014496599E-4</v>
      </c>
      <c r="N186" s="7">
        <v>1.0451965535506901E-3</v>
      </c>
      <c r="O186" s="7">
        <v>6.2162521344492699E-4</v>
      </c>
      <c r="P186" s="7">
        <v>2.0743076251580799E-4</v>
      </c>
      <c r="Q186" s="7">
        <v>1.0752517714291601E-3</v>
      </c>
      <c r="R186" s="9">
        <v>0.888057434206316</v>
      </c>
      <c r="S186" s="9"/>
      <c r="T186" s="7">
        <f t="shared" si="12"/>
        <v>6.7730652919898403E-4</v>
      </c>
      <c r="U186" s="7">
        <f t="shared" si="13"/>
        <v>2.3757058014496599E-4</v>
      </c>
      <c r="V186" s="7">
        <f t="shared" si="14"/>
        <v>1.0451965535506901E-3</v>
      </c>
      <c r="W186" s="9">
        <f t="shared" si="15"/>
        <v>2.8509697151292488</v>
      </c>
      <c r="X186" s="9">
        <f t="shared" si="16"/>
        <v>0.64801833387038232</v>
      </c>
      <c r="Y186" s="9"/>
      <c r="Z186">
        <f t="shared" si="17"/>
        <v>0</v>
      </c>
    </row>
    <row r="187" spans="1:26">
      <c r="A187">
        <v>779</v>
      </c>
      <c r="B187" t="s">
        <v>227</v>
      </c>
      <c r="C187" s="7">
        <v>9.3601233853680705E-4</v>
      </c>
      <c r="D187" s="7">
        <v>5.8113580165316701E-4</v>
      </c>
      <c r="E187" s="7">
        <v>1.19784581101855E-3</v>
      </c>
      <c r="F187" s="7">
        <v>8.07953681395713E-4</v>
      </c>
      <c r="G187" s="7">
        <v>4.3132675464256198E-4</v>
      </c>
      <c r="H187" s="7">
        <v>1.14198429234232E-3</v>
      </c>
      <c r="I187" s="9">
        <v>0.86324028217490001</v>
      </c>
      <c r="J187">
        <v>779</v>
      </c>
      <c r="K187" t="s">
        <v>227</v>
      </c>
      <c r="L187" s="7">
        <v>9.23012293479079E-4</v>
      </c>
      <c r="M187" s="7">
        <v>5.0303770568574304E-4</v>
      </c>
      <c r="N187" s="7">
        <v>1.19861990086089E-3</v>
      </c>
      <c r="O187" s="7">
        <v>8.3098435532318797E-4</v>
      </c>
      <c r="P187" s="7">
        <v>4.5674882324481502E-4</v>
      </c>
      <c r="Q187" s="7">
        <v>1.14604158963471E-3</v>
      </c>
      <c r="R187" s="9">
        <v>0.90027806916636</v>
      </c>
      <c r="S187" s="9"/>
      <c r="T187" s="7">
        <f t="shared" si="12"/>
        <v>8.1946901835945043E-4</v>
      </c>
      <c r="U187" s="7">
        <f t="shared" si="13"/>
        <v>5.0303770568574304E-4</v>
      </c>
      <c r="V187" s="7">
        <f t="shared" si="14"/>
        <v>1.19861990086089E-3</v>
      </c>
      <c r="W187" s="9">
        <f t="shared" si="15"/>
        <v>1.6290409428500929</v>
      </c>
      <c r="X187" s="9">
        <f t="shared" si="16"/>
        <v>0.68367713381938644</v>
      </c>
      <c r="Y187" s="9"/>
      <c r="Z187">
        <f t="shared" si="17"/>
        <v>0</v>
      </c>
    </row>
    <row r="188" spans="1:26">
      <c r="A188">
        <v>78</v>
      </c>
      <c r="B188" t="s">
        <v>228</v>
      </c>
      <c r="C188" s="7">
        <v>1.0891039006510001E-3</v>
      </c>
      <c r="D188" s="7">
        <v>8.2028408441218797E-4</v>
      </c>
      <c r="E188" s="7">
        <v>1.4901258933281E-3</v>
      </c>
      <c r="F188" s="7">
        <v>1.0698807547808501E-3</v>
      </c>
      <c r="G188" s="7">
        <v>7.6559558973019403E-4</v>
      </c>
      <c r="H188" s="7">
        <v>1.5113258036443401E-3</v>
      </c>
      <c r="I188" s="9">
        <v>0.98236224472547695</v>
      </c>
      <c r="J188">
        <v>78</v>
      </c>
      <c r="K188" t="s">
        <v>228</v>
      </c>
      <c r="L188" s="7">
        <v>1.10422010375927E-3</v>
      </c>
      <c r="M188" s="7">
        <v>8.2092300382671996E-4</v>
      </c>
      <c r="N188" s="7">
        <v>1.4907937501571901E-3</v>
      </c>
      <c r="O188" s="7">
        <v>1.08303638651534E-3</v>
      </c>
      <c r="P188" s="7">
        <v>7.7593996862525901E-4</v>
      </c>
      <c r="Q188" s="7">
        <v>1.5320962024973201E-3</v>
      </c>
      <c r="R188" s="9">
        <v>0.98083045778059796</v>
      </c>
      <c r="S188" s="9"/>
      <c r="T188" s="7">
        <f t="shared" si="12"/>
        <v>1.0764585706480949E-3</v>
      </c>
      <c r="U188" s="7">
        <f t="shared" si="13"/>
        <v>8.2028408441218797E-4</v>
      </c>
      <c r="V188" s="7">
        <f t="shared" si="14"/>
        <v>1.4907937501571901E-3</v>
      </c>
      <c r="W188" s="9">
        <f t="shared" si="15"/>
        <v>1.3122997155546186</v>
      </c>
      <c r="X188" s="9">
        <f t="shared" si="16"/>
        <v>0.72207075628979034</v>
      </c>
      <c r="Y188" s="9"/>
      <c r="Z188">
        <f t="shared" si="17"/>
        <v>0</v>
      </c>
    </row>
    <row r="189" spans="1:26">
      <c r="A189">
        <v>686</v>
      </c>
      <c r="B189" t="s">
        <v>229</v>
      </c>
      <c r="C189" s="7">
        <v>6.5868923661081596E-4</v>
      </c>
      <c r="D189" s="7">
        <v>3.5545643657861401E-4</v>
      </c>
      <c r="E189" s="7">
        <v>2.5203396022531002E-3</v>
      </c>
      <c r="F189" s="7">
        <v>6.3050371818291302E-4</v>
      </c>
      <c r="G189" s="7">
        <v>3.3399489553885499E-4</v>
      </c>
      <c r="H189" s="7">
        <v>2.6543488232427899E-3</v>
      </c>
      <c r="I189" s="9">
        <v>0.95722484221717896</v>
      </c>
      <c r="J189">
        <v>686</v>
      </c>
      <c r="K189" t="s">
        <v>229</v>
      </c>
      <c r="L189" s="7">
        <v>6.4517936343639996E-4</v>
      </c>
      <c r="M189" s="7">
        <v>3.5573330165824499E-4</v>
      </c>
      <c r="N189" s="7">
        <v>2.5214691887011499E-3</v>
      </c>
      <c r="O189" s="7">
        <v>6.1738928058252399E-4</v>
      </c>
      <c r="P189" s="7">
        <v>3.3389205134998798E-4</v>
      </c>
      <c r="Q189" s="7">
        <v>2.6583732347185102E-3</v>
      </c>
      <c r="R189" s="9">
        <v>0.95693849530371999</v>
      </c>
      <c r="S189" s="9"/>
      <c r="T189" s="7">
        <f t="shared" si="12"/>
        <v>6.2394649938271856E-4</v>
      </c>
      <c r="U189" s="7">
        <f t="shared" si="13"/>
        <v>3.5545643657861401E-4</v>
      </c>
      <c r="V189" s="7">
        <f t="shared" si="14"/>
        <v>2.5214691887011499E-3</v>
      </c>
      <c r="W189" s="9">
        <f t="shared" si="15"/>
        <v>1.7553388690563896</v>
      </c>
      <c r="X189" s="9">
        <f t="shared" si="16"/>
        <v>0.24745354897797645</v>
      </c>
      <c r="Y189" s="9"/>
      <c r="Z189">
        <f t="shared" si="17"/>
        <v>0</v>
      </c>
    </row>
    <row r="190" spans="1:26">
      <c r="A190">
        <v>707</v>
      </c>
      <c r="B190" t="s">
        <v>230</v>
      </c>
      <c r="C190" s="7">
        <v>9.1006215041589198E-4</v>
      </c>
      <c r="D190" s="7">
        <v>6.0992271442855597E-4</v>
      </c>
      <c r="E190" s="7">
        <v>2.7341090281707702E-3</v>
      </c>
      <c r="F190" s="7">
        <v>8.3855584043476502E-4</v>
      </c>
      <c r="G190" s="7">
        <v>5.1033081191682503E-4</v>
      </c>
      <c r="H190" s="7">
        <v>2.8326314031637701E-3</v>
      </c>
      <c r="I190" s="9">
        <v>0.92077431189719405</v>
      </c>
      <c r="J190">
        <v>707</v>
      </c>
      <c r="K190" t="s">
        <v>230</v>
      </c>
      <c r="L190" s="7">
        <v>9.1203712621838501E-4</v>
      </c>
      <c r="M190" s="7">
        <v>6.1462388726898497E-4</v>
      </c>
      <c r="N190" s="7">
        <v>2.7353344235512E-3</v>
      </c>
      <c r="O190" s="7">
        <v>8.3970129167107303E-4</v>
      </c>
      <c r="P190" s="7">
        <v>5.1805050780897005E-4</v>
      </c>
      <c r="Q190" s="7">
        <v>2.8497604211618999E-3</v>
      </c>
      <c r="R190" s="9">
        <v>0.92001093060707395</v>
      </c>
      <c r="S190" s="9"/>
      <c r="T190" s="7">
        <f t="shared" si="12"/>
        <v>8.3912856605291902E-4</v>
      </c>
      <c r="U190" s="7">
        <f t="shared" si="13"/>
        <v>6.0992271442855597E-4</v>
      </c>
      <c r="V190" s="7">
        <f t="shared" si="14"/>
        <v>2.7353344235512E-3</v>
      </c>
      <c r="W190" s="9">
        <f t="shared" si="15"/>
        <v>1.3757949100798923</v>
      </c>
      <c r="X190" s="9">
        <f t="shared" si="16"/>
        <v>0.30677366497786562</v>
      </c>
      <c r="Y190" s="9"/>
      <c r="Z190">
        <f t="shared" si="17"/>
        <v>0</v>
      </c>
    </row>
    <row r="191" spans="1:26">
      <c r="A191">
        <v>646</v>
      </c>
      <c r="B191" t="s">
        <v>232</v>
      </c>
      <c r="C191" s="7">
        <v>8.3122884430668505E-4</v>
      </c>
      <c r="D191" s="7">
        <v>5.1535731517199205E-4</v>
      </c>
      <c r="E191" s="7">
        <v>1.50838086297087E-3</v>
      </c>
      <c r="F191" s="7">
        <v>8.0860150605871202E-4</v>
      </c>
      <c r="G191" s="7">
        <v>4.7495099652920998E-4</v>
      </c>
      <c r="H191" s="7">
        <v>1.6314659369957899E-3</v>
      </c>
      <c r="I191" s="9">
        <v>0.97302214765758599</v>
      </c>
      <c r="J191">
        <v>646</v>
      </c>
      <c r="K191" t="s">
        <v>232</v>
      </c>
      <c r="L191" s="7">
        <v>7.6757044153628797E-4</v>
      </c>
      <c r="M191" s="7">
        <v>5.2731726287802601E-4</v>
      </c>
      <c r="N191" s="7">
        <v>1.27765593810014E-3</v>
      </c>
      <c r="O191" s="7">
        <v>7.4826999929866397E-4</v>
      </c>
      <c r="P191" s="7">
        <v>4.81283817903747E-4</v>
      </c>
      <c r="Q191" s="7">
        <v>1.36765044546154E-3</v>
      </c>
      <c r="R191" s="9">
        <v>0.97509067069914401</v>
      </c>
      <c r="S191" s="9"/>
      <c r="T191" s="7">
        <f t="shared" si="12"/>
        <v>7.78435752678688E-4</v>
      </c>
      <c r="U191" s="7">
        <f t="shared" si="13"/>
        <v>5.1535731517199205E-4</v>
      </c>
      <c r="V191" s="7">
        <f t="shared" si="14"/>
        <v>1.50838086297087E-3</v>
      </c>
      <c r="W191" s="9">
        <f t="shared" si="15"/>
        <v>1.5104777399325318</v>
      </c>
      <c r="X191" s="9">
        <f t="shared" si="16"/>
        <v>0.51607373958954905</v>
      </c>
      <c r="Y191" s="9"/>
      <c r="Z191">
        <f t="shared" si="17"/>
        <v>0</v>
      </c>
    </row>
    <row r="192" spans="1:26">
      <c r="A192">
        <v>11</v>
      </c>
      <c r="B192" t="s">
        <v>234</v>
      </c>
      <c r="C192" s="7">
        <v>7.3162438961874899E-4</v>
      </c>
      <c r="D192" s="7">
        <v>2.5258346348280001E-4</v>
      </c>
      <c r="E192" s="7">
        <v>1.64645865661403E-3</v>
      </c>
      <c r="F192" s="7">
        <v>7.1463323191268697E-4</v>
      </c>
      <c r="G192" s="7">
        <v>2.3494585412890299E-4</v>
      </c>
      <c r="H192" s="7">
        <v>1.72990535643523E-3</v>
      </c>
      <c r="I192" s="9">
        <v>0.97700534762296798</v>
      </c>
      <c r="J192">
        <v>11</v>
      </c>
      <c r="K192" t="s">
        <v>234</v>
      </c>
      <c r="L192" s="7">
        <v>4.3127844140588201E-4</v>
      </c>
      <c r="M192" s="7">
        <v>2.5265888572321797E-4</v>
      </c>
      <c r="N192" s="7">
        <v>6.24060133822219E-4</v>
      </c>
      <c r="O192" s="7">
        <v>4.23167906296712E-4</v>
      </c>
      <c r="P192" s="7">
        <v>2.3462364078520801E-4</v>
      </c>
      <c r="Q192" s="7">
        <v>6.3261938611659904E-4</v>
      </c>
      <c r="R192" s="9">
        <v>0.98142501240059599</v>
      </c>
      <c r="S192" s="9"/>
      <c r="T192" s="7">
        <f t="shared" si="12"/>
        <v>5.6890056910469946E-4</v>
      </c>
      <c r="U192" s="7">
        <f t="shared" si="13"/>
        <v>2.5258346348280001E-4</v>
      </c>
      <c r="V192" s="7">
        <f t="shared" si="14"/>
        <v>1.64645865661403E-3</v>
      </c>
      <c r="W192" s="9">
        <f t="shared" si="15"/>
        <v>2.252327057600267</v>
      </c>
      <c r="X192" s="9">
        <f t="shared" si="16"/>
        <v>0.34552982355150846</v>
      </c>
      <c r="Y192" s="9"/>
      <c r="Z192">
        <f t="shared" si="17"/>
        <v>0</v>
      </c>
    </row>
    <row r="193" spans="1:26">
      <c r="A193">
        <v>188</v>
      </c>
      <c r="B193" t="s">
        <v>235</v>
      </c>
      <c r="C193" s="7">
        <v>1.0228560928322699E-4</v>
      </c>
      <c r="D193" s="7">
        <v>1.52184536298127E-13</v>
      </c>
      <c r="E193" s="7">
        <v>3.3043444409778502E-4</v>
      </c>
      <c r="F193" s="7">
        <v>9.8451633059477503E-5</v>
      </c>
      <c r="G193" s="7">
        <v>2.3731663340222899E-16</v>
      </c>
      <c r="H193" s="7">
        <v>3.4128778988826099E-4</v>
      </c>
      <c r="I193" s="9">
        <v>0.96251695375213797</v>
      </c>
      <c r="J193">
        <v>188</v>
      </c>
      <c r="K193" t="s">
        <v>235</v>
      </c>
      <c r="L193" s="7">
        <v>1.13057521322395E-4</v>
      </c>
      <c r="M193" s="7">
        <v>1.52229979093654E-13</v>
      </c>
      <c r="N193" s="7">
        <v>2.8106525111076997E-4</v>
      </c>
      <c r="O193" s="7">
        <v>1.09762576103434E-4</v>
      </c>
      <c r="P193" s="7">
        <v>2.72771062987646E-16</v>
      </c>
      <c r="Q193" s="7">
        <v>2.9151418666323201E-4</v>
      </c>
      <c r="R193" s="9">
        <v>0.97085602815316097</v>
      </c>
      <c r="S193" s="9"/>
      <c r="T193" s="7">
        <f t="shared" si="12"/>
        <v>1.0410710458145576E-4</v>
      </c>
      <c r="U193" s="7">
        <f t="shared" si="13"/>
        <v>1.52184536298127E-13</v>
      </c>
      <c r="V193" s="7">
        <f t="shared" si="14"/>
        <v>3.3043444409778502E-4</v>
      </c>
      <c r="W193" s="9">
        <f t="shared" si="15"/>
        <v>684084645.6141355</v>
      </c>
      <c r="X193" s="9">
        <f t="shared" si="16"/>
        <v>0.31506129715293085</v>
      </c>
      <c r="Y193" s="9"/>
      <c r="Z193">
        <f t="shared" si="17"/>
        <v>0</v>
      </c>
    </row>
    <row r="194" spans="1:26">
      <c r="A194">
        <v>187</v>
      </c>
      <c r="B194" t="s">
        <v>236</v>
      </c>
      <c r="C194" s="7">
        <v>6.8341871331137398E-5</v>
      </c>
      <c r="D194" s="7">
        <v>4.4309882484299801E-7</v>
      </c>
      <c r="E194" s="7">
        <v>2.14258645308362E-4</v>
      </c>
      <c r="F194" s="7">
        <v>6.8411439705033607E-5</v>
      </c>
      <c r="G194" s="7">
        <v>2.7291936133433798E-7</v>
      </c>
      <c r="H194" s="7">
        <v>2.24267217354871E-4</v>
      </c>
      <c r="I194" s="9">
        <v>1.0009954706905599</v>
      </c>
      <c r="J194">
        <v>187</v>
      </c>
      <c r="K194" t="s">
        <v>236</v>
      </c>
      <c r="L194" s="7">
        <v>5.7787185297001302E-5</v>
      </c>
      <c r="M194" s="7">
        <v>4.4323113558747401E-7</v>
      </c>
      <c r="N194" s="7">
        <v>1.78166786297335E-4</v>
      </c>
      <c r="O194" s="7">
        <v>5.8448297372858299E-5</v>
      </c>
      <c r="P194" s="7">
        <v>1.9605386786828901E-7</v>
      </c>
      <c r="Q194" s="7">
        <v>1.8639786118167199E-4</v>
      </c>
      <c r="R194" s="9">
        <v>1.01141211789104</v>
      </c>
      <c r="S194" s="9"/>
      <c r="T194" s="7">
        <f t="shared" ref="T194:T257" si="18">(F194+O194)/((F194&lt;&gt;0)+(O194&lt;&gt;0))</f>
        <v>6.3429868538945956E-5</v>
      </c>
      <c r="U194" s="7">
        <f t="shared" ref="U194:U257" si="19">MIN(D194,M194)</f>
        <v>4.4309882484299801E-7</v>
      </c>
      <c r="V194" s="7">
        <f t="shared" ref="V194:V257" si="20">MAX(E194,N194)</f>
        <v>2.14258645308362E-4</v>
      </c>
      <c r="W194" s="9">
        <f t="shared" ref="W194:W257" si="21">T194/U194</f>
        <v>143.15061332293283</v>
      </c>
      <c r="X194" s="9">
        <f t="shared" ref="X194:X257" si="22">T194/V194</f>
        <v>0.2960434499511439</v>
      </c>
      <c r="Y194" s="9"/>
      <c r="Z194">
        <f t="shared" ref="Z194:Z257" si="23">A194-J194</f>
        <v>0</v>
      </c>
    </row>
    <row r="195" spans="1:26">
      <c r="A195">
        <v>2</v>
      </c>
      <c r="B195" t="s">
        <v>419</v>
      </c>
      <c r="C195" s="7"/>
      <c r="D195" s="7"/>
      <c r="E195" s="7"/>
      <c r="F195" s="7"/>
      <c r="G195" s="7"/>
      <c r="H195" s="7"/>
      <c r="I195" s="9"/>
      <c r="J195">
        <v>2</v>
      </c>
      <c r="K195" t="s">
        <v>419</v>
      </c>
      <c r="L195" s="7">
        <v>1.53828135216144E-3</v>
      </c>
      <c r="M195" s="7">
        <v>8.0989970503965805E-4</v>
      </c>
      <c r="N195" s="7">
        <v>2.0117830389708002E-3</v>
      </c>
      <c r="O195" s="7">
        <v>1.5512244653526201E-3</v>
      </c>
      <c r="P195" s="7">
        <v>7.9944825524482096E-4</v>
      </c>
      <c r="Q195" s="7">
        <v>2.2246502830022999E-3</v>
      </c>
      <c r="R195" s="9">
        <v>1.00841400903222</v>
      </c>
      <c r="S195" s="9"/>
      <c r="T195" s="7">
        <f t="shared" si="18"/>
        <v>1.5512244653526201E-3</v>
      </c>
      <c r="U195" s="7">
        <f t="shared" si="19"/>
        <v>8.0989970503965805E-4</v>
      </c>
      <c r="V195" s="7">
        <f t="shared" si="20"/>
        <v>2.0117830389708002E-3</v>
      </c>
      <c r="W195" s="9">
        <f t="shared" si="21"/>
        <v>1.9153290903799771</v>
      </c>
      <c r="X195" s="9">
        <f t="shared" si="22"/>
        <v>0.77106946191683012</v>
      </c>
      <c r="Y195" s="9"/>
      <c r="Z195">
        <f t="shared" si="23"/>
        <v>0</v>
      </c>
    </row>
    <row r="196" spans="1:26">
      <c r="A196">
        <v>711</v>
      </c>
      <c r="B196" t="s">
        <v>237</v>
      </c>
      <c r="C196" s="7">
        <v>1.6798057841715E-3</v>
      </c>
      <c r="D196" s="7">
        <v>1.4438435938906001E-3</v>
      </c>
      <c r="E196" s="7">
        <v>2.00775076760242E-3</v>
      </c>
      <c r="F196" s="7">
        <v>1.83052392758425E-3</v>
      </c>
      <c r="G196" s="7">
        <v>1.3534565792739199E-3</v>
      </c>
      <c r="H196" s="7">
        <v>2.5340223199348602E-3</v>
      </c>
      <c r="I196" s="9">
        <v>1.0897238493350201</v>
      </c>
      <c r="J196">
        <v>711</v>
      </c>
      <c r="K196" t="s">
        <v>237</v>
      </c>
      <c r="L196" s="7"/>
      <c r="M196" s="7"/>
      <c r="N196" s="7"/>
      <c r="O196" s="7"/>
      <c r="P196" s="7"/>
      <c r="Q196" s="7"/>
      <c r="R196" s="9"/>
      <c r="S196" s="9"/>
      <c r="T196" s="7">
        <f t="shared" si="18"/>
        <v>1.83052392758425E-3</v>
      </c>
      <c r="U196" s="7">
        <f t="shared" si="19"/>
        <v>1.4438435938906001E-3</v>
      </c>
      <c r="V196" s="7">
        <f t="shared" si="20"/>
        <v>2.00775076760242E-3</v>
      </c>
      <c r="W196" s="9">
        <f t="shared" si="21"/>
        <v>1.2678131726523756</v>
      </c>
      <c r="X196" s="9">
        <f t="shared" si="22"/>
        <v>0.91172866529155527</v>
      </c>
      <c r="Y196" s="9"/>
      <c r="Z196">
        <f t="shared" si="23"/>
        <v>0</v>
      </c>
    </row>
    <row r="197" spans="1:26">
      <c r="A197">
        <v>713</v>
      </c>
      <c r="B197" t="s">
        <v>238</v>
      </c>
      <c r="C197" s="7">
        <v>1.6070246348813899E-3</v>
      </c>
      <c r="D197" s="7">
        <v>1.2216446109055701E-3</v>
      </c>
      <c r="E197" s="7">
        <v>2.1556224445877801E-3</v>
      </c>
      <c r="F197" s="7">
        <v>1.5004056859529301E-3</v>
      </c>
      <c r="G197" s="7">
        <v>9.8932210158735197E-4</v>
      </c>
      <c r="H197" s="7">
        <v>2.1520780413495301E-3</v>
      </c>
      <c r="I197" s="9">
        <v>0.93365444025297495</v>
      </c>
      <c r="J197">
        <v>713</v>
      </c>
      <c r="K197" t="s">
        <v>238</v>
      </c>
      <c r="L197" s="7"/>
      <c r="M197" s="7"/>
      <c r="N197" s="7"/>
      <c r="O197" s="7"/>
      <c r="P197" s="7"/>
      <c r="Q197" s="7"/>
      <c r="R197" s="9"/>
      <c r="S197" s="9"/>
      <c r="T197" s="7">
        <f t="shared" si="18"/>
        <v>1.5004056859529301E-3</v>
      </c>
      <c r="U197" s="7">
        <f t="shared" si="19"/>
        <v>1.2216446109055701E-3</v>
      </c>
      <c r="V197" s="7">
        <f t="shared" si="20"/>
        <v>2.1556224445877801E-3</v>
      </c>
      <c r="W197" s="9">
        <f t="shared" si="21"/>
        <v>1.2281850814540265</v>
      </c>
      <c r="X197" s="9">
        <f t="shared" si="22"/>
        <v>0.6960428945802023</v>
      </c>
      <c r="Y197" s="9"/>
      <c r="Z197">
        <f t="shared" si="23"/>
        <v>0</v>
      </c>
    </row>
    <row r="198" spans="1:26">
      <c r="A198">
        <v>156</v>
      </c>
      <c r="B198" t="s">
        <v>239</v>
      </c>
      <c r="C198" s="7">
        <v>1.5229526310164401E-4</v>
      </c>
      <c r="D198" s="7">
        <v>9.0539048008993596E-6</v>
      </c>
      <c r="E198" s="7">
        <v>4.6470319515769302E-4</v>
      </c>
      <c r="F198" s="7">
        <v>1.45455761548164E-4</v>
      </c>
      <c r="G198" s="7">
        <v>6.2189260930497602E-6</v>
      </c>
      <c r="H198" s="7">
        <v>4.7077578994734201E-4</v>
      </c>
      <c r="I198" s="9">
        <v>0.954308620918217</v>
      </c>
      <c r="J198">
        <v>156</v>
      </c>
      <c r="K198" t="s">
        <v>239</v>
      </c>
      <c r="L198" s="7">
        <v>1.6547774982562699E-4</v>
      </c>
      <c r="M198" s="7">
        <v>9.0621468469646493E-6</v>
      </c>
      <c r="N198" s="7">
        <v>5.0972850625173604E-4</v>
      </c>
      <c r="O198" s="7">
        <v>1.5784077028627199E-4</v>
      </c>
      <c r="P198" s="7">
        <v>5.9340251388589403E-6</v>
      </c>
      <c r="Q198" s="7">
        <v>5.1826631021491504E-4</v>
      </c>
      <c r="R198" s="9">
        <v>0.95311680150211298</v>
      </c>
      <c r="S198" s="9"/>
      <c r="T198" s="7">
        <f t="shared" si="18"/>
        <v>1.5164826591721798E-4</v>
      </c>
      <c r="U198" s="7">
        <f t="shared" si="19"/>
        <v>9.0539048008993596E-6</v>
      </c>
      <c r="V198" s="7">
        <f t="shared" si="20"/>
        <v>5.0972850625173604E-4</v>
      </c>
      <c r="W198" s="9">
        <f t="shared" si="21"/>
        <v>16.749487569402561</v>
      </c>
      <c r="X198" s="9">
        <f t="shared" si="22"/>
        <v>0.29750791658162534</v>
      </c>
      <c r="Y198" s="9"/>
      <c r="Z198">
        <f t="shared" si="23"/>
        <v>0</v>
      </c>
    </row>
    <row r="199" spans="1:26">
      <c r="A199">
        <v>122</v>
      </c>
      <c r="B199" t="s">
        <v>240</v>
      </c>
      <c r="C199" s="7">
        <v>1.0199116773920199E-3</v>
      </c>
      <c r="D199" s="7">
        <v>5.3885502351431395E-4</v>
      </c>
      <c r="E199" s="7">
        <v>1.8573451746858899E-3</v>
      </c>
      <c r="F199" s="7">
        <v>9.90070987603239E-4</v>
      </c>
      <c r="G199" s="7">
        <v>5.3354092804952004E-4</v>
      </c>
      <c r="H199" s="7">
        <v>1.78130760985406E-3</v>
      </c>
      <c r="I199" s="9">
        <v>0.97073002229786598</v>
      </c>
      <c r="J199">
        <v>122</v>
      </c>
      <c r="K199" t="s">
        <v>240</v>
      </c>
      <c r="L199" s="7">
        <v>1.0178623161173699E-3</v>
      </c>
      <c r="M199" s="7">
        <v>6.4432020978710597E-4</v>
      </c>
      <c r="N199" s="7">
        <v>1.85817761486054E-3</v>
      </c>
      <c r="O199" s="7">
        <v>9.8711232537109991E-4</v>
      </c>
      <c r="P199" s="7">
        <v>6.2581492072160598E-4</v>
      </c>
      <c r="Q199" s="7">
        <v>1.7838003690387699E-3</v>
      </c>
      <c r="R199" s="9">
        <v>0.969861788866904</v>
      </c>
      <c r="S199" s="9"/>
      <c r="T199" s="7">
        <f t="shared" si="18"/>
        <v>9.8859165648716935E-4</v>
      </c>
      <c r="U199" s="7">
        <f t="shared" si="19"/>
        <v>5.3885502351431395E-4</v>
      </c>
      <c r="V199" s="7">
        <f t="shared" si="20"/>
        <v>1.85817761486054E-3</v>
      </c>
      <c r="W199" s="9">
        <f t="shared" si="21"/>
        <v>1.8346152737702162</v>
      </c>
      <c r="X199" s="9">
        <f t="shared" si="22"/>
        <v>0.53202215363108074</v>
      </c>
      <c r="Y199" s="9"/>
      <c r="Z199">
        <f t="shared" si="23"/>
        <v>0</v>
      </c>
    </row>
    <row r="200" spans="1:26">
      <c r="A200">
        <v>235</v>
      </c>
      <c r="B200" t="s">
        <v>241</v>
      </c>
      <c r="C200" s="7">
        <v>1.3251613884167799E-3</v>
      </c>
      <c r="D200" s="7">
        <v>9.1142676045798598E-4</v>
      </c>
      <c r="E200" s="7">
        <v>1.81396550143933E-3</v>
      </c>
      <c r="F200" s="7">
        <v>1.21908183770896E-3</v>
      </c>
      <c r="G200" s="7">
        <v>7.5694618261826902E-4</v>
      </c>
      <c r="H200" s="7">
        <v>1.81082971814628E-3</v>
      </c>
      <c r="I200" s="9">
        <v>0.91951760907475599</v>
      </c>
      <c r="J200">
        <v>235</v>
      </c>
      <c r="K200" t="s">
        <v>241</v>
      </c>
      <c r="L200" s="7"/>
      <c r="M200" s="7"/>
      <c r="N200" s="7"/>
      <c r="O200" s="7"/>
      <c r="P200" s="7"/>
      <c r="Q200" s="7"/>
      <c r="R200" s="9"/>
      <c r="S200" s="9"/>
      <c r="T200" s="7">
        <f t="shared" si="18"/>
        <v>1.21908183770896E-3</v>
      </c>
      <c r="U200" s="7">
        <f t="shared" si="19"/>
        <v>9.1142676045798598E-4</v>
      </c>
      <c r="V200" s="7">
        <f t="shared" si="20"/>
        <v>1.81396550143933E-3</v>
      </c>
      <c r="W200" s="9">
        <f t="shared" si="21"/>
        <v>1.3375532632993785</v>
      </c>
      <c r="X200" s="9">
        <f t="shared" si="22"/>
        <v>0.67205348543930588</v>
      </c>
      <c r="Y200" s="9"/>
      <c r="Z200">
        <f t="shared" si="23"/>
        <v>0</v>
      </c>
    </row>
    <row r="201" spans="1:26">
      <c r="A201">
        <v>234</v>
      </c>
      <c r="B201" t="s">
        <v>420</v>
      </c>
      <c r="C201" s="7"/>
      <c r="D201" s="7"/>
      <c r="E201" s="7"/>
      <c r="F201" s="7"/>
      <c r="G201" s="7"/>
      <c r="H201" s="7"/>
      <c r="I201" s="9"/>
      <c r="J201">
        <v>234</v>
      </c>
      <c r="K201" t="s">
        <v>420</v>
      </c>
      <c r="L201" s="7">
        <v>1.0207545695548801E-3</v>
      </c>
      <c r="M201" s="7">
        <v>4.8054049165686399E-4</v>
      </c>
      <c r="N201" s="7">
        <v>1.8083890464180401E-3</v>
      </c>
      <c r="O201" s="7">
        <v>9.5531795723546604E-4</v>
      </c>
      <c r="P201" s="7">
        <v>4.5724538088484201E-4</v>
      </c>
      <c r="Q201" s="7">
        <v>1.78845290798814E-3</v>
      </c>
      <c r="R201" s="9">
        <v>0.93539602632645502</v>
      </c>
      <c r="S201" s="9"/>
      <c r="T201" s="7">
        <f t="shared" si="18"/>
        <v>9.5531795723546604E-4</v>
      </c>
      <c r="U201" s="7">
        <f t="shared" si="19"/>
        <v>4.8054049165686399E-4</v>
      </c>
      <c r="V201" s="7">
        <f t="shared" si="20"/>
        <v>1.8083890464180401E-3</v>
      </c>
      <c r="W201" s="9">
        <f t="shared" si="21"/>
        <v>1.9880071998544981</v>
      </c>
      <c r="X201" s="9">
        <f t="shared" si="22"/>
        <v>0.52827015244739983</v>
      </c>
      <c r="Y201" s="9"/>
      <c r="Z201">
        <f t="shared" si="23"/>
        <v>0</v>
      </c>
    </row>
    <row r="202" spans="1:26">
      <c r="A202">
        <v>216</v>
      </c>
      <c r="B202" t="s">
        <v>422</v>
      </c>
      <c r="C202" s="7"/>
      <c r="D202" s="7"/>
      <c r="E202" s="7"/>
      <c r="F202" s="7"/>
      <c r="G202" s="7"/>
      <c r="H202" s="7"/>
      <c r="I202" s="9"/>
      <c r="J202">
        <v>216</v>
      </c>
      <c r="K202" t="s">
        <v>422</v>
      </c>
      <c r="L202" s="7">
        <v>8.6289040680951105E-4</v>
      </c>
      <c r="M202" s="7">
        <v>2.0697436906569E-4</v>
      </c>
      <c r="N202" s="7">
        <v>1.65919485941656E-3</v>
      </c>
      <c r="O202" s="7">
        <v>8.1971602105641004E-4</v>
      </c>
      <c r="P202" s="7">
        <v>1.92311410684277E-4</v>
      </c>
      <c r="Q202" s="7">
        <v>1.6437412743242001E-3</v>
      </c>
      <c r="R202" s="9">
        <v>0.95000350455545901</v>
      </c>
      <c r="S202" s="9"/>
      <c r="T202" s="7">
        <f t="shared" si="18"/>
        <v>8.1971602105641004E-4</v>
      </c>
      <c r="U202" s="7">
        <f t="shared" si="19"/>
        <v>2.0697436906569E-4</v>
      </c>
      <c r="V202" s="7">
        <f t="shared" si="20"/>
        <v>1.65919485941656E-3</v>
      </c>
      <c r="W202" s="9">
        <f t="shared" si="21"/>
        <v>3.9604711673079032</v>
      </c>
      <c r="X202" s="9">
        <f t="shared" si="22"/>
        <v>0.4940444556009867</v>
      </c>
      <c r="Y202" s="9"/>
      <c r="Z202">
        <f t="shared" si="23"/>
        <v>0</v>
      </c>
    </row>
    <row r="203" spans="1:26">
      <c r="A203">
        <v>83</v>
      </c>
      <c r="B203" t="s">
        <v>243</v>
      </c>
      <c r="C203" s="7">
        <v>6.9615114560528499E-4</v>
      </c>
      <c r="D203" s="7">
        <v>9.1142676045798704E-5</v>
      </c>
      <c r="E203" s="7">
        <v>1.7155182100069299E-3</v>
      </c>
      <c r="F203" s="7">
        <v>4.58161926408529E-4</v>
      </c>
      <c r="G203" s="7">
        <v>8.25678013668427E-5</v>
      </c>
      <c r="H203" s="7">
        <v>1.6364526661310299E-3</v>
      </c>
      <c r="I203" s="9">
        <v>0.65967066952100595</v>
      </c>
      <c r="J203">
        <v>83</v>
      </c>
      <c r="K203" t="s">
        <v>243</v>
      </c>
      <c r="L203" s="7">
        <v>6.9011192792555202E-4</v>
      </c>
      <c r="M203" s="7">
        <v>9.1213667091857796E-5</v>
      </c>
      <c r="N203" s="7">
        <v>1.70176888656313E-3</v>
      </c>
      <c r="O203" s="7">
        <v>4.5877693143813901E-4</v>
      </c>
      <c r="P203" s="7">
        <v>8.3059892006828094E-5</v>
      </c>
      <c r="Q203" s="7">
        <v>1.6258682557527999E-3</v>
      </c>
      <c r="R203" s="9">
        <v>0.66640815961411903</v>
      </c>
      <c r="S203" s="9"/>
      <c r="T203" s="7">
        <f t="shared" si="18"/>
        <v>4.58469428923334E-4</v>
      </c>
      <c r="U203" s="7">
        <f t="shared" si="19"/>
        <v>9.1142676045798704E-5</v>
      </c>
      <c r="V203" s="7">
        <f t="shared" si="20"/>
        <v>1.7155182100069299E-3</v>
      </c>
      <c r="W203" s="9">
        <f t="shared" si="21"/>
        <v>5.0302388388613428</v>
      </c>
      <c r="X203" s="9">
        <f t="shared" si="22"/>
        <v>0.26724836043651323</v>
      </c>
      <c r="Y203" s="9"/>
      <c r="Z203">
        <f t="shared" si="23"/>
        <v>0</v>
      </c>
    </row>
    <row r="204" spans="1:26">
      <c r="A204">
        <v>82</v>
      </c>
      <c r="B204" t="s">
        <v>244</v>
      </c>
      <c r="C204" s="7">
        <v>3.6363080628478897E-4</v>
      </c>
      <c r="D204" s="7">
        <v>9.1142676045798595E-5</v>
      </c>
      <c r="E204" s="7">
        <v>1.2358237480946299E-3</v>
      </c>
      <c r="F204" s="7">
        <v>3.2129234505190202E-4</v>
      </c>
      <c r="G204" s="7">
        <v>8.5101260178927499E-5</v>
      </c>
      <c r="H204" s="7">
        <v>1.14768413418753E-3</v>
      </c>
      <c r="I204" s="9">
        <v>0.88707704197591397</v>
      </c>
      <c r="J204">
        <v>82</v>
      </c>
      <c r="K204" t="s">
        <v>244</v>
      </c>
      <c r="L204" s="7">
        <v>3.7143464313634699E-4</v>
      </c>
      <c r="M204" s="7">
        <v>9.1213667091857796E-5</v>
      </c>
      <c r="N204" s="7">
        <v>1.23734027433166E-3</v>
      </c>
      <c r="O204" s="7">
        <v>3.2640046802658902E-4</v>
      </c>
      <c r="P204" s="7">
        <v>8.5022769609078899E-5</v>
      </c>
      <c r="Q204" s="7">
        <v>1.1387007629199901E-3</v>
      </c>
      <c r="R204" s="9">
        <v>0.88241169296857103</v>
      </c>
      <c r="S204" s="9"/>
      <c r="T204" s="7">
        <f t="shared" si="18"/>
        <v>3.2384640653924555E-4</v>
      </c>
      <c r="U204" s="7">
        <f t="shared" si="19"/>
        <v>9.1142676045798595E-5</v>
      </c>
      <c r="V204" s="7">
        <f t="shared" si="20"/>
        <v>1.23734027433166E-3</v>
      </c>
      <c r="W204" s="9">
        <f t="shared" si="21"/>
        <v>3.5531807994809683</v>
      </c>
      <c r="X204" s="9">
        <f t="shared" si="22"/>
        <v>0.2617278474299794</v>
      </c>
      <c r="Y204" s="9"/>
      <c r="Z204">
        <f t="shared" si="23"/>
        <v>0</v>
      </c>
    </row>
    <row r="205" spans="1:26">
      <c r="A205">
        <v>199</v>
      </c>
      <c r="B205" t="s">
        <v>245</v>
      </c>
      <c r="C205" s="7">
        <v>1.10951843393639E-4</v>
      </c>
      <c r="D205" s="7">
        <v>9.0539048008993596E-6</v>
      </c>
      <c r="E205" s="7">
        <v>3.48527396368269E-4</v>
      </c>
      <c r="F205" s="7">
        <v>1.00605555194281E-4</v>
      </c>
      <c r="G205" s="7">
        <v>4.7250113166573802E-6</v>
      </c>
      <c r="H205" s="7">
        <v>3.5653320232167501E-4</v>
      </c>
      <c r="I205" s="9">
        <v>0.90674974040177703</v>
      </c>
      <c r="J205">
        <v>199</v>
      </c>
      <c r="K205" t="s">
        <v>245</v>
      </c>
      <c r="L205" s="7">
        <v>1.13086816516376E-4</v>
      </c>
      <c r="M205" s="7">
        <v>9.1213667091857796E-6</v>
      </c>
      <c r="N205" s="7">
        <v>2.6963208835372203E-4</v>
      </c>
      <c r="O205" s="7">
        <v>1.08519194926776E-4</v>
      </c>
      <c r="P205" s="7">
        <v>6.4237371683706398E-6</v>
      </c>
      <c r="Q205" s="7">
        <v>2.9615661236988901E-4</v>
      </c>
      <c r="R205" s="9">
        <v>0.95960960145218599</v>
      </c>
      <c r="S205" s="9"/>
      <c r="T205" s="7">
        <f t="shared" si="18"/>
        <v>1.045623750605285E-4</v>
      </c>
      <c r="U205" s="7">
        <f t="shared" si="19"/>
        <v>9.0539048008993596E-6</v>
      </c>
      <c r="V205" s="7">
        <f t="shared" si="20"/>
        <v>3.48527396368269E-4</v>
      </c>
      <c r="W205" s="9">
        <f t="shared" si="21"/>
        <v>11.548870609965096</v>
      </c>
      <c r="X205" s="9">
        <f t="shared" si="22"/>
        <v>0.30001192488765904</v>
      </c>
      <c r="Y205" s="9"/>
      <c r="Z205">
        <f t="shared" si="23"/>
        <v>0</v>
      </c>
    </row>
    <row r="206" spans="1:26">
      <c r="A206">
        <v>687</v>
      </c>
      <c r="B206" t="s">
        <v>246</v>
      </c>
      <c r="C206" s="7">
        <v>5.6782941050061099E-4</v>
      </c>
      <c r="D206" s="7">
        <v>4.5571338022899299E-4</v>
      </c>
      <c r="E206" s="7">
        <v>9.9444203248603307E-4</v>
      </c>
      <c r="F206" s="7">
        <v>5.5190079213231897E-4</v>
      </c>
      <c r="G206" s="7">
        <v>4.1474680997136202E-4</v>
      </c>
      <c r="H206" s="7">
        <v>1.0343092435886299E-3</v>
      </c>
      <c r="I206" s="9">
        <v>0.97195758847444702</v>
      </c>
      <c r="J206">
        <v>687</v>
      </c>
      <c r="K206" t="s">
        <v>246</v>
      </c>
      <c r="L206" s="7">
        <v>5.6252877666474897E-4</v>
      </c>
      <c r="M206" s="7">
        <v>4.5606833545928899E-4</v>
      </c>
      <c r="N206" s="7">
        <v>9.948877296620251E-4</v>
      </c>
      <c r="O206" s="7">
        <v>5.4705029978942895E-4</v>
      </c>
      <c r="P206" s="7">
        <v>4.1460788126638099E-4</v>
      </c>
      <c r="Q206" s="7">
        <v>1.0233833389353599E-3</v>
      </c>
      <c r="R206" s="9">
        <v>0.97249375678738104</v>
      </c>
      <c r="S206" s="9"/>
      <c r="T206" s="7">
        <f t="shared" si="18"/>
        <v>5.4947554596087396E-4</v>
      </c>
      <c r="U206" s="7">
        <f t="shared" si="19"/>
        <v>4.5571338022899299E-4</v>
      </c>
      <c r="V206" s="7">
        <f t="shared" si="20"/>
        <v>9.948877296620251E-4</v>
      </c>
      <c r="W206" s="9">
        <f t="shared" si="21"/>
        <v>1.2057481079110868</v>
      </c>
      <c r="X206" s="9">
        <f t="shared" si="22"/>
        <v>0.55229904800166463</v>
      </c>
      <c r="Y206" s="9"/>
      <c r="Z206">
        <f t="shared" si="23"/>
        <v>0</v>
      </c>
    </row>
    <row r="207" spans="1:26">
      <c r="A207">
        <v>130</v>
      </c>
      <c r="B207" t="s">
        <v>248</v>
      </c>
      <c r="C207" s="7">
        <v>1.5147542382462501E-3</v>
      </c>
      <c r="D207" s="7">
        <v>1.3424460257403601E-3</v>
      </c>
      <c r="E207" s="7">
        <v>1.7944590136026099E-3</v>
      </c>
      <c r="F207" s="7">
        <v>1.3579968965587799E-3</v>
      </c>
      <c r="G207" s="7">
        <v>8.9275169440381505E-4</v>
      </c>
      <c r="H207" s="7">
        <v>1.74900090954869E-3</v>
      </c>
      <c r="I207" s="9">
        <v>0.89652197018583302</v>
      </c>
      <c r="J207">
        <v>130</v>
      </c>
      <c r="K207" t="s">
        <v>248</v>
      </c>
      <c r="L207" s="7">
        <v>1.3400510715600401E-3</v>
      </c>
      <c r="M207" s="7">
        <v>9.3318443791791698E-4</v>
      </c>
      <c r="N207" s="7">
        <v>1.67159233195446E-3</v>
      </c>
      <c r="O207" s="7">
        <v>1.2064056351610299E-3</v>
      </c>
      <c r="P207" s="7">
        <v>7.8663484509520197E-4</v>
      </c>
      <c r="Q207" s="7">
        <v>1.6293428779510001E-3</v>
      </c>
      <c r="R207" s="9">
        <v>0.90021064155453501</v>
      </c>
      <c r="S207" s="9"/>
      <c r="T207" s="7">
        <f t="shared" si="18"/>
        <v>1.282201265859905E-3</v>
      </c>
      <c r="U207" s="7">
        <f t="shared" si="19"/>
        <v>9.3318443791791698E-4</v>
      </c>
      <c r="V207" s="7">
        <f t="shared" si="20"/>
        <v>1.7944590136026099E-3</v>
      </c>
      <c r="W207" s="9">
        <f t="shared" si="21"/>
        <v>1.3740062668862119</v>
      </c>
      <c r="X207" s="9">
        <f t="shared" si="22"/>
        <v>0.7145336037994644</v>
      </c>
      <c r="Y207" s="9"/>
      <c r="Z207">
        <f t="shared" si="23"/>
        <v>0</v>
      </c>
    </row>
    <row r="208" spans="1:26">
      <c r="A208">
        <v>211</v>
      </c>
      <c r="B208" t="s">
        <v>249</v>
      </c>
      <c r="C208" s="7">
        <v>1.0594473260874899E-3</v>
      </c>
      <c r="D208" s="7">
        <v>2.4946913464254499E-4</v>
      </c>
      <c r="E208" s="7">
        <v>1.42278649034445E-3</v>
      </c>
      <c r="F208" s="7">
        <v>9.4158590910730202E-4</v>
      </c>
      <c r="G208" s="7">
        <v>2.3527592517982599E-4</v>
      </c>
      <c r="H208" s="7">
        <v>1.3945149465084501E-3</v>
      </c>
      <c r="I208" s="9">
        <v>0.88875177983579001</v>
      </c>
      <c r="J208">
        <v>211</v>
      </c>
      <c r="K208" t="s">
        <v>249</v>
      </c>
      <c r="L208" s="7">
        <v>1.04749645599105E-3</v>
      </c>
      <c r="M208" s="7">
        <v>2.4954362693428201E-4</v>
      </c>
      <c r="N208" s="7">
        <v>1.2938183915482101E-3</v>
      </c>
      <c r="O208" s="7">
        <v>9.5907811809591795E-4</v>
      </c>
      <c r="P208" s="7">
        <v>2.3200664746864E-4</v>
      </c>
      <c r="Q208" s="7">
        <v>1.26370123720632E-3</v>
      </c>
      <c r="R208" s="9">
        <v>0.91558897633459402</v>
      </c>
      <c r="S208" s="9"/>
      <c r="T208" s="7">
        <f t="shared" si="18"/>
        <v>9.5033201360160999E-4</v>
      </c>
      <c r="U208" s="7">
        <f t="shared" si="19"/>
        <v>2.4946913464254499E-4</v>
      </c>
      <c r="V208" s="7">
        <f t="shared" si="20"/>
        <v>1.42278649034445E-3</v>
      </c>
      <c r="W208" s="9">
        <f t="shared" si="21"/>
        <v>3.8094172049111616</v>
      </c>
      <c r="X208" s="9">
        <f t="shared" si="22"/>
        <v>0.66793719229899284</v>
      </c>
      <c r="Y208" s="9"/>
      <c r="Z208">
        <f t="shared" si="23"/>
        <v>0</v>
      </c>
    </row>
    <row r="209" spans="1:26">
      <c r="A209">
        <v>218</v>
      </c>
      <c r="B209" t="s">
        <v>423</v>
      </c>
      <c r="C209" s="7"/>
      <c r="D209" s="7"/>
      <c r="E209" s="7"/>
      <c r="F209" s="7"/>
      <c r="G209" s="7"/>
      <c r="H209" s="7"/>
      <c r="I209" s="9"/>
      <c r="J209">
        <v>218</v>
      </c>
      <c r="K209" t="s">
        <v>423</v>
      </c>
      <c r="L209" s="7">
        <v>2.01906708154268E-3</v>
      </c>
      <c r="M209" s="7">
        <v>1.1658192895488001E-3</v>
      </c>
      <c r="N209" s="7">
        <v>2.87668776206613E-3</v>
      </c>
      <c r="O209" s="7">
        <v>1.70506574810766E-3</v>
      </c>
      <c r="P209" s="7">
        <v>6.3203393783313304E-4</v>
      </c>
      <c r="Q209" s="7">
        <v>2.8311981821269299E-3</v>
      </c>
      <c r="R209" s="9">
        <v>0.84469320252786095</v>
      </c>
      <c r="S209" s="9"/>
      <c r="T209" s="7">
        <f t="shared" si="18"/>
        <v>1.70506574810766E-3</v>
      </c>
      <c r="U209" s="7">
        <f t="shared" si="19"/>
        <v>1.1658192895488001E-3</v>
      </c>
      <c r="V209" s="7">
        <f t="shared" si="20"/>
        <v>2.87668776206613E-3</v>
      </c>
      <c r="W209" s="9">
        <f t="shared" si="21"/>
        <v>1.4625472089825871</v>
      </c>
      <c r="X209" s="9">
        <f t="shared" si="22"/>
        <v>0.59271839321311215</v>
      </c>
      <c r="Y209" s="9"/>
      <c r="Z209">
        <f t="shared" si="23"/>
        <v>0</v>
      </c>
    </row>
    <row r="210" spans="1:26">
      <c r="A210">
        <v>203</v>
      </c>
      <c r="B210" t="s">
        <v>424</v>
      </c>
      <c r="C210" s="7"/>
      <c r="D210" s="7"/>
      <c r="E210" s="7"/>
      <c r="F210" s="7"/>
      <c r="G210" s="7"/>
      <c r="H210" s="7"/>
      <c r="I210" s="9"/>
      <c r="J210">
        <v>203</v>
      </c>
      <c r="K210" t="s">
        <v>424</v>
      </c>
      <c r="L210" s="7">
        <v>1.9794569149350202E-3</v>
      </c>
      <c r="M210" s="7">
        <v>6.3273604779051596E-4</v>
      </c>
      <c r="N210" s="7">
        <v>2.8803347415691499E-3</v>
      </c>
      <c r="O210" s="7">
        <v>1.8394602372532E-3</v>
      </c>
      <c r="P210" s="7">
        <v>8.3202220535603499E-5</v>
      </c>
      <c r="Q210" s="7">
        <v>3.0108540027669801E-3</v>
      </c>
      <c r="R210" s="9">
        <v>0.92914237027338598</v>
      </c>
      <c r="S210" s="9"/>
      <c r="T210" s="7">
        <f t="shared" si="18"/>
        <v>1.8394602372532E-3</v>
      </c>
      <c r="U210" s="7">
        <f t="shared" si="19"/>
        <v>6.3273604779051596E-4</v>
      </c>
      <c r="V210" s="7">
        <f t="shared" si="20"/>
        <v>2.8803347415691499E-3</v>
      </c>
      <c r="W210" s="9">
        <f t="shared" si="21"/>
        <v>2.907152585468312</v>
      </c>
      <c r="X210" s="9">
        <f t="shared" si="22"/>
        <v>0.63862724380816172</v>
      </c>
      <c r="Y210" s="9"/>
      <c r="Z210">
        <f t="shared" si="23"/>
        <v>0</v>
      </c>
    </row>
    <row r="211" spans="1:26">
      <c r="A211">
        <v>116</v>
      </c>
      <c r="B211" t="s">
        <v>250</v>
      </c>
      <c r="C211" s="7">
        <v>4.0921043101637203E-3</v>
      </c>
      <c r="D211" s="7">
        <v>2.8429261074824001E-3</v>
      </c>
      <c r="E211" s="7">
        <v>5.8935411369486898E-3</v>
      </c>
      <c r="F211" s="7">
        <v>2.5896940000579398E-3</v>
      </c>
      <c r="G211" s="7">
        <v>2.7158636372955303E-4</v>
      </c>
      <c r="H211" s="7">
        <v>5.1037295724664202E-3</v>
      </c>
      <c r="I211" s="9">
        <v>0.63283768482945502</v>
      </c>
      <c r="J211">
        <v>116</v>
      </c>
      <c r="K211" t="s">
        <v>250</v>
      </c>
      <c r="L211" s="7">
        <v>4.1463075664401302E-3</v>
      </c>
      <c r="M211" s="7">
        <v>2.9995706063452999E-3</v>
      </c>
      <c r="N211" s="7">
        <v>5.9099923818308796E-3</v>
      </c>
      <c r="O211" s="7">
        <v>2.6581621775496802E-3</v>
      </c>
      <c r="P211" s="7">
        <v>3.2347649631837703E-4</v>
      </c>
      <c r="Q211" s="7">
        <v>5.2916644990795699E-3</v>
      </c>
      <c r="R211" s="9">
        <v>0.64106758817440501</v>
      </c>
      <c r="S211" s="9"/>
      <c r="T211" s="7">
        <f t="shared" si="18"/>
        <v>2.62392808880381E-3</v>
      </c>
      <c r="U211" s="7">
        <f t="shared" si="19"/>
        <v>2.8429261074824001E-3</v>
      </c>
      <c r="V211" s="7">
        <f t="shared" si="20"/>
        <v>5.9099923818308796E-3</v>
      </c>
      <c r="W211" s="9">
        <f t="shared" si="21"/>
        <v>0.92296738979525306</v>
      </c>
      <c r="X211" s="9">
        <f t="shared" si="22"/>
        <v>0.44398163640118482</v>
      </c>
      <c r="Y211" s="9"/>
      <c r="Z211">
        <f t="shared" si="23"/>
        <v>0</v>
      </c>
    </row>
    <row r="212" spans="1:26">
      <c r="A212">
        <v>709</v>
      </c>
      <c r="B212" t="s">
        <v>251</v>
      </c>
      <c r="C212" s="7">
        <v>6.6832422853286698E-4</v>
      </c>
      <c r="D212" s="7">
        <v>2.3743179503483801E-4</v>
      </c>
      <c r="E212" s="7">
        <v>1.4864788681171199E-3</v>
      </c>
      <c r="F212" s="7">
        <v>6.4959611455704799E-4</v>
      </c>
      <c r="G212" s="7">
        <v>2.26271620527137E-4</v>
      </c>
      <c r="H212" s="7">
        <v>1.4720927288512399E-3</v>
      </c>
      <c r="I212" s="9">
        <v>0.97211511898105796</v>
      </c>
      <c r="J212">
        <v>709</v>
      </c>
      <c r="K212" t="s">
        <v>251</v>
      </c>
      <c r="L212" s="7">
        <v>6.3436660085791098E-4</v>
      </c>
      <c r="M212" s="7">
        <v>2.36776880191822E-4</v>
      </c>
      <c r="N212" s="7">
        <v>1.3815071664766601E-3</v>
      </c>
      <c r="O212" s="7">
        <v>6.17127721251487E-4</v>
      </c>
      <c r="P212" s="7">
        <v>2.25273122980093E-4</v>
      </c>
      <c r="Q212" s="7">
        <v>1.3697093118423701E-3</v>
      </c>
      <c r="R212" s="9">
        <v>0.97300980224947997</v>
      </c>
      <c r="S212" s="9"/>
      <c r="T212" s="7">
        <f t="shared" si="18"/>
        <v>6.333619179042675E-4</v>
      </c>
      <c r="U212" s="7">
        <f t="shared" si="19"/>
        <v>2.36776880191822E-4</v>
      </c>
      <c r="V212" s="7">
        <f t="shared" si="20"/>
        <v>1.4864788681171199E-3</v>
      </c>
      <c r="W212" s="9">
        <f t="shared" si="21"/>
        <v>2.6749314265445037</v>
      </c>
      <c r="X212" s="9">
        <f t="shared" si="22"/>
        <v>0.42608201938755363</v>
      </c>
      <c r="Y212" s="9"/>
      <c r="Z212">
        <f t="shared" si="23"/>
        <v>0</v>
      </c>
    </row>
    <row r="213" spans="1:26">
      <c r="A213">
        <v>777</v>
      </c>
      <c r="B213" t="s">
        <v>252</v>
      </c>
      <c r="C213" s="7">
        <v>7.2435229990017104E-4</v>
      </c>
      <c r="D213" s="7">
        <v>3.7602904812852E-4</v>
      </c>
      <c r="E213" s="7">
        <v>9.5827664881484103E-4</v>
      </c>
      <c r="F213" s="7">
        <v>6.5250292710680399E-4</v>
      </c>
      <c r="G213" s="7">
        <v>3.4424426781802102E-4</v>
      </c>
      <c r="H213" s="7">
        <v>9.3578999439955903E-4</v>
      </c>
      <c r="I213" s="9">
        <v>0.90077463893209297</v>
      </c>
      <c r="J213">
        <v>777</v>
      </c>
      <c r="K213" t="s">
        <v>252</v>
      </c>
      <c r="L213" s="7"/>
      <c r="M213" s="7"/>
      <c r="N213" s="7"/>
      <c r="O213" s="7"/>
      <c r="P213" s="7"/>
      <c r="Q213" s="7"/>
      <c r="R213" s="9"/>
      <c r="S213" s="9"/>
      <c r="T213" s="7">
        <f t="shared" si="18"/>
        <v>6.5250292710680399E-4</v>
      </c>
      <c r="U213" s="7">
        <f t="shared" si="19"/>
        <v>3.7602904812852E-4</v>
      </c>
      <c r="V213" s="7">
        <f t="shared" si="20"/>
        <v>9.5827664881484103E-4</v>
      </c>
      <c r="W213" s="9">
        <f t="shared" si="21"/>
        <v>1.735246067702169</v>
      </c>
      <c r="X213" s="9">
        <f t="shared" si="22"/>
        <v>0.68091289494927587</v>
      </c>
      <c r="Y213" s="9"/>
      <c r="Z213">
        <f t="shared" si="23"/>
        <v>0</v>
      </c>
    </row>
    <row r="214" spans="1:26">
      <c r="A214">
        <v>175</v>
      </c>
      <c r="B214" t="s">
        <v>425</v>
      </c>
      <c r="C214" s="7"/>
      <c r="D214" s="7"/>
      <c r="E214" s="7"/>
      <c r="F214" s="7"/>
      <c r="G214" s="7"/>
      <c r="H214" s="7"/>
      <c r="I214" s="9"/>
      <c r="J214">
        <v>175</v>
      </c>
      <c r="K214" t="s">
        <v>425</v>
      </c>
      <c r="L214" s="7">
        <v>3.99052103702103E-4</v>
      </c>
      <c r="M214" s="7">
        <v>9.1213667091857796E-6</v>
      </c>
      <c r="N214" s="7">
        <v>1.86307727332599E-3</v>
      </c>
      <c r="O214" s="7">
        <v>3.27180103746175E-4</v>
      </c>
      <c r="P214" s="7">
        <v>7.28224266930152E-6</v>
      </c>
      <c r="Q214" s="7">
        <v>1.6241605807994701E-3</v>
      </c>
      <c r="R214" s="9">
        <v>0.86965030765277895</v>
      </c>
      <c r="S214" s="9"/>
      <c r="T214" s="7">
        <f t="shared" si="18"/>
        <v>3.27180103746175E-4</v>
      </c>
      <c r="U214" s="7">
        <f t="shared" si="19"/>
        <v>9.1213667091857796E-6</v>
      </c>
      <c r="V214" s="7">
        <f t="shared" si="20"/>
        <v>1.86307727332599E-3</v>
      </c>
      <c r="W214" s="9">
        <f t="shared" si="21"/>
        <v>35.869636007144024</v>
      </c>
      <c r="X214" s="9">
        <f t="shared" si="22"/>
        <v>0.17561273943409164</v>
      </c>
      <c r="Y214" s="9"/>
      <c r="Z214">
        <f t="shared" si="23"/>
        <v>0</v>
      </c>
    </row>
    <row r="215" spans="1:26">
      <c r="A215">
        <v>921</v>
      </c>
      <c r="B215" t="s">
        <v>253</v>
      </c>
      <c r="C215" s="7">
        <v>1.8574216556072401E-3</v>
      </c>
      <c r="D215" s="7">
        <v>1.23133105292231E-3</v>
      </c>
      <c r="E215" s="7">
        <v>3.0455787409563399E-3</v>
      </c>
      <c r="F215" s="7">
        <v>1.77444772040814E-3</v>
      </c>
      <c r="G215" s="7">
        <v>1.1021557178301799E-3</v>
      </c>
      <c r="H215" s="7">
        <v>3.1347406604119001E-3</v>
      </c>
      <c r="I215" s="9">
        <v>0.95573569757522103</v>
      </c>
      <c r="J215">
        <v>921</v>
      </c>
      <c r="K215" t="s">
        <v>253</v>
      </c>
      <c r="L215" s="7">
        <v>1.8306453463799201E-3</v>
      </c>
      <c r="M215" s="7">
        <v>1.2871873381428501E-3</v>
      </c>
      <c r="N215" s="7">
        <v>2.9703567243597202E-3</v>
      </c>
      <c r="O215" s="7">
        <v>1.7524787832141899E-3</v>
      </c>
      <c r="P215" s="7">
        <v>1.14676808356237E-3</v>
      </c>
      <c r="Q215" s="7">
        <v>3.05998763977776E-3</v>
      </c>
      <c r="R215" s="9">
        <v>0.95777423353319902</v>
      </c>
      <c r="S215" s="9"/>
      <c r="T215" s="7">
        <f t="shared" si="18"/>
        <v>1.7634632518111651E-3</v>
      </c>
      <c r="U215" s="7">
        <f t="shared" si="19"/>
        <v>1.23133105292231E-3</v>
      </c>
      <c r="V215" s="7">
        <f t="shared" si="20"/>
        <v>3.0455787409563399E-3</v>
      </c>
      <c r="W215" s="9">
        <f t="shared" si="21"/>
        <v>1.4321601389211693</v>
      </c>
      <c r="X215" s="9">
        <f t="shared" si="22"/>
        <v>0.579024021968784</v>
      </c>
      <c r="Y215" s="9"/>
      <c r="Z215">
        <f t="shared" si="23"/>
        <v>0</v>
      </c>
    </row>
    <row r="216" spans="1:26">
      <c r="A216">
        <v>9</v>
      </c>
      <c r="B216" t="s">
        <v>254</v>
      </c>
      <c r="C216" s="7">
        <v>1.1352437563817801E-3</v>
      </c>
      <c r="D216" s="7">
        <v>3.6163559174082498E-4</v>
      </c>
      <c r="E216" s="7">
        <v>2.6767871247289298E-3</v>
      </c>
      <c r="F216" s="7">
        <v>1.10647344746814E-3</v>
      </c>
      <c r="G216" s="7">
        <v>3.4937747511357202E-4</v>
      </c>
      <c r="H216" s="7">
        <v>2.7461492759992298E-3</v>
      </c>
      <c r="I216" s="9">
        <v>0.974363316177706</v>
      </c>
      <c r="J216">
        <v>9</v>
      </c>
      <c r="K216" t="s">
        <v>254</v>
      </c>
      <c r="L216" s="7">
        <v>1.37907725744166E-3</v>
      </c>
      <c r="M216" s="7">
        <v>1.10506315309855E-3</v>
      </c>
      <c r="N216" s="7">
        <v>2.6779868291091301E-3</v>
      </c>
      <c r="O216" s="7">
        <v>1.34615669543527E-3</v>
      </c>
      <c r="P216" s="7">
        <v>1.0421816840793601E-3</v>
      </c>
      <c r="Q216" s="7">
        <v>2.75097172127219E-3</v>
      </c>
      <c r="R216" s="9">
        <v>0.97581957627709104</v>
      </c>
      <c r="S216" s="9"/>
      <c r="T216" s="7">
        <f t="shared" si="18"/>
        <v>1.226315071451705E-3</v>
      </c>
      <c r="U216" s="7">
        <f t="shared" si="19"/>
        <v>3.6163559174082498E-4</v>
      </c>
      <c r="V216" s="7">
        <f t="shared" si="20"/>
        <v>2.6779868291091301E-3</v>
      </c>
      <c r="W216" s="9">
        <f t="shared" si="21"/>
        <v>3.3910242781926558</v>
      </c>
      <c r="X216" s="9">
        <f t="shared" si="22"/>
        <v>0.45792423551973027</v>
      </c>
      <c r="Y216" s="9"/>
      <c r="Z216">
        <f t="shared" si="23"/>
        <v>0</v>
      </c>
    </row>
    <row r="217" spans="1:26">
      <c r="A217">
        <v>64</v>
      </c>
      <c r="B217" t="s">
        <v>255</v>
      </c>
      <c r="C217" s="7">
        <v>3.3045006065765999E-3</v>
      </c>
      <c r="D217" s="7">
        <v>2.23470399067935E-3</v>
      </c>
      <c r="E217" s="7">
        <v>4.0184763250957298E-3</v>
      </c>
      <c r="F217" s="7">
        <v>2.7466879068041299E-3</v>
      </c>
      <c r="G217" s="7">
        <v>1.41867592090333E-3</v>
      </c>
      <c r="H217" s="7">
        <v>3.8226669294934E-3</v>
      </c>
      <c r="I217" s="9">
        <v>0.83103691824765702</v>
      </c>
      <c r="J217">
        <v>64</v>
      </c>
      <c r="K217" t="s">
        <v>255</v>
      </c>
      <c r="L217" s="7">
        <v>3.34285795846429E-3</v>
      </c>
      <c r="M217" s="7">
        <v>2.2353712805300899E-3</v>
      </c>
      <c r="N217" s="7">
        <v>4.1576163370519396E-3</v>
      </c>
      <c r="O217" s="7">
        <v>2.77291186045006E-3</v>
      </c>
      <c r="P217" s="7">
        <v>1.3980345678729501E-3</v>
      </c>
      <c r="Q217" s="7">
        <v>3.9654124490799197E-3</v>
      </c>
      <c r="R217" s="9">
        <v>0.82933044094770203</v>
      </c>
      <c r="S217" s="9"/>
      <c r="T217" s="7">
        <f t="shared" si="18"/>
        <v>2.759799883627095E-3</v>
      </c>
      <c r="U217" s="7">
        <f t="shared" si="19"/>
        <v>2.23470399067935E-3</v>
      </c>
      <c r="V217" s="7">
        <f t="shared" si="20"/>
        <v>4.1576163370519396E-3</v>
      </c>
      <c r="W217" s="9">
        <f t="shared" si="21"/>
        <v>1.2349733544746191</v>
      </c>
      <c r="X217" s="9">
        <f t="shared" si="22"/>
        <v>0.66379378468192163</v>
      </c>
      <c r="Y217" s="9"/>
      <c r="Z217">
        <f t="shared" si="23"/>
        <v>0</v>
      </c>
    </row>
    <row r="218" spans="1:26">
      <c r="A218">
        <v>891</v>
      </c>
      <c r="B218" t="s">
        <v>256</v>
      </c>
      <c r="C218" s="7">
        <v>1.9431865480542801E-3</v>
      </c>
      <c r="D218" s="7">
        <v>3.4094499818351402E-4</v>
      </c>
      <c r="E218" s="7">
        <v>2.8806931621177998E-3</v>
      </c>
      <c r="F218" s="7">
        <v>1.5599295079353199E-3</v>
      </c>
      <c r="G218" s="7">
        <v>3.4750786141020097E-4</v>
      </c>
      <c r="H218" s="7">
        <v>2.7581412170857899E-3</v>
      </c>
      <c r="I218" s="9">
        <v>0.80278090903629795</v>
      </c>
      <c r="J218">
        <v>891</v>
      </c>
      <c r="K218" t="s">
        <v>256</v>
      </c>
      <c r="L218" s="7">
        <v>1.9821298125036698E-3</v>
      </c>
      <c r="M218" s="7">
        <v>3.5635587021744898E-4</v>
      </c>
      <c r="N218" s="7">
        <v>2.8821740383718898E-3</v>
      </c>
      <c r="O218" s="7">
        <v>1.5593292114523499E-3</v>
      </c>
      <c r="P218" s="7">
        <v>3.6337113413766899E-4</v>
      </c>
      <c r="Q218" s="7">
        <v>2.7978632405829601E-3</v>
      </c>
      <c r="R218" s="9">
        <v>0.786706155613488</v>
      </c>
      <c r="S218" s="9"/>
      <c r="T218" s="7">
        <f t="shared" si="18"/>
        <v>1.5596293596938349E-3</v>
      </c>
      <c r="U218" s="7">
        <f t="shared" si="19"/>
        <v>3.4094499818351402E-4</v>
      </c>
      <c r="V218" s="7">
        <f t="shared" si="20"/>
        <v>2.8821740383718898E-3</v>
      </c>
      <c r="W218" s="9">
        <f t="shared" si="21"/>
        <v>4.5744309727469963</v>
      </c>
      <c r="X218" s="9">
        <f t="shared" si="22"/>
        <v>0.54112948730009847</v>
      </c>
      <c r="Y218" s="9"/>
      <c r="Z218">
        <f t="shared" si="23"/>
        <v>0</v>
      </c>
    </row>
    <row r="219" spans="1:26">
      <c r="A219">
        <v>47</v>
      </c>
      <c r="B219" t="s">
        <v>257</v>
      </c>
      <c r="C219" s="7">
        <v>1.95279041838708E-3</v>
      </c>
      <c r="D219" s="7">
        <v>1.79468409334066E-3</v>
      </c>
      <c r="E219" s="7">
        <v>2.1675643530645401E-3</v>
      </c>
      <c r="F219" s="7">
        <v>1.6874826526314299E-3</v>
      </c>
      <c r="G219" s="7">
        <v>1.1274942496740899E-3</v>
      </c>
      <c r="H219" s="7">
        <v>2.1052944736469599E-3</v>
      </c>
      <c r="I219" s="9">
        <v>0.86413915018346699</v>
      </c>
      <c r="J219">
        <v>47</v>
      </c>
      <c r="K219" t="s">
        <v>257</v>
      </c>
      <c r="L219" s="7">
        <v>1.9403001345341001E-3</v>
      </c>
      <c r="M219" s="7">
        <v>1.7808794625260901E-3</v>
      </c>
      <c r="N219" s="7">
        <v>2.1371184174247102E-3</v>
      </c>
      <c r="O219" s="7">
        <v>1.6584713079543299E-3</v>
      </c>
      <c r="P219" s="7">
        <v>1.08282639591193E-3</v>
      </c>
      <c r="Q219" s="7">
        <v>2.11073906633531E-3</v>
      </c>
      <c r="R219" s="9">
        <v>0.85474988041093103</v>
      </c>
      <c r="S219" s="9"/>
      <c r="T219" s="7">
        <f t="shared" si="18"/>
        <v>1.6729769802928799E-3</v>
      </c>
      <c r="U219" s="7">
        <f t="shared" si="19"/>
        <v>1.7808794625260901E-3</v>
      </c>
      <c r="V219" s="7">
        <f t="shared" si="20"/>
        <v>2.1675643530645401E-3</v>
      </c>
      <c r="W219" s="9">
        <f t="shared" si="21"/>
        <v>0.93941056399170564</v>
      </c>
      <c r="X219" s="9">
        <f t="shared" si="22"/>
        <v>0.77182344225563404</v>
      </c>
      <c r="Y219" s="9"/>
      <c r="Z219">
        <f t="shared" si="23"/>
        <v>0</v>
      </c>
    </row>
    <row r="220" spans="1:26">
      <c r="A220">
        <v>841</v>
      </c>
      <c r="B220" t="s">
        <v>258</v>
      </c>
      <c r="C220" s="7">
        <v>1.1827823042781999E-4</v>
      </c>
      <c r="D220" s="7">
        <v>9.0539048008993596E-6</v>
      </c>
      <c r="E220" s="7">
        <v>3.6281130605549301E-4</v>
      </c>
      <c r="F220" s="7">
        <v>1.14919901828178E-4</v>
      </c>
      <c r="G220" s="7">
        <v>4.6012367798113803E-6</v>
      </c>
      <c r="H220" s="7">
        <v>3.7497344153683798E-4</v>
      </c>
      <c r="I220" s="9">
        <v>0.97131525392219797</v>
      </c>
      <c r="J220">
        <v>841</v>
      </c>
      <c r="K220" t="s">
        <v>258</v>
      </c>
      <c r="L220" s="7">
        <v>6.5379558409743994E-5</v>
      </c>
      <c r="M220" s="7">
        <v>9.0621468469646493E-6</v>
      </c>
      <c r="N220" s="7">
        <v>1.81977840549685E-4</v>
      </c>
      <c r="O220" s="7">
        <v>6.7944267716975405E-5</v>
      </c>
      <c r="P220" s="7">
        <v>5.8734174657649399E-6</v>
      </c>
      <c r="Q220" s="7">
        <v>1.90530549758627E-4</v>
      </c>
      <c r="R220" s="9">
        <v>1.0400562995753899</v>
      </c>
      <c r="S220" s="9"/>
      <c r="T220" s="7">
        <f t="shared" si="18"/>
        <v>9.1432084772576696E-5</v>
      </c>
      <c r="U220" s="7">
        <f t="shared" si="19"/>
        <v>9.0539048008993596E-6</v>
      </c>
      <c r="V220" s="7">
        <f t="shared" si="20"/>
        <v>3.6281130605549301E-4</v>
      </c>
      <c r="W220" s="9">
        <f t="shared" si="21"/>
        <v>10.098635537176666</v>
      </c>
      <c r="X220" s="9">
        <f t="shared" si="22"/>
        <v>0.2520100207643251</v>
      </c>
      <c r="Y220" s="9"/>
      <c r="Z220">
        <f t="shared" si="23"/>
        <v>0</v>
      </c>
    </row>
    <row r="221" spans="1:26">
      <c r="A221">
        <v>109</v>
      </c>
      <c r="B221" t="s">
        <v>259</v>
      </c>
      <c r="C221" s="7">
        <v>2.7402272609888399E-3</v>
      </c>
      <c r="D221" s="7">
        <v>2.2642706079891899E-3</v>
      </c>
      <c r="E221" s="7">
        <v>3.49238049211843E-3</v>
      </c>
      <c r="F221" s="7">
        <v>2.2620262390078598E-3</v>
      </c>
      <c r="G221" s="7">
        <v>1.3416656981783399E-3</v>
      </c>
      <c r="H221" s="7">
        <v>3.2755526597728602E-3</v>
      </c>
      <c r="I221" s="9">
        <v>0.82562990963225302</v>
      </c>
      <c r="J221">
        <v>109</v>
      </c>
      <c r="K221" t="s">
        <v>259</v>
      </c>
      <c r="L221" s="7">
        <v>2.7103438614664798E-3</v>
      </c>
      <c r="M221" s="7">
        <v>2.1624322124558799E-3</v>
      </c>
      <c r="N221" s="7">
        <v>3.49394573581487E-3</v>
      </c>
      <c r="O221" s="7">
        <v>2.2872881781210298E-3</v>
      </c>
      <c r="P221" s="7">
        <v>1.3430659252340999E-3</v>
      </c>
      <c r="Q221" s="7">
        <v>3.2515582706005301E-3</v>
      </c>
      <c r="R221" s="9">
        <v>0.84390391390682995</v>
      </c>
      <c r="S221" s="9"/>
      <c r="T221" s="7">
        <f t="shared" si="18"/>
        <v>2.2746572085644446E-3</v>
      </c>
      <c r="U221" s="7">
        <f t="shared" si="19"/>
        <v>2.1624322124558799E-3</v>
      </c>
      <c r="V221" s="7">
        <f t="shared" si="20"/>
        <v>3.49394573581487E-3</v>
      </c>
      <c r="W221" s="9">
        <f t="shared" si="21"/>
        <v>1.0518975787828793</v>
      </c>
      <c r="X221" s="9">
        <f t="shared" si="22"/>
        <v>0.65102820151096052</v>
      </c>
      <c r="Y221" s="9"/>
      <c r="Z221">
        <f t="shared" si="23"/>
        <v>0</v>
      </c>
    </row>
    <row r="222" spans="1:26">
      <c r="A222">
        <v>244</v>
      </c>
      <c r="B222" t="s">
        <v>260</v>
      </c>
      <c r="C222" s="7">
        <v>3.2259067418814401E-3</v>
      </c>
      <c r="D222" s="7">
        <v>2.6830202768914598E-3</v>
      </c>
      <c r="E222" s="7">
        <v>4.0819023223826502E-3</v>
      </c>
      <c r="F222" s="7">
        <v>2.8061659860694802E-3</v>
      </c>
      <c r="G222" s="7">
        <v>1.73028083012083E-3</v>
      </c>
      <c r="H222" s="7">
        <v>3.9238979879700304E-3</v>
      </c>
      <c r="I222" s="9">
        <v>0.86993487954293502</v>
      </c>
      <c r="J222">
        <v>244</v>
      </c>
      <c r="K222" t="s">
        <v>260</v>
      </c>
      <c r="L222" s="7">
        <v>3.0814999198477602E-3</v>
      </c>
      <c r="M222" s="7">
        <v>2.68490294897003E-3</v>
      </c>
      <c r="N222" s="7">
        <v>3.6543853693203E-3</v>
      </c>
      <c r="O222" s="7">
        <v>2.70006290879834E-3</v>
      </c>
      <c r="P222" s="7">
        <v>1.6806223822422E-3</v>
      </c>
      <c r="Q222" s="7">
        <v>3.49635873736311E-3</v>
      </c>
      <c r="R222" s="9">
        <v>0.87625322099369896</v>
      </c>
      <c r="S222" s="9"/>
      <c r="T222" s="7">
        <f t="shared" si="18"/>
        <v>2.7531144474339103E-3</v>
      </c>
      <c r="U222" s="7">
        <f t="shared" si="19"/>
        <v>2.6830202768914598E-3</v>
      </c>
      <c r="V222" s="7">
        <f t="shared" si="20"/>
        <v>4.0819023223826502E-3</v>
      </c>
      <c r="W222" s="9">
        <f t="shared" si="21"/>
        <v>1.0261250990706867</v>
      </c>
      <c r="X222" s="9">
        <f t="shared" si="22"/>
        <v>0.67446847817438416</v>
      </c>
      <c r="Y222" s="9"/>
      <c r="Z222">
        <f t="shared" si="23"/>
        <v>0</v>
      </c>
    </row>
    <row r="223" spans="1:26">
      <c r="A223">
        <v>162</v>
      </c>
      <c r="B223" t="s">
        <v>261</v>
      </c>
      <c r="C223" s="7">
        <v>9.2869015230374104E-4</v>
      </c>
      <c r="D223" s="7">
        <v>3.5545643657861401E-4</v>
      </c>
      <c r="E223" s="7">
        <v>4.8915768414563299E-3</v>
      </c>
      <c r="F223" s="7">
        <v>7.6834684030216004E-4</v>
      </c>
      <c r="G223" s="7">
        <v>3.3486681186513801E-4</v>
      </c>
      <c r="H223" s="7">
        <v>4.4660819495761497E-3</v>
      </c>
      <c r="I223" s="9">
        <v>0.82733231351499403</v>
      </c>
      <c r="J223">
        <v>162</v>
      </c>
      <c r="K223" t="s">
        <v>261</v>
      </c>
      <c r="L223" s="7">
        <v>9.0852207648592603E-4</v>
      </c>
      <c r="M223" s="7">
        <v>3.5573330165824499E-4</v>
      </c>
      <c r="N223" s="7">
        <v>4.8937691884340002E-3</v>
      </c>
      <c r="O223" s="7">
        <v>7.3580679677524895E-4</v>
      </c>
      <c r="P223" s="7">
        <v>3.3499603188115299E-4</v>
      </c>
      <c r="Q223" s="7">
        <v>4.43803611647262E-3</v>
      </c>
      <c r="R223" s="9">
        <v>0.80989419374607896</v>
      </c>
      <c r="S223" s="9"/>
      <c r="T223" s="7">
        <f t="shared" si="18"/>
        <v>7.5207681853870444E-4</v>
      </c>
      <c r="U223" s="7">
        <f t="shared" si="19"/>
        <v>3.5545643657861401E-4</v>
      </c>
      <c r="V223" s="7">
        <f t="shared" si="20"/>
        <v>4.8937691884340002E-3</v>
      </c>
      <c r="W223" s="9">
        <f t="shared" si="21"/>
        <v>2.1158058798363397</v>
      </c>
      <c r="X223" s="9">
        <f t="shared" si="22"/>
        <v>0.15368048421984692</v>
      </c>
      <c r="Y223" s="9"/>
      <c r="Z223">
        <f t="shared" si="23"/>
        <v>0</v>
      </c>
    </row>
    <row r="224" spans="1:26">
      <c r="A224">
        <v>186</v>
      </c>
      <c r="B224" t="s">
        <v>262</v>
      </c>
      <c r="C224" s="7">
        <v>2.54794922610662E-4</v>
      </c>
      <c r="D224" s="7">
        <v>3.3284867896543602E-5</v>
      </c>
      <c r="E224" s="7">
        <v>3.8363176250563302E-4</v>
      </c>
      <c r="F224" s="7">
        <v>2.4180716015768499E-4</v>
      </c>
      <c r="G224" s="7">
        <v>2.7571139717257099E-5</v>
      </c>
      <c r="H224" s="7">
        <v>3.97111664674483E-4</v>
      </c>
      <c r="I224" s="9">
        <v>0.94925791040158802</v>
      </c>
      <c r="J224">
        <v>186</v>
      </c>
      <c r="K224" t="s">
        <v>262</v>
      </c>
      <c r="L224" s="7">
        <v>2.7199356108128402E-4</v>
      </c>
      <c r="M224" s="7">
        <v>8.8189078993207204E-5</v>
      </c>
      <c r="N224" s="7">
        <v>3.83910855126408E-4</v>
      </c>
      <c r="O224" s="7">
        <v>2.68652431963287E-4</v>
      </c>
      <c r="P224" s="7">
        <v>8.5906656866885402E-5</v>
      </c>
      <c r="Q224" s="7">
        <v>4.0069296723659899E-4</v>
      </c>
      <c r="R224" s="9">
        <v>0.98780503230745798</v>
      </c>
      <c r="S224" s="9"/>
      <c r="T224" s="7">
        <f t="shared" si="18"/>
        <v>2.5522979606048602E-4</v>
      </c>
      <c r="U224" s="7">
        <f t="shared" si="19"/>
        <v>3.3284867896543602E-5</v>
      </c>
      <c r="V224" s="7">
        <f t="shared" si="20"/>
        <v>3.83910855126408E-4</v>
      </c>
      <c r="W224" s="9">
        <f t="shared" si="21"/>
        <v>7.6680429333171496</v>
      </c>
      <c r="X224" s="9">
        <f t="shared" si="22"/>
        <v>0.66481526284649606</v>
      </c>
      <c r="Y224" s="9"/>
      <c r="Z224">
        <f t="shared" si="23"/>
        <v>0</v>
      </c>
    </row>
    <row r="225" spans="1:26">
      <c r="A225">
        <v>647</v>
      </c>
      <c r="B225" t="s">
        <v>263</v>
      </c>
      <c r="C225" s="7">
        <v>4.9254538486531805E-4</v>
      </c>
      <c r="D225" s="7">
        <v>9.1142676045798694E-6</v>
      </c>
      <c r="E225" s="7">
        <v>1.5207602513664601E-3</v>
      </c>
      <c r="F225" s="7">
        <v>4.9188242046804105E-4</v>
      </c>
      <c r="G225" s="7">
        <v>8.8780458208883996E-6</v>
      </c>
      <c r="H225" s="7">
        <v>1.55275962005693E-3</v>
      </c>
      <c r="I225" s="9">
        <v>0.99870580158437805</v>
      </c>
      <c r="J225">
        <v>647</v>
      </c>
      <c r="K225" t="s">
        <v>263</v>
      </c>
      <c r="L225" s="7">
        <v>8.2591987703312596E-4</v>
      </c>
      <c r="M225" s="7">
        <v>9.1213667091857796E-6</v>
      </c>
      <c r="N225" s="7">
        <v>2.6601158681399E-3</v>
      </c>
      <c r="O225" s="7">
        <v>8.17456753899905E-4</v>
      </c>
      <c r="P225" s="7">
        <v>9.0012431189929592E-6</v>
      </c>
      <c r="Q225" s="7">
        <v>2.7541909645923401E-3</v>
      </c>
      <c r="R225" s="9">
        <v>0.98979023306888803</v>
      </c>
      <c r="S225" s="9"/>
      <c r="T225" s="7">
        <f t="shared" si="18"/>
        <v>6.5466958718397297E-4</v>
      </c>
      <c r="U225" s="7">
        <f t="shared" si="19"/>
        <v>9.1142676045798694E-6</v>
      </c>
      <c r="V225" s="7">
        <f t="shared" si="20"/>
        <v>2.6601158681399E-3</v>
      </c>
      <c r="W225" s="9">
        <f t="shared" si="21"/>
        <v>71.829094293325895</v>
      </c>
      <c r="X225" s="9">
        <f t="shared" si="22"/>
        <v>0.24610566593167016</v>
      </c>
      <c r="Y225" s="9"/>
      <c r="Z225">
        <f t="shared" si="23"/>
        <v>0</v>
      </c>
    </row>
    <row r="226" spans="1:26">
      <c r="A226">
        <v>193</v>
      </c>
      <c r="B226" t="s">
        <v>264</v>
      </c>
      <c r="C226" s="7">
        <v>4.8524879794114602E-4</v>
      </c>
      <c r="D226" s="7">
        <v>1.7235470709917599E-6</v>
      </c>
      <c r="E226" s="7">
        <v>1.90006578028048E-3</v>
      </c>
      <c r="F226" s="7">
        <v>3.18035961896549E-4</v>
      </c>
      <c r="G226" s="7">
        <v>1.6029647705261801E-6</v>
      </c>
      <c r="H226" s="7">
        <v>1.3629270131365499E-3</v>
      </c>
      <c r="I226" s="9">
        <v>0.71164277890271499</v>
      </c>
      <c r="J226">
        <v>193</v>
      </c>
      <c r="K226" t="s">
        <v>264</v>
      </c>
      <c r="L226" s="7">
        <v>3.1475136509522998E-4</v>
      </c>
      <c r="M226" s="7">
        <v>1.7348547915610199E-6</v>
      </c>
      <c r="N226" s="7">
        <v>1.34284945926949E-3</v>
      </c>
      <c r="O226" s="7">
        <v>2.1863722603470101E-4</v>
      </c>
      <c r="P226" s="7">
        <v>2.0071107642621799E-6</v>
      </c>
      <c r="Q226" s="7">
        <v>7.4357001632221499E-4</v>
      </c>
      <c r="R226" s="9">
        <v>0.81663254928726103</v>
      </c>
      <c r="S226" s="9"/>
      <c r="T226" s="7">
        <f t="shared" si="18"/>
        <v>2.6833659396562499E-4</v>
      </c>
      <c r="U226" s="7">
        <f t="shared" si="19"/>
        <v>1.7235470709917599E-6</v>
      </c>
      <c r="V226" s="7">
        <f t="shared" si="20"/>
        <v>1.90006578028048E-3</v>
      </c>
      <c r="W226" s="9">
        <f t="shared" si="21"/>
        <v>155.68857879304642</v>
      </c>
      <c r="X226" s="9">
        <f t="shared" si="22"/>
        <v>0.14122489692226037</v>
      </c>
      <c r="Y226" s="9"/>
      <c r="Z226">
        <f t="shared" si="23"/>
        <v>0</v>
      </c>
    </row>
    <row r="227" spans="1:26">
      <c r="A227">
        <v>93</v>
      </c>
      <c r="B227" t="s">
        <v>265</v>
      </c>
      <c r="C227" s="7">
        <v>2.72725743994293E-3</v>
      </c>
      <c r="D227" s="7">
        <v>1.67144012302102E-3</v>
      </c>
      <c r="E227" s="7">
        <v>4.68643059549371E-3</v>
      </c>
      <c r="F227" s="7">
        <v>2.1390352984956801E-3</v>
      </c>
      <c r="G227" s="7">
        <v>9.3027065164350399E-4</v>
      </c>
      <c r="H227" s="7">
        <v>4.2483220629813698E-3</v>
      </c>
      <c r="I227" s="9">
        <v>0.78146621206043698</v>
      </c>
      <c r="J227">
        <v>93</v>
      </c>
      <c r="K227" t="s">
        <v>265</v>
      </c>
      <c r="L227" s="7">
        <v>2.6747888307440499E-3</v>
      </c>
      <c r="M227" s="7">
        <v>1.64859584403628E-3</v>
      </c>
      <c r="N227" s="7">
        <v>4.6449363422743899E-3</v>
      </c>
      <c r="O227" s="7">
        <v>2.0844745305555299E-3</v>
      </c>
      <c r="P227" s="7">
        <v>8.5431637757531599E-4</v>
      </c>
      <c r="Q227" s="7">
        <v>4.1724863614102702E-3</v>
      </c>
      <c r="R227" s="9">
        <v>0.77641673746312201</v>
      </c>
      <c r="S227" s="9"/>
      <c r="T227" s="7">
        <f t="shared" si="18"/>
        <v>2.111754914525605E-3</v>
      </c>
      <c r="U227" s="7">
        <f t="shared" si="19"/>
        <v>1.64859584403628E-3</v>
      </c>
      <c r="V227" s="7">
        <f t="shared" si="20"/>
        <v>4.68643059549371E-3</v>
      </c>
      <c r="W227" s="9">
        <f t="shared" si="21"/>
        <v>1.2809415492370564</v>
      </c>
      <c r="X227" s="9">
        <f t="shared" si="22"/>
        <v>0.45061051721456979</v>
      </c>
      <c r="Y227" s="9"/>
      <c r="Z227">
        <f t="shared" si="23"/>
        <v>0</v>
      </c>
    </row>
    <row r="228" spans="1:26">
      <c r="A228">
        <v>89</v>
      </c>
      <c r="B228" t="s">
        <v>266</v>
      </c>
      <c r="C228" s="7">
        <v>1.05059417746634E-3</v>
      </c>
      <c r="D228" s="7">
        <v>9.1142676045798598E-4</v>
      </c>
      <c r="E228" s="7">
        <v>1.1365650914313501E-3</v>
      </c>
      <c r="F228" s="7">
        <v>9.7743792408930296E-4</v>
      </c>
      <c r="G228" s="7">
        <v>7.6948644169459897E-4</v>
      </c>
      <c r="H228" s="7">
        <v>1.12243404535814E-3</v>
      </c>
      <c r="I228" s="9">
        <v>0.93036408182677199</v>
      </c>
      <c r="J228">
        <v>89</v>
      </c>
      <c r="K228" t="s">
        <v>266</v>
      </c>
      <c r="L228" s="7">
        <v>1.0467966167721501E-3</v>
      </c>
      <c r="M228" s="7">
        <v>9.1213667091857799E-4</v>
      </c>
      <c r="N228" s="7">
        <v>1.1356693087415199E-3</v>
      </c>
      <c r="O228" s="7">
        <v>9.7330597186326797E-4</v>
      </c>
      <c r="P228" s="7">
        <v>7.7023524448720595E-4</v>
      </c>
      <c r="Q228" s="7">
        <v>1.11791286646937E-3</v>
      </c>
      <c r="R228" s="9">
        <v>0.92979156260277795</v>
      </c>
      <c r="S228" s="9"/>
      <c r="T228" s="7">
        <f t="shared" si="18"/>
        <v>9.7537194797628541E-4</v>
      </c>
      <c r="U228" s="7">
        <f t="shared" si="19"/>
        <v>9.1142676045798598E-4</v>
      </c>
      <c r="V228" s="7">
        <f t="shared" si="20"/>
        <v>1.1365650914313501E-3</v>
      </c>
      <c r="W228" s="9">
        <f t="shared" si="21"/>
        <v>1.0701594360540472</v>
      </c>
      <c r="X228" s="9">
        <f t="shared" si="22"/>
        <v>0.85817517652942898</v>
      </c>
      <c r="Y228" s="9"/>
      <c r="Z228">
        <f t="shared" si="23"/>
        <v>0</v>
      </c>
    </row>
    <row r="229" spans="1:26">
      <c r="A229">
        <v>212</v>
      </c>
      <c r="B229" t="s">
        <v>267</v>
      </c>
      <c r="C229" s="7">
        <v>1.85811755442933E-3</v>
      </c>
      <c r="D229" s="7">
        <v>3.9312127758890701E-4</v>
      </c>
      <c r="E229" s="7">
        <v>2.8748299464445202E-3</v>
      </c>
      <c r="F229" s="7">
        <v>1.2169298834209699E-3</v>
      </c>
      <c r="G229" s="7">
        <v>9.0111601237293504E-5</v>
      </c>
      <c r="H229" s="7">
        <v>2.5834812422728701E-3</v>
      </c>
      <c r="I229" s="9">
        <v>0.65454094410323505</v>
      </c>
      <c r="J229">
        <v>212</v>
      </c>
      <c r="K229" t="s">
        <v>267</v>
      </c>
      <c r="L229" s="7"/>
      <c r="M229" s="7"/>
      <c r="N229" s="7"/>
      <c r="O229" s="7"/>
      <c r="P229" s="7"/>
      <c r="Q229" s="7"/>
      <c r="R229" s="9"/>
      <c r="S229" s="9"/>
      <c r="T229" s="7">
        <f t="shared" si="18"/>
        <v>1.2169298834209699E-3</v>
      </c>
      <c r="U229" s="7">
        <f t="shared" si="19"/>
        <v>3.9312127758890701E-4</v>
      </c>
      <c r="V229" s="7">
        <f t="shared" si="20"/>
        <v>2.8748299464445202E-3</v>
      </c>
      <c r="W229" s="9">
        <f t="shared" si="21"/>
        <v>3.0955584263580165</v>
      </c>
      <c r="X229" s="9">
        <f t="shared" si="22"/>
        <v>0.42330499754464512</v>
      </c>
      <c r="Y229" s="9"/>
      <c r="Z229">
        <f t="shared" si="23"/>
        <v>0</v>
      </c>
    </row>
    <row r="230" spans="1:26">
      <c r="A230">
        <v>215</v>
      </c>
      <c r="B230" t="s">
        <v>269</v>
      </c>
      <c r="C230" s="7">
        <v>1.61156695404918E-3</v>
      </c>
      <c r="D230" s="7">
        <v>8.3661965253474505E-5</v>
      </c>
      <c r="E230" s="7">
        <v>2.8748299464445202E-3</v>
      </c>
      <c r="F230" s="7">
        <v>1.1032646014381301E-3</v>
      </c>
      <c r="G230" s="7">
        <v>6.7563742570767805E-5</v>
      </c>
      <c r="H230" s="7">
        <v>2.66449893612959E-3</v>
      </c>
      <c r="I230" s="9">
        <v>0.68459374943877005</v>
      </c>
      <c r="J230">
        <v>215</v>
      </c>
      <c r="K230" t="s">
        <v>269</v>
      </c>
      <c r="L230" s="7"/>
      <c r="M230" s="7"/>
      <c r="N230" s="7"/>
      <c r="O230" s="7"/>
      <c r="P230" s="7"/>
      <c r="Q230" s="7"/>
      <c r="R230" s="9"/>
      <c r="S230" s="9"/>
      <c r="T230" s="7">
        <f t="shared" si="18"/>
        <v>1.1032646014381301E-3</v>
      </c>
      <c r="U230" s="7">
        <f t="shared" si="19"/>
        <v>8.3661965253474505E-5</v>
      </c>
      <c r="V230" s="7">
        <f t="shared" si="20"/>
        <v>2.8748299464445202E-3</v>
      </c>
      <c r="W230" s="9">
        <f t="shared" si="21"/>
        <v>13.187170515245709</v>
      </c>
      <c r="X230" s="9">
        <f t="shared" si="22"/>
        <v>0.38376690864884216</v>
      </c>
      <c r="Y230" s="9"/>
      <c r="Z230">
        <f t="shared" si="23"/>
        <v>0</v>
      </c>
    </row>
    <row r="231" spans="1:26">
      <c r="A231">
        <v>217</v>
      </c>
      <c r="B231" t="s">
        <v>426</v>
      </c>
      <c r="C231" s="7"/>
      <c r="D231" s="7"/>
      <c r="E231" s="7"/>
      <c r="F231" s="7"/>
      <c r="G231" s="7"/>
      <c r="H231" s="7"/>
      <c r="I231" s="9"/>
      <c r="J231">
        <v>217</v>
      </c>
      <c r="K231" t="s">
        <v>426</v>
      </c>
      <c r="L231" s="7">
        <v>8.2312611073357496E-4</v>
      </c>
      <c r="M231" s="7">
        <v>1.71878715180638E-4</v>
      </c>
      <c r="N231" s="7">
        <v>1.76255602507336E-3</v>
      </c>
      <c r="O231" s="7">
        <v>7.8568599616354504E-4</v>
      </c>
      <c r="P231" s="7">
        <v>1.6710558970235701E-4</v>
      </c>
      <c r="Q231" s="7">
        <v>1.6540480850201699E-3</v>
      </c>
      <c r="R231" s="9">
        <v>0.95478364115931302</v>
      </c>
      <c r="S231" s="9"/>
      <c r="T231" s="7">
        <f t="shared" si="18"/>
        <v>7.8568599616354504E-4</v>
      </c>
      <c r="U231" s="7">
        <f t="shared" si="19"/>
        <v>1.71878715180638E-4</v>
      </c>
      <c r="V231" s="7">
        <f t="shared" si="20"/>
        <v>1.76255602507336E-3</v>
      </c>
      <c r="W231" s="9">
        <f t="shared" si="21"/>
        <v>4.5711651692172524</v>
      </c>
      <c r="X231" s="9">
        <f t="shared" si="22"/>
        <v>0.44576511894471194</v>
      </c>
      <c r="Y231" s="9"/>
      <c r="Z231">
        <f t="shared" si="23"/>
        <v>0</v>
      </c>
    </row>
    <row r="232" spans="1:26">
      <c r="A232">
        <v>688</v>
      </c>
      <c r="B232" t="s">
        <v>270</v>
      </c>
      <c r="C232" s="7">
        <v>3.5419939057927099E-4</v>
      </c>
      <c r="D232" s="7">
        <v>3.3184042965088298E-4</v>
      </c>
      <c r="E232" s="7">
        <v>3.73727893037788E-4</v>
      </c>
      <c r="F232" s="7">
        <v>3.4711184099692303E-4</v>
      </c>
      <c r="G232" s="7">
        <v>3.0793871305154202E-4</v>
      </c>
      <c r="H232" s="7">
        <v>3.8307941417140001E-4</v>
      </c>
      <c r="I232" s="9">
        <v>0.97999266878047298</v>
      </c>
      <c r="J232">
        <v>688</v>
      </c>
      <c r="K232" t="s">
        <v>270</v>
      </c>
      <c r="L232" s="7">
        <v>3.5263574306820897E-4</v>
      </c>
      <c r="M232" s="7">
        <v>3.2885217007706298E-4</v>
      </c>
      <c r="N232" s="7">
        <v>3.7396940906859799E-4</v>
      </c>
      <c r="O232" s="7">
        <v>3.4559739521627199E-4</v>
      </c>
      <c r="P232" s="7">
        <v>3.05352975193948E-4</v>
      </c>
      <c r="Q232" s="7">
        <v>3.8402059329579698E-4</v>
      </c>
      <c r="R232" s="9">
        <v>0.98004373294666802</v>
      </c>
      <c r="S232" s="9"/>
      <c r="T232" s="7">
        <f t="shared" si="18"/>
        <v>3.4635461810659748E-4</v>
      </c>
      <c r="U232" s="7">
        <f t="shared" si="19"/>
        <v>3.2885217007706298E-4</v>
      </c>
      <c r="V232" s="7">
        <f t="shared" si="20"/>
        <v>3.7396940906859799E-4</v>
      </c>
      <c r="W232" s="9">
        <f t="shared" si="21"/>
        <v>1.0532228448589316</v>
      </c>
      <c r="X232" s="9">
        <f t="shared" si="22"/>
        <v>0.92615762067069218</v>
      </c>
      <c r="Y232" s="9"/>
      <c r="Z232">
        <f t="shared" si="23"/>
        <v>0</v>
      </c>
    </row>
    <row r="233" spans="1:26">
      <c r="A233">
        <v>58</v>
      </c>
      <c r="B233" t="s">
        <v>271</v>
      </c>
      <c r="C233" s="7">
        <v>2.09872443027543E-3</v>
      </c>
      <c r="D233" s="7">
        <v>1.62626238033754E-3</v>
      </c>
      <c r="E233" s="7">
        <v>3.4975371717317402E-3</v>
      </c>
      <c r="F233" s="7">
        <v>1.6604320863296499E-3</v>
      </c>
      <c r="G233" s="7">
        <v>9.7957862856280905E-4</v>
      </c>
      <c r="H233" s="7">
        <v>3.1205367283372401E-3</v>
      </c>
      <c r="I233" s="9">
        <v>0.80214596335574495</v>
      </c>
      <c r="J233">
        <v>58</v>
      </c>
      <c r="K233" t="s">
        <v>271</v>
      </c>
      <c r="L233" s="7">
        <v>2.0354979037859699E-3</v>
      </c>
      <c r="M233" s="7">
        <v>1.34119773335076E-3</v>
      </c>
      <c r="N233" s="7">
        <v>3.5319577150141101E-3</v>
      </c>
      <c r="O233" s="7">
        <v>1.6106169289287001E-3</v>
      </c>
      <c r="P233" s="7">
        <v>8.9090286425585303E-4</v>
      </c>
      <c r="Q233" s="7">
        <v>3.11958848652875E-3</v>
      </c>
      <c r="R233" s="9">
        <v>0.80290525774880706</v>
      </c>
      <c r="S233" s="9"/>
      <c r="T233" s="7">
        <f t="shared" si="18"/>
        <v>1.635524507629175E-3</v>
      </c>
      <c r="U233" s="7">
        <f t="shared" si="19"/>
        <v>1.34119773335076E-3</v>
      </c>
      <c r="V233" s="7">
        <f t="shared" si="20"/>
        <v>3.5319577150141101E-3</v>
      </c>
      <c r="W233" s="9">
        <f t="shared" si="21"/>
        <v>1.2194506946735499</v>
      </c>
      <c r="X233" s="9">
        <f t="shared" si="22"/>
        <v>0.46306457766373377</v>
      </c>
      <c r="Y233" s="9"/>
      <c r="Z233">
        <f t="shared" si="23"/>
        <v>0</v>
      </c>
    </row>
    <row r="234" spans="1:26">
      <c r="A234">
        <v>666</v>
      </c>
      <c r="B234" t="s">
        <v>272</v>
      </c>
      <c r="C234" s="7">
        <v>1.26772675051412E-4</v>
      </c>
      <c r="D234" s="7">
        <v>6.9963867961815994E-5</v>
      </c>
      <c r="E234" s="7">
        <v>1.9140438980880299E-4</v>
      </c>
      <c r="F234" s="7">
        <v>1.2560325913221399E-4</v>
      </c>
      <c r="G234" s="7">
        <v>6.8841432343961996E-5</v>
      </c>
      <c r="H234" s="7">
        <v>1.9533503062910701E-4</v>
      </c>
      <c r="I234" s="9">
        <v>0.99057238945493697</v>
      </c>
      <c r="J234">
        <v>666</v>
      </c>
      <c r="K234" t="s">
        <v>272</v>
      </c>
      <c r="L234" s="7">
        <v>1.0363070777295701E-4</v>
      </c>
      <c r="M234" s="7">
        <v>7.0017591060238599E-5</v>
      </c>
      <c r="N234" s="7">
        <v>1.56739377926688E-4</v>
      </c>
      <c r="O234" s="7">
        <v>1.0279890329190999E-4</v>
      </c>
      <c r="P234" s="7">
        <v>6.86170346643648E-5</v>
      </c>
      <c r="Q234" s="7">
        <v>1.5868658103407001E-4</v>
      </c>
      <c r="R234" s="9">
        <v>0.99169142664822796</v>
      </c>
      <c r="S234" s="9"/>
      <c r="T234" s="7">
        <f t="shared" si="18"/>
        <v>1.1420108121206199E-4</v>
      </c>
      <c r="U234" s="7">
        <f t="shared" si="19"/>
        <v>6.9963867961815994E-5</v>
      </c>
      <c r="V234" s="7">
        <f t="shared" si="20"/>
        <v>1.9140438980880299E-4</v>
      </c>
      <c r="W234" s="9">
        <f t="shared" si="21"/>
        <v>1.6322865578899846</v>
      </c>
      <c r="X234" s="9">
        <f t="shared" si="22"/>
        <v>0.5966481820304087</v>
      </c>
      <c r="Y234" s="9"/>
      <c r="Z234">
        <f t="shared" si="23"/>
        <v>0</v>
      </c>
    </row>
    <row r="235" spans="1:26">
      <c r="A235">
        <v>843</v>
      </c>
      <c r="B235" t="s">
        <v>274</v>
      </c>
      <c r="C235" s="7">
        <v>9.9236366858767604E-5</v>
      </c>
      <c r="D235" s="7">
        <v>7.1967281938472701E-5</v>
      </c>
      <c r="E235" s="7">
        <v>1.9120298426359599E-4</v>
      </c>
      <c r="F235" s="7">
        <v>9.8747588071655806E-5</v>
      </c>
      <c r="G235" s="7">
        <v>6.8347706673348895E-5</v>
      </c>
      <c r="H235" s="7">
        <v>1.98105600391788E-4</v>
      </c>
      <c r="I235" s="9">
        <v>0.99507460014323701</v>
      </c>
      <c r="J235">
        <v>843</v>
      </c>
      <c r="K235" t="s">
        <v>274</v>
      </c>
      <c r="L235" s="7">
        <v>9.1967929507114502E-5</v>
      </c>
      <c r="M235" s="7">
        <v>5.1293647985845E-5</v>
      </c>
      <c r="N235" s="7">
        <v>1.9128867918330301E-4</v>
      </c>
      <c r="O235" s="7">
        <v>9.1862762120844903E-5</v>
      </c>
      <c r="P235" s="7">
        <v>4.9272862762958303E-5</v>
      </c>
      <c r="Q235" s="7">
        <v>1.9823084055230501E-4</v>
      </c>
      <c r="R235" s="9">
        <v>0.99885647761308405</v>
      </c>
      <c r="S235" s="9"/>
      <c r="T235" s="7">
        <f t="shared" si="18"/>
        <v>9.5305175096250361E-5</v>
      </c>
      <c r="U235" s="7">
        <f t="shared" si="19"/>
        <v>5.1293647985845E-5</v>
      </c>
      <c r="V235" s="7">
        <f t="shared" si="20"/>
        <v>1.9128867918330301E-4</v>
      </c>
      <c r="W235" s="9">
        <f t="shared" si="21"/>
        <v>1.8580307472486806</v>
      </c>
      <c r="X235" s="9">
        <f t="shared" si="22"/>
        <v>0.49822694946272206</v>
      </c>
      <c r="Y235" s="9"/>
      <c r="Z235">
        <f t="shared" si="23"/>
        <v>0</v>
      </c>
    </row>
    <row r="236" spans="1:26">
      <c r="A236">
        <v>545</v>
      </c>
      <c r="B236" t="s">
        <v>275</v>
      </c>
      <c r="C236" s="7">
        <v>5.7788216649181604E-4</v>
      </c>
      <c r="D236" s="7">
        <v>3.0136299311735398E-4</v>
      </c>
      <c r="E236" s="7">
        <v>2.5937570907535699E-3</v>
      </c>
      <c r="F236" s="7">
        <v>5.5611270656693505E-4</v>
      </c>
      <c r="G236" s="7">
        <v>2.8059571289965198E-4</v>
      </c>
      <c r="H236" s="7">
        <v>2.7309939367333499E-3</v>
      </c>
      <c r="I236" s="9">
        <v>0.96141281768175002</v>
      </c>
      <c r="J236">
        <v>545</v>
      </c>
      <c r="K236" t="s">
        <v>275</v>
      </c>
      <c r="L236" s="7">
        <v>5.7795091648652104E-4</v>
      </c>
      <c r="M236" s="7">
        <v>3.0056277942582801E-4</v>
      </c>
      <c r="N236" s="7">
        <v>2.5949195820530102E-3</v>
      </c>
      <c r="O236" s="7">
        <v>5.55610413006741E-4</v>
      </c>
      <c r="P236" s="7">
        <v>2.7929477507009499E-4</v>
      </c>
      <c r="Q236" s="7">
        <v>2.7404429422459302E-3</v>
      </c>
      <c r="R236" s="9">
        <v>0.96042115856589605</v>
      </c>
      <c r="S236" s="9"/>
      <c r="T236" s="7">
        <f t="shared" si="18"/>
        <v>5.5586155978683803E-4</v>
      </c>
      <c r="U236" s="7">
        <f t="shared" si="19"/>
        <v>3.0056277942582801E-4</v>
      </c>
      <c r="V236" s="7">
        <f t="shared" si="20"/>
        <v>2.5949195820530102E-3</v>
      </c>
      <c r="W236" s="9">
        <f t="shared" si="21"/>
        <v>1.8494025136735599</v>
      </c>
      <c r="X236" s="9">
        <f t="shared" si="22"/>
        <v>0.21421147831758997</v>
      </c>
      <c r="Y236" s="9"/>
      <c r="Z236">
        <f t="shared" si="23"/>
        <v>0</v>
      </c>
    </row>
    <row r="237" spans="1:26">
      <c r="A237">
        <v>240</v>
      </c>
      <c r="B237" t="s">
        <v>276</v>
      </c>
      <c r="C237" s="7">
        <v>9.9656200401331994E-4</v>
      </c>
      <c r="D237" s="7">
        <v>5.1159520934382905E-4</v>
      </c>
      <c r="E237" s="7">
        <v>1.2232429536992999E-3</v>
      </c>
      <c r="F237" s="7">
        <v>8.4534840371190505E-4</v>
      </c>
      <c r="G237" s="7">
        <v>4.3337271528188701E-4</v>
      </c>
      <c r="H237" s="7">
        <v>1.1671031289784699E-3</v>
      </c>
      <c r="I237" s="9">
        <v>0.848879655546388</v>
      </c>
      <c r="J237">
        <v>240</v>
      </c>
      <c r="K237" t="s">
        <v>276</v>
      </c>
      <c r="L237" s="7"/>
      <c r="M237" s="7"/>
      <c r="N237" s="7"/>
      <c r="O237" s="7"/>
      <c r="P237" s="7"/>
      <c r="Q237" s="7"/>
      <c r="R237" s="9"/>
      <c r="S237" s="9"/>
      <c r="T237" s="7">
        <f t="shared" si="18"/>
        <v>8.4534840371190505E-4</v>
      </c>
      <c r="U237" s="7">
        <f t="shared" si="19"/>
        <v>5.1159520934382905E-4</v>
      </c>
      <c r="V237" s="7">
        <f t="shared" si="20"/>
        <v>1.2232429536992999E-3</v>
      </c>
      <c r="W237" s="9">
        <f t="shared" si="21"/>
        <v>1.6523774817910182</v>
      </c>
      <c r="X237" s="9">
        <f t="shared" si="22"/>
        <v>0.69107154973214779</v>
      </c>
      <c r="Y237" s="9"/>
      <c r="Z237">
        <f t="shared" si="23"/>
        <v>0</v>
      </c>
    </row>
    <row r="238" spans="1:26">
      <c r="A238">
        <v>243</v>
      </c>
      <c r="B238" t="s">
        <v>427</v>
      </c>
      <c r="C238" s="7"/>
      <c r="D238" s="7"/>
      <c r="E238" s="7"/>
      <c r="F238" s="7"/>
      <c r="G238" s="7"/>
      <c r="H238" s="7"/>
      <c r="I238" s="9"/>
      <c r="J238">
        <v>243</v>
      </c>
      <c r="K238" t="s">
        <v>427</v>
      </c>
      <c r="L238" s="7">
        <v>8.9547380774139703E-4</v>
      </c>
      <c r="M238" s="7">
        <v>1.10788217123366E-4</v>
      </c>
      <c r="N238" s="7">
        <v>1.2385926320135599E-3</v>
      </c>
      <c r="O238" s="7">
        <v>7.8661923935400397E-4</v>
      </c>
      <c r="P238" s="7">
        <v>9.4051726671159197E-5</v>
      </c>
      <c r="Q238" s="7">
        <v>1.2371252685661699E-3</v>
      </c>
      <c r="R238" s="9">
        <v>0.87832708501178702</v>
      </c>
      <c r="S238" s="9"/>
      <c r="T238" s="7">
        <f t="shared" si="18"/>
        <v>7.8661923935400397E-4</v>
      </c>
      <c r="U238" s="7">
        <f t="shared" si="19"/>
        <v>1.10788217123366E-4</v>
      </c>
      <c r="V238" s="7">
        <f t="shared" si="20"/>
        <v>1.2385926320135599E-3</v>
      </c>
      <c r="W238" s="9">
        <f t="shared" si="21"/>
        <v>7.1002066806263331</v>
      </c>
      <c r="X238" s="9">
        <f t="shared" si="22"/>
        <v>0.63509116639520924</v>
      </c>
      <c r="Y238" s="9"/>
      <c r="Z238">
        <f t="shared" si="23"/>
        <v>0</v>
      </c>
    </row>
    <row r="239" spans="1:26">
      <c r="A239">
        <v>241</v>
      </c>
      <c r="B239" t="s">
        <v>428</v>
      </c>
      <c r="C239" s="7"/>
      <c r="D239" s="7"/>
      <c r="E239" s="7"/>
      <c r="F239" s="7"/>
      <c r="G239" s="7"/>
      <c r="H239" s="7"/>
      <c r="I239" s="9"/>
      <c r="J239">
        <v>241</v>
      </c>
      <c r="K239" t="s">
        <v>428</v>
      </c>
      <c r="L239" s="7">
        <v>8.0064829621040304E-4</v>
      </c>
      <c r="M239" s="7">
        <v>1.7359755264205099E-4</v>
      </c>
      <c r="N239" s="7">
        <v>9.9165659356639704E-4</v>
      </c>
      <c r="O239" s="7">
        <v>6.1916400237437301E-4</v>
      </c>
      <c r="P239" s="7">
        <v>1.3761397877678799E-5</v>
      </c>
      <c r="Q239" s="7">
        <v>9.2321711620863402E-4</v>
      </c>
      <c r="R239" s="9">
        <v>0.77359689229615702</v>
      </c>
      <c r="S239" s="9"/>
      <c r="T239" s="7">
        <f t="shared" si="18"/>
        <v>6.1916400237437301E-4</v>
      </c>
      <c r="U239" s="7">
        <f t="shared" si="19"/>
        <v>1.7359755264205099E-4</v>
      </c>
      <c r="V239" s="7">
        <f t="shared" si="20"/>
        <v>9.9165659356639704E-4</v>
      </c>
      <c r="W239" s="9">
        <f t="shared" si="21"/>
        <v>3.5666631985939143</v>
      </c>
      <c r="X239" s="9">
        <f t="shared" si="22"/>
        <v>0.62437340344565206</v>
      </c>
      <c r="Y239" s="9"/>
      <c r="Z239">
        <f t="shared" si="23"/>
        <v>0</v>
      </c>
    </row>
    <row r="240" spans="1:26">
      <c r="A240">
        <v>242</v>
      </c>
      <c r="B240" t="s">
        <v>429</v>
      </c>
      <c r="C240" s="7"/>
      <c r="D240" s="7"/>
      <c r="E240" s="7"/>
      <c r="F240" s="7"/>
      <c r="G240" s="7"/>
      <c r="H240" s="7"/>
      <c r="I240" s="9"/>
      <c r="J240">
        <v>242</v>
      </c>
      <c r="K240" t="s">
        <v>429</v>
      </c>
      <c r="L240" s="7">
        <v>7.3966668895570297E-4</v>
      </c>
      <c r="M240" s="7">
        <v>2.8512551435110598E-4</v>
      </c>
      <c r="N240" s="7">
        <v>8.6300632861984101E-4</v>
      </c>
      <c r="O240" s="7">
        <v>7.9613607506508904E-4</v>
      </c>
      <c r="P240" s="7">
        <v>2.4636572787234401E-4</v>
      </c>
      <c r="Q240" s="7">
        <v>1.16217774233288E-3</v>
      </c>
      <c r="R240" s="9">
        <v>1.08993462837254</v>
      </c>
      <c r="S240" s="9"/>
      <c r="T240" s="7">
        <f t="shared" si="18"/>
        <v>7.9613607506508904E-4</v>
      </c>
      <c r="U240" s="7">
        <f t="shared" si="19"/>
        <v>2.8512551435110598E-4</v>
      </c>
      <c r="V240" s="7">
        <f t="shared" si="20"/>
        <v>8.6300632861984101E-4</v>
      </c>
      <c r="W240" s="9">
        <f t="shared" si="21"/>
        <v>2.7922302108843207</v>
      </c>
      <c r="X240" s="9">
        <f t="shared" si="22"/>
        <v>0.92251475877159106</v>
      </c>
      <c r="Y240" s="9"/>
      <c r="Z240">
        <f t="shared" si="23"/>
        <v>0</v>
      </c>
    </row>
    <row r="241" spans="1:26">
      <c r="A241">
        <v>648</v>
      </c>
      <c r="B241" t="s">
        <v>277</v>
      </c>
      <c r="C241" s="7">
        <v>9.2290089800107003E-4</v>
      </c>
      <c r="D241" s="7">
        <v>3.5545643657861401E-4</v>
      </c>
      <c r="E241" s="7">
        <v>2.2082924376448502E-3</v>
      </c>
      <c r="F241" s="7">
        <v>8.49115667789577E-4</v>
      </c>
      <c r="G241" s="7">
        <v>2.9355321403849E-4</v>
      </c>
      <c r="H241" s="7">
        <v>2.2832675884625398E-3</v>
      </c>
      <c r="I241" s="9">
        <v>0.92020318631671605</v>
      </c>
      <c r="J241">
        <v>648</v>
      </c>
      <c r="K241" t="s">
        <v>277</v>
      </c>
      <c r="L241" s="7">
        <v>1.0736952944712999E-3</v>
      </c>
      <c r="M241" s="7">
        <v>3.5573330165824499E-4</v>
      </c>
      <c r="N241" s="7">
        <v>2.72299826330367E-3</v>
      </c>
      <c r="O241" s="7">
        <v>9.7398511801933998E-4</v>
      </c>
      <c r="P241" s="7">
        <v>2.9366058646141101E-4</v>
      </c>
      <c r="Q241" s="7">
        <v>2.7788405760880899E-3</v>
      </c>
      <c r="R241" s="9">
        <v>0.90726499265075</v>
      </c>
      <c r="S241" s="9"/>
      <c r="T241" s="7">
        <f t="shared" si="18"/>
        <v>9.1155039290445844E-4</v>
      </c>
      <c r="U241" s="7">
        <f t="shared" si="19"/>
        <v>3.5545643657861401E-4</v>
      </c>
      <c r="V241" s="7">
        <f t="shared" si="20"/>
        <v>2.72299826330367E-3</v>
      </c>
      <c r="W241" s="9">
        <f t="shared" si="21"/>
        <v>2.5644503773189005</v>
      </c>
      <c r="X241" s="9">
        <f t="shared" si="22"/>
        <v>0.33475981427858953</v>
      </c>
      <c r="Y241" s="9"/>
      <c r="Z241">
        <f t="shared" si="23"/>
        <v>0</v>
      </c>
    </row>
    <row r="242" spans="1:26">
      <c r="A242">
        <v>152</v>
      </c>
      <c r="B242" t="s">
        <v>279</v>
      </c>
      <c r="C242" s="7">
        <v>1.56765936732258E-3</v>
      </c>
      <c r="D242" s="7">
        <v>1.00034521894477E-3</v>
      </c>
      <c r="E242" s="7">
        <v>3.1421242389613599E-3</v>
      </c>
      <c r="F242" s="7">
        <v>1.2190684763236301E-3</v>
      </c>
      <c r="G242" s="7">
        <v>5.9896203953091996E-4</v>
      </c>
      <c r="H242" s="7">
        <v>2.8066519719519398E-3</v>
      </c>
      <c r="I242" s="9">
        <v>0.77629869575915</v>
      </c>
      <c r="J242">
        <v>152</v>
      </c>
      <c r="K242" t="s">
        <v>279</v>
      </c>
      <c r="L242" s="7">
        <v>1.6778386682697701E-3</v>
      </c>
      <c r="M242" s="7">
        <v>1.26704309410648E-3</v>
      </c>
      <c r="N242" s="7">
        <v>3.1435325019411701E-3</v>
      </c>
      <c r="O242" s="7">
        <v>1.2843524639340801E-3</v>
      </c>
      <c r="P242" s="7">
        <v>4.2694282431712598E-4</v>
      </c>
      <c r="Q242" s="7">
        <v>2.8027526177348901E-3</v>
      </c>
      <c r="R242" s="9">
        <v>0.76437299077102605</v>
      </c>
      <c r="S242" s="9"/>
      <c r="T242" s="7">
        <f t="shared" si="18"/>
        <v>1.2517104701288552E-3</v>
      </c>
      <c r="U242" s="7">
        <f t="shared" si="19"/>
        <v>1.00034521894477E-3</v>
      </c>
      <c r="V242" s="7">
        <f t="shared" si="20"/>
        <v>3.1435325019411701E-3</v>
      </c>
      <c r="W242" s="9">
        <f t="shared" si="21"/>
        <v>1.2512785050837167</v>
      </c>
      <c r="X242" s="9">
        <f t="shared" si="22"/>
        <v>0.39818594824641024</v>
      </c>
      <c r="Y242" s="9"/>
      <c r="Z242">
        <f t="shared" si="23"/>
        <v>0</v>
      </c>
    </row>
    <row r="243" spans="1:26">
      <c r="A243">
        <v>118</v>
      </c>
      <c r="B243" t="s">
        <v>280</v>
      </c>
      <c r="C243" s="7">
        <v>2.9724220798745598E-3</v>
      </c>
      <c r="D243" s="7">
        <v>1.41617483041324E-3</v>
      </c>
      <c r="E243" s="7">
        <v>5.2431471158570801E-3</v>
      </c>
      <c r="F243" s="7">
        <v>2.10613142218203E-3</v>
      </c>
      <c r="G243" s="7">
        <v>3.84951469475292E-4</v>
      </c>
      <c r="H243" s="7">
        <v>4.8179341392054096E-3</v>
      </c>
      <c r="I243" s="9">
        <v>0.708745684607203</v>
      </c>
      <c r="J243">
        <v>118</v>
      </c>
      <c r="K243" t="s">
        <v>280</v>
      </c>
      <c r="L243" s="7">
        <v>3.2518363087004E-3</v>
      </c>
      <c r="M243" s="7">
        <v>1.4165977048051701E-3</v>
      </c>
      <c r="N243" s="7">
        <v>6.2215460669604403E-3</v>
      </c>
      <c r="O243" s="7">
        <v>2.2540259881306001E-3</v>
      </c>
      <c r="P243" s="7">
        <v>5.5701547479915497E-4</v>
      </c>
      <c r="Q243" s="7">
        <v>5.76509859907835E-3</v>
      </c>
      <c r="R243" s="9">
        <v>0.69326067633143196</v>
      </c>
      <c r="S243" s="9"/>
      <c r="T243" s="7">
        <f t="shared" si="18"/>
        <v>2.1800787051563151E-3</v>
      </c>
      <c r="U243" s="7">
        <f t="shared" si="19"/>
        <v>1.41617483041324E-3</v>
      </c>
      <c r="V243" s="7">
        <f t="shared" si="20"/>
        <v>6.2215460669604403E-3</v>
      </c>
      <c r="W243" s="9">
        <f t="shared" si="21"/>
        <v>1.5394135373244615</v>
      </c>
      <c r="X243" s="9">
        <f t="shared" si="22"/>
        <v>0.35040786995593215</v>
      </c>
      <c r="Y243" s="9"/>
      <c r="Z243">
        <f t="shared" si="23"/>
        <v>0</v>
      </c>
    </row>
    <row r="244" spans="1:26">
      <c r="A244">
        <v>161</v>
      </c>
      <c r="B244" t="s">
        <v>281</v>
      </c>
      <c r="C244" s="7">
        <v>1.62722594118944E-4</v>
      </c>
      <c r="D244" s="7">
        <v>7.6097915376255403E-6</v>
      </c>
      <c r="E244" s="7">
        <v>5.2088657326077395E-4</v>
      </c>
      <c r="F244" s="7">
        <v>1.53362880907245E-4</v>
      </c>
      <c r="G244" s="7">
        <v>5.68140884364408E-6</v>
      </c>
      <c r="H244" s="7">
        <v>5.2608805979556495E-4</v>
      </c>
      <c r="I244" s="9">
        <v>0.94248005096019105</v>
      </c>
      <c r="J244">
        <v>161</v>
      </c>
      <c r="K244" t="s">
        <v>281</v>
      </c>
      <c r="L244" s="7">
        <v>1.7507610367462301E-4</v>
      </c>
      <c r="M244" s="7">
        <v>7.6138148679396396E-6</v>
      </c>
      <c r="N244" s="7">
        <v>5.6308326578462795E-4</v>
      </c>
      <c r="O244" s="7">
        <v>1.6470448289498E-4</v>
      </c>
      <c r="P244" s="7">
        <v>5.2195152389512199E-6</v>
      </c>
      <c r="Q244" s="7">
        <v>5.6923372569856997E-4</v>
      </c>
      <c r="R244" s="9">
        <v>0.94076428804604595</v>
      </c>
      <c r="S244" s="9"/>
      <c r="T244" s="7">
        <f t="shared" si="18"/>
        <v>1.590336819011125E-4</v>
      </c>
      <c r="U244" s="7">
        <f t="shared" si="19"/>
        <v>7.6097915376255403E-6</v>
      </c>
      <c r="V244" s="7">
        <f t="shared" si="20"/>
        <v>5.6308326578462795E-4</v>
      </c>
      <c r="W244" s="9">
        <f t="shared" si="21"/>
        <v>20.898559587972009</v>
      </c>
      <c r="X244" s="9">
        <f t="shared" si="22"/>
        <v>0.28243368532628499</v>
      </c>
      <c r="Y244" s="9"/>
      <c r="Z244">
        <f t="shared" si="23"/>
        <v>0</v>
      </c>
    </row>
    <row r="245" spans="1:26">
      <c r="A245">
        <v>232</v>
      </c>
      <c r="B245" t="s">
        <v>282</v>
      </c>
      <c r="C245" s="7">
        <v>4.6405043526974302E-4</v>
      </c>
      <c r="D245" s="7">
        <v>3.3328413198716802E-20</v>
      </c>
      <c r="E245" s="7">
        <v>8.17991894755037E-4</v>
      </c>
      <c r="F245" s="7">
        <v>4.2990718857346201E-4</v>
      </c>
      <c r="G245" s="7">
        <v>5.27228302802647E-24</v>
      </c>
      <c r="H245" s="7">
        <v>8.0788498614445302E-4</v>
      </c>
      <c r="I245" s="9">
        <v>0.92642341413507401</v>
      </c>
      <c r="J245">
        <v>232</v>
      </c>
      <c r="K245" t="s">
        <v>282</v>
      </c>
      <c r="L245" s="7"/>
      <c r="M245" s="7"/>
      <c r="N245" s="7"/>
      <c r="O245" s="7"/>
      <c r="P245" s="7"/>
      <c r="Q245" s="7"/>
      <c r="R245" s="9"/>
      <c r="S245" s="9"/>
      <c r="T245" s="7">
        <f t="shared" si="18"/>
        <v>4.2990718857346201E-4</v>
      </c>
      <c r="U245" s="7">
        <f t="shared" si="19"/>
        <v>3.3328413198716802E-20</v>
      </c>
      <c r="V245" s="7">
        <f t="shared" si="20"/>
        <v>8.17991894755037E-4</v>
      </c>
      <c r="W245" s="9">
        <f t="shared" si="21"/>
        <v>1.2899119619352718E+16</v>
      </c>
      <c r="X245" s="9">
        <f t="shared" si="22"/>
        <v>0.525564117847654</v>
      </c>
      <c r="Y245" s="9"/>
      <c r="Z245">
        <f t="shared" si="23"/>
        <v>0</v>
      </c>
    </row>
    <row r="246" spans="1:26">
      <c r="A246">
        <v>233</v>
      </c>
      <c r="B246" t="s">
        <v>430</v>
      </c>
      <c r="C246" s="7"/>
      <c r="D246" s="7"/>
      <c r="E246" s="7"/>
      <c r="F246" s="7"/>
      <c r="G246" s="7"/>
      <c r="H246" s="7"/>
      <c r="I246" s="9"/>
      <c r="J246">
        <v>233</v>
      </c>
      <c r="K246" t="s">
        <v>430</v>
      </c>
      <c r="L246" s="7">
        <v>2.7086823119243798E-4</v>
      </c>
      <c r="M246" s="7">
        <v>1.5550531673930602E-5</v>
      </c>
      <c r="N246" s="7">
        <v>4.1115416813647398E-4</v>
      </c>
      <c r="O246" s="7">
        <v>2.6965006657128198E-4</v>
      </c>
      <c r="P246" s="7">
        <v>1.44768072333512E-5</v>
      </c>
      <c r="Q246" s="7">
        <v>4.3020749404314E-4</v>
      </c>
      <c r="R246" s="9">
        <v>0.99575681014975204</v>
      </c>
      <c r="S246" s="9"/>
      <c r="T246" s="7">
        <f t="shared" si="18"/>
        <v>2.6965006657128198E-4</v>
      </c>
      <c r="U246" s="7">
        <f t="shared" si="19"/>
        <v>1.5550531673930602E-5</v>
      </c>
      <c r="V246" s="7">
        <f t="shared" si="20"/>
        <v>4.1115416813647398E-4</v>
      </c>
      <c r="W246" s="9">
        <f t="shared" si="21"/>
        <v>17.340247409246579</v>
      </c>
      <c r="X246" s="9">
        <f t="shared" si="22"/>
        <v>0.65583687937167479</v>
      </c>
      <c r="Y246" s="9"/>
      <c r="Z246">
        <f t="shared" si="23"/>
        <v>0</v>
      </c>
    </row>
    <row r="247" spans="1:26">
      <c r="A247">
        <v>649</v>
      </c>
      <c r="B247" t="s">
        <v>283</v>
      </c>
      <c r="C247" s="7">
        <v>3.0735164349355199E-4</v>
      </c>
      <c r="D247" s="7">
        <v>1.29292086088126E-4</v>
      </c>
      <c r="E247" s="7">
        <v>4.7717408917776399E-4</v>
      </c>
      <c r="F247" s="7">
        <v>3.0223799216846399E-4</v>
      </c>
      <c r="G247" s="7">
        <v>1.2753713081729999E-4</v>
      </c>
      <c r="H247" s="7">
        <v>4.59095476311651E-4</v>
      </c>
      <c r="I247" s="9">
        <v>0.98468687104195196</v>
      </c>
      <c r="J247">
        <v>649</v>
      </c>
      <c r="K247" t="s">
        <v>283</v>
      </c>
      <c r="L247" s="7">
        <v>2.6411617739937601E-4</v>
      </c>
      <c r="M247" s="7">
        <v>1.7541978288470401E-5</v>
      </c>
      <c r="N247" s="7">
        <v>4.6715335423297801E-4</v>
      </c>
      <c r="O247" s="7">
        <v>2.5930878258364099E-4</v>
      </c>
      <c r="P247" s="7">
        <v>1.7216948804372999E-5</v>
      </c>
      <c r="Q247" s="7">
        <v>4.4750572369319999E-4</v>
      </c>
      <c r="R247" s="9">
        <v>0.98360408453458203</v>
      </c>
      <c r="S247" s="9"/>
      <c r="T247" s="7">
        <f t="shared" si="18"/>
        <v>2.8077338737605246E-4</v>
      </c>
      <c r="U247" s="7">
        <f t="shared" si="19"/>
        <v>1.7541978288470401E-5</v>
      </c>
      <c r="V247" s="7">
        <f t="shared" si="20"/>
        <v>4.7717408917776399E-4</v>
      </c>
      <c r="W247" s="9">
        <f t="shared" si="21"/>
        <v>16.005799503274549</v>
      </c>
      <c r="X247" s="9">
        <f t="shared" si="22"/>
        <v>0.58840870395931033</v>
      </c>
      <c r="Y247" s="9"/>
      <c r="Z247">
        <f t="shared" si="23"/>
        <v>0</v>
      </c>
    </row>
    <row r="248" spans="1:26">
      <c r="A248">
        <v>205</v>
      </c>
      <c r="B248" t="s">
        <v>284</v>
      </c>
      <c r="C248" s="7">
        <v>5.0744354783511001E-5</v>
      </c>
      <c r="D248" s="7">
        <v>3.25645784750357E-13</v>
      </c>
      <c r="E248" s="7">
        <v>1.5426622462202101E-4</v>
      </c>
      <c r="F248" s="7">
        <v>5.0324915881817803E-5</v>
      </c>
      <c r="G248" s="7">
        <v>4.6855252381854099E-17</v>
      </c>
      <c r="H248" s="7">
        <v>1.5920995619065999E-4</v>
      </c>
      <c r="I248" s="9">
        <v>0.991734274610788</v>
      </c>
      <c r="J248">
        <v>205</v>
      </c>
      <c r="K248" t="s">
        <v>284</v>
      </c>
      <c r="L248" s="7">
        <v>3.60462979710721E-4</v>
      </c>
      <c r="M248" s="7">
        <v>3.2574302363658301E-13</v>
      </c>
      <c r="N248" s="7">
        <v>1.2128680158101999E-3</v>
      </c>
      <c r="O248" s="7">
        <v>3.2406825584865699E-4</v>
      </c>
      <c r="P248" s="7">
        <v>3.1577028622605002E-7</v>
      </c>
      <c r="Q248" s="7">
        <v>1.18367443642675E-3</v>
      </c>
      <c r="R248" s="9">
        <v>0.899033393411795</v>
      </c>
      <c r="S248" s="9"/>
      <c r="T248" s="7">
        <f t="shared" si="18"/>
        <v>1.8719658586523739E-4</v>
      </c>
      <c r="U248" s="7">
        <f t="shared" si="19"/>
        <v>3.25645784750357E-13</v>
      </c>
      <c r="V248" s="7">
        <f t="shared" si="20"/>
        <v>1.2128680158101999E-3</v>
      </c>
      <c r="W248" s="9">
        <f t="shared" si="21"/>
        <v>574847256.22579145</v>
      </c>
      <c r="X248" s="9">
        <f t="shared" si="22"/>
        <v>0.15434209116330719</v>
      </c>
      <c r="Y248" s="9"/>
      <c r="Z248">
        <f t="shared" si="23"/>
        <v>0</v>
      </c>
    </row>
    <row r="249" spans="1:26">
      <c r="A249">
        <v>650</v>
      </c>
      <c r="B249" t="s">
        <v>285</v>
      </c>
      <c r="C249" s="7">
        <v>3.6035564266774701E-4</v>
      </c>
      <c r="D249" s="7">
        <v>1.9683762686199601E-4</v>
      </c>
      <c r="E249" s="7">
        <v>4.6089415257443301E-4</v>
      </c>
      <c r="F249" s="7">
        <v>3.5744780322377601E-4</v>
      </c>
      <c r="G249" s="7">
        <v>1.87281097489086E-4</v>
      </c>
      <c r="H249" s="7">
        <v>4.6216708615703001E-4</v>
      </c>
      <c r="I249" s="9">
        <v>0.99202760687998703</v>
      </c>
      <c r="J249">
        <v>650</v>
      </c>
      <c r="K249" t="s">
        <v>285</v>
      </c>
      <c r="L249" s="7">
        <v>3.6604103564436702E-4</v>
      </c>
      <c r="M249" s="7">
        <v>1.98604624501339E-4</v>
      </c>
      <c r="N249" s="7">
        <v>4.7066520016515501E-4</v>
      </c>
      <c r="O249" s="7">
        <v>3.63364039567615E-4</v>
      </c>
      <c r="P249" s="7">
        <v>1.87769824624212E-4</v>
      </c>
      <c r="Q249" s="7">
        <v>4.7726526294001502E-4</v>
      </c>
      <c r="R249" s="9">
        <v>0.99276187833329799</v>
      </c>
      <c r="S249" s="9"/>
      <c r="T249" s="7">
        <f t="shared" si="18"/>
        <v>3.6040592139569548E-4</v>
      </c>
      <c r="U249" s="7">
        <f t="shared" si="19"/>
        <v>1.9683762686199601E-4</v>
      </c>
      <c r="V249" s="7">
        <f t="shared" si="20"/>
        <v>4.7066520016515501E-4</v>
      </c>
      <c r="W249" s="9">
        <f t="shared" si="21"/>
        <v>1.8309808299425299</v>
      </c>
      <c r="X249" s="9">
        <f t="shared" si="22"/>
        <v>0.76573734635411783</v>
      </c>
      <c r="Y249" s="9"/>
      <c r="Z249">
        <f t="shared" si="23"/>
        <v>0</v>
      </c>
    </row>
    <row r="250" spans="1:26">
      <c r="A250">
        <v>38</v>
      </c>
      <c r="B250" t="s">
        <v>287</v>
      </c>
      <c r="C250" s="7">
        <v>5.56414285068716E-4</v>
      </c>
      <c r="D250" s="7">
        <v>4.5571338022899299E-4</v>
      </c>
      <c r="E250" s="7">
        <v>6.6563019142464605E-4</v>
      </c>
      <c r="F250" s="7">
        <v>5.4081889759906505E-4</v>
      </c>
      <c r="G250" s="7">
        <v>4.15768626338254E-4</v>
      </c>
      <c r="H250" s="7">
        <v>6.6644482006692396E-4</v>
      </c>
      <c r="I250" s="9">
        <v>0.97197162233405998</v>
      </c>
      <c r="J250">
        <v>38</v>
      </c>
      <c r="K250" t="s">
        <v>287</v>
      </c>
      <c r="L250" s="7">
        <v>5.5818698011733398E-4</v>
      </c>
      <c r="M250" s="7">
        <v>4.5606833545928899E-4</v>
      </c>
      <c r="N250" s="7">
        <v>6.7074554841349999E-4</v>
      </c>
      <c r="O250" s="7">
        <v>5.4348182191110196E-4</v>
      </c>
      <c r="P250" s="7">
        <v>4.2046285471535901E-4</v>
      </c>
      <c r="Q250" s="7">
        <v>6.7143628627018396E-4</v>
      </c>
      <c r="R250" s="9">
        <v>0.97365549359425496</v>
      </c>
      <c r="S250" s="9"/>
      <c r="T250" s="7">
        <f t="shared" si="18"/>
        <v>5.421503597550835E-4</v>
      </c>
      <c r="U250" s="7">
        <f t="shared" si="19"/>
        <v>4.5571338022899299E-4</v>
      </c>
      <c r="V250" s="7">
        <f t="shared" si="20"/>
        <v>6.7074554841349999E-4</v>
      </c>
      <c r="W250" s="9">
        <f t="shared" si="21"/>
        <v>1.1896739996588568</v>
      </c>
      <c r="X250" s="9">
        <f t="shared" si="22"/>
        <v>0.8082802204761852</v>
      </c>
      <c r="Y250" s="9"/>
      <c r="Z250">
        <f t="shared" si="23"/>
        <v>0</v>
      </c>
    </row>
    <row r="251" spans="1:26">
      <c r="A251">
        <v>689</v>
      </c>
      <c r="B251" t="s">
        <v>288</v>
      </c>
      <c r="C251" s="7">
        <v>3.3248758190500299E-4</v>
      </c>
      <c r="D251" s="7">
        <v>9.0692470331464495E-5</v>
      </c>
      <c r="E251" s="7">
        <v>9.0655213481582704E-4</v>
      </c>
      <c r="F251" s="7">
        <v>3.1921466144181799E-4</v>
      </c>
      <c r="G251" s="7">
        <v>7.3098439823718404E-5</v>
      </c>
      <c r="H251" s="7">
        <v>9.5516203753039401E-4</v>
      </c>
      <c r="I251" s="9">
        <v>0.96009873051858297</v>
      </c>
      <c r="J251">
        <v>689</v>
      </c>
      <c r="K251" t="s">
        <v>288</v>
      </c>
      <c r="L251" s="7">
        <v>3.2821891617049799E-4</v>
      </c>
      <c r="M251" s="7">
        <v>9.0741439170767194E-5</v>
      </c>
      <c r="N251" s="7">
        <v>8.9178669504976697E-4</v>
      </c>
      <c r="O251" s="7">
        <v>3.1508040081816297E-4</v>
      </c>
      <c r="P251" s="7">
        <v>7.2738959552691801E-5</v>
      </c>
      <c r="Q251" s="7">
        <v>9.3915518229430205E-4</v>
      </c>
      <c r="R251" s="9">
        <v>0.95999021152735498</v>
      </c>
      <c r="S251" s="9"/>
      <c r="T251" s="7">
        <f t="shared" si="18"/>
        <v>3.1714753112999051E-4</v>
      </c>
      <c r="U251" s="7">
        <f t="shared" si="19"/>
        <v>9.0692470331464495E-5</v>
      </c>
      <c r="V251" s="7">
        <f t="shared" si="20"/>
        <v>9.0655213481582704E-4</v>
      </c>
      <c r="W251" s="9">
        <f t="shared" si="21"/>
        <v>3.496955480106275</v>
      </c>
      <c r="X251" s="9">
        <f t="shared" si="22"/>
        <v>0.34983926345771765</v>
      </c>
      <c r="Y251" s="9"/>
      <c r="Z251">
        <f t="shared" si="23"/>
        <v>0</v>
      </c>
    </row>
    <row r="252" spans="1:26">
      <c r="A252">
        <v>651</v>
      </c>
      <c r="B252" t="s">
        <v>289</v>
      </c>
      <c r="C252" s="7">
        <v>5.8255825936242298E-3</v>
      </c>
      <c r="D252" s="7">
        <v>4.1930204364368203E-3</v>
      </c>
      <c r="E252" s="7">
        <v>6.8314605164081299E-3</v>
      </c>
      <c r="F252" s="7">
        <v>5.7201619714603103E-3</v>
      </c>
      <c r="G252" s="7">
        <v>3.1116357395739899E-3</v>
      </c>
      <c r="H252" s="7">
        <v>7.47121848412431E-3</v>
      </c>
      <c r="I252" s="9">
        <v>0.98507960275168105</v>
      </c>
      <c r="J252">
        <v>651</v>
      </c>
      <c r="K252" t="s">
        <v>289</v>
      </c>
      <c r="L252" s="7">
        <v>5.8342094825322701E-3</v>
      </c>
      <c r="M252" s="7">
        <v>4.2018801278178898E-3</v>
      </c>
      <c r="N252" s="7">
        <v>6.8353763225226004E-3</v>
      </c>
      <c r="O252" s="7">
        <v>5.7196632941653499E-3</v>
      </c>
      <c r="P252" s="7">
        <v>3.1471009797564898E-3</v>
      </c>
      <c r="Q252" s="7">
        <v>7.4774199173318501E-3</v>
      </c>
      <c r="R252" s="9">
        <v>0.98356833921953601</v>
      </c>
      <c r="S252" s="9"/>
      <c r="T252" s="7">
        <f t="shared" si="18"/>
        <v>5.7199126328128305E-3</v>
      </c>
      <c r="U252" s="7">
        <f t="shared" si="19"/>
        <v>4.1930204364368203E-3</v>
      </c>
      <c r="V252" s="7">
        <f t="shared" si="20"/>
        <v>6.8353763225226004E-3</v>
      </c>
      <c r="W252" s="9">
        <f t="shared" si="21"/>
        <v>1.3641509073286429</v>
      </c>
      <c r="X252" s="9">
        <f t="shared" si="22"/>
        <v>0.83681020077353885</v>
      </c>
      <c r="Y252" s="9"/>
      <c r="Z252">
        <f t="shared" si="23"/>
        <v>0</v>
      </c>
    </row>
    <row r="253" spans="1:26">
      <c r="A253">
        <v>123</v>
      </c>
      <c r="B253" t="s">
        <v>291</v>
      </c>
      <c r="C253" s="7">
        <v>1.50534976716909E-3</v>
      </c>
      <c r="D253" s="7">
        <v>9.8843168367983205E-4</v>
      </c>
      <c r="E253" s="7">
        <v>1.9165532976296799E-3</v>
      </c>
      <c r="F253" s="7">
        <v>1.4347117513494199E-3</v>
      </c>
      <c r="G253" s="7">
        <v>9.2504787817911398E-4</v>
      </c>
      <c r="H253" s="7">
        <v>1.88706053864345E-3</v>
      </c>
      <c r="I253" s="9">
        <v>0.95281143268906199</v>
      </c>
      <c r="J253">
        <v>123</v>
      </c>
      <c r="K253" t="s">
        <v>291</v>
      </c>
      <c r="L253" s="7">
        <v>1.47095324626015E-3</v>
      </c>
      <c r="M253" s="7">
        <v>8.7428835069637599E-4</v>
      </c>
      <c r="N253" s="7">
        <v>1.9177918413774201E-3</v>
      </c>
      <c r="O253" s="7">
        <v>1.3972298018421799E-3</v>
      </c>
      <c r="P253" s="7">
        <v>8.3427162838358197E-4</v>
      </c>
      <c r="Q253" s="7">
        <v>1.8894205843773501E-3</v>
      </c>
      <c r="R253" s="9">
        <v>0.949599662373941</v>
      </c>
      <c r="S253" s="9"/>
      <c r="T253" s="7">
        <f t="shared" si="18"/>
        <v>1.4159707765957999E-3</v>
      </c>
      <c r="U253" s="7">
        <f t="shared" si="19"/>
        <v>8.7428835069637599E-4</v>
      </c>
      <c r="V253" s="7">
        <f t="shared" si="20"/>
        <v>1.9177918413774201E-3</v>
      </c>
      <c r="W253" s="9">
        <f t="shared" si="21"/>
        <v>1.6195695338591332</v>
      </c>
      <c r="X253" s="9">
        <f t="shared" si="22"/>
        <v>0.73833392448828228</v>
      </c>
      <c r="Y253" s="9"/>
      <c r="Z253">
        <f t="shared" si="23"/>
        <v>0</v>
      </c>
    </row>
    <row r="254" spans="1:26">
      <c r="A254">
        <v>42</v>
      </c>
      <c r="B254" t="s">
        <v>292</v>
      </c>
      <c r="C254" s="7">
        <v>8.2187723072603598E-4</v>
      </c>
      <c r="D254" s="7">
        <v>5.4685605627479198E-4</v>
      </c>
      <c r="E254" s="7">
        <v>2.6237145205373399E-3</v>
      </c>
      <c r="F254" s="7">
        <v>7.1396574967566801E-4</v>
      </c>
      <c r="G254" s="7">
        <v>4.6568981896706499E-4</v>
      </c>
      <c r="H254" s="7">
        <v>2.4377050901771302E-3</v>
      </c>
      <c r="I254" s="9">
        <v>0.86885642104442595</v>
      </c>
      <c r="J254">
        <v>42</v>
      </c>
      <c r="K254" t="s">
        <v>292</v>
      </c>
      <c r="L254" s="7">
        <v>8.2322823134919703E-4</v>
      </c>
      <c r="M254" s="7">
        <v>5.4728200255114599E-4</v>
      </c>
      <c r="N254" s="7">
        <v>2.6248904384030499E-3</v>
      </c>
      <c r="O254" s="7">
        <v>7.1020790919591205E-4</v>
      </c>
      <c r="P254" s="7">
        <v>4.5920057885348098E-4</v>
      </c>
      <c r="Q254" s="7">
        <v>2.41350008108845E-3</v>
      </c>
      <c r="R254" s="9">
        <v>0.86283013219099602</v>
      </c>
      <c r="S254" s="9"/>
      <c r="T254" s="7">
        <f t="shared" si="18"/>
        <v>7.1208682943579003E-4</v>
      </c>
      <c r="U254" s="7">
        <f t="shared" si="19"/>
        <v>5.4685605627479198E-4</v>
      </c>
      <c r="V254" s="7">
        <f t="shared" si="20"/>
        <v>2.6248904384030499E-3</v>
      </c>
      <c r="W254" s="9">
        <f t="shared" si="21"/>
        <v>1.3021467372722495</v>
      </c>
      <c r="X254" s="9">
        <f t="shared" si="22"/>
        <v>0.27128249583971764</v>
      </c>
      <c r="Y254" s="9"/>
      <c r="Z254">
        <f t="shared" si="23"/>
        <v>0</v>
      </c>
    </row>
    <row r="255" spans="1:26">
      <c r="A255">
        <v>690</v>
      </c>
      <c r="B255" t="s">
        <v>293</v>
      </c>
      <c r="C255" s="7">
        <v>1.3097299860325301E-3</v>
      </c>
      <c r="D255" s="7">
        <v>8.9629130576503202E-5</v>
      </c>
      <c r="E255" s="7">
        <v>4.0709142608588798E-3</v>
      </c>
      <c r="F255" s="7">
        <v>1.2431325626805201E-3</v>
      </c>
      <c r="G255" s="7">
        <v>8.3564546808925398E-5</v>
      </c>
      <c r="H255" s="7">
        <v>5.2875537915511601E-3</v>
      </c>
      <c r="I255" s="9">
        <v>0.94909027379245803</v>
      </c>
      <c r="J255">
        <v>690</v>
      </c>
      <c r="K255" t="s">
        <v>293</v>
      </c>
      <c r="L255" s="7">
        <v>1.3544913439100801E-3</v>
      </c>
      <c r="M255" s="7">
        <v>8.9710722711526495E-5</v>
      </c>
      <c r="N255" s="7">
        <v>4.2236008751662503E-3</v>
      </c>
      <c r="O255" s="7">
        <v>1.28693115055214E-3</v>
      </c>
      <c r="P255" s="7">
        <v>8.3906334303738005E-5</v>
      </c>
      <c r="Q255" s="7">
        <v>5.4726589306595902E-3</v>
      </c>
      <c r="R255" s="9">
        <v>0.95006881750191996</v>
      </c>
      <c r="S255" s="9"/>
      <c r="T255" s="7">
        <f t="shared" si="18"/>
        <v>1.2650318566163302E-3</v>
      </c>
      <c r="U255" s="7">
        <f t="shared" si="19"/>
        <v>8.9629130576503202E-5</v>
      </c>
      <c r="V255" s="7">
        <f t="shared" si="20"/>
        <v>4.2236008751662503E-3</v>
      </c>
      <c r="W255" s="9">
        <f t="shared" si="21"/>
        <v>14.114070375105989</v>
      </c>
      <c r="X255" s="9">
        <f t="shared" si="22"/>
        <v>0.2995150095868222</v>
      </c>
      <c r="Y255" s="9"/>
      <c r="Z255">
        <f t="shared" si="23"/>
        <v>0</v>
      </c>
    </row>
    <row r="256" spans="1:26">
      <c r="A256">
        <v>287</v>
      </c>
      <c r="B256" t="s">
        <v>294</v>
      </c>
      <c r="C256" s="7">
        <v>2.3088559141609899E-2</v>
      </c>
      <c r="D256" s="7">
        <v>1.6910662023364002E-2</v>
      </c>
      <c r="E256" s="7">
        <v>3.2581406059704603E-2</v>
      </c>
      <c r="F256" s="7">
        <v>2.31570313452205E-2</v>
      </c>
      <c r="G256" s="7">
        <v>1.38584724992279E-2</v>
      </c>
      <c r="H256" s="7">
        <v>3.2429695354730698E-2</v>
      </c>
      <c r="I256" s="9">
        <v>1.0029284640956599</v>
      </c>
      <c r="J256">
        <v>287</v>
      </c>
      <c r="K256" t="s">
        <v>294</v>
      </c>
      <c r="L256" s="7">
        <v>2.2991125893410101E-2</v>
      </c>
      <c r="M256" s="7">
        <v>1.6925205425363601E-2</v>
      </c>
      <c r="N256" s="7">
        <v>3.2602461303416201E-2</v>
      </c>
      <c r="O256" s="7">
        <v>2.30296372377073E-2</v>
      </c>
      <c r="P256" s="7">
        <v>1.39442144243295E-2</v>
      </c>
      <c r="Q256" s="7">
        <v>3.2260233391522598E-2</v>
      </c>
      <c r="R256" s="9">
        <v>1.00163289892143</v>
      </c>
      <c r="S256" s="9"/>
      <c r="T256" s="7">
        <f t="shared" si="18"/>
        <v>2.3093334291463902E-2</v>
      </c>
      <c r="U256" s="7">
        <f t="shared" si="19"/>
        <v>1.6910662023364002E-2</v>
      </c>
      <c r="V256" s="7">
        <f t="shared" si="20"/>
        <v>3.2602461303416201E-2</v>
      </c>
      <c r="W256" s="9">
        <f t="shared" si="21"/>
        <v>1.3656079377352486</v>
      </c>
      <c r="X256" s="9">
        <f t="shared" si="22"/>
        <v>0.70833100840285634</v>
      </c>
      <c r="Y256" s="9"/>
      <c r="Z256">
        <f t="shared" si="23"/>
        <v>0</v>
      </c>
    </row>
    <row r="257" spans="1:26">
      <c r="A257">
        <v>300</v>
      </c>
      <c r="B257" t="s">
        <v>295</v>
      </c>
      <c r="C257" s="7">
        <v>2.82450970500372E-2</v>
      </c>
      <c r="D257" s="7">
        <v>2.3042187718288799E-2</v>
      </c>
      <c r="E257" s="7">
        <v>3.2581406059704603E-2</v>
      </c>
      <c r="F257" s="7">
        <v>2.5603307440615401E-2</v>
      </c>
      <c r="G257" s="7">
        <v>1.6447249846281101E-2</v>
      </c>
      <c r="H257" s="7">
        <v>3.36539931068996E-2</v>
      </c>
      <c r="I257" s="9">
        <v>0.90645428208005896</v>
      </c>
      <c r="J257">
        <v>300</v>
      </c>
      <c r="K257" t="s">
        <v>295</v>
      </c>
      <c r="L257" s="7">
        <v>2.81464184994283E-2</v>
      </c>
      <c r="M257" s="7">
        <v>2.28728586417387E-2</v>
      </c>
      <c r="N257" s="7">
        <v>3.2602461303416201E-2</v>
      </c>
      <c r="O257" s="7">
        <v>2.55046125891807E-2</v>
      </c>
      <c r="P257" s="7">
        <v>1.6379481879855499E-2</v>
      </c>
      <c r="Q257" s="7">
        <v>3.3655867755837898E-2</v>
      </c>
      <c r="R257" s="9">
        <v>0.90612566626425395</v>
      </c>
      <c r="S257" s="9"/>
      <c r="T257" s="7">
        <f t="shared" si="18"/>
        <v>2.5553960014898049E-2</v>
      </c>
      <c r="U257" s="7">
        <f t="shared" si="19"/>
        <v>2.28728586417387E-2</v>
      </c>
      <c r="V257" s="7">
        <f t="shared" si="20"/>
        <v>3.2602461303416201E-2</v>
      </c>
      <c r="W257" s="9">
        <f t="shared" si="21"/>
        <v>1.1172175902957244</v>
      </c>
      <c r="X257" s="9">
        <f t="shared" si="22"/>
        <v>0.78380462680651708</v>
      </c>
      <c r="Y257" s="9"/>
      <c r="Z257">
        <f t="shared" si="23"/>
        <v>0</v>
      </c>
    </row>
    <row r="258" spans="1:26">
      <c r="A258">
        <v>285</v>
      </c>
      <c r="B258" t="s">
        <v>296</v>
      </c>
      <c r="C258" s="7">
        <v>2.6902849680231499E-2</v>
      </c>
      <c r="D258" s="7">
        <v>2.28172267385927E-2</v>
      </c>
      <c r="E258" s="7">
        <v>3.2581406059704603E-2</v>
      </c>
      <c r="F258" s="7">
        <v>2.3121985403172601E-2</v>
      </c>
      <c r="G258" s="7">
        <v>1.5978452476287E-2</v>
      </c>
      <c r="H258" s="7">
        <v>3.1640871258830298E-2</v>
      </c>
      <c r="I258" s="9">
        <v>0.85946213805063099</v>
      </c>
      <c r="J258">
        <v>285</v>
      </c>
      <c r="K258" t="s">
        <v>296</v>
      </c>
      <c r="L258" s="7">
        <v>2.6695250115466199E-2</v>
      </c>
      <c r="M258" s="7">
        <v>2.2428822498231599E-2</v>
      </c>
      <c r="N258" s="7">
        <v>3.2602461303416201E-2</v>
      </c>
      <c r="O258" s="7">
        <v>2.2873041760439399E-2</v>
      </c>
      <c r="P258" s="7">
        <v>1.5837298138473802E-2</v>
      </c>
      <c r="Q258" s="7">
        <v>3.1600277342693203E-2</v>
      </c>
      <c r="R258" s="9">
        <v>0.85682048156012902</v>
      </c>
      <c r="S258" s="9"/>
      <c r="T258" s="7">
        <f t="shared" ref="T258:T321" si="24">(F258+O258)/((F258&lt;&gt;0)+(O258&lt;&gt;0))</f>
        <v>2.2997513581806E-2</v>
      </c>
      <c r="U258" s="7">
        <f t="shared" ref="U258:U321" si="25">MIN(D258,M258)</f>
        <v>2.2428822498231599E-2</v>
      </c>
      <c r="V258" s="7">
        <f t="shared" ref="V258:V321" si="26">MAX(E258,N258)</f>
        <v>3.2602461303416201E-2</v>
      </c>
      <c r="W258" s="9">
        <f t="shared" ref="W258:W321" si="27">T258/U258</f>
        <v>1.0253553695749851</v>
      </c>
      <c r="X258" s="9">
        <f t="shared" ref="X258:X321" si="28">T258/V258</f>
        <v>0.70539194473014344</v>
      </c>
      <c r="Y258" s="9"/>
      <c r="Z258">
        <f t="shared" ref="Z258:Z321" si="29">A258-J258</f>
        <v>0</v>
      </c>
    </row>
    <row r="259" spans="1:26">
      <c r="A259">
        <v>295</v>
      </c>
      <c r="B259" t="s">
        <v>297</v>
      </c>
      <c r="C259" s="7">
        <v>1.76043897900581E-2</v>
      </c>
      <c r="D259" s="7">
        <v>1.4886432268973E-2</v>
      </c>
      <c r="E259" s="7">
        <v>1.9165532976296799E-2</v>
      </c>
      <c r="F259" s="7">
        <v>1.51032104309014E-2</v>
      </c>
      <c r="G259" s="7">
        <v>1.14909780480935E-2</v>
      </c>
      <c r="H259" s="7">
        <v>1.85234382433993E-2</v>
      </c>
      <c r="I259" s="9">
        <v>0.85792297324788802</v>
      </c>
      <c r="J259">
        <v>295</v>
      </c>
      <c r="K259" t="s">
        <v>297</v>
      </c>
      <c r="L259" s="7">
        <v>1.7775741011588402E-2</v>
      </c>
      <c r="M259" s="7">
        <v>1.5459185592084699E-2</v>
      </c>
      <c r="N259" s="7">
        <v>1.9177918413774201E-2</v>
      </c>
      <c r="O259" s="7">
        <v>1.6020808277982801E-2</v>
      </c>
      <c r="P259" s="7">
        <v>1.19562950019223E-2</v>
      </c>
      <c r="Q259" s="7">
        <v>1.94722277286755E-2</v>
      </c>
      <c r="R259" s="9">
        <v>0.90127372285287399</v>
      </c>
      <c r="S259" s="9"/>
      <c r="T259" s="7">
        <f t="shared" si="24"/>
        <v>1.5562009354442101E-2</v>
      </c>
      <c r="U259" s="7">
        <f t="shared" si="25"/>
        <v>1.4886432268973E-2</v>
      </c>
      <c r="V259" s="7">
        <f t="shared" si="26"/>
        <v>1.9177918413774201E-2</v>
      </c>
      <c r="W259" s="9">
        <f t="shared" si="27"/>
        <v>1.0453820682660928</v>
      </c>
      <c r="X259" s="9">
        <f t="shared" si="28"/>
        <v>0.81145456032730656</v>
      </c>
      <c r="Y259" s="9"/>
      <c r="Z259">
        <f t="shared" si="29"/>
        <v>0</v>
      </c>
    </row>
    <row r="260" spans="1:26">
      <c r="A260">
        <v>658</v>
      </c>
      <c r="B260" t="s">
        <v>298</v>
      </c>
      <c r="C260" s="7">
        <v>1.8762135391563999E-2</v>
      </c>
      <c r="D260" s="7">
        <v>1.3445019051770901E-2</v>
      </c>
      <c r="E260" s="7">
        <v>2.3303462810322001E-2</v>
      </c>
      <c r="F260" s="7">
        <v>1.8616400508462399E-2</v>
      </c>
      <c r="G260" s="7">
        <v>1.1335791978071901E-2</v>
      </c>
      <c r="H260" s="7">
        <v>2.6612030198463699E-2</v>
      </c>
      <c r="I260" s="9">
        <v>1.1212904710806799</v>
      </c>
      <c r="J260">
        <v>658</v>
      </c>
      <c r="K260" t="s">
        <v>298</v>
      </c>
      <c r="L260" s="7">
        <v>1.88212166410637E-2</v>
      </c>
      <c r="M260" s="7">
        <v>1.35087782966901E-2</v>
      </c>
      <c r="N260" s="7">
        <v>2.3318522322729102E-2</v>
      </c>
      <c r="O260" s="7">
        <v>1.869766132846E-2</v>
      </c>
      <c r="P260" s="7">
        <v>1.13366216802567E-2</v>
      </c>
      <c r="Q260" s="7">
        <v>2.6541611182734799E-2</v>
      </c>
      <c r="R260" s="9">
        <v>1.1232585905366801</v>
      </c>
      <c r="S260" s="9"/>
      <c r="T260" s="7">
        <f t="shared" si="24"/>
        <v>1.8657030918461201E-2</v>
      </c>
      <c r="U260" s="7">
        <f t="shared" si="25"/>
        <v>1.3445019051770901E-2</v>
      </c>
      <c r="V260" s="7">
        <f t="shared" si="26"/>
        <v>2.3318522322729102E-2</v>
      </c>
      <c r="W260" s="9">
        <f t="shared" si="27"/>
        <v>1.3876537360505863</v>
      </c>
      <c r="X260" s="9">
        <f t="shared" si="28"/>
        <v>0.80009490568258534</v>
      </c>
      <c r="Y260" s="9"/>
      <c r="Z260">
        <f t="shared" si="29"/>
        <v>0</v>
      </c>
    </row>
    <row r="261" spans="1:26">
      <c r="A261">
        <v>286</v>
      </c>
      <c r="B261" t="s">
        <v>300</v>
      </c>
      <c r="C261" s="7">
        <v>2.42517220873525E-2</v>
      </c>
      <c r="D261" s="7">
        <v>1.65695178839728E-2</v>
      </c>
      <c r="E261" s="7">
        <v>3.11439910864823E-2</v>
      </c>
      <c r="F261" s="7">
        <v>2.5335402436794201E-2</v>
      </c>
      <c r="G261" s="7">
        <v>1.52315194764549E-2</v>
      </c>
      <c r="H261" s="7">
        <v>3.5720510753626797E-2</v>
      </c>
      <c r="I261" s="9">
        <v>1.0447067321727901</v>
      </c>
      <c r="J261">
        <v>286</v>
      </c>
      <c r="K261" t="s">
        <v>300</v>
      </c>
      <c r="L261" s="7">
        <v>2.4129101288855401E-2</v>
      </c>
      <c r="M261" s="7">
        <v>1.6574465595688401E-2</v>
      </c>
      <c r="N261" s="7">
        <v>3.1164117422383099E-2</v>
      </c>
      <c r="O261" s="7">
        <v>2.53150028757167E-2</v>
      </c>
      <c r="P261" s="7">
        <v>1.51110862737701E-2</v>
      </c>
      <c r="Q261" s="7">
        <v>3.60813326360888E-2</v>
      </c>
      <c r="R261" s="9">
        <v>1.0491687854312</v>
      </c>
      <c r="S261" s="9"/>
      <c r="T261" s="7">
        <f t="shared" si="24"/>
        <v>2.5325202656255451E-2</v>
      </c>
      <c r="U261" s="7">
        <f t="shared" si="25"/>
        <v>1.65695178839728E-2</v>
      </c>
      <c r="V261" s="7">
        <f t="shared" si="26"/>
        <v>3.1164117422383099E-2</v>
      </c>
      <c r="W261" s="9">
        <f t="shared" si="27"/>
        <v>1.5284212150041954</v>
      </c>
      <c r="X261" s="9">
        <f t="shared" si="28"/>
        <v>0.81263981626721937</v>
      </c>
      <c r="Y261" s="9"/>
      <c r="Z261">
        <f t="shared" si="29"/>
        <v>0</v>
      </c>
    </row>
    <row r="262" spans="1:26">
      <c r="A262">
        <v>301</v>
      </c>
      <c r="B262" t="s">
        <v>301</v>
      </c>
      <c r="C262" s="7">
        <v>2.4084780894401001E-2</v>
      </c>
      <c r="D262" s="7">
        <v>1.6776696557171299E-2</v>
      </c>
      <c r="E262" s="7">
        <v>3.11439910864823E-2</v>
      </c>
      <c r="F262" s="7">
        <v>2.4855159514454502E-2</v>
      </c>
      <c r="G262" s="7">
        <v>1.60007835320796E-2</v>
      </c>
      <c r="H262" s="7">
        <v>3.3773263901829699E-2</v>
      </c>
      <c r="I262" s="9">
        <v>1.0319853270502399</v>
      </c>
      <c r="J262">
        <v>301</v>
      </c>
      <c r="K262" t="s">
        <v>301</v>
      </c>
      <c r="L262" s="7">
        <v>2.3971682967970202E-2</v>
      </c>
      <c r="M262" s="7">
        <v>1.6781706133109801E-2</v>
      </c>
      <c r="N262" s="7">
        <v>3.1164117422383099E-2</v>
      </c>
      <c r="O262" s="7">
        <v>2.4837674335841501E-2</v>
      </c>
      <c r="P262" s="7">
        <v>1.6157044658926902E-2</v>
      </c>
      <c r="Q262" s="7">
        <v>3.3911475067003503E-2</v>
      </c>
      <c r="R262" s="9">
        <v>1.0361248122090101</v>
      </c>
      <c r="S262" s="9"/>
      <c r="T262" s="7">
        <f t="shared" si="24"/>
        <v>2.4846416925148003E-2</v>
      </c>
      <c r="U262" s="7">
        <f t="shared" si="25"/>
        <v>1.6776696557171299E-2</v>
      </c>
      <c r="V262" s="7">
        <f t="shared" si="26"/>
        <v>3.1164117422383099E-2</v>
      </c>
      <c r="W262" s="9">
        <f t="shared" si="27"/>
        <v>1.4810077085483944</v>
      </c>
      <c r="X262" s="9">
        <f t="shared" si="28"/>
        <v>0.79727645061760954</v>
      </c>
      <c r="Y262" s="9"/>
      <c r="Z262">
        <f t="shared" si="29"/>
        <v>0</v>
      </c>
    </row>
    <row r="263" spans="1:26">
      <c r="A263">
        <v>294</v>
      </c>
      <c r="B263" t="s">
        <v>302</v>
      </c>
      <c r="C263" s="7">
        <v>1.7622164975521701E-3</v>
      </c>
      <c r="D263" s="7">
        <v>1.5482177209537899E-3</v>
      </c>
      <c r="E263" s="7">
        <v>1.9165532976296799E-3</v>
      </c>
      <c r="F263" s="7">
        <v>1.8446132427989001E-3</v>
      </c>
      <c r="G263" s="7">
        <v>1.3732081203979101E-3</v>
      </c>
      <c r="H263" s="7">
        <v>2.52662696162303E-3</v>
      </c>
      <c r="I263" s="9">
        <v>1.04675744743122</v>
      </c>
      <c r="J263">
        <v>294</v>
      </c>
      <c r="K263" t="s">
        <v>302</v>
      </c>
      <c r="L263" s="7">
        <v>1.7768397264312299E-3</v>
      </c>
      <c r="M263" s="7">
        <v>1.5768135513718399E-3</v>
      </c>
      <c r="N263" s="7">
        <v>1.9177918413774201E-3</v>
      </c>
      <c r="O263" s="7">
        <v>1.85395871192006E-3</v>
      </c>
      <c r="P263" s="7">
        <v>1.3884375000593099E-3</v>
      </c>
      <c r="Q263" s="7">
        <v>2.6832270962612102E-3</v>
      </c>
      <c r="R263" s="9">
        <v>1.04340233074579</v>
      </c>
      <c r="S263" s="9"/>
      <c r="T263" s="7">
        <f t="shared" si="24"/>
        <v>1.84928597735948E-3</v>
      </c>
      <c r="U263" s="7">
        <f t="shared" si="25"/>
        <v>1.5482177209537899E-3</v>
      </c>
      <c r="V263" s="7">
        <f t="shared" si="26"/>
        <v>1.9177918413774201E-3</v>
      </c>
      <c r="W263" s="9">
        <f t="shared" si="27"/>
        <v>1.1944611874227966</v>
      </c>
      <c r="X263" s="9">
        <f t="shared" si="28"/>
        <v>0.96427878013667168</v>
      </c>
      <c r="Y263" s="9"/>
      <c r="Z263">
        <f t="shared" si="29"/>
        <v>0</v>
      </c>
    </row>
    <row r="264" spans="1:26">
      <c r="A264">
        <v>654</v>
      </c>
      <c r="B264" t="s">
        <v>303</v>
      </c>
      <c r="C264" s="7">
        <v>1.9344215879536001E-2</v>
      </c>
      <c r="D264" s="7">
        <v>1.4409852038086301E-2</v>
      </c>
      <c r="E264" s="7">
        <v>2.2998639571556199E-2</v>
      </c>
      <c r="F264" s="7">
        <v>1.79756069928757E-2</v>
      </c>
      <c r="G264" s="7">
        <v>1.3198305862942799E-2</v>
      </c>
      <c r="H264" s="7">
        <v>2.2778399218153899E-2</v>
      </c>
      <c r="I264" s="9">
        <v>0.92927286752056804</v>
      </c>
      <c r="J264">
        <v>654</v>
      </c>
      <c r="K264" t="s">
        <v>303</v>
      </c>
      <c r="L264" s="7">
        <v>1.9246170041087401E-2</v>
      </c>
      <c r="M264" s="7">
        <v>1.4414154866584299E-2</v>
      </c>
      <c r="N264" s="7">
        <v>2.3013502096529099E-2</v>
      </c>
      <c r="O264" s="7">
        <v>1.79385685151685E-2</v>
      </c>
      <c r="P264" s="7">
        <v>1.3223798942454301E-2</v>
      </c>
      <c r="Q264" s="7">
        <v>2.2878490549222402E-2</v>
      </c>
      <c r="R264" s="9">
        <v>0.932082506928823</v>
      </c>
      <c r="S264" s="9"/>
      <c r="T264" s="7">
        <f t="shared" si="24"/>
        <v>1.7957087754022098E-2</v>
      </c>
      <c r="U264" s="7">
        <f t="shared" si="25"/>
        <v>1.4409852038086301E-2</v>
      </c>
      <c r="V264" s="7">
        <f t="shared" si="26"/>
        <v>2.3013502096529099E-2</v>
      </c>
      <c r="W264" s="9">
        <f t="shared" si="27"/>
        <v>1.2461673934305635</v>
      </c>
      <c r="X264" s="9">
        <f t="shared" si="28"/>
        <v>0.78028488140144436</v>
      </c>
      <c r="Y264" s="9"/>
      <c r="Z264">
        <f t="shared" si="29"/>
        <v>0</v>
      </c>
    </row>
    <row r="265" spans="1:26">
      <c r="A265">
        <v>653</v>
      </c>
      <c r="B265" t="s">
        <v>305</v>
      </c>
      <c r="C265" s="7">
        <v>1.6546008762441701E-2</v>
      </c>
      <c r="D265" s="7">
        <v>6.7379367714895102E-3</v>
      </c>
      <c r="E265" s="7">
        <v>2.2998639571556199E-2</v>
      </c>
      <c r="F265" s="7">
        <v>1.6928065303699301E-2</v>
      </c>
      <c r="G265" s="7">
        <v>7.1618434873435303E-3</v>
      </c>
      <c r="H265" s="7">
        <v>2.44222284809665E-2</v>
      </c>
      <c r="I265" s="9">
        <v>1.0230919811689601</v>
      </c>
      <c r="J265">
        <v>653</v>
      </c>
      <c r="K265" t="s">
        <v>305</v>
      </c>
      <c r="L265" s="7">
        <v>1.6633769608354099E-2</v>
      </c>
      <c r="M265" s="7">
        <v>6.8121564079446804E-3</v>
      </c>
      <c r="N265" s="7">
        <v>2.3013502096529099E-2</v>
      </c>
      <c r="O265" s="7">
        <v>1.6985717714317301E-2</v>
      </c>
      <c r="P265" s="7">
        <v>7.2216245836448202E-3</v>
      </c>
      <c r="Q265" s="7">
        <v>2.4370204396622502E-2</v>
      </c>
      <c r="R265" s="9">
        <v>1.02116084175559</v>
      </c>
      <c r="S265" s="9"/>
      <c r="T265" s="7">
        <f t="shared" si="24"/>
        <v>1.6956891509008302E-2</v>
      </c>
      <c r="U265" s="7">
        <f t="shared" si="25"/>
        <v>6.7379367714895102E-3</v>
      </c>
      <c r="V265" s="7">
        <f t="shared" si="26"/>
        <v>2.3013502096529099E-2</v>
      </c>
      <c r="W265" s="9">
        <f t="shared" si="27"/>
        <v>2.516629657428465</v>
      </c>
      <c r="X265" s="9">
        <f t="shared" si="28"/>
        <v>0.73682360198301777</v>
      </c>
      <c r="Y265" s="9"/>
      <c r="Z265">
        <f t="shared" si="29"/>
        <v>0</v>
      </c>
    </row>
    <row r="266" spans="1:26">
      <c r="A266">
        <v>32</v>
      </c>
      <c r="B266" t="s">
        <v>307</v>
      </c>
      <c r="C266" s="7">
        <v>2.8025768812522899E-2</v>
      </c>
      <c r="D266" s="7">
        <v>2.5101288349115E-2</v>
      </c>
      <c r="E266" s="7">
        <v>3.3539682708519397E-2</v>
      </c>
      <c r="F266" s="7">
        <v>3.0543357109466301E-2</v>
      </c>
      <c r="G266" s="7">
        <v>2.3193611391728101E-2</v>
      </c>
      <c r="H266" s="7">
        <v>4.3202412520349003E-2</v>
      </c>
      <c r="I266" s="9">
        <v>1.08983119477594</v>
      </c>
      <c r="J266">
        <v>32</v>
      </c>
      <c r="K266" t="s">
        <v>307</v>
      </c>
      <c r="L266" s="7">
        <v>2.79608104553308E-2</v>
      </c>
      <c r="M266" s="7">
        <v>2.48302823606831E-2</v>
      </c>
      <c r="N266" s="7">
        <v>3.3561357224104901E-2</v>
      </c>
      <c r="O266" s="7">
        <v>3.05311810009481E-2</v>
      </c>
      <c r="P266" s="7">
        <v>2.3156511959393701E-2</v>
      </c>
      <c r="Q266" s="7">
        <v>4.3258217498150002E-2</v>
      </c>
      <c r="R266" s="9">
        <v>1.0919276123888999</v>
      </c>
      <c r="S266" s="9"/>
      <c r="T266" s="7">
        <f t="shared" si="24"/>
        <v>3.0537269055207199E-2</v>
      </c>
      <c r="U266" s="7">
        <f t="shared" si="25"/>
        <v>2.48302823606831E-2</v>
      </c>
      <c r="V266" s="7">
        <f t="shared" si="26"/>
        <v>3.3561357224104901E-2</v>
      </c>
      <c r="W266" s="9">
        <f t="shared" si="27"/>
        <v>1.2298397823925147</v>
      </c>
      <c r="X266" s="9">
        <f t="shared" si="28"/>
        <v>0.90989374628968522</v>
      </c>
      <c r="Y266" s="9"/>
      <c r="Z266">
        <f t="shared" si="29"/>
        <v>0</v>
      </c>
    </row>
    <row r="267" spans="1:26">
      <c r="A267">
        <v>655</v>
      </c>
      <c r="B267" t="s">
        <v>308</v>
      </c>
      <c r="C267" s="7">
        <v>1.44814032162747E-2</v>
      </c>
      <c r="D267" s="7">
        <v>1.02688315415958E-2</v>
      </c>
      <c r="E267" s="7">
        <v>1.78815462230602E-2</v>
      </c>
      <c r="F267" s="7">
        <v>1.5007603760239199E-2</v>
      </c>
      <c r="G267" s="7">
        <v>1.0491483899012799E-2</v>
      </c>
      <c r="H267" s="7">
        <v>1.91106134051231E-2</v>
      </c>
      <c r="I267" s="9">
        <v>1.03633661851778</v>
      </c>
      <c r="J267">
        <v>655</v>
      </c>
      <c r="K267" t="s">
        <v>308</v>
      </c>
      <c r="L267" s="7">
        <v>1.4764039338027E-2</v>
      </c>
      <c r="M267" s="7">
        <v>1.10155358771005E-2</v>
      </c>
      <c r="N267" s="7">
        <v>1.8037940929822499E-2</v>
      </c>
      <c r="O267" s="7">
        <v>1.5285526863403899E-2</v>
      </c>
      <c r="P267" s="7">
        <v>1.11351072973589E-2</v>
      </c>
      <c r="Q267" s="7">
        <v>1.91833554682449E-2</v>
      </c>
      <c r="R267" s="9">
        <v>1.0353177466527099</v>
      </c>
      <c r="S267" s="9"/>
      <c r="T267" s="7">
        <f t="shared" si="24"/>
        <v>1.5146565311821548E-2</v>
      </c>
      <c r="U267" s="7">
        <f t="shared" si="25"/>
        <v>1.02688315415958E-2</v>
      </c>
      <c r="V267" s="7">
        <f t="shared" si="26"/>
        <v>1.8037940929822499E-2</v>
      </c>
      <c r="W267" s="9">
        <f t="shared" si="27"/>
        <v>1.4750037772523179</v>
      </c>
      <c r="X267" s="9">
        <f t="shared" si="28"/>
        <v>0.83970589385728722</v>
      </c>
      <c r="Y267" s="9"/>
      <c r="Z267">
        <f t="shared" si="29"/>
        <v>0</v>
      </c>
    </row>
    <row r="268" spans="1:26">
      <c r="A268">
        <v>282</v>
      </c>
      <c r="B268" t="s">
        <v>310</v>
      </c>
      <c r="C268" s="7">
        <v>1.42304020039091E-2</v>
      </c>
      <c r="D268" s="7">
        <v>7.57811831835276E-3</v>
      </c>
      <c r="E268" s="7">
        <v>2.1358994469977199E-2</v>
      </c>
      <c r="F268" s="7">
        <v>1.6949847185026599E-2</v>
      </c>
      <c r="G268" s="7">
        <v>9.2322122839304903E-3</v>
      </c>
      <c r="H268" s="7">
        <v>2.4195709230474899E-2</v>
      </c>
      <c r="I268" s="9">
        <v>1.17787464690961</v>
      </c>
      <c r="J268">
        <v>282</v>
      </c>
      <c r="K268" t="s">
        <v>310</v>
      </c>
      <c r="L268" s="7">
        <v>1.4198920088270801E-2</v>
      </c>
      <c r="M268" s="7">
        <v>7.5034575892867304E-3</v>
      </c>
      <c r="N268" s="7">
        <v>2.1335587042819501E-2</v>
      </c>
      <c r="O268" s="7">
        <v>1.7019450488238899E-2</v>
      </c>
      <c r="P268" s="7">
        <v>9.4658660521412807E-3</v>
      </c>
      <c r="Q268" s="7">
        <v>2.4585390000827798E-2</v>
      </c>
      <c r="R268" s="9">
        <v>1.18561070701664</v>
      </c>
      <c r="S268" s="9"/>
      <c r="T268" s="7">
        <f t="shared" si="24"/>
        <v>1.6984648836632747E-2</v>
      </c>
      <c r="U268" s="7">
        <f t="shared" si="25"/>
        <v>7.5034575892867304E-3</v>
      </c>
      <c r="V268" s="7">
        <f t="shared" si="26"/>
        <v>2.1358994469977199E-2</v>
      </c>
      <c r="W268" s="9">
        <f t="shared" si="27"/>
        <v>2.2635763092581547</v>
      </c>
      <c r="X268" s="9">
        <f t="shared" si="28"/>
        <v>0.7951988966759107</v>
      </c>
      <c r="Y268" s="9"/>
      <c r="Z268">
        <f t="shared" si="29"/>
        <v>0</v>
      </c>
    </row>
    <row r="269" spans="1:26">
      <c r="A269">
        <v>283</v>
      </c>
      <c r="B269" t="s">
        <v>311</v>
      </c>
      <c r="C269" s="7">
        <v>1.03637213348261E-2</v>
      </c>
      <c r="D269" s="7">
        <v>8.5901946903809492E-3</v>
      </c>
      <c r="E269" s="7">
        <v>1.24642903332799E-2</v>
      </c>
      <c r="F269" s="7">
        <v>1.22562423019172E-2</v>
      </c>
      <c r="G269" s="7">
        <v>9.1925561170795901E-3</v>
      </c>
      <c r="H269" s="7">
        <v>1.51617376604721E-2</v>
      </c>
      <c r="I269" s="9">
        <v>1.18279025491059</v>
      </c>
      <c r="J269">
        <v>283</v>
      </c>
      <c r="K269" t="s">
        <v>311</v>
      </c>
      <c r="L269" s="7">
        <v>1.05123321061173E-2</v>
      </c>
      <c r="M269" s="7">
        <v>8.5309435597510693E-3</v>
      </c>
      <c r="N269" s="7">
        <v>1.24719914125173E-2</v>
      </c>
      <c r="O269" s="7">
        <v>1.23070412751467E-2</v>
      </c>
      <c r="P269" s="7">
        <v>9.3686907847489592E-3</v>
      </c>
      <c r="Q269" s="7">
        <v>1.5201847319197199E-2</v>
      </c>
      <c r="R269" s="9">
        <v>1.17091188269169</v>
      </c>
      <c r="S269" s="9"/>
      <c r="T269" s="7">
        <f t="shared" si="24"/>
        <v>1.2281641788531951E-2</v>
      </c>
      <c r="U269" s="7">
        <f t="shared" si="25"/>
        <v>8.5309435597510693E-3</v>
      </c>
      <c r="V269" s="7">
        <f t="shared" si="26"/>
        <v>1.24719914125173E-2</v>
      </c>
      <c r="W269" s="9">
        <f t="shared" si="27"/>
        <v>1.4396580756291308</v>
      </c>
      <c r="X269" s="9">
        <f t="shared" si="28"/>
        <v>0.98473783234052681</v>
      </c>
      <c r="Y269" s="9"/>
      <c r="Z269">
        <f t="shared" si="29"/>
        <v>0</v>
      </c>
    </row>
    <row r="270" spans="1:26">
      <c r="A270">
        <v>284</v>
      </c>
      <c r="B270" t="s">
        <v>312</v>
      </c>
      <c r="C270" s="7">
        <v>9.4640078587218592E-3</v>
      </c>
      <c r="D270" s="7">
        <v>7.4441157255107698E-3</v>
      </c>
      <c r="E270" s="7">
        <v>1.78896264843432E-2</v>
      </c>
      <c r="F270" s="7">
        <v>1.08888072301161E-2</v>
      </c>
      <c r="G270" s="7">
        <v>8.1231864555843004E-3</v>
      </c>
      <c r="H270" s="7">
        <v>1.66888594607848E-2</v>
      </c>
      <c r="I270" s="9">
        <v>1.15006010039576</v>
      </c>
      <c r="J270">
        <v>284</v>
      </c>
      <c r="K270" t="s">
        <v>312</v>
      </c>
      <c r="L270" s="7">
        <v>9.3709103646456206E-3</v>
      </c>
      <c r="M270" s="7">
        <v>7.27019968557266E-3</v>
      </c>
      <c r="N270" s="7">
        <v>1.7897881633176699E-2</v>
      </c>
      <c r="O270" s="7">
        <v>1.0848478303090801E-2</v>
      </c>
      <c r="P270" s="7">
        <v>7.9448287868948801E-3</v>
      </c>
      <c r="Q270" s="7">
        <v>1.6726218434121101E-2</v>
      </c>
      <c r="R270" s="9">
        <v>1.1572721111687501</v>
      </c>
      <c r="S270" s="9"/>
      <c r="T270" s="7">
        <f t="shared" si="24"/>
        <v>1.086864276660345E-2</v>
      </c>
      <c r="U270" s="7">
        <f t="shared" si="25"/>
        <v>7.27019968557266E-3</v>
      </c>
      <c r="V270" s="7">
        <f t="shared" si="26"/>
        <v>1.7897881633176699E-2</v>
      </c>
      <c r="W270" s="9">
        <f t="shared" si="27"/>
        <v>1.4949579429257929</v>
      </c>
      <c r="X270" s="9">
        <f t="shared" si="28"/>
        <v>0.60725861246375734</v>
      </c>
      <c r="Y270" s="9"/>
      <c r="Z270">
        <f t="shared" si="29"/>
        <v>0</v>
      </c>
    </row>
    <row r="271" spans="1:26">
      <c r="A271">
        <v>657</v>
      </c>
      <c r="B271" t="s">
        <v>313</v>
      </c>
      <c r="C271" s="7">
        <v>1.5853061674885201E-2</v>
      </c>
      <c r="D271" s="7">
        <v>1.2517288525994701E-2</v>
      </c>
      <c r="E271" s="7">
        <v>1.9390779291032102E-2</v>
      </c>
      <c r="F271" s="7">
        <v>1.8107806501891598E-2</v>
      </c>
      <c r="G271" s="7">
        <v>1.2724391107572701E-2</v>
      </c>
      <c r="H271" s="7">
        <v>2.2385636505219301E-2</v>
      </c>
      <c r="I271" s="9">
        <v>1.1422269901914299</v>
      </c>
      <c r="J271">
        <v>657</v>
      </c>
      <c r="K271" t="s">
        <v>313</v>
      </c>
      <c r="L271" s="7">
        <v>1.70690824833401E-2</v>
      </c>
      <c r="M271" s="7">
        <v>1.2521026228897199E-2</v>
      </c>
      <c r="N271" s="7">
        <v>1.9615185367247399E-2</v>
      </c>
      <c r="O271" s="7">
        <v>1.9072967547914099E-2</v>
      </c>
      <c r="P271" s="7">
        <v>1.3010300111127001E-2</v>
      </c>
      <c r="Q271" s="7">
        <v>2.3107332634477201E-2</v>
      </c>
      <c r="R271" s="9">
        <v>1.11739871786108</v>
      </c>
      <c r="S271" s="9"/>
      <c r="T271" s="7">
        <f t="shared" si="24"/>
        <v>1.859038702490285E-2</v>
      </c>
      <c r="U271" s="7">
        <f t="shared" si="25"/>
        <v>1.2517288525994701E-2</v>
      </c>
      <c r="V271" s="7">
        <f t="shared" si="26"/>
        <v>1.9615185367247399E-2</v>
      </c>
      <c r="W271" s="9">
        <f t="shared" si="27"/>
        <v>1.4851768405191046</v>
      </c>
      <c r="X271" s="9">
        <f t="shared" si="28"/>
        <v>0.94775484793247411</v>
      </c>
      <c r="Y271" s="9"/>
      <c r="Z271">
        <f t="shared" si="29"/>
        <v>0</v>
      </c>
    </row>
    <row r="272" spans="1:26">
      <c r="A272">
        <v>80</v>
      </c>
      <c r="B272" t="s">
        <v>315</v>
      </c>
      <c r="C272" s="7">
        <v>5.5046727249572196E-3</v>
      </c>
      <c r="D272" s="7">
        <v>4.1716771760623899E-3</v>
      </c>
      <c r="E272" s="7">
        <v>6.7391485904323596E-3</v>
      </c>
      <c r="F272" s="7">
        <v>2.9005587731320099E-3</v>
      </c>
      <c r="G272" s="7">
        <v>1.9074082510488701E-4</v>
      </c>
      <c r="H272" s="7">
        <v>5.7545868657987598E-3</v>
      </c>
      <c r="I272" s="9">
        <v>0.52693970787190203</v>
      </c>
      <c r="J272">
        <v>80</v>
      </c>
      <c r="K272" t="s">
        <v>315</v>
      </c>
      <c r="L272" s="7">
        <v>5.8706069452553501E-3</v>
      </c>
      <c r="M272" s="7">
        <v>5.3831340061513602E-3</v>
      </c>
      <c r="N272" s="7">
        <v>6.6807781043685503E-3</v>
      </c>
      <c r="O272" s="7">
        <v>2.87994501420692E-3</v>
      </c>
      <c r="P272" s="7">
        <v>1.3670661638301001E-4</v>
      </c>
      <c r="Q272" s="7">
        <v>5.7361147551410899E-3</v>
      </c>
      <c r="R272" s="9">
        <v>0.49057119410840999</v>
      </c>
      <c r="S272" s="9"/>
      <c r="T272" s="7">
        <f t="shared" si="24"/>
        <v>2.8902518936694648E-3</v>
      </c>
      <c r="U272" s="7">
        <f t="shared" si="25"/>
        <v>4.1716771760623899E-3</v>
      </c>
      <c r="V272" s="7">
        <f t="shared" si="26"/>
        <v>6.7391485904323596E-3</v>
      </c>
      <c r="W272" s="9">
        <f t="shared" si="27"/>
        <v>0.6928273142164727</v>
      </c>
      <c r="X272" s="9">
        <f t="shared" si="28"/>
        <v>0.42887493203114496</v>
      </c>
      <c r="Y272" s="9"/>
      <c r="Z272">
        <f t="shared" si="29"/>
        <v>0</v>
      </c>
    </row>
    <row r="273" spans="1:26">
      <c r="A273">
        <v>178</v>
      </c>
      <c r="B273" t="s">
        <v>316</v>
      </c>
      <c r="C273" s="7">
        <v>1.9476800820887299E-3</v>
      </c>
      <c r="D273" s="7">
        <v>3.23852768723127E-4</v>
      </c>
      <c r="E273" s="7">
        <v>3.57592716029103E-3</v>
      </c>
      <c r="F273" s="7">
        <v>1.8108920391632099E-3</v>
      </c>
      <c r="G273" s="7">
        <v>3.11460239436139E-4</v>
      </c>
      <c r="H273" s="7">
        <v>3.4520076233224401E-3</v>
      </c>
      <c r="I273" s="9">
        <v>0.92970602144921899</v>
      </c>
      <c r="J273">
        <v>178</v>
      </c>
      <c r="K273" t="s">
        <v>316</v>
      </c>
      <c r="L273" s="7">
        <v>1.83434840505909E-3</v>
      </c>
      <c r="M273" s="7">
        <v>3.81552749929794E-4</v>
      </c>
      <c r="N273" s="7">
        <v>3.1522071206984302E-3</v>
      </c>
      <c r="O273" s="7">
        <v>1.7079809170645001E-3</v>
      </c>
      <c r="P273" s="7">
        <v>3.6675017214051999E-4</v>
      </c>
      <c r="Q273" s="7">
        <v>3.03905393553109E-3</v>
      </c>
      <c r="R273" s="9">
        <v>0.931038719339082</v>
      </c>
      <c r="S273" s="9"/>
      <c r="T273" s="7">
        <f t="shared" si="24"/>
        <v>1.759436478113855E-3</v>
      </c>
      <c r="U273" s="7">
        <f t="shared" si="25"/>
        <v>3.23852768723127E-4</v>
      </c>
      <c r="V273" s="7">
        <f t="shared" si="26"/>
        <v>3.57592716029103E-3</v>
      </c>
      <c r="W273" s="9">
        <f t="shared" si="27"/>
        <v>5.4328282727082637</v>
      </c>
      <c r="X273" s="9">
        <f t="shared" si="28"/>
        <v>0.49202245997948729</v>
      </c>
      <c r="Y273" s="9"/>
      <c r="Z273">
        <f t="shared" si="29"/>
        <v>0</v>
      </c>
    </row>
    <row r="274" spans="1:26">
      <c r="A274">
        <v>774</v>
      </c>
      <c r="B274" t="s">
        <v>317</v>
      </c>
      <c r="C274" s="7">
        <v>1.67011835261546E-3</v>
      </c>
      <c r="D274" s="7">
        <v>1.2405360224144199E-3</v>
      </c>
      <c r="E274" s="7">
        <v>2.3169593225777201E-3</v>
      </c>
      <c r="F274" s="7">
        <v>1.59372563683652E-3</v>
      </c>
      <c r="G274" s="7">
        <v>1.1503362958657901E-3</v>
      </c>
      <c r="H274" s="7">
        <v>2.2963497273201698E-3</v>
      </c>
      <c r="I274" s="9">
        <v>0.95425991176352398</v>
      </c>
      <c r="J274">
        <v>774</v>
      </c>
      <c r="K274" t="s">
        <v>317</v>
      </c>
      <c r="L274" s="7"/>
      <c r="M274" s="7"/>
      <c r="N274" s="7"/>
      <c r="O274" s="7"/>
      <c r="P274" s="7"/>
      <c r="Q274" s="7"/>
      <c r="R274" s="9"/>
      <c r="S274" s="9"/>
      <c r="T274" s="7">
        <f t="shared" si="24"/>
        <v>1.59372563683652E-3</v>
      </c>
      <c r="U274" s="7">
        <f t="shared" si="25"/>
        <v>1.2405360224144199E-3</v>
      </c>
      <c r="V274" s="7">
        <f t="shared" si="26"/>
        <v>2.3169593225777201E-3</v>
      </c>
      <c r="W274" s="9">
        <f t="shared" si="27"/>
        <v>1.2847072620549116</v>
      </c>
      <c r="X274" s="9">
        <f t="shared" si="28"/>
        <v>0.68785222999229412</v>
      </c>
      <c r="Y274" s="9"/>
      <c r="Z274">
        <f t="shared" si="29"/>
        <v>0</v>
      </c>
    </row>
    <row r="275" spans="1:26">
      <c r="A275">
        <v>179</v>
      </c>
      <c r="B275" t="s">
        <v>431</v>
      </c>
      <c r="C275" s="7"/>
      <c r="D275" s="7"/>
      <c r="E275" s="7"/>
      <c r="F275" s="7"/>
      <c r="G275" s="7"/>
      <c r="H275" s="7"/>
      <c r="I275" s="9"/>
      <c r="J275">
        <v>179</v>
      </c>
      <c r="K275" t="s">
        <v>431</v>
      </c>
      <c r="L275" s="7">
        <v>1.7869333255372999E-3</v>
      </c>
      <c r="M275" s="7">
        <v>1.36820500637786E-3</v>
      </c>
      <c r="N275" s="7">
        <v>2.2315619025262698E-3</v>
      </c>
      <c r="O275" s="7">
        <v>1.69120786922236E-3</v>
      </c>
      <c r="P275" s="7">
        <v>1.23930865460422E-3</v>
      </c>
      <c r="Q275" s="7">
        <v>2.20963189856681E-3</v>
      </c>
      <c r="R275" s="9">
        <v>0.94642011307378704</v>
      </c>
      <c r="S275" s="9"/>
      <c r="T275" s="7">
        <f t="shared" si="24"/>
        <v>1.69120786922236E-3</v>
      </c>
      <c r="U275" s="7">
        <f t="shared" si="25"/>
        <v>1.36820500637786E-3</v>
      </c>
      <c r="V275" s="7">
        <f t="shared" si="26"/>
        <v>2.2315619025262698E-3</v>
      </c>
      <c r="W275" s="9">
        <f t="shared" si="27"/>
        <v>1.2360778255735279</v>
      </c>
      <c r="X275" s="9">
        <f t="shared" si="28"/>
        <v>0.7578583714428021</v>
      </c>
      <c r="Y275" s="9"/>
      <c r="Z275">
        <f t="shared" si="29"/>
        <v>0</v>
      </c>
    </row>
    <row r="276" spans="1:26">
      <c r="A276">
        <v>177</v>
      </c>
      <c r="B276" t="s">
        <v>318</v>
      </c>
      <c r="C276" s="7">
        <v>2.1959034080199502E-3</v>
      </c>
      <c r="D276" s="7">
        <v>1.2762958645684301E-3</v>
      </c>
      <c r="E276" s="7">
        <v>2.7851392276264102E-3</v>
      </c>
      <c r="F276" s="7">
        <v>2.07593737862749E-3</v>
      </c>
      <c r="G276" s="7">
        <v>1.2062150573898399E-3</v>
      </c>
      <c r="H276" s="7">
        <v>2.67703702917527E-3</v>
      </c>
      <c r="I276" s="9">
        <v>0.94522505952794</v>
      </c>
      <c r="J276">
        <v>177</v>
      </c>
      <c r="K276" t="s">
        <v>318</v>
      </c>
      <c r="L276" s="7">
        <v>2.1578159690615701E-3</v>
      </c>
      <c r="M276" s="7">
        <v>1.2772472047568001E-3</v>
      </c>
      <c r="N276" s="7">
        <v>2.8051835375681399E-3</v>
      </c>
      <c r="O276" s="7">
        <v>2.0420904782177201E-3</v>
      </c>
      <c r="P276" s="7">
        <v>1.20140498414594E-3</v>
      </c>
      <c r="Q276" s="7">
        <v>2.7002039776759198E-3</v>
      </c>
      <c r="R276" s="9">
        <v>0.94632841955158997</v>
      </c>
      <c r="S276" s="9"/>
      <c r="T276" s="7">
        <f t="shared" si="24"/>
        <v>2.059013928422605E-3</v>
      </c>
      <c r="U276" s="7">
        <f t="shared" si="25"/>
        <v>1.2762958645684301E-3</v>
      </c>
      <c r="V276" s="7">
        <f t="shared" si="26"/>
        <v>2.8051835375681399E-3</v>
      </c>
      <c r="W276" s="9">
        <f t="shared" si="27"/>
        <v>1.6132732116301616</v>
      </c>
      <c r="X276" s="9">
        <f t="shared" si="28"/>
        <v>0.73400328386626645</v>
      </c>
      <c r="Y276" s="9"/>
      <c r="Z276">
        <f t="shared" si="29"/>
        <v>0</v>
      </c>
    </row>
    <row r="277" spans="1:26">
      <c r="A277">
        <v>247</v>
      </c>
      <c r="B277" t="s">
        <v>319</v>
      </c>
      <c r="C277" s="7">
        <v>6.8275415148494301E-4</v>
      </c>
      <c r="D277" s="7">
        <v>3.5545643657861401E-4</v>
      </c>
      <c r="E277" s="7">
        <v>2.0116782485449401E-3</v>
      </c>
      <c r="F277" s="7">
        <v>6.1319618102425699E-4</v>
      </c>
      <c r="G277" s="7">
        <v>3.27457022099873E-4</v>
      </c>
      <c r="H277" s="7">
        <v>1.99612597565447E-3</v>
      </c>
      <c r="I277" s="9">
        <v>0.93025664947642495</v>
      </c>
      <c r="J277">
        <v>247</v>
      </c>
      <c r="K277" t="s">
        <v>319</v>
      </c>
      <c r="L277" s="7">
        <v>5.7263519864178395E-4</v>
      </c>
      <c r="M277" s="7">
        <v>3.5573330165824499E-4</v>
      </c>
      <c r="N277" s="7">
        <v>1.8108818976868501E-3</v>
      </c>
      <c r="O277" s="7">
        <v>5.0186070525230797E-4</v>
      </c>
      <c r="P277" s="7">
        <v>3.2447728885373498E-4</v>
      </c>
      <c r="Q277" s="7">
        <v>1.7381214005771899E-3</v>
      </c>
      <c r="R277" s="9">
        <v>0.91928857855186497</v>
      </c>
      <c r="S277" s="9"/>
      <c r="T277" s="7">
        <f t="shared" si="24"/>
        <v>5.5752844313828242E-4</v>
      </c>
      <c r="U277" s="7">
        <f t="shared" si="25"/>
        <v>3.5545643657861401E-4</v>
      </c>
      <c r="V277" s="7">
        <f t="shared" si="26"/>
        <v>2.0116782485449401E-3</v>
      </c>
      <c r="W277" s="9">
        <f t="shared" si="27"/>
        <v>1.5684859964970066</v>
      </c>
      <c r="X277" s="9">
        <f t="shared" si="28"/>
        <v>0.27714593203040616</v>
      </c>
      <c r="Y277" s="9"/>
      <c r="Z277">
        <f t="shared" si="29"/>
        <v>0</v>
      </c>
    </row>
    <row r="278" spans="1:26">
      <c r="A278">
        <v>248</v>
      </c>
      <c r="B278" t="s">
        <v>320</v>
      </c>
      <c r="C278" s="7">
        <v>6.0971471368508599E-4</v>
      </c>
      <c r="D278" s="7">
        <v>3.52885623119657E-6</v>
      </c>
      <c r="E278" s="7">
        <v>1.9673704942536701E-3</v>
      </c>
      <c r="F278" s="7">
        <v>5.0744991034280102E-4</v>
      </c>
      <c r="G278" s="7">
        <v>6.6408066154087196E-6</v>
      </c>
      <c r="H278" s="7">
        <v>1.8888474213366001E-3</v>
      </c>
      <c r="I278" s="9">
        <v>0.83227561712031695</v>
      </c>
      <c r="J278">
        <v>248</v>
      </c>
      <c r="K278" t="s">
        <v>320</v>
      </c>
      <c r="L278" s="7">
        <v>5.9961672513243898E-4</v>
      </c>
      <c r="M278" s="7">
        <v>3.53155154213899E-6</v>
      </c>
      <c r="N278" s="7">
        <v>1.93696832375659E-3</v>
      </c>
      <c r="O278" s="7">
        <v>4.9901027143129295E-4</v>
      </c>
      <c r="P278" s="7">
        <v>6.7626767913806996E-6</v>
      </c>
      <c r="Q278" s="7">
        <v>1.8676610539615801E-3</v>
      </c>
      <c r="R278" s="9">
        <v>0.83219564372750698</v>
      </c>
      <c r="S278" s="9"/>
      <c r="T278" s="7">
        <f t="shared" si="24"/>
        <v>5.0323009088704693E-4</v>
      </c>
      <c r="U278" s="7">
        <f t="shared" si="25"/>
        <v>3.52885623119657E-6</v>
      </c>
      <c r="V278" s="7">
        <f t="shared" si="26"/>
        <v>1.9673704942536701E-3</v>
      </c>
      <c r="W278" s="9">
        <f t="shared" si="27"/>
        <v>142.6043051678563</v>
      </c>
      <c r="X278" s="9">
        <f t="shared" si="28"/>
        <v>0.25578816616234212</v>
      </c>
      <c r="Y278" s="9"/>
      <c r="Z278">
        <f t="shared" si="29"/>
        <v>0</v>
      </c>
    </row>
    <row r="279" spans="1:26">
      <c r="A279">
        <v>194</v>
      </c>
      <c r="B279" t="s">
        <v>321</v>
      </c>
      <c r="C279" s="7">
        <v>1.49570025601894E-3</v>
      </c>
      <c r="D279" s="7">
        <v>6.3960921822817595E-4</v>
      </c>
      <c r="E279" s="7">
        <v>2.1282096680009699E-3</v>
      </c>
      <c r="F279" s="7">
        <v>1.20839374539927E-3</v>
      </c>
      <c r="G279" s="7">
        <v>4.6198839007964099E-4</v>
      </c>
      <c r="H279" s="7">
        <v>2.0530427541234002E-3</v>
      </c>
      <c r="I279" s="9">
        <v>0.807806635686804</v>
      </c>
      <c r="J279">
        <v>194</v>
      </c>
      <c r="K279" t="s">
        <v>321</v>
      </c>
      <c r="L279" s="7">
        <v>1.4443337344299499E-3</v>
      </c>
      <c r="M279" s="7">
        <v>5.8312778762855397E-4</v>
      </c>
      <c r="N279" s="7">
        <v>2.0106520907148201E-3</v>
      </c>
      <c r="O279" s="7">
        <v>1.15158229333763E-3</v>
      </c>
      <c r="P279" s="7">
        <v>4.3959501744685899E-4</v>
      </c>
      <c r="Q279" s="7">
        <v>1.91937689670106E-3</v>
      </c>
      <c r="R279" s="9">
        <v>0.79721729686645204</v>
      </c>
      <c r="S279" s="9"/>
      <c r="T279" s="7">
        <f t="shared" si="24"/>
        <v>1.1799880193684499E-3</v>
      </c>
      <c r="U279" s="7">
        <f t="shared" si="25"/>
        <v>5.8312778762855397E-4</v>
      </c>
      <c r="V279" s="7">
        <f t="shared" si="26"/>
        <v>2.1282096680009699E-3</v>
      </c>
      <c r="W279" s="9">
        <f t="shared" si="27"/>
        <v>2.0235496308059484</v>
      </c>
      <c r="X279" s="9">
        <f t="shared" si="28"/>
        <v>0.55445101914080397</v>
      </c>
      <c r="Y279" s="9"/>
      <c r="Z279">
        <f t="shared" si="29"/>
        <v>0</v>
      </c>
    </row>
    <row r="280" spans="1:26">
      <c r="A280">
        <v>660</v>
      </c>
      <c r="B280" t="s">
        <v>322</v>
      </c>
      <c r="C280" s="7">
        <v>4.7560254593122797E-3</v>
      </c>
      <c r="D280" s="7">
        <v>1.86200970542393E-3</v>
      </c>
      <c r="E280" s="7">
        <v>6.7079365417038904E-3</v>
      </c>
      <c r="F280" s="7">
        <v>4.6580072847922996E-3</v>
      </c>
      <c r="G280" s="7">
        <v>1.81934512372306E-3</v>
      </c>
      <c r="H280" s="7">
        <v>7.0549619887691701E-3</v>
      </c>
      <c r="I280" s="9">
        <v>0.97913663241367899</v>
      </c>
      <c r="J280">
        <v>660</v>
      </c>
      <c r="K280" t="s">
        <v>322</v>
      </c>
      <c r="L280" s="7">
        <v>4.6094387798733096E-3</v>
      </c>
      <c r="M280" s="7">
        <v>1.8625657075537799E-3</v>
      </c>
      <c r="N280" s="7">
        <v>6.7122714448209896E-3</v>
      </c>
      <c r="O280" s="7">
        <v>4.5204112246055904E-3</v>
      </c>
      <c r="P280" s="7">
        <v>1.8213745339323601E-3</v>
      </c>
      <c r="Q280" s="7">
        <v>7.0537012584204802E-3</v>
      </c>
      <c r="R280" s="9">
        <v>0.98045247726476403</v>
      </c>
      <c r="S280" s="9"/>
      <c r="T280" s="7">
        <f t="shared" si="24"/>
        <v>4.5892092546989446E-3</v>
      </c>
      <c r="U280" s="7">
        <f t="shared" si="25"/>
        <v>1.86200970542393E-3</v>
      </c>
      <c r="V280" s="7">
        <f t="shared" si="26"/>
        <v>6.7122714448209896E-3</v>
      </c>
      <c r="W280" s="9">
        <f t="shared" si="27"/>
        <v>2.4646537777600379</v>
      </c>
      <c r="X280" s="9">
        <f t="shared" si="28"/>
        <v>0.68370436035328352</v>
      </c>
      <c r="Y280" s="9"/>
      <c r="Z280">
        <f t="shared" si="29"/>
        <v>0</v>
      </c>
    </row>
    <row r="281" spans="1:26">
      <c r="A281">
        <v>661</v>
      </c>
      <c r="B281" t="s">
        <v>324</v>
      </c>
      <c r="C281" s="7">
        <v>1.9395669036281901E-3</v>
      </c>
      <c r="D281" s="7">
        <v>1.0421855792996401E-3</v>
      </c>
      <c r="E281" s="7">
        <v>2.8748299464445202E-3</v>
      </c>
      <c r="F281" s="7">
        <v>1.9864100962832501E-3</v>
      </c>
      <c r="G281" s="7">
        <v>1.0538114258323301E-3</v>
      </c>
      <c r="H281" s="7">
        <v>3.18832803876848E-3</v>
      </c>
      <c r="I281" s="9">
        <v>1.0244761423633399</v>
      </c>
      <c r="J281">
        <v>661</v>
      </c>
      <c r="K281" t="s">
        <v>324</v>
      </c>
      <c r="L281" s="7">
        <v>2.1368168977382398E-3</v>
      </c>
      <c r="M281" s="7">
        <v>1.1483487834956501E-3</v>
      </c>
      <c r="N281" s="7">
        <v>2.87668776206613E-3</v>
      </c>
      <c r="O281" s="7">
        <v>2.1823039341088901E-3</v>
      </c>
      <c r="P281" s="7">
        <v>1.15106202603497E-3</v>
      </c>
      <c r="Q281" s="7">
        <v>3.19639006580785E-3</v>
      </c>
      <c r="R281" s="9">
        <v>1.02159847020503</v>
      </c>
      <c r="S281" s="9"/>
      <c r="T281" s="7">
        <f t="shared" si="24"/>
        <v>2.0843570151960703E-3</v>
      </c>
      <c r="U281" s="7">
        <f t="shared" si="25"/>
        <v>1.0421855792996401E-3</v>
      </c>
      <c r="V281" s="7">
        <f t="shared" si="26"/>
        <v>2.87668776206613E-3</v>
      </c>
      <c r="W281" s="9">
        <f t="shared" si="27"/>
        <v>1.9999864290933489</v>
      </c>
      <c r="X281" s="9">
        <f t="shared" si="28"/>
        <v>0.72456838822820935</v>
      </c>
      <c r="Y281" s="9"/>
      <c r="Z281">
        <f t="shared" si="29"/>
        <v>0</v>
      </c>
    </row>
    <row r="282" spans="1:26">
      <c r="A282">
        <v>293</v>
      </c>
      <c r="B282" t="s">
        <v>326</v>
      </c>
      <c r="C282" s="7">
        <v>1.1733636083697201E-2</v>
      </c>
      <c r="D282" s="7">
        <v>8.3213800777177695E-3</v>
      </c>
      <c r="E282" s="7">
        <v>1.3415873083407699E-2</v>
      </c>
      <c r="F282" s="7">
        <v>1.0933861151110299E-2</v>
      </c>
      <c r="G282" s="7">
        <v>5.1589317567280303E-3</v>
      </c>
      <c r="H282" s="7">
        <v>1.41098092184384E-2</v>
      </c>
      <c r="I282" s="9">
        <v>0.93182868225935001</v>
      </c>
      <c r="J282">
        <v>293</v>
      </c>
      <c r="K282" t="s">
        <v>326</v>
      </c>
      <c r="L282" s="7">
        <v>1.16045844920626E-2</v>
      </c>
      <c r="M282" s="7">
        <v>8.3238648687653204E-3</v>
      </c>
      <c r="N282" s="7">
        <v>1.3424542889641899E-2</v>
      </c>
      <c r="O282" s="7">
        <v>1.09307416206459E-2</v>
      </c>
      <c r="P282" s="7">
        <v>5.0892708064186002E-3</v>
      </c>
      <c r="Q282" s="7">
        <v>1.41240111374481E-2</v>
      </c>
      <c r="R282" s="9">
        <v>0.94192203704312505</v>
      </c>
      <c r="S282" s="9"/>
      <c r="T282" s="7">
        <f t="shared" si="24"/>
        <v>1.0932301385878099E-2</v>
      </c>
      <c r="U282" s="7">
        <f t="shared" si="25"/>
        <v>8.3213800777177695E-3</v>
      </c>
      <c r="V282" s="7">
        <f t="shared" si="26"/>
        <v>1.3424542889641899E-2</v>
      </c>
      <c r="W282" s="9">
        <f t="shared" si="27"/>
        <v>1.3137606122753143</v>
      </c>
      <c r="X282" s="9">
        <f t="shared" si="28"/>
        <v>0.81435185359743145</v>
      </c>
      <c r="Y282" s="9"/>
      <c r="Z282">
        <f t="shared" si="29"/>
        <v>0</v>
      </c>
    </row>
    <row r="283" spans="1:26">
      <c r="A283">
        <v>99</v>
      </c>
      <c r="B283" t="s">
        <v>327</v>
      </c>
      <c r="C283" s="7">
        <v>5.7281135005384102E-3</v>
      </c>
      <c r="D283" s="7">
        <v>3.7976115019082699E-3</v>
      </c>
      <c r="E283" s="7">
        <v>8.8674834680403398E-3</v>
      </c>
      <c r="F283" s="7">
        <v>4.8315177748525697E-3</v>
      </c>
      <c r="G283" s="7">
        <v>2.3737349098050401E-3</v>
      </c>
      <c r="H283" s="7">
        <v>8.1533447210762906E-3</v>
      </c>
      <c r="I283" s="9">
        <v>0.85194837363379605</v>
      </c>
      <c r="J283">
        <v>99</v>
      </c>
      <c r="K283" t="s">
        <v>327</v>
      </c>
      <c r="L283" s="7">
        <v>6.14151406361287E-3</v>
      </c>
      <c r="M283" s="7">
        <v>3.80056946216074E-3</v>
      </c>
      <c r="N283" s="7">
        <v>8.87145776941815E-3</v>
      </c>
      <c r="O283" s="7">
        <v>5.2285688968896401E-3</v>
      </c>
      <c r="P283" s="7">
        <v>2.30318213761725E-3</v>
      </c>
      <c r="Q283" s="7">
        <v>8.1199532787917094E-3</v>
      </c>
      <c r="R283" s="9">
        <v>0.85264756989351098</v>
      </c>
      <c r="S283" s="9"/>
      <c r="T283" s="7">
        <f t="shared" si="24"/>
        <v>5.0300433358711049E-3</v>
      </c>
      <c r="U283" s="7">
        <f t="shared" si="25"/>
        <v>3.7976115019082699E-3</v>
      </c>
      <c r="V283" s="7">
        <f t="shared" si="26"/>
        <v>8.87145776941815E-3</v>
      </c>
      <c r="W283" s="9">
        <f t="shared" si="27"/>
        <v>1.3245281496918648</v>
      </c>
      <c r="X283" s="9">
        <f t="shared" si="28"/>
        <v>0.5669917466338803</v>
      </c>
      <c r="Y283" s="9"/>
      <c r="Z283">
        <f t="shared" si="29"/>
        <v>0</v>
      </c>
    </row>
    <row r="284" spans="1:26">
      <c r="A284">
        <v>292</v>
      </c>
      <c r="B284" t="s">
        <v>328</v>
      </c>
      <c r="C284" s="7">
        <v>5.3721035768660502E-3</v>
      </c>
      <c r="D284" s="7">
        <v>3.7846922360828998E-3</v>
      </c>
      <c r="E284" s="7">
        <v>6.8038121910776002E-3</v>
      </c>
      <c r="F284" s="7">
        <v>4.12966801329521E-3</v>
      </c>
      <c r="G284" s="7">
        <v>1.54414296630382E-3</v>
      </c>
      <c r="H284" s="7">
        <v>6.6271597692456798E-3</v>
      </c>
      <c r="I284" s="9">
        <v>0.75354385366092103</v>
      </c>
      <c r="J284">
        <v>292</v>
      </c>
      <c r="K284" t="s">
        <v>328</v>
      </c>
      <c r="L284" s="7">
        <v>5.1420306142808897E-3</v>
      </c>
      <c r="M284" s="7">
        <v>3.4713822510466898E-3</v>
      </c>
      <c r="N284" s="7">
        <v>6.7418716374970803E-3</v>
      </c>
      <c r="O284" s="7">
        <v>3.9594180618979097E-3</v>
      </c>
      <c r="P284" s="7">
        <v>1.5138503073353099E-3</v>
      </c>
      <c r="Q284" s="7">
        <v>6.5976936088629002E-3</v>
      </c>
      <c r="R284" s="9">
        <v>0.75422737740497003</v>
      </c>
      <c r="S284" s="9"/>
      <c r="T284" s="7">
        <f t="shared" si="24"/>
        <v>4.0445430375965598E-3</v>
      </c>
      <c r="U284" s="7">
        <f t="shared" si="25"/>
        <v>3.4713822510466898E-3</v>
      </c>
      <c r="V284" s="7">
        <f t="shared" si="26"/>
        <v>6.8038121910776002E-3</v>
      </c>
      <c r="W284" s="9">
        <f t="shared" si="27"/>
        <v>1.1651102486270566</v>
      </c>
      <c r="X284" s="9">
        <f t="shared" si="28"/>
        <v>0.59445248105179949</v>
      </c>
      <c r="Y284" s="9"/>
      <c r="Z284">
        <f t="shared" si="29"/>
        <v>0</v>
      </c>
    </row>
    <row r="285" spans="1:26">
      <c r="A285">
        <v>101</v>
      </c>
      <c r="B285" t="s">
        <v>329</v>
      </c>
      <c r="C285" s="7">
        <v>7.0363072637120603E-3</v>
      </c>
      <c r="D285" s="7">
        <v>5.8307150356132998E-3</v>
      </c>
      <c r="E285" s="7">
        <v>9.02073998075998E-3</v>
      </c>
      <c r="F285" s="7">
        <v>5.6843068597048404E-3</v>
      </c>
      <c r="G285" s="7">
        <v>2.0603895618128E-3</v>
      </c>
      <c r="H285" s="7">
        <v>8.0492135152833797E-3</v>
      </c>
      <c r="I285" s="9">
        <v>0.80753176027179596</v>
      </c>
      <c r="J285">
        <v>101</v>
      </c>
      <c r="K285" t="s">
        <v>329</v>
      </c>
      <c r="L285" s="7">
        <v>7.3214833303414497E-3</v>
      </c>
      <c r="M285" s="7">
        <v>5.7226262888489801E-3</v>
      </c>
      <c r="N285" s="7">
        <v>9.3942487320413503E-3</v>
      </c>
      <c r="O285" s="7">
        <v>5.9420245941303098E-3</v>
      </c>
      <c r="P285" s="7">
        <v>2.0714998428346199E-3</v>
      </c>
      <c r="Q285" s="7">
        <v>8.4431209794082803E-3</v>
      </c>
      <c r="R285" s="9">
        <v>0.81135694124502</v>
      </c>
      <c r="S285" s="9"/>
      <c r="T285" s="7">
        <f t="shared" si="24"/>
        <v>5.8131657269175751E-3</v>
      </c>
      <c r="U285" s="7">
        <f t="shared" si="25"/>
        <v>5.7226262888489801E-3</v>
      </c>
      <c r="V285" s="7">
        <f t="shared" si="26"/>
        <v>9.3942487320413503E-3</v>
      </c>
      <c r="W285" s="9">
        <f t="shared" si="27"/>
        <v>1.0158213088708969</v>
      </c>
      <c r="X285" s="9">
        <f t="shared" si="28"/>
        <v>0.61880049088868294</v>
      </c>
      <c r="Y285" s="9"/>
      <c r="Z285">
        <f t="shared" si="29"/>
        <v>0</v>
      </c>
    </row>
    <row r="286" spans="1:26">
      <c r="A286">
        <v>901</v>
      </c>
      <c r="B286" t="s">
        <v>330</v>
      </c>
      <c r="C286" s="7">
        <v>1.6782333892431699E-3</v>
      </c>
      <c r="D286" s="7">
        <v>4.1381187114621797E-4</v>
      </c>
      <c r="E286" s="7">
        <v>2.3956916220370999E-3</v>
      </c>
      <c r="F286" s="7">
        <v>1.8264263265552799E-3</v>
      </c>
      <c r="G286" s="7">
        <v>4.1266013001064501E-4</v>
      </c>
      <c r="H286" s="7">
        <v>4.2473222079309203E-3</v>
      </c>
      <c r="I286" s="9">
        <v>1.0883028051885699</v>
      </c>
      <c r="J286">
        <v>901</v>
      </c>
      <c r="K286" t="s">
        <v>330</v>
      </c>
      <c r="L286" s="7">
        <v>1.6875464173583201E-3</v>
      </c>
      <c r="M286" s="7">
        <v>3.3025910194394901E-4</v>
      </c>
      <c r="N286" s="7">
        <v>2.3972398017217799E-3</v>
      </c>
      <c r="O286" s="7">
        <v>1.83161782872685E-3</v>
      </c>
      <c r="P286" s="7">
        <v>3.3073390737380602E-4</v>
      </c>
      <c r="Q286" s="7">
        <v>4.6646256431683002E-3</v>
      </c>
      <c r="R286" s="9">
        <v>1.08537325363169</v>
      </c>
      <c r="S286" s="9"/>
      <c r="T286" s="7">
        <f t="shared" si="24"/>
        <v>1.829022077641065E-3</v>
      </c>
      <c r="U286" s="7">
        <f t="shared" si="25"/>
        <v>3.3025910194394901E-4</v>
      </c>
      <c r="V286" s="7">
        <f t="shared" si="26"/>
        <v>2.3972398017217799E-3</v>
      </c>
      <c r="W286" s="9">
        <f t="shared" si="27"/>
        <v>5.5381428305085247</v>
      </c>
      <c r="X286" s="9">
        <f t="shared" si="28"/>
        <v>0.76297001089644789</v>
      </c>
      <c r="Y286" s="9"/>
      <c r="Z286">
        <f t="shared" si="29"/>
        <v>0</v>
      </c>
    </row>
    <row r="287" spans="1:26">
      <c r="A287">
        <v>119</v>
      </c>
      <c r="B287" t="s">
        <v>331</v>
      </c>
      <c r="C287" s="7">
        <v>8.4118098313657203E-3</v>
      </c>
      <c r="D287" s="7">
        <v>3.1485685848081802E-3</v>
      </c>
      <c r="E287" s="7">
        <v>1.25323657289823E-2</v>
      </c>
      <c r="F287" s="7">
        <v>8.2102082210947294E-3</v>
      </c>
      <c r="G287" s="7">
        <v>3.0225464405442999E-3</v>
      </c>
      <c r="H287" s="7">
        <v>1.20031110868023E-2</v>
      </c>
      <c r="I287" s="9">
        <v>0.97383504180563296</v>
      </c>
      <c r="J287">
        <v>119</v>
      </c>
      <c r="K287" t="s">
        <v>331</v>
      </c>
      <c r="L287" s="7">
        <v>8.3586452606784403E-3</v>
      </c>
      <c r="M287" s="7">
        <v>3.1478101869208E-3</v>
      </c>
      <c r="N287" s="7">
        <v>1.2340742840699999E-2</v>
      </c>
      <c r="O287" s="7">
        <v>8.1194091301209099E-3</v>
      </c>
      <c r="P287" s="7">
        <v>2.7819785363023702E-3</v>
      </c>
      <c r="Q287" s="7">
        <v>1.18317079503372E-2</v>
      </c>
      <c r="R287" s="9">
        <v>0.96907310227131704</v>
      </c>
      <c r="S287" s="9"/>
      <c r="T287" s="7">
        <f t="shared" si="24"/>
        <v>8.1648086756078188E-3</v>
      </c>
      <c r="U287" s="7">
        <f t="shared" si="25"/>
        <v>3.1478101869208E-3</v>
      </c>
      <c r="V287" s="7">
        <f t="shared" si="26"/>
        <v>1.25323657289823E-2</v>
      </c>
      <c r="W287" s="9">
        <f t="shared" si="27"/>
        <v>2.5938059129272548</v>
      </c>
      <c r="X287" s="9">
        <f t="shared" si="28"/>
        <v>0.65149779795572949</v>
      </c>
      <c r="Y287" s="9"/>
      <c r="Z287">
        <f t="shared" si="29"/>
        <v>0</v>
      </c>
    </row>
    <row r="288" spans="1:26">
      <c r="A288">
        <v>289</v>
      </c>
      <c r="B288" t="s">
        <v>332</v>
      </c>
      <c r="C288" s="7">
        <v>1.06432067927489E-2</v>
      </c>
      <c r="D288" s="7">
        <v>5.3984457364096797E-3</v>
      </c>
      <c r="E288" s="7">
        <v>1.41944325253565E-2</v>
      </c>
      <c r="F288" s="7">
        <v>9.5278313900936506E-3</v>
      </c>
      <c r="G288" s="7">
        <v>4.4713440397087696E-3</v>
      </c>
      <c r="H288" s="7">
        <v>1.2973973107420701E-2</v>
      </c>
      <c r="I288" s="9">
        <v>0.895200910648282</v>
      </c>
      <c r="J288">
        <v>289</v>
      </c>
      <c r="K288" t="s">
        <v>332</v>
      </c>
      <c r="L288" s="7">
        <v>1.0573183202629099E-2</v>
      </c>
      <c r="M288" s="7">
        <v>5.3840332613914101E-3</v>
      </c>
      <c r="N288" s="7">
        <v>1.3956223506910901E-2</v>
      </c>
      <c r="O288" s="7">
        <v>9.4810415837319698E-3</v>
      </c>
      <c r="P288" s="7">
        <v>4.4017202767304498E-3</v>
      </c>
      <c r="Q288" s="7">
        <v>1.29009431835356E-2</v>
      </c>
      <c r="R288" s="9">
        <v>0.89670432481136897</v>
      </c>
      <c r="S288" s="9"/>
      <c r="T288" s="7">
        <f t="shared" si="24"/>
        <v>9.5044364869128102E-3</v>
      </c>
      <c r="U288" s="7">
        <f t="shared" si="25"/>
        <v>5.3840332613914101E-3</v>
      </c>
      <c r="V288" s="7">
        <f t="shared" si="26"/>
        <v>1.41944325253565E-2</v>
      </c>
      <c r="W288" s="9">
        <f t="shared" si="27"/>
        <v>1.7653004774447758</v>
      </c>
      <c r="X288" s="9">
        <f t="shared" si="28"/>
        <v>0.66958904274153797</v>
      </c>
      <c r="Y288" s="9"/>
      <c r="Z288">
        <f t="shared" si="29"/>
        <v>0</v>
      </c>
    </row>
    <row r="289" spans="1:26">
      <c r="A289">
        <v>401</v>
      </c>
      <c r="B289" t="s">
        <v>333</v>
      </c>
      <c r="C289" s="7">
        <v>1.16053407415075E-2</v>
      </c>
      <c r="D289" s="7">
        <v>8.2251936533777603E-3</v>
      </c>
      <c r="E289" s="7">
        <v>1.41944325253565E-2</v>
      </c>
      <c r="F289" s="7">
        <v>9.9876467287159394E-3</v>
      </c>
      <c r="G289" s="7">
        <v>4.3095216169629696E-3</v>
      </c>
      <c r="H289" s="7">
        <v>1.3190185954257199E-2</v>
      </c>
      <c r="I289" s="9">
        <v>0.86060779697697698</v>
      </c>
      <c r="J289">
        <v>401</v>
      </c>
      <c r="K289" t="s">
        <v>333</v>
      </c>
      <c r="L289" s="7">
        <v>1.1536108425360601E-2</v>
      </c>
      <c r="M289" s="7">
        <v>8.2276497228474191E-3</v>
      </c>
      <c r="N289" s="7">
        <v>1.3956223506910901E-2</v>
      </c>
      <c r="O289" s="7">
        <v>9.9380265647015104E-3</v>
      </c>
      <c r="P289" s="7">
        <v>4.1733295536409603E-3</v>
      </c>
      <c r="Q289" s="7">
        <v>1.30694654725209E-2</v>
      </c>
      <c r="R289" s="9">
        <v>0.86147132102659996</v>
      </c>
      <c r="S289" s="9"/>
      <c r="T289" s="7">
        <f t="shared" si="24"/>
        <v>9.962836646708724E-3</v>
      </c>
      <c r="U289" s="7">
        <f t="shared" si="25"/>
        <v>8.2251936533777603E-3</v>
      </c>
      <c r="V289" s="7">
        <f t="shared" si="26"/>
        <v>1.41944325253565E-2</v>
      </c>
      <c r="W289" s="9">
        <f t="shared" si="27"/>
        <v>1.211258611840389</v>
      </c>
      <c r="X289" s="9">
        <f t="shared" si="28"/>
        <v>0.70188340597001098</v>
      </c>
      <c r="Y289" s="9"/>
      <c r="Z289">
        <f t="shared" si="29"/>
        <v>0</v>
      </c>
    </row>
    <row r="290" spans="1:26">
      <c r="A290">
        <v>28</v>
      </c>
      <c r="B290" t="s">
        <v>334</v>
      </c>
      <c r="C290" s="7">
        <v>7.5535576974622197E-3</v>
      </c>
      <c r="D290" s="7">
        <v>6.3799873232058997E-3</v>
      </c>
      <c r="E290" s="7">
        <v>9.0458462998066393E-3</v>
      </c>
      <c r="F290" s="7">
        <v>5.0810193677791899E-3</v>
      </c>
      <c r="G290" s="7">
        <v>2.4308453393936899E-3</v>
      </c>
      <c r="H290" s="7">
        <v>7.9355739372182193E-3</v>
      </c>
      <c r="I290" s="9">
        <v>0.67268535434426102</v>
      </c>
      <c r="J290">
        <v>28</v>
      </c>
      <c r="K290" t="s">
        <v>334</v>
      </c>
      <c r="L290" s="7">
        <v>7.4552393115769099E-3</v>
      </c>
      <c r="M290" s="7">
        <v>6.3849566964300402E-3</v>
      </c>
      <c r="N290" s="7">
        <v>8.9744701613903698E-3</v>
      </c>
      <c r="O290" s="7">
        <v>5.1670814872954796E-3</v>
      </c>
      <c r="P290" s="7">
        <v>2.7106257456168299E-3</v>
      </c>
      <c r="Q290" s="7">
        <v>7.8330389943350801E-3</v>
      </c>
      <c r="R290" s="9">
        <v>0.69310173561336297</v>
      </c>
      <c r="S290" s="9"/>
      <c r="T290" s="7">
        <f t="shared" si="24"/>
        <v>5.1240504275373352E-3</v>
      </c>
      <c r="U290" s="7">
        <f t="shared" si="25"/>
        <v>6.3799873232058997E-3</v>
      </c>
      <c r="V290" s="7">
        <f t="shared" si="26"/>
        <v>9.0458462998066393E-3</v>
      </c>
      <c r="W290" s="9">
        <f t="shared" si="27"/>
        <v>0.80314429605520521</v>
      </c>
      <c r="X290" s="9">
        <f t="shared" si="28"/>
        <v>0.56645340388404175</v>
      </c>
      <c r="Y290" s="9"/>
      <c r="Z290">
        <f t="shared" si="29"/>
        <v>0</v>
      </c>
    </row>
    <row r="291" spans="1:26">
      <c r="A291">
        <v>143</v>
      </c>
      <c r="B291" t="s">
        <v>335</v>
      </c>
      <c r="C291" s="7">
        <v>5.7092390288050298E-4</v>
      </c>
      <c r="D291" s="7">
        <v>5.2716034019931201E-4</v>
      </c>
      <c r="E291" s="7">
        <v>6.2528099132559895E-4</v>
      </c>
      <c r="F291" s="7">
        <v>5.4673194271516001E-4</v>
      </c>
      <c r="G291" s="7">
        <v>4.2677918640679399E-4</v>
      </c>
      <c r="H291" s="7">
        <v>6.3437392201502003E-4</v>
      </c>
      <c r="I291" s="9">
        <v>0.95767676893507203</v>
      </c>
      <c r="J291">
        <v>143</v>
      </c>
      <c r="K291" t="s">
        <v>335</v>
      </c>
      <c r="L291" s="7">
        <v>5.7062137524400199E-4</v>
      </c>
      <c r="M291" s="7">
        <v>5.3204355507452297E-4</v>
      </c>
      <c r="N291" s="7">
        <v>6.1669301597592596E-4</v>
      </c>
      <c r="O291" s="7">
        <v>5.0144864393985395E-4</v>
      </c>
      <c r="P291" s="7">
        <v>2.7458357144301499E-4</v>
      </c>
      <c r="Q291" s="7">
        <v>6.19081946315432E-4</v>
      </c>
      <c r="R291" s="9">
        <v>0.87888106316272396</v>
      </c>
      <c r="S291" s="9"/>
      <c r="T291" s="7">
        <f t="shared" si="24"/>
        <v>5.2409029332750698E-4</v>
      </c>
      <c r="U291" s="7">
        <f t="shared" si="25"/>
        <v>5.2716034019931201E-4</v>
      </c>
      <c r="V291" s="7">
        <f t="shared" si="26"/>
        <v>6.2528099132559895E-4</v>
      </c>
      <c r="W291" s="9">
        <f t="shared" si="27"/>
        <v>0.99417625599330117</v>
      </c>
      <c r="X291" s="9">
        <f t="shared" si="28"/>
        <v>0.83816764078567751</v>
      </c>
      <c r="Y291" s="9"/>
      <c r="Z291">
        <f t="shared" si="29"/>
        <v>0</v>
      </c>
    </row>
    <row r="292" spans="1:26">
      <c r="A292">
        <v>107</v>
      </c>
      <c r="B292" t="s">
        <v>336</v>
      </c>
      <c r="C292" s="7">
        <v>3.7848258225793298E-4</v>
      </c>
      <c r="D292" s="7">
        <v>3.0574895146794398E-4</v>
      </c>
      <c r="E292" s="7">
        <v>6.69839049445781E-4</v>
      </c>
      <c r="F292" s="7">
        <v>3.3513455423402901E-4</v>
      </c>
      <c r="G292" s="7">
        <v>2.48299313055309E-4</v>
      </c>
      <c r="H292" s="7">
        <v>4.25514120364419E-4</v>
      </c>
      <c r="I292" s="9">
        <v>0.89941389423070195</v>
      </c>
      <c r="J292">
        <v>107</v>
      </c>
      <c r="K292" t="s">
        <v>336</v>
      </c>
      <c r="L292" s="7">
        <v>3.6304598531992498E-4</v>
      </c>
      <c r="M292" s="7">
        <v>2.5826801705153502E-4</v>
      </c>
      <c r="N292" s="7">
        <v>6.7319169299742297E-4</v>
      </c>
      <c r="O292" s="7">
        <v>3.20264097531058E-4</v>
      </c>
      <c r="P292" s="7">
        <v>2.19240581497191E-4</v>
      </c>
      <c r="Q292" s="7">
        <v>4.2251952467051298E-4</v>
      </c>
      <c r="R292" s="9">
        <v>0.89702947705371305</v>
      </c>
      <c r="S292" s="9"/>
      <c r="T292" s="7">
        <f t="shared" si="24"/>
        <v>3.2769932588254348E-4</v>
      </c>
      <c r="U292" s="7">
        <f t="shared" si="25"/>
        <v>2.5826801705153502E-4</v>
      </c>
      <c r="V292" s="7">
        <f t="shared" si="26"/>
        <v>6.7319169299742297E-4</v>
      </c>
      <c r="W292" s="9">
        <f t="shared" si="27"/>
        <v>1.2688343280893122</v>
      </c>
      <c r="X292" s="9">
        <f t="shared" si="28"/>
        <v>0.48678456566129663</v>
      </c>
      <c r="Y292" s="9"/>
      <c r="Z292">
        <f t="shared" si="29"/>
        <v>0</v>
      </c>
    </row>
    <row r="293" spans="1:26">
      <c r="A293">
        <v>31</v>
      </c>
      <c r="B293" t="s">
        <v>337</v>
      </c>
      <c r="C293" s="7">
        <v>4.42655852484008E-4</v>
      </c>
      <c r="D293" s="7">
        <v>2.8057169455122102E-6</v>
      </c>
      <c r="E293" s="7">
        <v>1.3998231493479599E-3</v>
      </c>
      <c r="F293" s="7">
        <v>4.0515884144143798E-4</v>
      </c>
      <c r="G293" s="7">
        <v>5.1114489901817901E-6</v>
      </c>
      <c r="H293" s="7">
        <v>1.3632019863490099E-3</v>
      </c>
      <c r="I293" s="9">
        <v>0.91523929183030295</v>
      </c>
      <c r="J293">
        <v>31</v>
      </c>
      <c r="K293" t="s">
        <v>337</v>
      </c>
      <c r="L293" s="7">
        <v>4.8821922593099301E-4</v>
      </c>
      <c r="M293" s="7">
        <v>2.8079016816115801E-6</v>
      </c>
      <c r="N293" s="7">
        <v>1.559673952774E-3</v>
      </c>
      <c r="O293" s="7">
        <v>4.4351868462853399E-4</v>
      </c>
      <c r="P293" s="7">
        <v>5.1925871500165801E-6</v>
      </c>
      <c r="Q293" s="7">
        <v>1.5163898694533699E-3</v>
      </c>
      <c r="R293" s="9">
        <v>0.90838714649399899</v>
      </c>
      <c r="S293" s="9"/>
      <c r="T293" s="7">
        <f t="shared" si="24"/>
        <v>4.2433876303498601E-4</v>
      </c>
      <c r="U293" s="7">
        <f t="shared" si="25"/>
        <v>2.8057169455122102E-6</v>
      </c>
      <c r="V293" s="7">
        <f t="shared" si="26"/>
        <v>1.559673952774E-3</v>
      </c>
      <c r="W293" s="9">
        <f t="shared" si="27"/>
        <v>151.24075994683739</v>
      </c>
      <c r="X293" s="9">
        <f t="shared" si="28"/>
        <v>0.27206889124503675</v>
      </c>
      <c r="Y293" s="9"/>
      <c r="Z293">
        <f t="shared" si="29"/>
        <v>0</v>
      </c>
    </row>
    <row r="294" spans="1:26">
      <c r="A294">
        <v>710</v>
      </c>
      <c r="B294" t="s">
        <v>432</v>
      </c>
      <c r="C294" s="7"/>
      <c r="D294" s="7"/>
      <c r="E294" s="7"/>
      <c r="F294" s="7"/>
      <c r="G294" s="7"/>
      <c r="H294" s="7"/>
      <c r="I294" s="9"/>
      <c r="J294">
        <v>710</v>
      </c>
      <c r="K294" t="s">
        <v>432</v>
      </c>
      <c r="L294" s="7">
        <v>1.1464942236069901E-4</v>
      </c>
      <c r="M294" s="7">
        <v>7.1520445392145399E-5</v>
      </c>
      <c r="N294" s="7">
        <v>1.70544677792637E-4</v>
      </c>
      <c r="O294" s="7">
        <v>1.1480917455495401E-4</v>
      </c>
      <c r="P294" s="7">
        <v>6.8903460286927402E-5</v>
      </c>
      <c r="Q294" s="7">
        <v>1.76651188743408E-4</v>
      </c>
      <c r="R294" s="9">
        <v>1.0013627446776101</v>
      </c>
      <c r="S294" s="9"/>
      <c r="T294" s="7">
        <f t="shared" si="24"/>
        <v>1.1480917455495401E-4</v>
      </c>
      <c r="U294" s="7">
        <f t="shared" si="25"/>
        <v>7.1520445392145399E-5</v>
      </c>
      <c r="V294" s="7">
        <f t="shared" si="26"/>
        <v>1.70544677792637E-4</v>
      </c>
      <c r="W294" s="9">
        <f t="shared" si="27"/>
        <v>1.6052636966318825</v>
      </c>
      <c r="X294" s="9">
        <f t="shared" si="28"/>
        <v>0.67319118978634418</v>
      </c>
      <c r="Y294" s="9"/>
      <c r="Z294">
        <f t="shared" si="29"/>
        <v>0</v>
      </c>
    </row>
    <row r="295" spans="1:26">
      <c r="A295">
        <v>692</v>
      </c>
      <c r="B295" t="s">
        <v>338</v>
      </c>
      <c r="C295" s="7">
        <v>9.69720564022214E-5</v>
      </c>
      <c r="D295" s="7">
        <v>2.5027160263951499E-5</v>
      </c>
      <c r="E295" s="7">
        <v>1.26650665893387E-4</v>
      </c>
      <c r="F295" s="7">
        <v>9.3345398262482897E-5</v>
      </c>
      <c r="G295" s="7">
        <v>2.1715672095364098E-5</v>
      </c>
      <c r="H295" s="7">
        <v>1.3030156959920901E-4</v>
      </c>
      <c r="I295" s="9">
        <v>0.96293113128032104</v>
      </c>
      <c r="J295">
        <v>692</v>
      </c>
      <c r="K295" t="s">
        <v>338</v>
      </c>
      <c r="L295" s="7"/>
      <c r="M295" s="7"/>
      <c r="N295" s="7"/>
      <c r="O295" s="7"/>
      <c r="P295" s="7"/>
      <c r="Q295" s="7"/>
      <c r="R295" s="9"/>
      <c r="S295" s="9"/>
      <c r="T295" s="7">
        <f t="shared" si="24"/>
        <v>9.3345398262482897E-5</v>
      </c>
      <c r="U295" s="7">
        <f t="shared" si="25"/>
        <v>2.5027160263951499E-5</v>
      </c>
      <c r="V295" s="7">
        <f t="shared" si="26"/>
        <v>1.26650665893387E-4</v>
      </c>
      <c r="W295" s="9">
        <f t="shared" si="27"/>
        <v>3.7297638756457436</v>
      </c>
      <c r="X295" s="9">
        <f t="shared" si="28"/>
        <v>0.73703045778740661</v>
      </c>
      <c r="Y295" s="9"/>
      <c r="Z295">
        <f t="shared" si="29"/>
        <v>0</v>
      </c>
    </row>
    <row r="296" spans="1:26">
      <c r="A296">
        <v>693</v>
      </c>
      <c r="B296" t="s">
        <v>339</v>
      </c>
      <c r="C296" s="7">
        <v>4.69864385176367E-5</v>
      </c>
      <c r="D296" s="7">
        <v>1.13906207472733E-14</v>
      </c>
      <c r="E296" s="7">
        <v>1.19984841372683E-4</v>
      </c>
      <c r="F296" s="7">
        <v>4.6733124576270199E-5</v>
      </c>
      <c r="G296" s="7">
        <v>6.9219387149813999E-7</v>
      </c>
      <c r="H296" s="7">
        <v>1.2503318372764601E-4</v>
      </c>
      <c r="I296" s="9">
        <v>0.99460878608038095</v>
      </c>
      <c r="J296">
        <v>693</v>
      </c>
      <c r="K296" t="s">
        <v>339</v>
      </c>
      <c r="L296" s="7">
        <v>6.4575871652440599E-5</v>
      </c>
      <c r="M296" s="7">
        <v>1.1394022023527299E-14</v>
      </c>
      <c r="N296" s="7">
        <v>1.8007231342351E-4</v>
      </c>
      <c r="O296" s="7">
        <v>6.3824302705573895E-5</v>
      </c>
      <c r="P296" s="7">
        <v>8.6067984507763504E-7</v>
      </c>
      <c r="Q296" s="7">
        <v>1.86735448081917E-4</v>
      </c>
      <c r="R296" s="9">
        <v>0.98836145873625603</v>
      </c>
      <c r="S296" s="9"/>
      <c r="T296" s="7">
        <f t="shared" si="24"/>
        <v>5.5278713640922047E-5</v>
      </c>
      <c r="U296" s="7">
        <f t="shared" si="25"/>
        <v>1.13906207472733E-14</v>
      </c>
      <c r="V296" s="7">
        <f t="shared" si="26"/>
        <v>1.8007231342351E-4</v>
      </c>
      <c r="W296" s="9">
        <f t="shared" si="27"/>
        <v>4853002735.0927935</v>
      </c>
      <c r="X296" s="9">
        <f t="shared" si="28"/>
        <v>0.30698063788913887</v>
      </c>
      <c r="Y296" s="9"/>
      <c r="Z296">
        <f t="shared" si="29"/>
        <v>0</v>
      </c>
    </row>
    <row r="297" spans="1:26">
      <c r="A297">
        <v>75</v>
      </c>
      <c r="B297" t="s">
        <v>341</v>
      </c>
      <c r="C297" s="7"/>
      <c r="D297" s="7"/>
      <c r="E297" s="7"/>
      <c r="F297" s="7"/>
      <c r="G297" s="7"/>
      <c r="H297" s="7"/>
      <c r="I297" s="9"/>
      <c r="J297">
        <v>75</v>
      </c>
      <c r="K297" t="s">
        <v>341</v>
      </c>
      <c r="L297" s="7">
        <v>1.7171058792164501E-4</v>
      </c>
      <c r="M297" s="7">
        <v>2.9192317625623802E-5</v>
      </c>
      <c r="N297" s="7">
        <v>2.7300937049820102E-4</v>
      </c>
      <c r="O297" s="7">
        <v>1.6902165706738501E-4</v>
      </c>
      <c r="P297" s="7">
        <v>2.9373338398744402E-5</v>
      </c>
      <c r="Q297" s="7">
        <v>2.6698494679659301E-4</v>
      </c>
      <c r="R297" s="9">
        <v>0.98666815644373596</v>
      </c>
      <c r="S297" s="9"/>
      <c r="T297" s="7">
        <f t="shared" si="24"/>
        <v>1.6902165706738501E-4</v>
      </c>
      <c r="U297" s="7">
        <f t="shared" si="25"/>
        <v>2.9192317625623802E-5</v>
      </c>
      <c r="V297" s="7">
        <f t="shared" si="26"/>
        <v>2.7300937049820102E-4</v>
      </c>
      <c r="W297" s="9">
        <f t="shared" si="27"/>
        <v>5.7899362166101138</v>
      </c>
      <c r="X297" s="9">
        <f t="shared" si="28"/>
        <v>0.61910569867600485</v>
      </c>
      <c r="Y297" s="9"/>
      <c r="Z297">
        <f t="shared" si="29"/>
        <v>0</v>
      </c>
    </row>
    <row r="298" spans="1:26">
      <c r="A298">
        <v>691</v>
      </c>
      <c r="B298" t="s">
        <v>340</v>
      </c>
      <c r="C298" s="7">
        <v>1.64657972233294E-4</v>
      </c>
      <c r="D298" s="7">
        <v>2.50401159177128E-12</v>
      </c>
      <c r="E298" s="7">
        <v>2.4164922881996599E-4</v>
      </c>
      <c r="F298" s="7">
        <v>1.6153122078042199E-4</v>
      </c>
      <c r="G298" s="7">
        <v>1.7969187558191701E-6</v>
      </c>
      <c r="H298" s="7">
        <v>2.4510207844735199E-4</v>
      </c>
      <c r="I298" s="9">
        <v>0.98101062821389495</v>
      </c>
      <c r="J298">
        <v>691</v>
      </c>
      <c r="K298" t="s">
        <v>340</v>
      </c>
      <c r="L298" s="7"/>
      <c r="M298" s="7"/>
      <c r="N298" s="7"/>
      <c r="O298" s="7"/>
      <c r="P298" s="7"/>
      <c r="Q298" s="7"/>
      <c r="R298" s="9"/>
      <c r="S298" s="9"/>
      <c r="T298" s="7">
        <f t="shared" si="24"/>
        <v>1.6153122078042199E-4</v>
      </c>
      <c r="U298" s="7">
        <f t="shared" si="25"/>
        <v>2.50401159177128E-12</v>
      </c>
      <c r="V298" s="7">
        <f t="shared" si="26"/>
        <v>2.4164922881996599E-4</v>
      </c>
      <c r="W298" s="9">
        <f t="shared" si="27"/>
        <v>64508974.843107067</v>
      </c>
      <c r="X298" s="9">
        <f t="shared" si="28"/>
        <v>0.66845328482619037</v>
      </c>
      <c r="Y298" s="9"/>
      <c r="Z298">
        <f t="shared" si="29"/>
        <v>0</v>
      </c>
    </row>
    <row r="299" spans="1:26">
      <c r="A299">
        <v>181</v>
      </c>
      <c r="B299" t="s">
        <v>342</v>
      </c>
      <c r="C299" s="7">
        <v>1.34744201754144E-3</v>
      </c>
      <c r="D299" s="7">
        <v>9.4968564797194501E-4</v>
      </c>
      <c r="E299" s="7">
        <v>1.4374149732222601E-3</v>
      </c>
      <c r="F299" s="7">
        <v>1.2362336142025499E-3</v>
      </c>
      <c r="G299" s="7">
        <v>8.26399300106128E-4</v>
      </c>
      <c r="H299" s="7">
        <v>1.40324541723109E-3</v>
      </c>
      <c r="I299" s="9">
        <v>0.91740616890656801</v>
      </c>
      <c r="J299">
        <v>181</v>
      </c>
      <c r="K299" t="s">
        <v>342</v>
      </c>
      <c r="L299" s="7">
        <v>1.06944181543282E-3</v>
      </c>
      <c r="M299" s="7">
        <v>5.2913447395924295E-4</v>
      </c>
      <c r="N299" s="7">
        <v>1.43834388103306E-3</v>
      </c>
      <c r="O299" s="7">
        <v>9.8468345586233993E-4</v>
      </c>
      <c r="P299" s="7">
        <v>4.9274510394419402E-4</v>
      </c>
      <c r="Q299" s="7">
        <v>1.4090949402014599E-3</v>
      </c>
      <c r="R299" s="9">
        <v>0.92065171291966197</v>
      </c>
      <c r="S299" s="9"/>
      <c r="T299" s="7">
        <f t="shared" si="24"/>
        <v>1.1104585350324449E-3</v>
      </c>
      <c r="U299" s="7">
        <f t="shared" si="25"/>
        <v>5.2913447395924295E-4</v>
      </c>
      <c r="V299" s="7">
        <f t="shared" si="26"/>
        <v>1.43834388103306E-3</v>
      </c>
      <c r="W299" s="9">
        <f t="shared" si="27"/>
        <v>2.0986319918327205</v>
      </c>
      <c r="X299" s="9">
        <f t="shared" si="28"/>
        <v>0.77203966984229222</v>
      </c>
      <c r="Y299" s="9"/>
      <c r="Z299">
        <f t="shared" si="29"/>
        <v>0</v>
      </c>
    </row>
    <row r="300" spans="1:26">
      <c r="A300">
        <v>183</v>
      </c>
      <c r="B300" t="s">
        <v>343</v>
      </c>
      <c r="C300" s="7">
        <v>2.3228361433474601E-4</v>
      </c>
      <c r="D300" s="7">
        <v>6.7331042627627197E-6</v>
      </c>
      <c r="E300" s="7">
        <v>7.3990652179821198E-4</v>
      </c>
      <c r="F300" s="7">
        <v>2.03888468503662E-4</v>
      </c>
      <c r="G300" s="7">
        <v>2.006392136423E-6</v>
      </c>
      <c r="H300" s="7">
        <v>7.6642680836816305E-4</v>
      </c>
      <c r="I300" s="9">
        <v>0.87895981336235196</v>
      </c>
      <c r="J300">
        <v>183</v>
      </c>
      <c r="K300" t="s">
        <v>343</v>
      </c>
      <c r="L300" s="7">
        <v>1.4396070388017601E-4</v>
      </c>
      <c r="M300" s="7">
        <v>6.73730356689403E-6</v>
      </c>
      <c r="N300" s="7">
        <v>4.4684611108797002E-4</v>
      </c>
      <c r="O300" s="7">
        <v>1.3581365068266401E-4</v>
      </c>
      <c r="P300" s="7">
        <v>2.42782329541834E-6</v>
      </c>
      <c r="Q300" s="7">
        <v>4.7394305635332901E-4</v>
      </c>
      <c r="R300" s="9">
        <v>0.945537039252762</v>
      </c>
      <c r="S300" s="9"/>
      <c r="T300" s="7">
        <f t="shared" si="24"/>
        <v>1.69851059593163E-4</v>
      </c>
      <c r="U300" s="7">
        <f t="shared" si="25"/>
        <v>6.7331042627627197E-6</v>
      </c>
      <c r="V300" s="7">
        <f t="shared" si="26"/>
        <v>7.3990652179821198E-4</v>
      </c>
      <c r="W300" s="9">
        <f t="shared" si="27"/>
        <v>25.226263097175018</v>
      </c>
      <c r="X300" s="9">
        <f t="shared" si="28"/>
        <v>0.22955745704250591</v>
      </c>
      <c r="Y300" s="9"/>
      <c r="Z300">
        <f t="shared" si="29"/>
        <v>0</v>
      </c>
    </row>
    <row r="301" spans="1:26">
      <c r="A301">
        <v>198</v>
      </c>
      <c r="B301" t="s">
        <v>344</v>
      </c>
      <c r="C301" s="7">
        <v>4.0993306598001902E-5</v>
      </c>
      <c r="D301" s="7">
        <v>5.5547657720238101E-21</v>
      </c>
      <c r="E301" s="7">
        <v>1.20937102018497E-4</v>
      </c>
      <c r="F301" s="7">
        <v>4.3295317291067001E-5</v>
      </c>
      <c r="G301" s="7">
        <v>1.2010600955923401E-6</v>
      </c>
      <c r="H301" s="7">
        <v>1.2689009628992899E-4</v>
      </c>
      <c r="I301" s="9">
        <v>1.0561557699074999</v>
      </c>
      <c r="J301">
        <v>198</v>
      </c>
      <c r="K301" t="s">
        <v>344</v>
      </c>
      <c r="L301" s="7">
        <v>3.1028815466331903E-4</v>
      </c>
      <c r="M301" s="7">
        <v>5.5564244430774897E-21</v>
      </c>
      <c r="N301" s="7">
        <v>1.0413705744544801E-3</v>
      </c>
      <c r="O301" s="7">
        <v>2.7470321252010899E-4</v>
      </c>
      <c r="P301" s="7">
        <v>3.89015189341449E-6</v>
      </c>
      <c r="Q301" s="7">
        <v>9.9404365772831193E-4</v>
      </c>
      <c r="R301" s="9">
        <v>0.88531646597395197</v>
      </c>
      <c r="S301" s="9"/>
      <c r="T301" s="7">
        <f t="shared" si="24"/>
        <v>1.58999264905588E-4</v>
      </c>
      <c r="U301" s="7">
        <f t="shared" si="25"/>
        <v>5.5547657720238101E-21</v>
      </c>
      <c r="V301" s="7">
        <f t="shared" si="26"/>
        <v>1.0413705744544801E-3</v>
      </c>
      <c r="W301" s="9">
        <f t="shared" si="27"/>
        <v>2.8623936891520556E+16</v>
      </c>
      <c r="X301" s="9">
        <f t="shared" si="28"/>
        <v>0.15268269413976812</v>
      </c>
      <c r="Y301" s="9"/>
      <c r="Z301">
        <f t="shared" si="29"/>
        <v>0</v>
      </c>
    </row>
    <row r="302" spans="1:26">
      <c r="A302">
        <v>775</v>
      </c>
      <c r="B302" t="s">
        <v>345</v>
      </c>
      <c r="C302" s="7">
        <v>1.13651161798976E-3</v>
      </c>
      <c r="D302" s="7">
        <v>6.8396218815903098E-4</v>
      </c>
      <c r="E302" s="7">
        <v>2.5771687222336899E-3</v>
      </c>
      <c r="F302" s="7">
        <v>1.0678871242739E-3</v>
      </c>
      <c r="G302" s="7">
        <v>6.5914878820829597E-4</v>
      </c>
      <c r="H302" s="7">
        <v>2.4288635735235701E-3</v>
      </c>
      <c r="I302" s="9">
        <v>0.93916207586103195</v>
      </c>
      <c r="J302">
        <v>775</v>
      </c>
      <c r="K302" t="s">
        <v>345</v>
      </c>
      <c r="L302" s="7"/>
      <c r="M302" s="7"/>
      <c r="N302" s="7"/>
      <c r="O302" s="7"/>
      <c r="P302" s="7"/>
      <c r="Q302" s="7"/>
      <c r="R302" s="9"/>
      <c r="S302" s="9"/>
      <c r="T302" s="7">
        <f t="shared" si="24"/>
        <v>1.0678871242739E-3</v>
      </c>
      <c r="U302" s="7">
        <f t="shared" si="25"/>
        <v>6.8396218815903098E-4</v>
      </c>
      <c r="V302" s="7">
        <f t="shared" si="26"/>
        <v>2.5771687222336899E-3</v>
      </c>
      <c r="W302" s="9">
        <f t="shared" si="27"/>
        <v>1.5613247965479651</v>
      </c>
      <c r="X302" s="9">
        <f t="shared" si="28"/>
        <v>0.41436445936234173</v>
      </c>
      <c r="Y302" s="9"/>
      <c r="Z302">
        <f t="shared" si="29"/>
        <v>0</v>
      </c>
    </row>
    <row r="303" spans="1:26">
      <c r="A303">
        <v>180</v>
      </c>
      <c r="B303" t="s">
        <v>433</v>
      </c>
      <c r="C303" s="7"/>
      <c r="D303" s="7"/>
      <c r="E303" s="7"/>
      <c r="F303" s="7"/>
      <c r="G303" s="7"/>
      <c r="H303" s="7"/>
      <c r="I303" s="9"/>
      <c r="J303">
        <v>180</v>
      </c>
      <c r="K303" t="s">
        <v>433</v>
      </c>
      <c r="L303" s="7">
        <v>1.0847339014396001E-3</v>
      </c>
      <c r="M303" s="7">
        <v>6.2408734270806196E-4</v>
      </c>
      <c r="N303" s="7">
        <v>2.5516827737253498E-3</v>
      </c>
      <c r="O303" s="7">
        <v>1.0065736561145199E-3</v>
      </c>
      <c r="P303" s="7">
        <v>6.0135829979468601E-4</v>
      </c>
      <c r="Q303" s="7">
        <v>2.3291337305106101E-3</v>
      </c>
      <c r="R303" s="9">
        <v>0.93038106433756296</v>
      </c>
      <c r="S303" s="9"/>
      <c r="T303" s="7">
        <f t="shared" si="24"/>
        <v>1.0065736561145199E-3</v>
      </c>
      <c r="U303" s="7">
        <f t="shared" si="25"/>
        <v>6.2408734270806196E-4</v>
      </c>
      <c r="V303" s="7">
        <f t="shared" si="26"/>
        <v>2.5516827737253498E-3</v>
      </c>
      <c r="W303" s="9">
        <f t="shared" si="27"/>
        <v>1.6128730503438184</v>
      </c>
      <c r="X303" s="9">
        <f t="shared" si="28"/>
        <v>0.39447444897116446</v>
      </c>
      <c r="Y303" s="9"/>
      <c r="Z303">
        <f t="shared" si="29"/>
        <v>0</v>
      </c>
    </row>
    <row r="304" spans="1:26">
      <c r="A304">
        <v>111</v>
      </c>
      <c r="B304" t="s">
        <v>346</v>
      </c>
      <c r="C304" s="7">
        <v>9.4446681496799102E-4</v>
      </c>
      <c r="D304" s="7">
        <v>6.9810459800800895E-4</v>
      </c>
      <c r="E304" s="7">
        <v>2.2684774854289098E-3</v>
      </c>
      <c r="F304" s="7">
        <v>8.5668525997084405E-4</v>
      </c>
      <c r="G304" s="7">
        <v>6.1472866051448299E-4</v>
      </c>
      <c r="H304" s="7">
        <v>2.1658578834527001E-3</v>
      </c>
      <c r="I304" s="9">
        <v>0.90755718444741296</v>
      </c>
      <c r="J304">
        <v>111</v>
      </c>
      <c r="K304" t="s">
        <v>346</v>
      </c>
      <c r="L304" s="7">
        <v>9.3258620067178703E-4</v>
      </c>
      <c r="M304" s="7">
        <v>6.6689237261760299E-4</v>
      </c>
      <c r="N304" s="7">
        <v>2.2694708284286499E-3</v>
      </c>
      <c r="O304" s="7">
        <v>8.4236108191009299E-4</v>
      </c>
      <c r="P304" s="7">
        <v>5.8765785544120095E-4</v>
      </c>
      <c r="Q304" s="7">
        <v>2.1670611036443202E-3</v>
      </c>
      <c r="R304" s="9">
        <v>0.90368402620805899</v>
      </c>
      <c r="S304" s="9"/>
      <c r="T304" s="7">
        <f t="shared" si="24"/>
        <v>8.4952317094046852E-4</v>
      </c>
      <c r="U304" s="7">
        <f t="shared" si="25"/>
        <v>6.6689237261760299E-4</v>
      </c>
      <c r="V304" s="7">
        <f t="shared" si="26"/>
        <v>2.2694708284286499E-3</v>
      </c>
      <c r="W304" s="9">
        <f t="shared" si="27"/>
        <v>1.2738534819434595</v>
      </c>
      <c r="X304" s="9">
        <f t="shared" si="28"/>
        <v>0.37432654357080525</v>
      </c>
      <c r="Y304" s="9"/>
      <c r="Z304">
        <f t="shared" si="29"/>
        <v>0</v>
      </c>
    </row>
    <row r="305" spans="1:26">
      <c r="A305">
        <v>226</v>
      </c>
      <c r="B305" t="s">
        <v>348</v>
      </c>
      <c r="C305" s="7">
        <v>1.21845460846092E-3</v>
      </c>
      <c r="D305" s="7">
        <v>9.1142676045798598E-4</v>
      </c>
      <c r="E305" s="7">
        <v>2.3315374593629902E-3</v>
      </c>
      <c r="F305" s="7">
        <v>1.07855443991718E-3</v>
      </c>
      <c r="G305" s="7">
        <v>5.0384697244388395E-4</v>
      </c>
      <c r="H305" s="7">
        <v>2.1327712203806099E-3</v>
      </c>
      <c r="I305" s="9">
        <v>0.88574794313399496</v>
      </c>
      <c r="J305">
        <v>226</v>
      </c>
      <c r="K305" t="s">
        <v>348</v>
      </c>
      <c r="L305" s="7"/>
      <c r="M305" s="7"/>
      <c r="N305" s="7"/>
      <c r="O305" s="7"/>
      <c r="P305" s="7"/>
      <c r="Q305" s="7"/>
      <c r="R305" s="9"/>
      <c r="S305" s="9"/>
      <c r="T305" s="7">
        <f t="shared" si="24"/>
        <v>1.07855443991718E-3</v>
      </c>
      <c r="U305" s="7">
        <f t="shared" si="25"/>
        <v>9.1142676045798598E-4</v>
      </c>
      <c r="V305" s="7">
        <f t="shared" si="26"/>
        <v>2.3315374593629902E-3</v>
      </c>
      <c r="W305" s="9">
        <f t="shared" si="27"/>
        <v>1.1833692916534659</v>
      </c>
      <c r="X305" s="9">
        <f t="shared" si="28"/>
        <v>0.46259365706775163</v>
      </c>
      <c r="Y305" s="9"/>
      <c r="Z305">
        <f t="shared" si="29"/>
        <v>0</v>
      </c>
    </row>
    <row r="306" spans="1:26">
      <c r="A306">
        <v>225</v>
      </c>
      <c r="B306" t="s">
        <v>434</v>
      </c>
      <c r="C306" s="7"/>
      <c r="D306" s="7"/>
      <c r="E306" s="7"/>
      <c r="F306" s="7"/>
      <c r="G306" s="7"/>
      <c r="H306" s="7"/>
      <c r="I306" s="9"/>
      <c r="J306">
        <v>225</v>
      </c>
      <c r="K306" t="s">
        <v>434</v>
      </c>
      <c r="L306" s="7">
        <v>8.7264059538305801E-4</v>
      </c>
      <c r="M306" s="7">
        <v>3.8074439982634599E-4</v>
      </c>
      <c r="N306" s="7">
        <v>1.8337730818216401E-3</v>
      </c>
      <c r="O306" s="7">
        <v>7.9334504486369998E-4</v>
      </c>
      <c r="P306" s="7">
        <v>3.79842616114869E-4</v>
      </c>
      <c r="Q306" s="7">
        <v>1.6558314660811201E-3</v>
      </c>
      <c r="R306" s="9">
        <v>0.91492670375159202</v>
      </c>
      <c r="S306" s="9"/>
      <c r="T306" s="7">
        <f t="shared" si="24"/>
        <v>7.9334504486369998E-4</v>
      </c>
      <c r="U306" s="7">
        <f t="shared" si="25"/>
        <v>3.8074439982634599E-4</v>
      </c>
      <c r="V306" s="7">
        <f t="shared" si="26"/>
        <v>1.8337730818216401E-3</v>
      </c>
      <c r="W306" s="9">
        <f t="shared" si="27"/>
        <v>2.0836683224376702</v>
      </c>
      <c r="X306" s="9">
        <f t="shared" si="28"/>
        <v>0.43262988901309646</v>
      </c>
      <c r="Y306" s="9"/>
      <c r="Z306">
        <f t="shared" si="29"/>
        <v>0</v>
      </c>
    </row>
    <row r="307" spans="1:26">
      <c r="A307">
        <v>185</v>
      </c>
      <c r="B307" t="s">
        <v>347</v>
      </c>
      <c r="C307" s="7">
        <v>9.7641713447956606E-5</v>
      </c>
      <c r="D307" s="7">
        <v>3.4776251938615898E-6</v>
      </c>
      <c r="E307" s="7">
        <v>3.0377114601496698E-4</v>
      </c>
      <c r="F307" s="7">
        <v>9.6531904762040802E-5</v>
      </c>
      <c r="G307" s="7">
        <v>2.28320088725872E-7</v>
      </c>
      <c r="H307" s="7">
        <v>3.3124239970257902E-4</v>
      </c>
      <c r="I307" s="9">
        <v>0.98863386715855395</v>
      </c>
      <c r="J307">
        <v>185</v>
      </c>
      <c r="K307" t="s">
        <v>347</v>
      </c>
      <c r="L307" s="7">
        <v>6.3409788299956902E-5</v>
      </c>
      <c r="M307" s="7">
        <v>3.47866362400992E-6</v>
      </c>
      <c r="N307" s="7">
        <v>1.86741658365122E-4</v>
      </c>
      <c r="O307" s="7">
        <v>6.4870082566900698E-5</v>
      </c>
      <c r="P307" s="7">
        <v>2.99438483403659E-6</v>
      </c>
      <c r="Q307" s="7">
        <v>2.0005587639894699E-4</v>
      </c>
      <c r="R307" s="9">
        <v>1.02302947709012</v>
      </c>
      <c r="S307" s="9"/>
      <c r="T307" s="7">
        <f t="shared" si="24"/>
        <v>8.0700993664470757E-5</v>
      </c>
      <c r="U307" s="7">
        <f t="shared" si="25"/>
        <v>3.4776251938615898E-6</v>
      </c>
      <c r="V307" s="7">
        <f t="shared" si="26"/>
        <v>3.0377114601496698E-4</v>
      </c>
      <c r="W307" s="9">
        <f t="shared" si="27"/>
        <v>23.205776691207934</v>
      </c>
      <c r="X307" s="9">
        <f t="shared" si="28"/>
        <v>0.26566378908316252</v>
      </c>
      <c r="Y307" s="9"/>
      <c r="Z307">
        <f t="shared" si="29"/>
        <v>0</v>
      </c>
    </row>
    <row r="308" spans="1:26">
      <c r="A308">
        <v>110</v>
      </c>
      <c r="B308" t="s">
        <v>350</v>
      </c>
      <c r="C308" s="7">
        <v>8.9907296617874801E-4</v>
      </c>
      <c r="D308" s="7">
        <v>2.1410266376695601E-4</v>
      </c>
      <c r="E308" s="7">
        <v>1.79413745474588E-3</v>
      </c>
      <c r="F308" s="7">
        <v>8.5169081581263804E-4</v>
      </c>
      <c r="G308" s="7">
        <v>2.04846202710778E-4</v>
      </c>
      <c r="H308" s="7">
        <v>1.7412690591997999E-3</v>
      </c>
      <c r="I308" s="9">
        <v>0.94764993183934498</v>
      </c>
      <c r="J308">
        <v>110</v>
      </c>
      <c r="K308" t="s">
        <v>350</v>
      </c>
      <c r="L308" s="7">
        <v>8.5413263487499596E-4</v>
      </c>
      <c r="M308" s="7">
        <v>1.92576152087207E-4</v>
      </c>
      <c r="N308" s="7">
        <v>1.7950432357503E-3</v>
      </c>
      <c r="O308" s="7">
        <v>8.0330258826692095E-4</v>
      </c>
      <c r="P308" s="7">
        <v>1.83756870171689E-4</v>
      </c>
      <c r="Q308" s="7">
        <v>1.74178003991653E-3</v>
      </c>
      <c r="R308" s="9">
        <v>0.94098864900316903</v>
      </c>
      <c r="S308" s="9"/>
      <c r="T308" s="7">
        <f t="shared" si="24"/>
        <v>8.2749670203977944E-4</v>
      </c>
      <c r="U308" s="7">
        <f t="shared" si="25"/>
        <v>1.92576152087207E-4</v>
      </c>
      <c r="V308" s="7">
        <f t="shared" si="26"/>
        <v>1.7950432357503E-3</v>
      </c>
      <c r="W308" s="9">
        <f t="shared" si="27"/>
        <v>4.2969842998267636</v>
      </c>
      <c r="X308" s="9">
        <f t="shared" si="28"/>
        <v>0.46098984445569569</v>
      </c>
      <c r="Y308" s="9"/>
      <c r="Z308">
        <f t="shared" si="29"/>
        <v>0</v>
      </c>
    </row>
    <row r="309" spans="1:26">
      <c r="A309">
        <v>227</v>
      </c>
      <c r="B309" t="s">
        <v>352</v>
      </c>
      <c r="C309" s="7">
        <v>4.6076272979478101E-3</v>
      </c>
      <c r="D309" s="7">
        <v>3.7360015236309599E-3</v>
      </c>
      <c r="E309" s="7">
        <v>5.7615628683307801E-3</v>
      </c>
      <c r="F309" s="7">
        <v>2.6460078091960801E-3</v>
      </c>
      <c r="G309" s="7">
        <v>5.2379244696231899E-5</v>
      </c>
      <c r="H309" s="7">
        <v>5.1779158193140896E-3</v>
      </c>
      <c r="I309" s="9">
        <v>0.57426834015708506</v>
      </c>
      <c r="J309">
        <v>227</v>
      </c>
      <c r="K309" t="s">
        <v>352</v>
      </c>
      <c r="L309" s="7"/>
      <c r="M309" s="7"/>
      <c r="N309" s="7"/>
      <c r="O309" s="7"/>
      <c r="P309" s="7"/>
      <c r="Q309" s="7"/>
      <c r="R309" s="9"/>
      <c r="S309" s="9"/>
      <c r="T309" s="7">
        <f t="shared" si="24"/>
        <v>2.6460078091960801E-3</v>
      </c>
      <c r="U309" s="7">
        <f t="shared" si="25"/>
        <v>3.7360015236309599E-3</v>
      </c>
      <c r="V309" s="7">
        <f t="shared" si="26"/>
        <v>5.7615628683307801E-3</v>
      </c>
      <c r="W309" s="9">
        <f t="shared" si="27"/>
        <v>0.70824591276517135</v>
      </c>
      <c r="X309" s="9">
        <f t="shared" si="28"/>
        <v>0.45925174638642313</v>
      </c>
      <c r="Y309" s="9"/>
      <c r="Z309">
        <f t="shared" si="29"/>
        <v>0</v>
      </c>
    </row>
    <row r="310" spans="1:26">
      <c r="A310">
        <v>231</v>
      </c>
      <c r="B310" t="s">
        <v>436</v>
      </c>
      <c r="C310" s="7"/>
      <c r="D310" s="7"/>
      <c r="E310" s="7"/>
      <c r="F310" s="7"/>
      <c r="G310" s="7"/>
      <c r="H310" s="7"/>
      <c r="I310" s="9"/>
      <c r="J310">
        <v>231</v>
      </c>
      <c r="K310" t="s">
        <v>436</v>
      </c>
      <c r="L310" s="7">
        <v>4.5585610732123503E-3</v>
      </c>
      <c r="M310" s="7">
        <v>2.6964238857116402E-3</v>
      </c>
      <c r="N310" s="7">
        <v>5.7608998962975101E-3</v>
      </c>
      <c r="O310" s="7">
        <v>3.2340939327111001E-3</v>
      </c>
      <c r="P310" s="7">
        <v>1.0133862827810399E-3</v>
      </c>
      <c r="Q310" s="7">
        <v>5.4397321172091296E-3</v>
      </c>
      <c r="R310" s="9">
        <v>0.705546040624632</v>
      </c>
      <c r="S310" s="9"/>
      <c r="T310" s="7">
        <f t="shared" si="24"/>
        <v>3.2340939327111001E-3</v>
      </c>
      <c r="U310" s="7">
        <f t="shared" si="25"/>
        <v>2.6964238857116402E-3</v>
      </c>
      <c r="V310" s="7">
        <f t="shared" si="26"/>
        <v>5.7608998962975101E-3</v>
      </c>
      <c r="W310" s="9">
        <f t="shared" si="27"/>
        <v>1.199401158641479</v>
      </c>
      <c r="X310" s="9">
        <f t="shared" si="28"/>
        <v>0.56138693449431909</v>
      </c>
      <c r="Y310" s="9"/>
      <c r="Z310">
        <f t="shared" si="29"/>
        <v>0</v>
      </c>
    </row>
    <row r="311" spans="1:26">
      <c r="A311">
        <v>778</v>
      </c>
      <c r="B311" t="s">
        <v>351</v>
      </c>
      <c r="C311" s="7">
        <v>3.5595492921016401E-3</v>
      </c>
      <c r="D311" s="7">
        <v>5.1276688381161797E-4</v>
      </c>
      <c r="E311" s="7">
        <v>5.7580753476474201E-3</v>
      </c>
      <c r="F311" s="7">
        <v>1.95107066263581E-3</v>
      </c>
      <c r="G311" s="7">
        <v>2.0857977978427601E-5</v>
      </c>
      <c r="H311" s="7">
        <v>5.1375504787847803E-3</v>
      </c>
      <c r="I311" s="9">
        <v>0.54817123253837396</v>
      </c>
      <c r="J311">
        <v>778</v>
      </c>
      <c r="K311" t="s">
        <v>351</v>
      </c>
      <c r="L311" s="7">
        <v>3.7579695451930599E-3</v>
      </c>
      <c r="M311" s="7">
        <v>5.57930907916209E-4</v>
      </c>
      <c r="N311" s="7">
        <v>5.76122539981076E-3</v>
      </c>
      <c r="O311" s="7">
        <v>1.81248132625162E-3</v>
      </c>
      <c r="P311" s="7">
        <v>4.97928196777229E-5</v>
      </c>
      <c r="Q311" s="7">
        <v>4.95651558643871E-3</v>
      </c>
      <c r="R311" s="9">
        <v>0.48234441999251298</v>
      </c>
      <c r="S311" s="9"/>
      <c r="T311" s="7">
        <f t="shared" si="24"/>
        <v>1.8817759944437149E-3</v>
      </c>
      <c r="U311" s="7">
        <f t="shared" si="25"/>
        <v>5.1276688381161797E-4</v>
      </c>
      <c r="V311" s="7">
        <f t="shared" si="26"/>
        <v>5.76122539981076E-3</v>
      </c>
      <c r="W311" s="9">
        <f t="shared" si="27"/>
        <v>3.6698469691639604</v>
      </c>
      <c r="X311" s="9">
        <f t="shared" si="28"/>
        <v>0.32662773348626944</v>
      </c>
      <c r="Y311" s="9"/>
      <c r="Z311">
        <f t="shared" si="29"/>
        <v>0</v>
      </c>
    </row>
    <row r="312" spans="1:26">
      <c r="A312">
        <v>79</v>
      </c>
      <c r="B312" t="s">
        <v>354</v>
      </c>
      <c r="C312" s="7">
        <v>1.5768842932482399E-3</v>
      </c>
      <c r="D312" s="7">
        <v>1.11099491492517E-3</v>
      </c>
      <c r="E312" s="7">
        <v>2.2644072325052702E-3</v>
      </c>
      <c r="F312" s="7">
        <v>1.4211090401360701E-3</v>
      </c>
      <c r="G312" s="7">
        <v>8.3920924203852599E-4</v>
      </c>
      <c r="H312" s="7">
        <v>2.1100482266488401E-3</v>
      </c>
      <c r="I312" s="9">
        <v>0.90413883733643596</v>
      </c>
      <c r="J312">
        <v>79</v>
      </c>
      <c r="K312" t="s">
        <v>354</v>
      </c>
      <c r="L312" s="7">
        <v>1.8076990304725E-3</v>
      </c>
      <c r="M312" s="7">
        <v>1.5704700485789701E-3</v>
      </c>
      <c r="N312" s="7">
        <v>2.2654600698065598E-3</v>
      </c>
      <c r="O312" s="7">
        <v>1.61841166462234E-3</v>
      </c>
      <c r="P312" s="7">
        <v>1.0550908193231901E-3</v>
      </c>
      <c r="Q312" s="7">
        <v>2.1188325227154501E-3</v>
      </c>
      <c r="R312" s="9">
        <v>0.89805806607865901</v>
      </c>
      <c r="S312" s="9"/>
      <c r="T312" s="7">
        <f t="shared" si="24"/>
        <v>1.519760352379205E-3</v>
      </c>
      <c r="U312" s="7">
        <f t="shared" si="25"/>
        <v>1.11099491492517E-3</v>
      </c>
      <c r="V312" s="7">
        <f t="shared" si="26"/>
        <v>2.2654600698065598E-3</v>
      </c>
      <c r="W312" s="9">
        <f t="shared" si="27"/>
        <v>1.3679273702900494</v>
      </c>
      <c r="X312" s="9">
        <f t="shared" si="28"/>
        <v>0.67083961118280599</v>
      </c>
      <c r="Y312" s="9"/>
      <c r="Z312">
        <f t="shared" si="29"/>
        <v>0</v>
      </c>
    </row>
    <row r="313" spans="1:26">
      <c r="A313">
        <v>77</v>
      </c>
      <c r="B313" t="s">
        <v>355</v>
      </c>
      <c r="C313" s="7">
        <v>1.69710441716238E-3</v>
      </c>
      <c r="D313" s="7">
        <v>9.0049061525514001E-4</v>
      </c>
      <c r="E313" s="7">
        <v>2.3660907868337101E-3</v>
      </c>
      <c r="F313" s="7">
        <v>1.58427046079836E-3</v>
      </c>
      <c r="G313" s="7">
        <v>8.3098180970266999E-4</v>
      </c>
      <c r="H313" s="7">
        <v>2.2858958839869002E-3</v>
      </c>
      <c r="I313" s="9">
        <v>0.93343920855204698</v>
      </c>
      <c r="J313">
        <v>77</v>
      </c>
      <c r="K313" t="s">
        <v>355</v>
      </c>
      <c r="L313" s="7">
        <v>1.7191673756499601E-3</v>
      </c>
      <c r="M313" s="7">
        <v>9.8807764014838305E-4</v>
      </c>
      <c r="N313" s="7">
        <v>2.35575155730998E-3</v>
      </c>
      <c r="O313" s="7">
        <v>1.5963717632049899E-3</v>
      </c>
      <c r="P313" s="7">
        <v>9.0332829982746701E-4</v>
      </c>
      <c r="Q313" s="7">
        <v>2.2853472925423602E-3</v>
      </c>
      <c r="R313" s="9">
        <v>0.92854193213937897</v>
      </c>
      <c r="S313" s="9"/>
      <c r="T313" s="7">
        <f t="shared" si="24"/>
        <v>1.5903211120016749E-3</v>
      </c>
      <c r="U313" s="7">
        <f t="shared" si="25"/>
        <v>9.0049061525514001E-4</v>
      </c>
      <c r="V313" s="7">
        <f t="shared" si="26"/>
        <v>2.3660907868337101E-3</v>
      </c>
      <c r="W313" s="9">
        <f t="shared" si="27"/>
        <v>1.7660607285186221</v>
      </c>
      <c r="X313" s="9">
        <f t="shared" si="28"/>
        <v>0.67213021615701984</v>
      </c>
      <c r="Y313" s="9"/>
      <c r="Z313">
        <f t="shared" si="29"/>
        <v>0</v>
      </c>
    </row>
    <row r="314" spans="1:26">
      <c r="A314">
        <v>781</v>
      </c>
      <c r="B314" t="s">
        <v>356</v>
      </c>
      <c r="C314" s="7">
        <v>4.64444880545731E-4</v>
      </c>
      <c r="D314" s="7">
        <v>3.1153581029414601E-4</v>
      </c>
      <c r="E314" s="7">
        <v>7.3609747921495202E-4</v>
      </c>
      <c r="F314" s="7">
        <v>4.4596070154225101E-4</v>
      </c>
      <c r="G314" s="7">
        <v>2.9712086699452202E-4</v>
      </c>
      <c r="H314" s="7">
        <v>7.24880103046668E-4</v>
      </c>
      <c r="I314" s="9">
        <v>0.96017396782936004</v>
      </c>
      <c r="J314">
        <v>781</v>
      </c>
      <c r="K314" t="s">
        <v>356</v>
      </c>
      <c r="L314" s="7">
        <v>4.9734034937523597E-4</v>
      </c>
      <c r="M314" s="7">
        <v>3.1717513964376199E-4</v>
      </c>
      <c r="N314" s="7">
        <v>8.4224298976922404E-4</v>
      </c>
      <c r="O314" s="7">
        <v>4.7493688531429699E-4</v>
      </c>
      <c r="P314" s="7">
        <v>3.0088979311559201E-4</v>
      </c>
      <c r="Q314" s="7">
        <v>8.2961041449851997E-4</v>
      </c>
      <c r="R314" s="9">
        <v>0.95493902408376596</v>
      </c>
      <c r="S314" s="9"/>
      <c r="T314" s="7">
        <f t="shared" si="24"/>
        <v>4.60448793428274E-4</v>
      </c>
      <c r="U314" s="7">
        <f t="shared" si="25"/>
        <v>3.1153581029414601E-4</v>
      </c>
      <c r="V314" s="7">
        <f t="shared" si="26"/>
        <v>8.4224298976922404E-4</v>
      </c>
      <c r="W314" s="9">
        <f t="shared" si="27"/>
        <v>1.4779963593704597</v>
      </c>
      <c r="X314" s="9">
        <f t="shared" si="28"/>
        <v>0.54669353027733447</v>
      </c>
      <c r="Y314" s="9"/>
      <c r="Z314">
        <f t="shared" si="29"/>
        <v>0</v>
      </c>
    </row>
    <row r="315" spans="1:26">
      <c r="A315">
        <v>662</v>
      </c>
      <c r="B315" t="s">
        <v>357</v>
      </c>
      <c r="C315" s="7">
        <v>1.81715709313927E-3</v>
      </c>
      <c r="D315" s="7">
        <v>4.0157743321667799E-4</v>
      </c>
      <c r="E315" s="7">
        <v>3.0037672955667101E-3</v>
      </c>
      <c r="F315" s="7">
        <v>1.70943614179284E-3</v>
      </c>
      <c r="G315" s="7">
        <v>3.4528025484537099E-4</v>
      </c>
      <c r="H315" s="7">
        <v>3.21420238077014E-3</v>
      </c>
      <c r="I315" s="9">
        <v>0.93400988015708897</v>
      </c>
      <c r="J315">
        <v>662</v>
      </c>
      <c r="K315" t="s">
        <v>357</v>
      </c>
      <c r="L315" s="7">
        <v>1.79733902948482E-3</v>
      </c>
      <c r="M315" s="7">
        <v>1.17885401511328E-4</v>
      </c>
      <c r="N315" s="7">
        <v>3.0051135485982998E-3</v>
      </c>
      <c r="O315" s="7">
        <v>1.69043907636707E-3</v>
      </c>
      <c r="P315" s="7">
        <v>1.04939842848247E-4</v>
      </c>
      <c r="Q315" s="7">
        <v>3.2279419566369001E-3</v>
      </c>
      <c r="R315" s="9">
        <v>0.93217567779042598</v>
      </c>
      <c r="S315" s="9"/>
      <c r="T315" s="7">
        <f t="shared" si="24"/>
        <v>1.699937609079955E-3</v>
      </c>
      <c r="U315" s="7">
        <f t="shared" si="25"/>
        <v>1.17885401511328E-4</v>
      </c>
      <c r="V315" s="7">
        <f t="shared" si="26"/>
        <v>3.0051135485982998E-3</v>
      </c>
      <c r="W315" s="9">
        <f t="shared" si="27"/>
        <v>14.420255496322863</v>
      </c>
      <c r="X315" s="9">
        <f t="shared" si="28"/>
        <v>0.56568165614669408</v>
      </c>
      <c r="Y315" s="9"/>
      <c r="Z315">
        <f t="shared" si="29"/>
        <v>0</v>
      </c>
    </row>
    <row r="316" spans="1:26">
      <c r="A316">
        <v>209</v>
      </c>
      <c r="B316" t="s">
        <v>358</v>
      </c>
      <c r="C316" s="7">
        <v>1.6371112593714101E-4</v>
      </c>
      <c r="D316" s="7">
        <v>9.0539048008993596E-6</v>
      </c>
      <c r="E316" s="7">
        <v>1.50103902796136E-3</v>
      </c>
      <c r="F316" s="7">
        <v>1.51298440630478E-4</v>
      </c>
      <c r="G316" s="7">
        <v>5.1028667940833297E-6</v>
      </c>
      <c r="H316" s="7">
        <v>1.54931265201394E-3</v>
      </c>
      <c r="I316" s="9">
        <v>0.92417934190111395</v>
      </c>
      <c r="J316">
        <v>209</v>
      </c>
      <c r="K316" t="s">
        <v>358</v>
      </c>
      <c r="L316" s="7">
        <v>1.87881979197066E-4</v>
      </c>
      <c r="M316" s="7">
        <v>9.1213667091857796E-6</v>
      </c>
      <c r="N316" s="7">
        <v>1.50171177592852E-3</v>
      </c>
      <c r="O316" s="7">
        <v>1.72369724028476E-4</v>
      </c>
      <c r="P316" s="7">
        <v>5.7422799715122596E-6</v>
      </c>
      <c r="Q316" s="7">
        <v>1.5392239351634199E-3</v>
      </c>
      <c r="R316" s="9">
        <v>0.917436173310057</v>
      </c>
      <c r="S316" s="9"/>
      <c r="T316" s="7">
        <f t="shared" si="24"/>
        <v>1.61834082329477E-4</v>
      </c>
      <c r="U316" s="7">
        <f t="shared" si="25"/>
        <v>9.0539048008993596E-6</v>
      </c>
      <c r="V316" s="7">
        <f t="shared" si="26"/>
        <v>1.50171177592852E-3</v>
      </c>
      <c r="W316" s="9">
        <f t="shared" si="27"/>
        <v>17.874506733647276</v>
      </c>
      <c r="X316" s="9">
        <f t="shared" si="28"/>
        <v>0.10776640692546594</v>
      </c>
      <c r="Y316" s="9"/>
      <c r="Z316">
        <f t="shared" si="29"/>
        <v>0</v>
      </c>
    </row>
    <row r="317" spans="1:26">
      <c r="A317">
        <v>885</v>
      </c>
      <c r="B317" t="s">
        <v>359</v>
      </c>
      <c r="C317" s="7">
        <v>2.3614528736845699E-4</v>
      </c>
      <c r="D317" s="7">
        <v>9.0539048008993596E-6</v>
      </c>
      <c r="E317" s="7">
        <v>2.1082997059825399E-3</v>
      </c>
      <c r="F317" s="7">
        <v>1.9788748119535E-4</v>
      </c>
      <c r="G317" s="7">
        <v>6.7587379486527399E-6</v>
      </c>
      <c r="H317" s="7">
        <v>2.0123233725938701E-3</v>
      </c>
      <c r="I317" s="9">
        <v>0.837990388885408</v>
      </c>
      <c r="J317">
        <v>885</v>
      </c>
      <c r="K317" t="s">
        <v>359</v>
      </c>
      <c r="L317" s="7">
        <v>2.44336667719266E-4</v>
      </c>
      <c r="M317" s="7">
        <v>9.0621468469646493E-6</v>
      </c>
      <c r="N317" s="7">
        <v>2.1092446210146899E-3</v>
      </c>
      <c r="O317" s="7">
        <v>1.9530032628465501E-4</v>
      </c>
      <c r="P317" s="7">
        <v>6.4559645929525699E-6</v>
      </c>
      <c r="Q317" s="7">
        <v>1.9867667640906602E-3</v>
      </c>
      <c r="R317" s="9">
        <v>0.79930829910902801</v>
      </c>
      <c r="S317" s="9"/>
      <c r="T317" s="7">
        <f t="shared" si="24"/>
        <v>1.9659390374000249E-4</v>
      </c>
      <c r="U317" s="7">
        <f t="shared" si="25"/>
        <v>9.0539048008993596E-6</v>
      </c>
      <c r="V317" s="7">
        <f t="shared" si="26"/>
        <v>2.1092446210146899E-3</v>
      </c>
      <c r="W317" s="9">
        <f t="shared" si="27"/>
        <v>21.713714476042874</v>
      </c>
      <c r="X317" s="9">
        <f t="shared" si="28"/>
        <v>9.3205833871192939E-2</v>
      </c>
      <c r="Y317" s="9"/>
      <c r="Z317">
        <f t="shared" si="29"/>
        <v>0</v>
      </c>
    </row>
    <row r="318" spans="1:26">
      <c r="A318">
        <v>547</v>
      </c>
      <c r="B318" t="s">
        <v>360</v>
      </c>
      <c r="C318" s="7">
        <v>1.43767988465543E-4</v>
      </c>
      <c r="D318" s="7">
        <v>7.4112291173500998E-5</v>
      </c>
      <c r="E318" s="7">
        <v>2.8663045439029802E-4</v>
      </c>
      <c r="F318" s="7">
        <v>1.40322786186488E-4</v>
      </c>
      <c r="G318" s="7">
        <v>6.6614580502902796E-5</v>
      </c>
      <c r="H318" s="7">
        <v>2.86358042153737E-4</v>
      </c>
      <c r="I318" s="9">
        <v>0.97632755630282098</v>
      </c>
      <c r="J318">
        <v>547</v>
      </c>
      <c r="K318" t="s">
        <v>360</v>
      </c>
      <c r="L318" s="7">
        <v>1.8399757804289801E-4</v>
      </c>
      <c r="M318" s="7">
        <v>7.4146251624073999E-5</v>
      </c>
      <c r="N318" s="7">
        <v>4.2397978557387402E-4</v>
      </c>
      <c r="O318" s="7">
        <v>1.77923838724875E-4</v>
      </c>
      <c r="P318" s="7">
        <v>6.8403898216345895E-5</v>
      </c>
      <c r="Q318" s="7">
        <v>4.2335000265662998E-4</v>
      </c>
      <c r="R318" s="9">
        <v>0.96721697073716795</v>
      </c>
      <c r="S318" s="9"/>
      <c r="T318" s="7">
        <f t="shared" si="24"/>
        <v>1.591233124556815E-4</v>
      </c>
      <c r="U318" s="7">
        <f t="shared" si="25"/>
        <v>7.4112291173500998E-5</v>
      </c>
      <c r="V318" s="7">
        <f t="shared" si="26"/>
        <v>4.2397978557387402E-4</v>
      </c>
      <c r="W318" s="9">
        <f t="shared" si="27"/>
        <v>2.1470569852329215</v>
      </c>
      <c r="X318" s="9">
        <f t="shared" si="28"/>
        <v>0.37530872430698925</v>
      </c>
      <c r="Y318" s="9"/>
      <c r="Z318">
        <f t="shared" si="29"/>
        <v>0</v>
      </c>
    </row>
    <row r="319" spans="1:26">
      <c r="A319">
        <v>114</v>
      </c>
      <c r="B319" t="s">
        <v>361</v>
      </c>
      <c r="C319" s="7">
        <v>1.6172184527659199E-3</v>
      </c>
      <c r="D319" s="7">
        <v>6.5940022076125605E-4</v>
      </c>
      <c r="E319" s="7">
        <v>2.4657509704048499E-3</v>
      </c>
      <c r="F319" s="7">
        <v>1.4687013229852501E-3</v>
      </c>
      <c r="G319" s="7">
        <v>5.9569570072914705E-4</v>
      </c>
      <c r="H319" s="7">
        <v>2.9265984030307202E-3</v>
      </c>
      <c r="I319" s="9">
        <v>0.90933727068661097</v>
      </c>
      <c r="J319">
        <v>114</v>
      </c>
      <c r="K319" t="s">
        <v>361</v>
      </c>
      <c r="L319" s="7">
        <v>1.59208289933954E-3</v>
      </c>
      <c r="M319" s="7">
        <v>6.4342032122595004E-4</v>
      </c>
      <c r="N319" s="7">
        <v>2.4256843142147601E-3</v>
      </c>
      <c r="O319" s="7">
        <v>1.46391901283035E-3</v>
      </c>
      <c r="P319" s="7">
        <v>5.88206978230363E-4</v>
      </c>
      <c r="Q319" s="7">
        <v>2.9848276738054999E-3</v>
      </c>
      <c r="R319" s="9">
        <v>0.920439022269255</v>
      </c>
      <c r="S319" s="9"/>
      <c r="T319" s="7">
        <f t="shared" si="24"/>
        <v>1.4663101679078E-3</v>
      </c>
      <c r="U319" s="7">
        <f t="shared" si="25"/>
        <v>6.4342032122595004E-4</v>
      </c>
      <c r="V319" s="7">
        <f t="shared" si="26"/>
        <v>2.4657509704048499E-3</v>
      </c>
      <c r="W319" s="9">
        <f t="shared" si="27"/>
        <v>2.2789304588856396</v>
      </c>
      <c r="X319" s="9">
        <f t="shared" si="28"/>
        <v>0.59467082665977722</v>
      </c>
      <c r="Y319" s="9"/>
      <c r="Z319">
        <f t="shared" si="29"/>
        <v>0</v>
      </c>
    </row>
    <row r="320" spans="1:26">
      <c r="A320">
        <v>113</v>
      </c>
      <c r="B320" t="s">
        <v>362</v>
      </c>
      <c r="C320" s="7">
        <v>1.68526051548431E-3</v>
      </c>
      <c r="D320" s="7">
        <v>1.42945013750291E-3</v>
      </c>
      <c r="E320" s="7">
        <v>1.9165532976296799E-3</v>
      </c>
      <c r="F320" s="7">
        <v>1.6239941633712199E-3</v>
      </c>
      <c r="G320" s="7">
        <v>8.6857757753136403E-4</v>
      </c>
      <c r="H320" s="7">
        <v>2.1700656640278502E-3</v>
      </c>
      <c r="I320" s="9">
        <v>0.96362037462195704</v>
      </c>
      <c r="J320">
        <v>113</v>
      </c>
      <c r="K320" t="s">
        <v>362</v>
      </c>
      <c r="L320" s="7">
        <v>1.6272484913828599E-3</v>
      </c>
      <c r="M320" s="7">
        <v>1.2589440970560901E-3</v>
      </c>
      <c r="N320" s="7">
        <v>1.9177918413774201E-3</v>
      </c>
      <c r="O320" s="7">
        <v>1.5641303416221101E-3</v>
      </c>
      <c r="P320" s="7">
        <v>8.4830411410177699E-4</v>
      </c>
      <c r="Q320" s="7">
        <v>2.1358025000446602E-3</v>
      </c>
      <c r="R320" s="9">
        <v>0.96149503573437201</v>
      </c>
      <c r="S320" s="9"/>
      <c r="T320" s="7">
        <f t="shared" si="24"/>
        <v>1.5940622524966649E-3</v>
      </c>
      <c r="U320" s="7">
        <f t="shared" si="25"/>
        <v>1.2589440970560901E-3</v>
      </c>
      <c r="V320" s="7">
        <f t="shared" si="26"/>
        <v>1.9177918413774201E-3</v>
      </c>
      <c r="W320" s="9">
        <f t="shared" si="27"/>
        <v>1.2661898619837162</v>
      </c>
      <c r="X320" s="9">
        <f t="shared" si="28"/>
        <v>0.83119670138535884</v>
      </c>
      <c r="Y320" s="9"/>
      <c r="Z320">
        <f t="shared" si="29"/>
        <v>0</v>
      </c>
    </row>
    <row r="321" spans="1:26">
      <c r="A321">
        <v>210</v>
      </c>
      <c r="B321" t="s">
        <v>363</v>
      </c>
      <c r="C321" s="7">
        <v>4.1511817118102499E-4</v>
      </c>
      <c r="D321" s="7">
        <v>2.72789083608084E-4</v>
      </c>
      <c r="E321" s="7">
        <v>9.9025777864982694E-4</v>
      </c>
      <c r="F321" s="7">
        <v>3.7705463309263603E-4</v>
      </c>
      <c r="G321" s="7">
        <v>2.5745232459196802E-4</v>
      </c>
      <c r="H321" s="7">
        <v>7.8749276550121796E-4</v>
      </c>
      <c r="I321" s="9">
        <v>0.92932504304416197</v>
      </c>
      <c r="J321">
        <v>210</v>
      </c>
      <c r="K321" t="s">
        <v>363</v>
      </c>
      <c r="L321" s="7">
        <v>4.1559571220712601E-4</v>
      </c>
      <c r="M321" s="7">
        <v>2.7293620263374002E-4</v>
      </c>
      <c r="N321" s="7">
        <v>9.935915212423371E-4</v>
      </c>
      <c r="O321" s="7">
        <v>3.7899875105002297E-4</v>
      </c>
      <c r="P321" s="7">
        <v>2.5598880060282402E-4</v>
      </c>
      <c r="Q321" s="7">
        <v>8.1936254134644902E-4</v>
      </c>
      <c r="R321" s="9">
        <v>0.93299860434889303</v>
      </c>
      <c r="S321" s="9"/>
      <c r="T321" s="7">
        <f t="shared" si="24"/>
        <v>3.780266920713295E-4</v>
      </c>
      <c r="U321" s="7">
        <f t="shared" si="25"/>
        <v>2.72789083608084E-4</v>
      </c>
      <c r="V321" s="7">
        <f t="shared" si="26"/>
        <v>9.935915212423371E-4</v>
      </c>
      <c r="W321" s="9">
        <f t="shared" si="27"/>
        <v>1.3857837970321434</v>
      </c>
      <c r="X321" s="9">
        <f t="shared" si="28"/>
        <v>0.38046489325780863</v>
      </c>
      <c r="Y321" s="9"/>
      <c r="Z321">
        <f t="shared" si="29"/>
        <v>0</v>
      </c>
    </row>
    <row r="322" spans="1:26">
      <c r="A322">
        <v>664</v>
      </c>
      <c r="B322" t="s">
        <v>364</v>
      </c>
      <c r="C322" s="7">
        <v>1.3119781401399301E-4</v>
      </c>
      <c r="D322" s="7">
        <v>9.1142676045798595E-5</v>
      </c>
      <c r="E322" s="7">
        <v>1.9103612757457201E-4</v>
      </c>
      <c r="F322" s="7">
        <v>1.3201970253886401E-4</v>
      </c>
      <c r="G322" s="7">
        <v>8.9774307916585294E-5</v>
      </c>
      <c r="H322" s="7">
        <v>2.0082351397936101E-4</v>
      </c>
      <c r="I322" s="9">
        <v>1.0062898242926299</v>
      </c>
      <c r="J322">
        <v>664</v>
      </c>
      <c r="K322" t="s">
        <v>364</v>
      </c>
      <c r="L322" s="7">
        <v>9.1420582841785796E-5</v>
      </c>
      <c r="M322" s="7">
        <v>5.1293647985845E-5</v>
      </c>
      <c r="N322" s="7">
        <v>1.8568729325688199E-4</v>
      </c>
      <c r="O322" s="7">
        <v>9.2315383611660598E-5</v>
      </c>
      <c r="P322" s="7">
        <v>5.0251093418733202E-5</v>
      </c>
      <c r="Q322" s="7">
        <v>1.9339513979013001E-4</v>
      </c>
      <c r="R322" s="9">
        <v>1.00982703023649</v>
      </c>
      <c r="S322" s="9"/>
      <c r="T322" s="7">
        <f t="shared" ref="T322:T352" si="30">(F322+O322)/((F322&lt;&gt;0)+(O322&lt;&gt;0))</f>
        <v>1.121675430752623E-4</v>
      </c>
      <c r="U322" s="7">
        <f t="shared" ref="U322:U352" si="31">MIN(D322,M322)</f>
        <v>5.1293647985845E-5</v>
      </c>
      <c r="V322" s="7">
        <f t="shared" ref="V322:V352" si="32">MAX(E322,N322)</f>
        <v>1.9103612757457201E-4</v>
      </c>
      <c r="W322" s="9">
        <f t="shared" ref="W322:W352" si="33">T322/U322</f>
        <v>2.1867725825664821</v>
      </c>
      <c r="X322" s="9">
        <f t="shared" ref="X322:X352" si="34">T322/V322</f>
        <v>0.58715356356601756</v>
      </c>
      <c r="Y322" s="9"/>
      <c r="Z322">
        <f t="shared" ref="Z322:Z352" si="35">A322-J322</f>
        <v>0</v>
      </c>
    </row>
    <row r="323" spans="1:26">
      <c r="A323">
        <v>115</v>
      </c>
      <c r="B323" t="s">
        <v>365</v>
      </c>
      <c r="C323" s="7">
        <v>1.3362701963384499E-3</v>
      </c>
      <c r="D323" s="7">
        <v>5.3308541677709795E-4</v>
      </c>
      <c r="E323" s="7">
        <v>3.0719928433990099E-3</v>
      </c>
      <c r="F323" s="7">
        <v>1.15186958385403E-3</v>
      </c>
      <c r="G323" s="7">
        <v>4.8801903890314299E-4</v>
      </c>
      <c r="H323" s="7">
        <v>2.9364655395750202E-3</v>
      </c>
      <c r="I323" s="9">
        <v>0.86198797110495295</v>
      </c>
      <c r="J323">
        <v>115</v>
      </c>
      <c r="K323" t="s">
        <v>365</v>
      </c>
      <c r="L323" s="7">
        <v>1.1797227866763599E-3</v>
      </c>
      <c r="M323" s="7">
        <v>5.3324459780942901E-4</v>
      </c>
      <c r="N323" s="7">
        <v>2.56674503895734E-3</v>
      </c>
      <c r="O323" s="7">
        <v>1.0474714386961501E-3</v>
      </c>
      <c r="P323" s="7">
        <v>4.8304163591068698E-4</v>
      </c>
      <c r="Q323" s="7">
        <v>2.4805253396347998E-3</v>
      </c>
      <c r="R323" s="9">
        <v>0.88787549837374402</v>
      </c>
      <c r="S323" s="9"/>
      <c r="T323" s="7">
        <f t="shared" si="30"/>
        <v>1.09967051127509E-3</v>
      </c>
      <c r="U323" s="7">
        <f t="shared" si="31"/>
        <v>5.3308541677709795E-4</v>
      </c>
      <c r="V323" s="7">
        <f t="shared" si="32"/>
        <v>3.0719928433990099E-3</v>
      </c>
      <c r="W323" s="9">
        <f t="shared" si="33"/>
        <v>2.062841107009501</v>
      </c>
      <c r="X323" s="9">
        <f t="shared" si="34"/>
        <v>0.35796649514923945</v>
      </c>
      <c r="Y323" s="9"/>
      <c r="Z323">
        <f t="shared" si="35"/>
        <v>0</v>
      </c>
    </row>
    <row r="324" spans="1:26">
      <c r="A324">
        <v>202</v>
      </c>
      <c r="B324" t="s">
        <v>366</v>
      </c>
      <c r="C324" s="7">
        <v>9.4433262101325003E-4</v>
      </c>
      <c r="D324" s="7">
        <v>2.8917505390025998E-4</v>
      </c>
      <c r="E324" s="7">
        <v>2.30637528416379E-3</v>
      </c>
      <c r="F324" s="7">
        <v>7.91554895513452E-4</v>
      </c>
      <c r="G324" s="7">
        <v>2.63568344142716E-4</v>
      </c>
      <c r="H324" s="7">
        <v>2.3718800162782E-3</v>
      </c>
      <c r="I324" s="9">
        <v>0.83813786480448305</v>
      </c>
      <c r="J324">
        <v>202</v>
      </c>
      <c r="K324" t="s">
        <v>366</v>
      </c>
      <c r="L324" s="7">
        <v>8.1723933799258996E-4</v>
      </c>
      <c r="M324" s="7">
        <v>2.8926140250811101E-4</v>
      </c>
      <c r="N324" s="7">
        <v>1.9141019982425E-3</v>
      </c>
      <c r="O324" s="7">
        <v>6.99404002821277E-4</v>
      </c>
      <c r="P324" s="7">
        <v>2.5891256781389598E-4</v>
      </c>
      <c r="Q324" s="7">
        <v>1.9194916026352899E-3</v>
      </c>
      <c r="R324" s="9">
        <v>0.85571787587345305</v>
      </c>
      <c r="S324" s="9"/>
      <c r="T324" s="7">
        <f t="shared" si="30"/>
        <v>7.454794491673645E-4</v>
      </c>
      <c r="U324" s="7">
        <f t="shared" si="31"/>
        <v>2.8917505390025998E-4</v>
      </c>
      <c r="V324" s="7">
        <f t="shared" si="32"/>
        <v>2.30637528416379E-3</v>
      </c>
      <c r="W324" s="9">
        <f t="shared" si="33"/>
        <v>2.5779521404515395</v>
      </c>
      <c r="X324" s="9">
        <f t="shared" si="34"/>
        <v>0.32322556276336828</v>
      </c>
      <c r="Y324" s="9"/>
      <c r="Z324">
        <f t="shared" si="35"/>
        <v>0</v>
      </c>
    </row>
    <row r="325" spans="1:26">
      <c r="A325">
        <v>694</v>
      </c>
      <c r="B325" t="s">
        <v>367</v>
      </c>
      <c r="C325" s="7">
        <v>1.3193208792337301E-4</v>
      </c>
      <c r="D325" s="7">
        <v>9.1142676045798592E-6</v>
      </c>
      <c r="E325" s="7">
        <v>3.3614800797267502E-4</v>
      </c>
      <c r="F325" s="7">
        <v>1.2754385673467201E-4</v>
      </c>
      <c r="G325" s="7">
        <v>6.7901121017878196E-6</v>
      </c>
      <c r="H325" s="7">
        <v>3.6116847591914002E-4</v>
      </c>
      <c r="I325" s="9">
        <v>0.96659544526385899</v>
      </c>
      <c r="J325">
        <v>694</v>
      </c>
      <c r="K325" t="s">
        <v>367</v>
      </c>
      <c r="L325" s="7">
        <v>1.3117530682749099E-4</v>
      </c>
      <c r="M325" s="7">
        <v>9.1213667091857796E-6</v>
      </c>
      <c r="N325" s="7">
        <v>3.3346724708057502E-4</v>
      </c>
      <c r="O325" s="7">
        <v>1.2680779337106101E-4</v>
      </c>
      <c r="P325" s="7">
        <v>6.4326293584926903E-6</v>
      </c>
      <c r="Q325" s="7">
        <v>3.6120478396539402E-4</v>
      </c>
      <c r="R325" s="9">
        <v>0.96655775343513795</v>
      </c>
      <c r="S325" s="9"/>
      <c r="T325" s="7">
        <f t="shared" si="30"/>
        <v>1.2717582505286651E-4</v>
      </c>
      <c r="U325" s="7">
        <f t="shared" si="31"/>
        <v>9.1142676045798592E-6</v>
      </c>
      <c r="V325" s="7">
        <f t="shared" si="32"/>
        <v>3.3614800797267502E-4</v>
      </c>
      <c r="W325" s="9">
        <f t="shared" si="33"/>
        <v>13.953488153997311</v>
      </c>
      <c r="X325" s="9">
        <f t="shared" si="34"/>
        <v>0.37833282374591504</v>
      </c>
      <c r="Y325" s="9"/>
      <c r="Z325">
        <f t="shared" si="35"/>
        <v>0</v>
      </c>
    </row>
    <row r="326" spans="1:26">
      <c r="A326">
        <v>63</v>
      </c>
      <c r="B326" t="s">
        <v>368</v>
      </c>
      <c r="C326" s="7">
        <v>5.84432601965553E-4</v>
      </c>
      <c r="D326" s="7">
        <v>2.7342802813739599E-4</v>
      </c>
      <c r="E326" s="7">
        <v>2.4950843066950199E-3</v>
      </c>
      <c r="F326" s="7">
        <v>4.9817702591979695E-4</v>
      </c>
      <c r="G326" s="7">
        <v>2.5449999617328198E-4</v>
      </c>
      <c r="H326" s="7">
        <v>2.2798493191455399E-3</v>
      </c>
      <c r="I326" s="9">
        <v>0.85873969130707195</v>
      </c>
      <c r="J326">
        <v>63</v>
      </c>
      <c r="K326" t="s">
        <v>368</v>
      </c>
      <c r="L326" s="7">
        <v>5.7767360790448295E-4</v>
      </c>
      <c r="M326" s="7">
        <v>2.73641001275573E-4</v>
      </c>
      <c r="N326" s="7">
        <v>2.4962025740178301E-3</v>
      </c>
      <c r="O326" s="7">
        <v>4.8829019307566196E-4</v>
      </c>
      <c r="P326" s="7">
        <v>2.54066576351048E-4</v>
      </c>
      <c r="Q326" s="7">
        <v>2.25192151351503E-3</v>
      </c>
      <c r="R326" s="9">
        <v>0.852082608799835</v>
      </c>
      <c r="S326" s="9"/>
      <c r="T326" s="7">
        <f t="shared" si="30"/>
        <v>4.9323360949772945E-4</v>
      </c>
      <c r="U326" s="7">
        <f t="shared" si="31"/>
        <v>2.7342802813739599E-4</v>
      </c>
      <c r="V326" s="7">
        <f t="shared" si="32"/>
        <v>2.4962025740178301E-3</v>
      </c>
      <c r="W326" s="9">
        <f t="shared" si="33"/>
        <v>1.8038882584849072</v>
      </c>
      <c r="X326" s="9">
        <f t="shared" si="34"/>
        <v>0.19759358260088322</v>
      </c>
      <c r="Y326" s="9"/>
      <c r="Z326">
        <f t="shared" si="35"/>
        <v>0</v>
      </c>
    </row>
    <row r="327" spans="1:26">
      <c r="A327">
        <v>189</v>
      </c>
      <c r="B327" t="s">
        <v>369</v>
      </c>
      <c r="C327" s="7">
        <v>7.4503030237599806E-5</v>
      </c>
      <c r="D327" s="7">
        <v>9.1142676045798694E-6</v>
      </c>
      <c r="E327" s="7">
        <v>1.31411969122462E-4</v>
      </c>
      <c r="F327" s="7">
        <v>7.40563777156479E-5</v>
      </c>
      <c r="G327" s="7">
        <v>5.4808163229771997E-6</v>
      </c>
      <c r="H327" s="7">
        <v>1.3633615129857201E-4</v>
      </c>
      <c r="I327" s="9">
        <v>0.99406820837577403</v>
      </c>
      <c r="J327">
        <v>189</v>
      </c>
      <c r="K327" t="s">
        <v>369</v>
      </c>
      <c r="L327" s="7">
        <v>9.2670637907238797E-5</v>
      </c>
      <c r="M327" s="7">
        <v>9.1213667091857694E-6</v>
      </c>
      <c r="N327" s="7">
        <v>1.93411003306733E-4</v>
      </c>
      <c r="O327" s="7">
        <v>8.8629176448781999E-5</v>
      </c>
      <c r="P327" s="7">
        <v>3.7888956944830799E-6</v>
      </c>
      <c r="Q327" s="7">
        <v>1.96741300144763E-4</v>
      </c>
      <c r="R327" s="9">
        <v>0.95691496852445701</v>
      </c>
      <c r="S327" s="9"/>
      <c r="T327" s="7">
        <f t="shared" si="30"/>
        <v>8.1342777082214949E-5</v>
      </c>
      <c r="U327" s="7">
        <f t="shared" si="31"/>
        <v>9.1142676045798694E-6</v>
      </c>
      <c r="V327" s="7">
        <f t="shared" si="32"/>
        <v>1.93411003306733E-4</v>
      </c>
      <c r="W327" s="9">
        <f t="shared" si="33"/>
        <v>8.9247738393527811</v>
      </c>
      <c r="X327" s="9">
        <f t="shared" si="34"/>
        <v>0.42056954201934621</v>
      </c>
      <c r="Y327" s="9"/>
      <c r="Z327">
        <f t="shared" si="35"/>
        <v>0</v>
      </c>
    </row>
    <row r="328" spans="1:26">
      <c r="A328">
        <v>719</v>
      </c>
      <c r="B328" t="s">
        <v>370</v>
      </c>
      <c r="C328" s="7">
        <v>3.64931185742217E-4</v>
      </c>
      <c r="D328" s="7">
        <v>3.4356852547972802E-4</v>
      </c>
      <c r="E328" s="7">
        <v>3.96884068042412E-4</v>
      </c>
      <c r="F328" s="7">
        <v>3.5812937525127699E-4</v>
      </c>
      <c r="G328" s="7">
        <v>3.23373299293806E-4</v>
      </c>
      <c r="H328" s="7">
        <v>4.0319233270248299E-4</v>
      </c>
      <c r="I328" s="9">
        <v>0.98126225579345305</v>
      </c>
      <c r="J328">
        <v>719</v>
      </c>
      <c r="K328" t="s">
        <v>370</v>
      </c>
      <c r="L328" s="7">
        <v>3.65890863789272E-4</v>
      </c>
      <c r="M328" s="7">
        <v>3.50056650289363E-4</v>
      </c>
      <c r="N328" s="7">
        <v>3.9665357562968499E-4</v>
      </c>
      <c r="O328" s="7">
        <v>3.5907771497534398E-4</v>
      </c>
      <c r="P328" s="7">
        <v>3.2860560621352002E-4</v>
      </c>
      <c r="Q328" s="7">
        <v>4.0380797371190001E-4</v>
      </c>
      <c r="R328" s="9">
        <v>0.98127830166653596</v>
      </c>
      <c r="S328" s="9"/>
      <c r="T328" s="7">
        <f t="shared" si="30"/>
        <v>3.5860354511331048E-4</v>
      </c>
      <c r="U328" s="7">
        <f t="shared" si="31"/>
        <v>3.4356852547972802E-4</v>
      </c>
      <c r="V328" s="7">
        <f t="shared" si="32"/>
        <v>3.96884068042412E-4</v>
      </c>
      <c r="W328" s="9">
        <f t="shared" si="33"/>
        <v>1.0437613416787492</v>
      </c>
      <c r="X328" s="9">
        <f t="shared" si="34"/>
        <v>0.90354734288550287</v>
      </c>
      <c r="Y328" s="9"/>
      <c r="Z328">
        <f t="shared" si="35"/>
        <v>0</v>
      </c>
    </row>
    <row r="329" spans="1:26">
      <c r="A329">
        <v>720</v>
      </c>
      <c r="B329" t="s">
        <v>371</v>
      </c>
      <c r="C329" s="7">
        <v>3.3557691723324902E-4</v>
      </c>
      <c r="D329" s="7">
        <v>2.1770102786388001E-4</v>
      </c>
      <c r="E329" s="7">
        <v>4.13835528081122E-4</v>
      </c>
      <c r="F329" s="7">
        <v>3.2990748156390702E-4</v>
      </c>
      <c r="G329" s="7">
        <v>2.0577629928717099E-4</v>
      </c>
      <c r="H329" s="7">
        <v>4.2455654422659302E-4</v>
      </c>
      <c r="I329" s="9">
        <v>0.98311226329498802</v>
      </c>
      <c r="J329">
        <v>720</v>
      </c>
      <c r="K329" t="s">
        <v>371</v>
      </c>
      <c r="L329" s="7">
        <v>3.3177533456674098E-4</v>
      </c>
      <c r="M329" s="7">
        <v>2.13273588993776E-4</v>
      </c>
      <c r="N329" s="7">
        <v>4.0510328493108098E-4</v>
      </c>
      <c r="O329" s="7">
        <v>3.2619699624042702E-4</v>
      </c>
      <c r="P329" s="7">
        <v>2.0222299550370901E-4</v>
      </c>
      <c r="Q329" s="7">
        <v>4.1547188321026398E-4</v>
      </c>
      <c r="R329" s="9">
        <v>0.98319376111443502</v>
      </c>
      <c r="S329" s="9"/>
      <c r="T329" s="7">
        <f t="shared" si="30"/>
        <v>3.2805223890216705E-4</v>
      </c>
      <c r="U329" s="7">
        <f t="shared" si="31"/>
        <v>2.13273588993776E-4</v>
      </c>
      <c r="V329" s="7">
        <f t="shared" si="32"/>
        <v>4.13835528081122E-4</v>
      </c>
      <c r="W329" s="9">
        <f t="shared" si="33"/>
        <v>1.5381756383897147</v>
      </c>
      <c r="X329" s="9">
        <f t="shared" si="34"/>
        <v>0.7927116369715379</v>
      </c>
      <c r="Y329" s="9"/>
      <c r="Z329">
        <f t="shared" si="35"/>
        <v>0</v>
      </c>
    </row>
    <row r="330" spans="1:26">
      <c r="A330">
        <v>98</v>
      </c>
      <c r="B330" t="s">
        <v>372</v>
      </c>
      <c r="C330" s="7">
        <v>2.8378983742455501E-3</v>
      </c>
      <c r="D330" s="7">
        <v>2.0240798045195399E-4</v>
      </c>
      <c r="E330" s="7">
        <v>4.2908069248924399E-3</v>
      </c>
      <c r="F330" s="7">
        <v>2.0822197078344202E-3</v>
      </c>
      <c r="G330" s="7">
        <v>1.87210002791806E-4</v>
      </c>
      <c r="H330" s="7">
        <v>4.3424832872726903E-3</v>
      </c>
      <c r="I330" s="9">
        <v>0.73374325640697302</v>
      </c>
      <c r="J330">
        <v>98</v>
      </c>
      <c r="K330" t="s">
        <v>372</v>
      </c>
      <c r="L330" s="7">
        <v>2.8841061303519098E-3</v>
      </c>
      <c r="M330" s="7">
        <v>4.9793833717253096E-4</v>
      </c>
      <c r="N330" s="7">
        <v>4.13199806376528E-3</v>
      </c>
      <c r="O330" s="7">
        <v>2.1146277795312299E-3</v>
      </c>
      <c r="P330" s="7">
        <v>4.3968093526434797E-4</v>
      </c>
      <c r="Q330" s="7">
        <v>4.1642201005081597E-3</v>
      </c>
      <c r="R330" s="9">
        <v>0.73328092358142904</v>
      </c>
      <c r="S330" s="9"/>
      <c r="T330" s="7">
        <f t="shared" si="30"/>
        <v>2.0984237436828248E-3</v>
      </c>
      <c r="U330" s="7">
        <f t="shared" si="31"/>
        <v>2.0240798045195399E-4</v>
      </c>
      <c r="V330" s="7">
        <f t="shared" si="32"/>
        <v>4.2908069248924399E-3</v>
      </c>
      <c r="W330" s="9">
        <f t="shared" si="33"/>
        <v>10.367297470175254</v>
      </c>
      <c r="X330" s="9">
        <f t="shared" si="34"/>
        <v>0.48905107603633952</v>
      </c>
      <c r="Y330" s="9"/>
      <c r="Z330">
        <f t="shared" si="35"/>
        <v>0</v>
      </c>
    </row>
    <row r="331" spans="1:26">
      <c r="A331">
        <v>708</v>
      </c>
      <c r="B331" t="s">
        <v>373</v>
      </c>
      <c r="C331" s="7">
        <v>7.1461592186352696E-4</v>
      </c>
      <c r="D331" s="7">
        <v>6.3167928414833898E-4</v>
      </c>
      <c r="E331" s="7">
        <v>7.9747684269478004E-4</v>
      </c>
      <c r="F331" s="7">
        <v>7.0109143862815402E-4</v>
      </c>
      <c r="G331" s="7">
        <v>5.9770166353741096E-4</v>
      </c>
      <c r="H331" s="7">
        <v>8.0705484369914102E-4</v>
      </c>
      <c r="I331" s="9">
        <v>0.98107696839365</v>
      </c>
      <c r="J331">
        <v>708</v>
      </c>
      <c r="K331" t="s">
        <v>373</v>
      </c>
      <c r="L331" s="7">
        <v>7.1246048296560896E-4</v>
      </c>
      <c r="M331" s="7">
        <v>6.31963664639542E-4</v>
      </c>
      <c r="N331" s="7">
        <v>7.8901414005748904E-4</v>
      </c>
      <c r="O331" s="7">
        <v>6.9887422819450999E-4</v>
      </c>
      <c r="P331" s="7">
        <v>5.97657097242934E-4</v>
      </c>
      <c r="Q331" s="7">
        <v>7.9824207685355998E-4</v>
      </c>
      <c r="R331" s="9">
        <v>0.98093262610186704</v>
      </c>
      <c r="S331" s="9"/>
      <c r="T331" s="7">
        <f t="shared" si="30"/>
        <v>6.9998283341133195E-4</v>
      </c>
      <c r="U331" s="7">
        <f t="shared" si="31"/>
        <v>6.3167928414833898E-4</v>
      </c>
      <c r="V331" s="7">
        <f t="shared" si="32"/>
        <v>7.9747684269478004E-4</v>
      </c>
      <c r="W331" s="9">
        <f t="shared" si="33"/>
        <v>1.108130108073883</v>
      </c>
      <c r="X331" s="9">
        <f t="shared" si="34"/>
        <v>0.87774690867009642</v>
      </c>
      <c r="Y331" s="9"/>
      <c r="Z331">
        <f t="shared" si="35"/>
        <v>0</v>
      </c>
    </row>
    <row r="332" spans="1:26">
      <c r="A332">
        <v>695</v>
      </c>
      <c r="B332" t="s">
        <v>375</v>
      </c>
      <c r="C332" s="7">
        <v>9.7549385879453496E-5</v>
      </c>
      <c r="D332" s="7">
        <v>5.5547657720238101E-21</v>
      </c>
      <c r="E332" s="7">
        <v>3.1424601311893098E-4</v>
      </c>
      <c r="F332" s="7">
        <v>9.5732010482448403E-5</v>
      </c>
      <c r="G332" s="7">
        <v>3.36997366419929E-24</v>
      </c>
      <c r="H332" s="7">
        <v>3.1830515421439002E-4</v>
      </c>
      <c r="I332" s="9">
        <v>0.98136968899782795</v>
      </c>
      <c r="J332">
        <v>695</v>
      </c>
      <c r="K332" t="s">
        <v>375</v>
      </c>
      <c r="L332" s="7">
        <v>1.2392873339304999E-4</v>
      </c>
      <c r="M332" s="7">
        <v>5.5564244430774897E-21</v>
      </c>
      <c r="N332" s="7">
        <v>3.1822303007117701E-4</v>
      </c>
      <c r="O332" s="7">
        <v>1.21713588537868E-4</v>
      </c>
      <c r="P332" s="7">
        <v>3.3563617266263899E-24</v>
      </c>
      <c r="Q332" s="7">
        <v>3.2256165410041198E-4</v>
      </c>
      <c r="R332" s="9">
        <v>0.98212565565277699</v>
      </c>
      <c r="S332" s="9"/>
      <c r="T332" s="7">
        <f t="shared" si="30"/>
        <v>1.087227995101582E-4</v>
      </c>
      <c r="U332" s="7">
        <f t="shared" si="31"/>
        <v>5.5547657720238101E-21</v>
      </c>
      <c r="V332" s="7">
        <f t="shared" si="32"/>
        <v>3.1822303007117701E-4</v>
      </c>
      <c r="W332" s="9">
        <f t="shared" si="33"/>
        <v>1.9572886413632952E+16</v>
      </c>
      <c r="X332" s="9">
        <f t="shared" si="34"/>
        <v>0.34165597469749487</v>
      </c>
      <c r="Y332" s="9"/>
      <c r="Z332">
        <f t="shared" si="35"/>
        <v>0</v>
      </c>
    </row>
    <row r="333" spans="1:26">
      <c r="A333">
        <v>15</v>
      </c>
      <c r="B333" t="s">
        <v>376</v>
      </c>
      <c r="C333" s="7">
        <v>8.2126899102549105E-4</v>
      </c>
      <c r="D333" s="7">
        <v>5.4685605627479198E-4</v>
      </c>
      <c r="E333" s="7">
        <v>1.2417478821426799E-3</v>
      </c>
      <c r="F333" s="7">
        <v>8.0419769765927701E-4</v>
      </c>
      <c r="G333" s="7">
        <v>5.0878806235081996E-4</v>
      </c>
      <c r="H333" s="7">
        <v>1.34071692366459E-3</v>
      </c>
      <c r="I333" s="9">
        <v>0.97910856751365805</v>
      </c>
      <c r="J333">
        <v>15</v>
      </c>
      <c r="K333" t="s">
        <v>376</v>
      </c>
      <c r="L333" s="7">
        <v>8.4326815360947702E-4</v>
      </c>
      <c r="M333" s="7">
        <v>5.4728200255114599E-4</v>
      </c>
      <c r="N333" s="7">
        <v>1.31576648062364E-3</v>
      </c>
      <c r="O333" s="7">
        <v>8.2642757983205403E-4</v>
      </c>
      <c r="P333" s="7">
        <v>5.0514901199308901E-4</v>
      </c>
      <c r="Q333" s="7">
        <v>1.4186154158700201E-3</v>
      </c>
      <c r="R333" s="9">
        <v>0.97993166612871896</v>
      </c>
      <c r="S333" s="9"/>
      <c r="T333" s="7">
        <f t="shared" si="30"/>
        <v>8.1531263874566552E-4</v>
      </c>
      <c r="U333" s="7">
        <f t="shared" si="31"/>
        <v>5.4685605627479198E-4</v>
      </c>
      <c r="V333" s="7">
        <f t="shared" si="32"/>
        <v>1.31576648062364E-3</v>
      </c>
      <c r="W333" s="9">
        <f t="shared" si="33"/>
        <v>1.4909090415851145</v>
      </c>
      <c r="X333" s="9">
        <f t="shared" si="34"/>
        <v>0.61964843363332067</v>
      </c>
      <c r="Y333" s="9"/>
      <c r="Z333">
        <f t="shared" si="35"/>
        <v>0</v>
      </c>
    </row>
    <row r="334" spans="1:26">
      <c r="A334">
        <v>145</v>
      </c>
      <c r="B334" t="s">
        <v>377</v>
      </c>
      <c r="C334" s="7">
        <v>1.01343876855946E-3</v>
      </c>
      <c r="D334" s="7">
        <v>8.9874267268001402E-4</v>
      </c>
      <c r="E334" s="7">
        <v>1.15991247749263E-3</v>
      </c>
      <c r="F334" s="7">
        <v>9.4730588149236701E-4</v>
      </c>
      <c r="G334" s="7">
        <v>7.7267905323334901E-4</v>
      </c>
      <c r="H334" s="7">
        <v>1.1393372578040199E-3</v>
      </c>
      <c r="I334" s="9">
        <v>0.93478259632159599</v>
      </c>
      <c r="J334">
        <v>145</v>
      </c>
      <c r="K334" t="s">
        <v>377</v>
      </c>
      <c r="L334" s="7">
        <v>1.0094727198765401E-3</v>
      </c>
      <c r="M334" s="7">
        <v>8.9907357665024699E-4</v>
      </c>
      <c r="N334" s="7">
        <v>1.1305496946317499E-3</v>
      </c>
      <c r="O334" s="7">
        <v>9.3671035618099203E-4</v>
      </c>
      <c r="P334" s="7">
        <v>7.6166148289725003E-4</v>
      </c>
      <c r="Q334" s="7">
        <v>1.1110944058111401E-3</v>
      </c>
      <c r="R334" s="9">
        <v>0.92797018393943298</v>
      </c>
      <c r="S334" s="9"/>
      <c r="T334" s="7">
        <f t="shared" si="30"/>
        <v>9.4200811883667947E-4</v>
      </c>
      <c r="U334" s="7">
        <f t="shared" si="31"/>
        <v>8.9874267268001402E-4</v>
      </c>
      <c r="V334" s="7">
        <f t="shared" si="32"/>
        <v>1.15991247749263E-3</v>
      </c>
      <c r="W334" s="9">
        <f t="shared" si="33"/>
        <v>1.048139970952586</v>
      </c>
      <c r="X334" s="9">
        <f t="shared" si="34"/>
        <v>0.81213724062440296</v>
      </c>
      <c r="Y334" s="9"/>
      <c r="Z334">
        <f t="shared" si="35"/>
        <v>0</v>
      </c>
    </row>
    <row r="335" spans="1:26">
      <c r="A335">
        <v>174</v>
      </c>
      <c r="B335" t="s">
        <v>378</v>
      </c>
      <c r="C335" s="7">
        <v>2.5438965515593601E-4</v>
      </c>
      <c r="D335" s="7">
        <v>2.69877307269272E-5</v>
      </c>
      <c r="E335" s="7">
        <v>3.7460502042187602E-4</v>
      </c>
      <c r="F335" s="7">
        <v>2.3392736801518E-4</v>
      </c>
      <c r="G335" s="7">
        <v>2.0847255727159099E-5</v>
      </c>
      <c r="H335" s="7">
        <v>3.7619108623299601E-4</v>
      </c>
      <c r="I335" s="9">
        <v>0.91898769340724595</v>
      </c>
      <c r="J335">
        <v>174</v>
      </c>
      <c r="K335" t="s">
        <v>378</v>
      </c>
      <c r="L335" s="7">
        <v>2.85797041667582E-4</v>
      </c>
      <c r="M335" s="7">
        <v>1.15185735827862E-4</v>
      </c>
      <c r="N335" s="7">
        <v>3.8817419463605399E-4</v>
      </c>
      <c r="O335" s="7">
        <v>2.6328108467194998E-4</v>
      </c>
      <c r="P335" s="7">
        <v>1.0384001599109E-4</v>
      </c>
      <c r="Q335" s="7">
        <v>3.8411768219480299E-4</v>
      </c>
      <c r="R335" s="9">
        <v>0.920505700579903</v>
      </c>
      <c r="S335" s="9"/>
      <c r="T335" s="7">
        <f t="shared" si="30"/>
        <v>2.4860422634356502E-4</v>
      </c>
      <c r="U335" s="7">
        <f t="shared" si="31"/>
        <v>2.69877307269272E-5</v>
      </c>
      <c r="V335" s="7">
        <f t="shared" si="32"/>
        <v>3.8817419463605399E-4</v>
      </c>
      <c r="W335" s="9">
        <f t="shared" si="33"/>
        <v>9.2117499192148973</v>
      </c>
      <c r="X335" s="9">
        <f t="shared" si="34"/>
        <v>0.64044501097413864</v>
      </c>
      <c r="Y335" s="9"/>
      <c r="Z335">
        <f t="shared" si="35"/>
        <v>0</v>
      </c>
    </row>
    <row r="336" spans="1:26">
      <c r="A336">
        <v>887</v>
      </c>
      <c r="B336" t="s">
        <v>379</v>
      </c>
      <c r="C336" s="7">
        <v>1.7220927634940499E-4</v>
      </c>
      <c r="D336" s="7">
        <v>9.0539048008993596E-6</v>
      </c>
      <c r="E336" s="7">
        <v>5.5135891392685298E-4</v>
      </c>
      <c r="F336" s="7">
        <v>1.5817150027344699E-4</v>
      </c>
      <c r="G336" s="7">
        <v>5.7126349639291799E-6</v>
      </c>
      <c r="H336" s="7">
        <v>5.3933388857599601E-4</v>
      </c>
      <c r="I336" s="9">
        <v>0.91846823547591006</v>
      </c>
      <c r="J336">
        <v>887</v>
      </c>
      <c r="K336" t="s">
        <v>379</v>
      </c>
      <c r="L336" s="7">
        <v>1.71465368658027E-4</v>
      </c>
      <c r="M336" s="7">
        <v>9.0621468469646493E-6</v>
      </c>
      <c r="N336" s="7">
        <v>5.48791812338318E-4</v>
      </c>
      <c r="O336" s="7">
        <v>1.5817134447245E-4</v>
      </c>
      <c r="P336" s="7">
        <v>5.4473247284329196E-6</v>
      </c>
      <c r="Q336" s="7">
        <v>5.4031676842978204E-4</v>
      </c>
      <c r="R336" s="9">
        <v>0.92244375780711396</v>
      </c>
      <c r="S336" s="9"/>
      <c r="T336" s="7">
        <f t="shared" si="30"/>
        <v>1.5817142237294849E-4</v>
      </c>
      <c r="U336" s="7">
        <f t="shared" si="31"/>
        <v>9.0539048008993596E-6</v>
      </c>
      <c r="V336" s="7">
        <f t="shared" si="32"/>
        <v>5.5135891392685298E-4</v>
      </c>
      <c r="W336" s="9">
        <f t="shared" si="33"/>
        <v>17.469967472734716</v>
      </c>
      <c r="X336" s="9">
        <f t="shared" si="34"/>
        <v>0.28687560566751369</v>
      </c>
      <c r="Y336" s="9"/>
      <c r="Z336">
        <f t="shared" si="35"/>
        <v>0</v>
      </c>
    </row>
    <row r="337" spans="1:26">
      <c r="A337">
        <v>886</v>
      </c>
      <c r="B337" t="s">
        <v>380</v>
      </c>
      <c r="C337" s="7">
        <v>9.2788039213051297E-5</v>
      </c>
      <c r="D337" s="7">
        <v>8.2354128736980106E-6</v>
      </c>
      <c r="E337" s="7">
        <v>2.7901236922377799E-4</v>
      </c>
      <c r="F337" s="7">
        <v>8.7645551490793901E-5</v>
      </c>
      <c r="G337" s="7">
        <v>4.6193143658066603E-6</v>
      </c>
      <c r="H337" s="7">
        <v>2.7991870964876698E-4</v>
      </c>
      <c r="I337" s="9">
        <v>0.94368130670431405</v>
      </c>
      <c r="J337">
        <v>886</v>
      </c>
      <c r="K337" t="s">
        <v>380</v>
      </c>
      <c r="L337" s="7">
        <v>9.1431963932782795E-5</v>
      </c>
      <c r="M337" s="7">
        <v>8.2013104563621104E-6</v>
      </c>
      <c r="N337" s="7">
        <v>2.8392354180003198E-4</v>
      </c>
      <c r="O337" s="7">
        <v>8.6441033685151695E-5</v>
      </c>
      <c r="P337" s="7">
        <v>4.5672238612864904E-6</v>
      </c>
      <c r="Q337" s="7">
        <v>2.8446021195565599E-4</v>
      </c>
      <c r="R337" s="9">
        <v>0.94449966435532795</v>
      </c>
      <c r="S337" s="9"/>
      <c r="T337" s="7">
        <f t="shared" si="30"/>
        <v>8.7043292587972798E-5</v>
      </c>
      <c r="U337" s="7">
        <f t="shared" si="31"/>
        <v>8.2013104563621104E-6</v>
      </c>
      <c r="V337" s="7">
        <f t="shared" si="32"/>
        <v>2.8392354180003198E-4</v>
      </c>
      <c r="W337" s="9">
        <f t="shared" si="33"/>
        <v>10.613339545078379</v>
      </c>
      <c r="X337" s="9">
        <f t="shared" si="34"/>
        <v>0.30657300214040578</v>
      </c>
      <c r="Y337" s="9"/>
      <c r="Z337">
        <f t="shared" si="35"/>
        <v>0</v>
      </c>
    </row>
    <row r="338" spans="1:26">
      <c r="A338">
        <v>19</v>
      </c>
      <c r="B338" t="s">
        <v>381</v>
      </c>
      <c r="C338" s="7">
        <v>1.5447646117805901E-3</v>
      </c>
      <c r="D338" s="7">
        <v>1.2760407758810499E-3</v>
      </c>
      <c r="E338" s="7">
        <v>1.7248241460993501E-3</v>
      </c>
      <c r="F338" s="7">
        <v>1.4911859257454301E-3</v>
      </c>
      <c r="G338" s="7">
        <v>8.8118177169087795E-4</v>
      </c>
      <c r="H338" s="7">
        <v>1.93127444113063E-3</v>
      </c>
      <c r="I338" s="9">
        <v>0.96526626291627804</v>
      </c>
      <c r="J338">
        <v>19</v>
      </c>
      <c r="K338" t="s">
        <v>381</v>
      </c>
      <c r="L338" s="7"/>
      <c r="M338" s="7"/>
      <c r="N338" s="7"/>
      <c r="O338" s="7"/>
      <c r="P338" s="7"/>
      <c r="Q338" s="7"/>
      <c r="R338" s="9"/>
      <c r="S338" s="9"/>
      <c r="T338" s="7">
        <f t="shared" si="30"/>
        <v>1.4911859257454301E-3</v>
      </c>
      <c r="U338" s="7">
        <f t="shared" si="31"/>
        <v>1.2760407758810499E-3</v>
      </c>
      <c r="V338" s="7">
        <f t="shared" si="32"/>
        <v>1.7248241460993501E-3</v>
      </c>
      <c r="W338" s="9">
        <f t="shared" si="33"/>
        <v>1.1686036637158652</v>
      </c>
      <c r="X338" s="9">
        <f t="shared" si="34"/>
        <v>0.86454374442618542</v>
      </c>
      <c r="Y338" s="9"/>
      <c r="Z338">
        <f t="shared" si="35"/>
        <v>0</v>
      </c>
    </row>
    <row r="339" spans="1:26">
      <c r="A339">
        <v>117</v>
      </c>
      <c r="B339" t="s">
        <v>383</v>
      </c>
      <c r="C339" s="7">
        <v>1.8642844656320101E-3</v>
      </c>
      <c r="D339" s="7">
        <v>1.33996835493833E-3</v>
      </c>
      <c r="E339" s="7">
        <v>2.71556879046676E-3</v>
      </c>
      <c r="F339" s="7">
        <v>1.6090712116896E-3</v>
      </c>
      <c r="G339" s="7">
        <v>7.7052316467649603E-4</v>
      </c>
      <c r="H339" s="7">
        <v>2.7522496843065099E-3</v>
      </c>
      <c r="I339" s="9">
        <v>0.86269733328426401</v>
      </c>
      <c r="J339">
        <v>117</v>
      </c>
      <c r="K339" t="s">
        <v>383</v>
      </c>
      <c r="L339" s="7">
        <v>1.4704261254181101E-3</v>
      </c>
      <c r="M339" s="7">
        <v>5.61530462160829E-4</v>
      </c>
      <c r="N339" s="7">
        <v>2.4152869818432699E-3</v>
      </c>
      <c r="O339" s="7">
        <v>1.3319134675302601E-3</v>
      </c>
      <c r="P339" s="7">
        <v>4.8249168257285499E-4</v>
      </c>
      <c r="Q339" s="7">
        <v>2.43307875647904E-3</v>
      </c>
      <c r="R339" s="9">
        <v>0.90545425398871404</v>
      </c>
      <c r="S339" s="9"/>
      <c r="T339" s="7">
        <f t="shared" si="30"/>
        <v>1.4704923396099299E-3</v>
      </c>
      <c r="U339" s="7">
        <f t="shared" si="31"/>
        <v>5.61530462160829E-4</v>
      </c>
      <c r="V339" s="7">
        <f t="shared" si="32"/>
        <v>2.71556879046676E-3</v>
      </c>
      <c r="W339" s="9">
        <f t="shared" si="33"/>
        <v>2.6187222932685055</v>
      </c>
      <c r="X339" s="9">
        <f t="shared" si="34"/>
        <v>0.54150435988667311</v>
      </c>
      <c r="Y339" s="9"/>
      <c r="Z339">
        <f t="shared" si="35"/>
        <v>0</v>
      </c>
    </row>
    <row r="340" spans="1:26">
      <c r="A340">
        <v>112</v>
      </c>
      <c r="B340" t="s">
        <v>384</v>
      </c>
      <c r="C340" s="7">
        <v>5.9650239874814903E-4</v>
      </c>
      <c r="D340" s="7">
        <v>2.22772497983071E-4</v>
      </c>
      <c r="E340" s="7">
        <v>1.1227153014158201E-3</v>
      </c>
      <c r="F340" s="7">
        <v>5.7284286823307805E-4</v>
      </c>
      <c r="G340" s="7">
        <v>2.06641333904379E-4</v>
      </c>
      <c r="H340" s="7">
        <v>1.1500523126013601E-3</v>
      </c>
      <c r="I340" s="9">
        <v>0.96026231033434495</v>
      </c>
      <c r="J340">
        <v>112</v>
      </c>
      <c r="K340" t="s">
        <v>384</v>
      </c>
      <c r="L340" s="7">
        <v>5.3324129628177998E-4</v>
      </c>
      <c r="M340" s="7">
        <v>2.2283901857261999E-4</v>
      </c>
      <c r="N340" s="7">
        <v>9.4514145458265899E-4</v>
      </c>
      <c r="O340" s="7">
        <v>5.2018887027731396E-4</v>
      </c>
      <c r="P340" s="7">
        <v>2.0770381317616201E-4</v>
      </c>
      <c r="Q340" s="7">
        <v>9.8039148980045708E-4</v>
      </c>
      <c r="R340" s="9">
        <v>0.97544654081384796</v>
      </c>
      <c r="S340" s="9"/>
      <c r="T340" s="7">
        <f t="shared" si="30"/>
        <v>5.4651586925519606E-4</v>
      </c>
      <c r="U340" s="7">
        <f t="shared" si="31"/>
        <v>2.22772497983071E-4</v>
      </c>
      <c r="V340" s="7">
        <f t="shared" si="32"/>
        <v>1.1227153014158201E-3</v>
      </c>
      <c r="W340" s="9">
        <f t="shared" si="33"/>
        <v>2.4532465820656508</v>
      </c>
      <c r="X340" s="9">
        <f t="shared" si="34"/>
        <v>0.48678045855971014</v>
      </c>
      <c r="Y340" s="9"/>
      <c r="Z340">
        <f t="shared" si="35"/>
        <v>0</v>
      </c>
    </row>
    <row r="341" spans="1:26">
      <c r="A341">
        <v>696</v>
      </c>
      <c r="B341" t="s">
        <v>385</v>
      </c>
      <c r="C341" s="7">
        <v>2.35784537422534E-4</v>
      </c>
      <c r="D341" s="7">
        <v>3.9061146876770904E-6</v>
      </c>
      <c r="E341" s="7">
        <v>1.023437953313E-3</v>
      </c>
      <c r="F341" s="7">
        <v>2.2364627268920599E-4</v>
      </c>
      <c r="G341" s="7">
        <v>3.4410017351584199E-6</v>
      </c>
      <c r="H341" s="7">
        <v>1.04257686692665E-3</v>
      </c>
      <c r="I341" s="9">
        <v>0.95966240498213795</v>
      </c>
      <c r="J341">
        <v>696</v>
      </c>
      <c r="K341" t="s">
        <v>385</v>
      </c>
      <c r="L341" s="7">
        <v>2.33661782912699E-4</v>
      </c>
      <c r="M341" s="7">
        <v>3.8837772201277096E-6</v>
      </c>
      <c r="N341" s="7">
        <v>1.0250100963573401E-3</v>
      </c>
      <c r="O341" s="7">
        <v>2.2137356560523799E-4</v>
      </c>
      <c r="P341" s="7">
        <v>3.4981212860847701E-6</v>
      </c>
      <c r="Q341" s="7">
        <v>1.0446985938382201E-3</v>
      </c>
      <c r="R341" s="9">
        <v>0.95905688357019503</v>
      </c>
      <c r="S341" s="9"/>
      <c r="T341" s="7">
        <f t="shared" si="30"/>
        <v>2.22509919147222E-4</v>
      </c>
      <c r="U341" s="7">
        <f t="shared" si="31"/>
        <v>3.8837772201277096E-6</v>
      </c>
      <c r="V341" s="7">
        <f t="shared" si="32"/>
        <v>1.0250100963573401E-3</v>
      </c>
      <c r="W341" s="9">
        <f t="shared" si="33"/>
        <v>57.29214281243074</v>
      </c>
      <c r="X341" s="9">
        <f t="shared" si="34"/>
        <v>0.21708070968078577</v>
      </c>
      <c r="Y341" s="9"/>
      <c r="Z341">
        <f t="shared" si="35"/>
        <v>0</v>
      </c>
    </row>
    <row r="342" spans="1:26">
      <c r="A342">
        <v>665</v>
      </c>
      <c r="B342" t="s">
        <v>386</v>
      </c>
      <c r="C342" s="7">
        <v>1.36776726500736E-3</v>
      </c>
      <c r="D342" s="7">
        <v>9.1142676045798598E-4</v>
      </c>
      <c r="E342" s="7">
        <v>3.8300544908185202E-3</v>
      </c>
      <c r="F342" s="7">
        <v>1.29660749350958E-3</v>
      </c>
      <c r="G342" s="7">
        <v>8.1223350487894495E-4</v>
      </c>
      <c r="H342" s="7">
        <v>4.00542182791564E-3</v>
      </c>
      <c r="I342" s="9">
        <v>0.94975431350836803</v>
      </c>
      <c r="J342">
        <v>665</v>
      </c>
      <c r="K342" t="s">
        <v>386</v>
      </c>
      <c r="L342" s="7">
        <v>1.3622984233743901E-3</v>
      </c>
      <c r="M342" s="7">
        <v>9.1213667091857701E-4</v>
      </c>
      <c r="N342" s="7">
        <v>3.8317710760137299E-3</v>
      </c>
      <c r="O342" s="7">
        <v>1.3317736509699601E-3</v>
      </c>
      <c r="P342" s="7">
        <v>8.1726221846363902E-4</v>
      </c>
      <c r="Q342" s="7">
        <v>4.3570814927095299E-3</v>
      </c>
      <c r="R342" s="9">
        <v>0.97607869812649595</v>
      </c>
      <c r="S342" s="9"/>
      <c r="T342" s="7">
        <f t="shared" si="30"/>
        <v>1.3141905722397701E-3</v>
      </c>
      <c r="U342" s="7">
        <f t="shared" si="31"/>
        <v>9.1142676045798598E-4</v>
      </c>
      <c r="V342" s="7">
        <f t="shared" si="32"/>
        <v>3.8317710760137299E-3</v>
      </c>
      <c r="W342" s="9">
        <f t="shared" si="33"/>
        <v>1.4419047467724098</v>
      </c>
      <c r="X342" s="9">
        <f t="shared" si="34"/>
        <v>0.34297209989041139</v>
      </c>
      <c r="Y342" s="9"/>
      <c r="Z342">
        <f t="shared" si="35"/>
        <v>0</v>
      </c>
    </row>
    <row r="343" spans="1:26">
      <c r="A343">
        <v>321</v>
      </c>
      <c r="B343" t="s">
        <v>388</v>
      </c>
      <c r="C343" s="7">
        <v>8.1742601477985996E-4</v>
      </c>
      <c r="D343" s="7">
        <v>5.4685605627479198E-4</v>
      </c>
      <c r="E343" s="7">
        <v>2.41915041826345E-3</v>
      </c>
      <c r="F343" s="7">
        <v>7.9338185068714596E-4</v>
      </c>
      <c r="G343" s="7">
        <v>5.04792986081159E-4</v>
      </c>
      <c r="H343" s="7">
        <v>2.61199216395628E-3</v>
      </c>
      <c r="I343" s="9">
        <v>0.97085425234689104</v>
      </c>
      <c r="J343">
        <v>321</v>
      </c>
      <c r="K343" t="s">
        <v>388</v>
      </c>
      <c r="L343" s="7">
        <v>8.15849684007914E-4</v>
      </c>
      <c r="M343" s="7">
        <v>5.4728200255114599E-4</v>
      </c>
      <c r="N343" s="7">
        <v>2.4202346529141302E-3</v>
      </c>
      <c r="O343" s="7">
        <v>7.9378427916063803E-4</v>
      </c>
      <c r="P343" s="7">
        <v>5.0761139589002296E-4</v>
      </c>
      <c r="Q343" s="7">
        <v>2.6369619540574998E-3</v>
      </c>
      <c r="R343" s="9">
        <v>0.97323194899383403</v>
      </c>
      <c r="S343" s="9"/>
      <c r="T343" s="7">
        <f t="shared" si="30"/>
        <v>7.9358306492389205E-4</v>
      </c>
      <c r="U343" s="7">
        <f t="shared" si="31"/>
        <v>5.4685605627479198E-4</v>
      </c>
      <c r="V343" s="7">
        <f t="shared" si="32"/>
        <v>2.4202346529141302E-3</v>
      </c>
      <c r="W343" s="9">
        <f t="shared" si="33"/>
        <v>1.4511735873052509</v>
      </c>
      <c r="X343" s="9">
        <f t="shared" si="34"/>
        <v>0.32789509230783181</v>
      </c>
      <c r="Y343" s="9"/>
      <c r="Z343">
        <f t="shared" si="35"/>
        <v>0</v>
      </c>
    </row>
    <row r="344" spans="1:26">
      <c r="A344">
        <v>44</v>
      </c>
      <c r="B344" t="s">
        <v>389</v>
      </c>
      <c r="C344" s="7">
        <v>6.1309487094337299E-4</v>
      </c>
      <c r="D344" s="7">
        <v>3.5506698457686998E-4</v>
      </c>
      <c r="E344" s="7">
        <v>8.40846150254596E-4</v>
      </c>
      <c r="F344" s="7">
        <v>5.8859788243817196E-4</v>
      </c>
      <c r="G344" s="7">
        <v>3.3269540352790601E-4</v>
      </c>
      <c r="H344" s="7">
        <v>8.4218817586461303E-4</v>
      </c>
      <c r="I344" s="9">
        <v>0.95999840615576304</v>
      </c>
      <c r="J344">
        <v>44</v>
      </c>
      <c r="K344" t="s">
        <v>389</v>
      </c>
      <c r="L344" s="7">
        <v>6.0889461485476998E-4</v>
      </c>
      <c r="M344" s="7">
        <v>3.6395394166779401E-4</v>
      </c>
      <c r="N344" s="7">
        <v>8.1651837356586598E-4</v>
      </c>
      <c r="O344" s="7">
        <v>5.8458661059200296E-4</v>
      </c>
      <c r="P344" s="7">
        <v>3.3955578115342901E-4</v>
      </c>
      <c r="Q344" s="7">
        <v>8.2366850589123098E-4</v>
      </c>
      <c r="R344" s="9">
        <v>0.96003381647674901</v>
      </c>
      <c r="S344" s="9"/>
      <c r="T344" s="7">
        <f t="shared" si="30"/>
        <v>5.8659224651508746E-4</v>
      </c>
      <c r="U344" s="7">
        <f t="shared" si="31"/>
        <v>3.5506698457686998E-4</v>
      </c>
      <c r="V344" s="7">
        <f t="shared" si="32"/>
        <v>8.40846150254596E-4</v>
      </c>
      <c r="W344" s="9">
        <f t="shared" si="33"/>
        <v>1.6520607997787347</v>
      </c>
      <c r="X344" s="9">
        <f t="shared" si="34"/>
        <v>0.69762137382382716</v>
      </c>
      <c r="Y344" s="9"/>
      <c r="Z344">
        <f t="shared" si="35"/>
        <v>0</v>
      </c>
    </row>
    <row r="345" spans="1:26">
      <c r="A345">
        <v>253</v>
      </c>
      <c r="B345" t="s">
        <v>390</v>
      </c>
      <c r="C345" s="7">
        <v>7.1348188290590601E-4</v>
      </c>
      <c r="D345" s="7">
        <v>2.0902750013836299E-4</v>
      </c>
      <c r="E345" s="7">
        <v>1.54215373070357E-3</v>
      </c>
      <c r="F345" s="7">
        <v>6.3105501612996297E-4</v>
      </c>
      <c r="G345" s="7">
        <v>1.9732000941055899E-4</v>
      </c>
      <c r="H345" s="7">
        <v>1.4467751361079699E-3</v>
      </c>
      <c r="I345" s="9">
        <v>0.88593567491482705</v>
      </c>
      <c r="J345">
        <v>253</v>
      </c>
      <c r="K345" t="s">
        <v>390</v>
      </c>
      <c r="L345" s="7">
        <v>7.1343979164260397E-4</v>
      </c>
      <c r="M345" s="7">
        <v>2.4651758067797898E-4</v>
      </c>
      <c r="N345" s="7">
        <v>1.5156108608749201E-3</v>
      </c>
      <c r="O345" s="7">
        <v>6.3271039663426903E-4</v>
      </c>
      <c r="P345" s="7">
        <v>2.30883949297119E-4</v>
      </c>
      <c r="Q345" s="7">
        <v>1.4126567795446699E-3</v>
      </c>
      <c r="R345" s="9">
        <v>0.88849650307831096</v>
      </c>
      <c r="S345" s="9"/>
      <c r="T345" s="7">
        <f t="shared" si="30"/>
        <v>6.3188270638211605E-4</v>
      </c>
      <c r="U345" s="7">
        <f t="shared" si="31"/>
        <v>2.0902750013836299E-4</v>
      </c>
      <c r="V345" s="7">
        <f t="shared" si="32"/>
        <v>1.54215373070357E-3</v>
      </c>
      <c r="W345" s="9">
        <f t="shared" si="33"/>
        <v>3.0229644710090762</v>
      </c>
      <c r="X345" s="9">
        <f t="shared" si="34"/>
        <v>0.4097404129054209</v>
      </c>
      <c r="Y345" s="9"/>
      <c r="Z345">
        <f t="shared" si="35"/>
        <v>0</v>
      </c>
    </row>
    <row r="346" spans="1:26">
      <c r="A346">
        <v>254</v>
      </c>
      <c r="B346" t="s">
        <v>391</v>
      </c>
      <c r="C346" s="7">
        <v>3.9689780242523499E-4</v>
      </c>
      <c r="D346" s="7">
        <v>9.1142676045798694E-6</v>
      </c>
      <c r="E346" s="7">
        <v>1.45428989830891E-3</v>
      </c>
      <c r="F346" s="7">
        <v>3.7250661347003702E-4</v>
      </c>
      <c r="G346" s="7">
        <v>7.6708451531625296E-6</v>
      </c>
      <c r="H346" s="7">
        <v>1.49063560414028E-3</v>
      </c>
      <c r="I346" s="9">
        <v>0.938545416965889</v>
      </c>
      <c r="J346">
        <v>254</v>
      </c>
      <c r="K346" t="s">
        <v>391</v>
      </c>
      <c r="L346" s="7">
        <v>3.77314021250176E-4</v>
      </c>
      <c r="M346" s="7">
        <v>9.1213667091857796E-6</v>
      </c>
      <c r="N346" s="7">
        <v>1.4549416938682001E-3</v>
      </c>
      <c r="O346" s="7">
        <v>3.5489819987756603E-4</v>
      </c>
      <c r="P346" s="7">
        <v>7.9804396863467101E-6</v>
      </c>
      <c r="Q346" s="7">
        <v>1.4821594028608799E-3</v>
      </c>
      <c r="R346" s="9">
        <v>0.94059107239551298</v>
      </c>
      <c r="S346" s="9"/>
      <c r="T346" s="7">
        <f t="shared" si="30"/>
        <v>3.6370240667380155E-4</v>
      </c>
      <c r="U346" s="7">
        <f t="shared" si="31"/>
        <v>9.1142676045798694E-6</v>
      </c>
      <c r="V346" s="7">
        <f t="shared" si="32"/>
        <v>1.4549416938682001E-3</v>
      </c>
      <c r="W346" s="9">
        <f t="shared" si="33"/>
        <v>39.904732058892264</v>
      </c>
      <c r="X346" s="9">
        <f t="shared" si="34"/>
        <v>0.24997730713650751</v>
      </c>
      <c r="Y346" s="9"/>
      <c r="Z346">
        <f t="shared" si="35"/>
        <v>0</v>
      </c>
    </row>
    <row r="347" spans="1:26">
      <c r="A347">
        <v>236</v>
      </c>
      <c r="B347" t="s">
        <v>392</v>
      </c>
      <c r="C347" s="7">
        <v>3.2094100689252399E-3</v>
      </c>
      <c r="D347" s="7">
        <v>2.2621675847667002E-3</v>
      </c>
      <c r="E347" s="7">
        <v>4.35944923654081E-3</v>
      </c>
      <c r="F347" s="7">
        <v>1.6329478587458401E-3</v>
      </c>
      <c r="G347" s="7">
        <v>8.7340639387090005E-4</v>
      </c>
      <c r="H347" s="7">
        <v>2.3887115508138901E-3</v>
      </c>
      <c r="I347" s="9">
        <v>0.50864936010655104</v>
      </c>
      <c r="J347">
        <v>236</v>
      </c>
      <c r="K347" t="s">
        <v>392</v>
      </c>
      <c r="L347" s="7"/>
      <c r="M347" s="7"/>
      <c r="N347" s="7"/>
      <c r="O347" s="7"/>
      <c r="P347" s="7"/>
      <c r="Q347" s="7"/>
      <c r="R347" s="9"/>
      <c r="S347" s="9"/>
      <c r="T347" s="7">
        <f t="shared" si="30"/>
        <v>1.6329478587458401E-3</v>
      </c>
      <c r="U347" s="7">
        <f t="shared" si="31"/>
        <v>2.2621675847667002E-3</v>
      </c>
      <c r="V347" s="7">
        <f t="shared" si="32"/>
        <v>4.35944923654081E-3</v>
      </c>
      <c r="W347" s="9">
        <f t="shared" si="33"/>
        <v>0.72185096707335583</v>
      </c>
      <c r="X347" s="9">
        <f t="shared" si="34"/>
        <v>0.37457664263148338</v>
      </c>
      <c r="Y347" s="9"/>
      <c r="Z347">
        <f t="shared" si="35"/>
        <v>0</v>
      </c>
    </row>
    <row r="348" spans="1:26">
      <c r="A348">
        <v>237</v>
      </c>
      <c r="B348" t="s">
        <v>437</v>
      </c>
      <c r="C348" s="7"/>
      <c r="D348" s="7"/>
      <c r="E348" s="7"/>
      <c r="F348" s="7"/>
      <c r="G348" s="7"/>
      <c r="H348" s="7"/>
      <c r="I348" s="9"/>
      <c r="J348">
        <v>237</v>
      </c>
      <c r="K348" t="s">
        <v>437</v>
      </c>
      <c r="L348" s="7">
        <v>3.4204344279427702E-3</v>
      </c>
      <c r="M348" s="7">
        <v>2.26311168079164E-3</v>
      </c>
      <c r="N348" s="7">
        <v>5.1563564034287799E-3</v>
      </c>
      <c r="O348" s="7">
        <v>1.7188387419972201E-3</v>
      </c>
      <c r="P348" s="7">
        <v>8.2252435976709897E-4</v>
      </c>
      <c r="Q348" s="7">
        <v>2.4045296519330898E-3</v>
      </c>
      <c r="R348" s="9">
        <v>0.50248269486284103</v>
      </c>
      <c r="S348" s="9"/>
      <c r="T348" s="7">
        <f t="shared" si="30"/>
        <v>1.7188387419972201E-3</v>
      </c>
      <c r="U348" s="7">
        <f t="shared" si="31"/>
        <v>2.26311168079164E-3</v>
      </c>
      <c r="V348" s="7">
        <f t="shared" si="32"/>
        <v>5.1563564034287799E-3</v>
      </c>
      <c r="W348" s="9">
        <f t="shared" si="33"/>
        <v>0.75950239512526729</v>
      </c>
      <c r="X348" s="9">
        <f t="shared" si="34"/>
        <v>0.33334366508379015</v>
      </c>
      <c r="Y348" s="9"/>
      <c r="Z348">
        <f t="shared" si="35"/>
        <v>0</v>
      </c>
    </row>
    <row r="349" spans="1:26">
      <c r="A349">
        <v>697</v>
      </c>
      <c r="B349" t="s">
        <v>394</v>
      </c>
      <c r="C349" s="7">
        <v>3.4979333580809397E-5</v>
      </c>
      <c r="D349" s="7">
        <v>4.0487499640909802E-12</v>
      </c>
      <c r="E349" s="7">
        <v>9.5521080251390097E-5</v>
      </c>
      <c r="F349" s="7">
        <v>3.27042059553656E-5</v>
      </c>
      <c r="G349" s="7">
        <v>1.6350943075939399E-16</v>
      </c>
      <c r="H349" s="7">
        <v>1.0096405520462201E-4</v>
      </c>
      <c r="I349" s="9">
        <v>0.93495794783945596</v>
      </c>
      <c r="J349">
        <v>697</v>
      </c>
      <c r="K349" t="s">
        <v>394</v>
      </c>
      <c r="L349" s="7">
        <v>3.5286542952364798E-5</v>
      </c>
      <c r="M349" s="7">
        <v>4.0499589339458198E-12</v>
      </c>
      <c r="N349" s="7">
        <v>9.5590571965143296E-5</v>
      </c>
      <c r="O349" s="7">
        <v>3.3013117890712502E-5</v>
      </c>
      <c r="P349" s="7">
        <v>1.6319392913409699E-16</v>
      </c>
      <c r="Q349" s="7">
        <v>1.01510768519725E-4</v>
      </c>
      <c r="R349" s="9">
        <v>0.93557246231666202</v>
      </c>
      <c r="S349" s="9"/>
      <c r="T349" s="7">
        <f t="shared" si="30"/>
        <v>3.2858661923039048E-5</v>
      </c>
      <c r="U349" s="7">
        <f t="shared" si="31"/>
        <v>4.0487499640909802E-12</v>
      </c>
      <c r="V349" s="7">
        <f t="shared" si="32"/>
        <v>9.5590571965143296E-5</v>
      </c>
      <c r="W349" s="9">
        <f t="shared" si="33"/>
        <v>8115754.7920883847</v>
      </c>
      <c r="X349" s="9">
        <f t="shared" si="34"/>
        <v>0.34374375262678436</v>
      </c>
      <c r="Y349" s="9"/>
      <c r="Z349">
        <f t="shared" si="35"/>
        <v>0</v>
      </c>
    </row>
    <row r="350" spans="1:26">
      <c r="A350">
        <v>206</v>
      </c>
      <c r="B350" t="s">
        <v>395</v>
      </c>
      <c r="C350" s="7">
        <v>1.06186028528345E-4</v>
      </c>
      <c r="D350" s="7">
        <v>5.5547657720238101E-21</v>
      </c>
      <c r="E350" s="7">
        <v>3.4376609313919499E-4</v>
      </c>
      <c r="F350" s="7">
        <v>1.02996753524273E-4</v>
      </c>
      <c r="G350" s="7">
        <v>1.33226748189129E-6</v>
      </c>
      <c r="H350" s="7">
        <v>3.6397538384992298E-4</v>
      </c>
      <c r="I350" s="9">
        <v>0.96996521059999297</v>
      </c>
      <c r="J350">
        <v>206</v>
      </c>
      <c r="K350" t="s">
        <v>395</v>
      </c>
      <c r="L350" s="7">
        <v>1.2464130211206799E-4</v>
      </c>
      <c r="M350" s="7">
        <v>5.5564244430774897E-21</v>
      </c>
      <c r="N350" s="7">
        <v>4.0683004143830098E-4</v>
      </c>
      <c r="O350" s="7">
        <v>1.3268973904190199E-4</v>
      </c>
      <c r="P350" s="7">
        <v>2.4541087192866702E-6</v>
      </c>
      <c r="Q350" s="7">
        <v>4.5379534388523003E-4</v>
      </c>
      <c r="R350" s="9">
        <v>1.0645727924327799</v>
      </c>
      <c r="S350" s="9"/>
      <c r="T350" s="7">
        <f t="shared" si="30"/>
        <v>1.178432462830875E-4</v>
      </c>
      <c r="U350" s="7">
        <f t="shared" si="31"/>
        <v>5.5547657720238101E-21</v>
      </c>
      <c r="V350" s="7">
        <f t="shared" si="32"/>
        <v>4.0683004143830098E-4</v>
      </c>
      <c r="W350" s="9">
        <f t="shared" si="33"/>
        <v>2.1214800248931608E+16</v>
      </c>
      <c r="X350" s="9">
        <f t="shared" si="34"/>
        <v>0.28966210525276403</v>
      </c>
      <c r="Y350" s="9"/>
      <c r="Z350">
        <f t="shared" si="35"/>
        <v>0</v>
      </c>
    </row>
    <row r="351" spans="1:26">
      <c r="A351">
        <v>53</v>
      </c>
      <c r="B351" t="s">
        <v>397</v>
      </c>
      <c r="C351" s="7"/>
      <c r="D351" s="7"/>
      <c r="E351" s="7"/>
      <c r="F351" s="7"/>
      <c r="G351" s="7"/>
      <c r="H351" s="7"/>
      <c r="I351" s="9"/>
      <c r="J351">
        <v>53</v>
      </c>
      <c r="K351" t="s">
        <v>397</v>
      </c>
      <c r="L351" s="7">
        <v>1.2349671954123E-4</v>
      </c>
      <c r="M351" s="7">
        <v>9.1213667091857796E-5</v>
      </c>
      <c r="N351" s="7">
        <v>1.90552712617471E-4</v>
      </c>
      <c r="O351" s="7">
        <v>1.2409875166784001E-4</v>
      </c>
      <c r="P351" s="7">
        <v>8.9033443878389895E-5</v>
      </c>
      <c r="Q351" s="7">
        <v>1.98048663960497E-4</v>
      </c>
      <c r="R351" s="9">
        <v>1.0048799217320801</v>
      </c>
      <c r="S351" s="9"/>
      <c r="T351" s="7">
        <f t="shared" si="30"/>
        <v>1.2409875166784001E-4</v>
      </c>
      <c r="U351" s="7">
        <f t="shared" si="31"/>
        <v>9.1213667091857796E-5</v>
      </c>
      <c r="V351" s="7">
        <f t="shared" si="32"/>
        <v>1.90552712617471E-4</v>
      </c>
      <c r="W351" s="9">
        <f t="shared" si="33"/>
        <v>1.3605280395411019</v>
      </c>
      <c r="X351" s="9">
        <f t="shared" si="34"/>
        <v>0.65125680953681631</v>
      </c>
      <c r="Y351" s="9"/>
      <c r="Z351">
        <f t="shared" si="35"/>
        <v>0</v>
      </c>
    </row>
    <row r="352" spans="1:26">
      <c r="A352">
        <v>715</v>
      </c>
      <c r="B352" t="s">
        <v>396</v>
      </c>
      <c r="C352" s="7">
        <v>1.2330112043096799E-4</v>
      </c>
      <c r="D352" s="7">
        <v>9.1142676045798595E-5</v>
      </c>
      <c r="E352" s="7">
        <v>1.90452129162988E-4</v>
      </c>
      <c r="F352" s="7">
        <v>1.25314637561359E-4</v>
      </c>
      <c r="G352" s="7">
        <v>8.9818314401057597E-5</v>
      </c>
      <c r="H352" s="7">
        <v>1.9933121100599701E-4</v>
      </c>
      <c r="I352" s="9">
        <v>1.0163214855651901</v>
      </c>
      <c r="J352">
        <v>715</v>
      </c>
      <c r="K352" t="s">
        <v>396</v>
      </c>
      <c r="L352" s="7"/>
      <c r="M352" s="7"/>
      <c r="N352" s="7"/>
      <c r="O352" s="7"/>
      <c r="P352" s="7"/>
      <c r="Q352" s="7"/>
      <c r="R352" s="9"/>
      <c r="S352" s="9"/>
      <c r="T352" s="7">
        <f t="shared" si="30"/>
        <v>1.25314637561359E-4</v>
      </c>
      <c r="U352" s="7">
        <f t="shared" si="31"/>
        <v>9.1142676045798595E-5</v>
      </c>
      <c r="V352" s="7">
        <f t="shared" si="32"/>
        <v>1.90452129162988E-4</v>
      </c>
      <c r="W352" s="9">
        <f t="shared" si="33"/>
        <v>1.3749282224102046</v>
      </c>
      <c r="X352" s="9">
        <f t="shared" si="34"/>
        <v>0.65798496510435622</v>
      </c>
      <c r="Y352" s="9"/>
      <c r="Z352">
        <f t="shared" si="35"/>
        <v>0</v>
      </c>
    </row>
  </sheetData>
  <autoFilter ref="A2:Z2">
    <sortState ref="A3:Z353">
      <sortCondition ref="B2:B353"/>
    </sortState>
  </autoFilter>
  <mergeCells count="3">
    <mergeCell ref="A1:I1"/>
    <mergeCell ref="J1:R1"/>
    <mergeCell ref="T1:X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3"/>
  <sheetViews>
    <sheetView workbookViewId="0">
      <selection activeCell="A25" sqref="A25:XFD25"/>
    </sheetView>
  </sheetViews>
  <sheetFormatPr baseColWidth="10" defaultRowHeight="15" x14ac:dyDescent="0"/>
  <cols>
    <col min="1" max="1" width="31.6640625" customWidth="1"/>
    <col min="8" max="8" width="15.6640625" customWidth="1"/>
    <col min="9" max="9" width="15.33203125" customWidth="1"/>
    <col min="10" max="10" width="17.33203125" customWidth="1"/>
    <col min="11" max="11" width="31" customWidth="1"/>
    <col min="19" max="19" width="13.5" customWidth="1"/>
    <col min="20" max="20" width="14.33203125" customWidth="1"/>
    <col min="21" max="21" width="20.33203125" customWidth="1"/>
  </cols>
  <sheetData>
    <row r="1" spans="1:21" s="16" customFormat="1">
      <c r="A1" s="95" t="s">
        <v>586</v>
      </c>
      <c r="B1" s="95"/>
      <c r="C1" s="95"/>
      <c r="D1" s="95"/>
      <c r="E1" s="95"/>
      <c r="F1" s="95"/>
      <c r="G1" s="95"/>
      <c r="H1" s="95"/>
      <c r="I1" s="95"/>
      <c r="J1" s="95"/>
      <c r="K1" s="95" t="s">
        <v>587</v>
      </c>
      <c r="L1" s="95"/>
      <c r="M1" s="95"/>
      <c r="N1" s="95"/>
      <c r="O1" s="95"/>
      <c r="P1" s="95"/>
      <c r="Q1" s="95"/>
      <c r="R1" s="95"/>
      <c r="S1" s="95"/>
      <c r="T1" s="95"/>
      <c r="U1" s="39" t="s">
        <v>592</v>
      </c>
    </row>
    <row r="2" spans="1:21" s="16" customFormat="1">
      <c r="A2" s="39" t="s">
        <v>577</v>
      </c>
      <c r="B2" s="95" t="s">
        <v>578</v>
      </c>
      <c r="C2" s="95"/>
      <c r="D2" s="92" t="s">
        <v>588</v>
      </c>
      <c r="E2" s="92"/>
      <c r="F2" s="92"/>
      <c r="G2" s="95" t="s">
        <v>621</v>
      </c>
      <c r="H2" s="95"/>
      <c r="I2" s="95"/>
      <c r="J2" s="95"/>
      <c r="K2" s="39" t="s">
        <v>577</v>
      </c>
      <c r="L2" s="95" t="s">
        <v>578</v>
      </c>
      <c r="M2" s="95"/>
      <c r="N2" s="92" t="s">
        <v>588</v>
      </c>
      <c r="O2" s="92"/>
      <c r="P2" s="92"/>
      <c r="Q2" s="95" t="s">
        <v>621</v>
      </c>
      <c r="R2" s="95"/>
      <c r="S2" s="95"/>
      <c r="T2" s="95"/>
      <c r="U2" s="39" t="s">
        <v>622</v>
      </c>
    </row>
    <row r="3" spans="1:21" s="16" customFormat="1">
      <c r="A3" s="39" t="s">
        <v>579</v>
      </c>
      <c r="B3" s="36" t="s">
        <v>580</v>
      </c>
      <c r="C3" s="36" t="s">
        <v>581</v>
      </c>
      <c r="D3" s="39" t="s">
        <v>590</v>
      </c>
      <c r="E3" s="39" t="s">
        <v>583</v>
      </c>
      <c r="F3" s="39" t="s">
        <v>582</v>
      </c>
      <c r="G3" s="36" t="s">
        <v>591</v>
      </c>
      <c r="H3" s="36" t="s">
        <v>589</v>
      </c>
      <c r="I3" s="36" t="s">
        <v>585</v>
      </c>
      <c r="J3" s="36" t="s">
        <v>584</v>
      </c>
      <c r="K3" s="39" t="s">
        <v>579</v>
      </c>
      <c r="L3" s="36" t="s">
        <v>580</v>
      </c>
      <c r="M3" s="36" t="s">
        <v>581</v>
      </c>
      <c r="N3" s="39" t="s">
        <v>590</v>
      </c>
      <c r="O3" s="39" t="s">
        <v>583</v>
      </c>
      <c r="P3" s="39" t="s">
        <v>582</v>
      </c>
      <c r="Q3" s="36" t="s">
        <v>591</v>
      </c>
      <c r="R3" s="36" t="s">
        <v>589</v>
      </c>
      <c r="S3" s="36" t="s">
        <v>585</v>
      </c>
      <c r="T3" s="36" t="s">
        <v>584</v>
      </c>
      <c r="U3" s="39" t="s">
        <v>593</v>
      </c>
    </row>
    <row r="4" spans="1:21" s="38" customFormat="1">
      <c r="A4" s="33" t="str">
        <f>A43</f>
        <v>Calaveras (No) 2011 CFM, Subsection 6</v>
      </c>
      <c r="B4" s="34">
        <f t="shared" ref="B4:C4" si="0">B43</f>
        <v>37.510390000000001</v>
      </c>
      <c r="C4" s="34">
        <f t="shared" si="0"/>
        <v>-121.83459999999999</v>
      </c>
      <c r="D4" s="35">
        <f>1/D43</f>
        <v>618.04697156983923</v>
      </c>
      <c r="E4" s="35">
        <f t="shared" ref="E4:J4" si="1">1/E43</f>
        <v>1189.0606420927468</v>
      </c>
      <c r="F4" s="35">
        <f t="shared" si="1"/>
        <v>321.25417630429195</v>
      </c>
      <c r="G4" s="35">
        <f>1/G43</f>
        <v>363.80272815646089</v>
      </c>
      <c r="H4" s="35">
        <f t="shared" si="1"/>
        <v>611.32231185933767</v>
      </c>
      <c r="I4" s="35">
        <f t="shared" si="1"/>
        <v>652.02929942253502</v>
      </c>
      <c r="J4" s="35">
        <f t="shared" si="1"/>
        <v>552.44565372559066</v>
      </c>
      <c r="K4" s="33" t="str">
        <f>K43</f>
        <v>Calaveras (No) 2011 CFM, Subsection 6</v>
      </c>
      <c r="L4" s="34">
        <f t="shared" ref="L4:M4" si="2">L43</f>
        <v>37.510390000000001</v>
      </c>
      <c r="M4" s="34">
        <f t="shared" si="2"/>
        <v>-121.83459999999999</v>
      </c>
      <c r="N4" s="35">
        <f>1/N43</f>
        <v>618.04697156983923</v>
      </c>
      <c r="O4" s="35">
        <f t="shared" ref="O4:T4" si="3">1/O43</f>
        <v>1189.0606420927468</v>
      </c>
      <c r="P4" s="35">
        <f t="shared" si="3"/>
        <v>321.25417630429195</v>
      </c>
      <c r="Q4" s="35">
        <f t="shared" si="3"/>
        <v>363.80272815646089</v>
      </c>
      <c r="R4" s="35">
        <f t="shared" si="3"/>
        <v>610.78912632356435</v>
      </c>
      <c r="S4" s="35">
        <f t="shared" si="3"/>
        <v>653.38223990742847</v>
      </c>
      <c r="T4" s="35">
        <f t="shared" si="3"/>
        <v>553.34840805719205</v>
      </c>
      <c r="U4" s="40">
        <f>0.5*(H4+R4)/D4</f>
        <v>0.98868815348996786</v>
      </c>
    </row>
    <row r="5" spans="1:21" s="38" customFormat="1">
      <c r="A5" s="33" t="str">
        <f t="shared" ref="A5:C34" si="4">A44</f>
        <v>Compton, Subsection 2</v>
      </c>
      <c r="B5" s="34">
        <f t="shared" si="4"/>
        <v>33.965991000000002</v>
      </c>
      <c r="C5" s="34">
        <f t="shared" si="4"/>
        <v>-118.262920999999</v>
      </c>
      <c r="D5" s="35">
        <f t="shared" ref="D5:J5" si="5">1/D44</f>
        <v>2658.1605528973951</v>
      </c>
      <c r="E5" s="35">
        <f t="shared" si="5"/>
        <v>6071.6454159077111</v>
      </c>
      <c r="F5" s="35">
        <f t="shared" si="5"/>
        <v>1163.8733705772813</v>
      </c>
      <c r="G5" s="37"/>
      <c r="H5" s="35">
        <f t="shared" si="5"/>
        <v>2766.3828655018851</v>
      </c>
      <c r="I5" s="35">
        <f t="shared" si="5"/>
        <v>3268.3907160462095</v>
      </c>
      <c r="J5" s="35">
        <f t="shared" si="5"/>
        <v>2528.8185806240367</v>
      </c>
      <c r="K5" s="33" t="str">
        <f t="shared" ref="K5:M5" si="6">K44</f>
        <v>Compton, Subsection 2</v>
      </c>
      <c r="L5" s="34">
        <f t="shared" si="6"/>
        <v>33.965991000000002</v>
      </c>
      <c r="M5" s="34">
        <f t="shared" si="6"/>
        <v>-118.262920999999</v>
      </c>
      <c r="N5" s="35">
        <f t="shared" ref="N5:T5" si="7">1/N44</f>
        <v>2658.1605528973951</v>
      </c>
      <c r="O5" s="35">
        <f t="shared" si="7"/>
        <v>6071.6454159077111</v>
      </c>
      <c r="P5" s="35">
        <f t="shared" si="7"/>
        <v>1163.8733705772813</v>
      </c>
      <c r="Q5" s="37"/>
      <c r="R5" s="35">
        <f t="shared" si="7"/>
        <v>2796.0157388851353</v>
      </c>
      <c r="S5" s="35">
        <f t="shared" si="7"/>
        <v>3383.7690287633031</v>
      </c>
      <c r="T5" s="35">
        <f t="shared" si="7"/>
        <v>2556.2305079779903</v>
      </c>
      <c r="U5" s="40">
        <f t="shared" ref="U5:U34" si="8">0.5*(H5+R5)/D5</f>
        <v>1.0462871774851985</v>
      </c>
    </row>
    <row r="6" spans="1:21" s="38" customFormat="1">
      <c r="A6" s="33" t="str">
        <f t="shared" si="4"/>
        <v>Elsinore (Glen Ivy) rev, Subsection 1</v>
      </c>
      <c r="B6" s="34">
        <f t="shared" si="4"/>
        <v>33.770099999999999</v>
      </c>
      <c r="C6" s="34">
        <f t="shared" si="4"/>
        <v>-117.4909</v>
      </c>
      <c r="D6" s="35">
        <f t="shared" ref="D6:J6" si="9">1/D45</f>
        <v>179.12158773375367</v>
      </c>
      <c r="E6" s="35">
        <f t="shared" si="9"/>
        <v>262.33636769065293</v>
      </c>
      <c r="F6" s="35">
        <f t="shared" si="9"/>
        <v>122.30321412846729</v>
      </c>
      <c r="G6" s="35">
        <f t="shared" si="9"/>
        <v>445.90292649570836</v>
      </c>
      <c r="H6" s="35">
        <f t="shared" si="9"/>
        <v>244.26579920804775</v>
      </c>
      <c r="I6" s="35">
        <f t="shared" si="9"/>
        <v>404.81187586511857</v>
      </c>
      <c r="J6" s="35">
        <f t="shared" si="9"/>
        <v>193.97488780638955</v>
      </c>
      <c r="K6" s="33" t="str">
        <f t="shared" ref="K6:M6" si="10">K45</f>
        <v>Elsinore (Glen Ivy) rev, Subsection 1</v>
      </c>
      <c r="L6" s="34">
        <f t="shared" si="10"/>
        <v>33.770099999999999</v>
      </c>
      <c r="M6" s="34">
        <f t="shared" si="10"/>
        <v>-117.4909</v>
      </c>
      <c r="N6" s="35">
        <f t="shared" ref="N6:T6" si="11">1/N45</f>
        <v>179.12158773375367</v>
      </c>
      <c r="O6" s="35">
        <f t="shared" si="11"/>
        <v>262.33636769065293</v>
      </c>
      <c r="P6" s="35">
        <f t="shared" si="11"/>
        <v>122.30321412846729</v>
      </c>
      <c r="Q6" s="35">
        <f t="shared" si="11"/>
        <v>445.90292649570836</v>
      </c>
      <c r="R6" s="35">
        <f t="shared" si="11"/>
        <v>242.99042855471933</v>
      </c>
      <c r="S6" s="35">
        <f t="shared" si="11"/>
        <v>385.01920547851785</v>
      </c>
      <c r="T6" s="35">
        <f t="shared" si="11"/>
        <v>195.52345033611221</v>
      </c>
      <c r="U6" s="40">
        <f t="shared" si="8"/>
        <v>1.360127034176988</v>
      </c>
    </row>
    <row r="7" spans="1:21" s="38" customFormat="1">
      <c r="A7" s="33" t="str">
        <f t="shared" si="4"/>
        <v>Elsinore (Julian), Subsection 4</v>
      </c>
      <c r="B7" s="34">
        <f t="shared" si="4"/>
        <v>33.207099999999997</v>
      </c>
      <c r="C7" s="34">
        <f t="shared" si="4"/>
        <v>-116.7273</v>
      </c>
      <c r="D7" s="35">
        <f t="shared" ref="D7:J7" si="12">1/D46</f>
        <v>3250.9752925877765</v>
      </c>
      <c r="E7" s="35">
        <f t="shared" si="12"/>
        <v>128205.1282051282</v>
      </c>
      <c r="F7" s="35">
        <f t="shared" si="12"/>
        <v>881.2902088657795</v>
      </c>
      <c r="G7" s="35">
        <f t="shared" si="12"/>
        <v>1278.0874382779257</v>
      </c>
      <c r="H7" s="35">
        <f t="shared" si="12"/>
        <v>2525.6938907853801</v>
      </c>
      <c r="I7" s="35">
        <f t="shared" si="12"/>
        <v>3783.6383324182725</v>
      </c>
      <c r="J7" s="35">
        <f t="shared" si="12"/>
        <v>2058.2407681246627</v>
      </c>
      <c r="K7" s="33" t="str">
        <f t="shared" ref="K7:M7" si="13">K46</f>
        <v>Elsinore (Julian), Subsection 4</v>
      </c>
      <c r="L7" s="34">
        <f t="shared" si="13"/>
        <v>33.207099999999997</v>
      </c>
      <c r="M7" s="34">
        <f t="shared" si="13"/>
        <v>-116.7273</v>
      </c>
      <c r="N7" s="35">
        <f t="shared" ref="N7:T7" si="14">1/N46</f>
        <v>3250.9752925877765</v>
      </c>
      <c r="O7" s="35">
        <f t="shared" si="14"/>
        <v>128205.1282051282</v>
      </c>
      <c r="P7" s="35">
        <f t="shared" si="14"/>
        <v>881.2902088657795</v>
      </c>
      <c r="Q7" s="35">
        <f t="shared" si="14"/>
        <v>1278.0874382779257</v>
      </c>
      <c r="R7" s="35">
        <f t="shared" si="14"/>
        <v>2430.8642448307151</v>
      </c>
      <c r="S7" s="35">
        <f t="shared" si="14"/>
        <v>3293.689672929821</v>
      </c>
      <c r="T7" s="35">
        <f t="shared" si="14"/>
        <v>2024.4378326169922</v>
      </c>
      <c r="U7" s="40">
        <f t="shared" si="8"/>
        <v>0.76231864125775528</v>
      </c>
    </row>
    <row r="8" spans="1:21" s="38" customFormat="1">
      <c r="A8" s="33" t="str">
        <f t="shared" si="4"/>
        <v>Elsinore (Temecula) rev, Subsection 4</v>
      </c>
      <c r="B8" s="34">
        <f t="shared" si="4"/>
        <v>33.409999999999997</v>
      </c>
      <c r="C8" s="34">
        <f t="shared" si="4"/>
        <v>-117.039999999999</v>
      </c>
      <c r="D8" s="35">
        <f t="shared" ref="D8:J8" si="15">1/D47</f>
        <v>1019.1602119853241</v>
      </c>
      <c r="E8" s="35">
        <f t="shared" si="15"/>
        <v>94339.622641509428</v>
      </c>
      <c r="F8" s="35">
        <f t="shared" si="15"/>
        <v>11.033508766122715</v>
      </c>
      <c r="G8" s="35">
        <f t="shared" si="15"/>
        <v>707.89081648606623</v>
      </c>
      <c r="H8" s="35">
        <f t="shared" si="15"/>
        <v>1076.9229879434538</v>
      </c>
      <c r="I8" s="35">
        <f t="shared" si="15"/>
        <v>1555.8095363858858</v>
      </c>
      <c r="J8" s="35">
        <f t="shared" si="15"/>
        <v>875.97242050199861</v>
      </c>
      <c r="K8" s="33" t="str">
        <f t="shared" ref="K8:M8" si="16">K47</f>
        <v>Elsinore (Temecula) rev, Subsection 4</v>
      </c>
      <c r="L8" s="34">
        <f t="shared" si="16"/>
        <v>33.409999999999997</v>
      </c>
      <c r="M8" s="34">
        <f t="shared" si="16"/>
        <v>-117.039999999999</v>
      </c>
      <c r="N8" s="35">
        <f t="shared" ref="N8:T8" si="17">1/N47</f>
        <v>1019.1602119853241</v>
      </c>
      <c r="O8" s="35">
        <f t="shared" si="17"/>
        <v>94339.622641509428</v>
      </c>
      <c r="P8" s="35">
        <f t="shared" si="17"/>
        <v>11.033508766122715</v>
      </c>
      <c r="Q8" s="35">
        <f t="shared" si="17"/>
        <v>707.89081648606623</v>
      </c>
      <c r="R8" s="35">
        <f t="shared" si="17"/>
        <v>1095.9683035499165</v>
      </c>
      <c r="S8" s="35">
        <f t="shared" si="17"/>
        <v>1605.7552891732914</v>
      </c>
      <c r="T8" s="35">
        <f t="shared" si="17"/>
        <v>875.16090170116149</v>
      </c>
      <c r="U8" s="40">
        <f t="shared" si="8"/>
        <v>1.0660204676066476</v>
      </c>
    </row>
    <row r="9" spans="1:21" s="38" customFormat="1">
      <c r="A9" s="33" t="str">
        <f t="shared" si="4"/>
        <v>Whittier alt 1, Subsection 4</v>
      </c>
      <c r="B9" s="34">
        <f t="shared" si="4"/>
        <v>33.930300000000003</v>
      </c>
      <c r="C9" s="34">
        <f t="shared" si="4"/>
        <v>-117.8437</v>
      </c>
      <c r="D9" s="35">
        <f t="shared" ref="D9:J9" si="18">1/D48</f>
        <v>3196.9309462915598</v>
      </c>
      <c r="E9" s="35">
        <f t="shared" si="18"/>
        <v>126582.27848101265</v>
      </c>
      <c r="F9" s="35">
        <f t="shared" si="18"/>
        <v>866.70133472005546</v>
      </c>
      <c r="G9" s="35">
        <f t="shared" si="18"/>
        <v>1204.6851045063756</v>
      </c>
      <c r="H9" s="35">
        <f t="shared" si="18"/>
        <v>2510.0582113709588</v>
      </c>
      <c r="I9" s="35">
        <f t="shared" si="18"/>
        <v>3018.0085870783832</v>
      </c>
      <c r="J9" s="35">
        <f t="shared" si="18"/>
        <v>2271.0829101046734</v>
      </c>
      <c r="K9" s="33" t="str">
        <f t="shared" ref="K9:M9" si="19">K48</f>
        <v>Whittier alt 2, Subsection 3</v>
      </c>
      <c r="L9" s="34">
        <f t="shared" si="19"/>
        <v>33.930300000000003</v>
      </c>
      <c r="M9" s="34">
        <f t="shared" si="19"/>
        <v>-117.8437</v>
      </c>
      <c r="N9" s="35">
        <f t="shared" ref="N9:T9" si="20">1/N48</f>
        <v>3196.9309462915598</v>
      </c>
      <c r="O9" s="35">
        <f t="shared" si="20"/>
        <v>126582.27848101265</v>
      </c>
      <c r="P9" s="35">
        <f t="shared" si="20"/>
        <v>866.70133472005546</v>
      </c>
      <c r="Q9" s="35">
        <f t="shared" si="20"/>
        <v>1204.6851045063756</v>
      </c>
      <c r="R9" s="35">
        <f t="shared" si="20"/>
        <v>2593.7005440673252</v>
      </c>
      <c r="S9" s="35">
        <f t="shared" si="20"/>
        <v>3273.592126250443</v>
      </c>
      <c r="T9" s="35">
        <f t="shared" si="20"/>
        <v>2309.7724857811172</v>
      </c>
      <c r="U9" s="40">
        <f t="shared" si="8"/>
        <v>0.79822786935054779</v>
      </c>
    </row>
    <row r="10" spans="1:21" s="38" customFormat="1">
      <c r="A10" s="33" t="str">
        <f t="shared" si="4"/>
        <v>San Andreas (Big Bend), Subsection 6</v>
      </c>
      <c r="B10" s="34">
        <f t="shared" si="4"/>
        <v>34.812199999999997</v>
      </c>
      <c r="C10" s="34">
        <f t="shared" si="4"/>
        <v>-118.9034</v>
      </c>
      <c r="D10" s="35">
        <f t="shared" ref="D10:J10" si="21">1/D49</f>
        <v>148.57295675041229</v>
      </c>
      <c r="E10" s="35">
        <f t="shared" si="21"/>
        <v>269.43284386366696</v>
      </c>
      <c r="F10" s="35">
        <f t="shared" si="21"/>
        <v>81.928934841918121</v>
      </c>
      <c r="G10" s="35">
        <f t="shared" si="21"/>
        <v>199.40189466276914</v>
      </c>
      <c r="H10" s="35">
        <f t="shared" si="21"/>
        <v>244.70403372642306</v>
      </c>
      <c r="I10" s="35">
        <f t="shared" si="21"/>
        <v>466.14915564209576</v>
      </c>
      <c r="J10" s="35">
        <f t="shared" si="21"/>
        <v>146.7369563913895</v>
      </c>
      <c r="K10" s="33" t="str">
        <f t="shared" ref="K10:M10" si="22">K49</f>
        <v>San Andreas (Big Bend), Subsection 6</v>
      </c>
      <c r="L10" s="34">
        <f t="shared" si="22"/>
        <v>34.812199999999997</v>
      </c>
      <c r="M10" s="34">
        <f t="shared" si="22"/>
        <v>-118.9034</v>
      </c>
      <c r="N10" s="35">
        <f t="shared" ref="N10:T10" si="23">1/N49</f>
        <v>148.57295675041229</v>
      </c>
      <c r="O10" s="35">
        <f t="shared" si="23"/>
        <v>269.43284386366696</v>
      </c>
      <c r="P10" s="35">
        <f t="shared" si="23"/>
        <v>81.928934841918121</v>
      </c>
      <c r="Q10" s="35">
        <f t="shared" si="23"/>
        <v>199.40189466276914</v>
      </c>
      <c r="R10" s="35">
        <f t="shared" si="23"/>
        <v>247.36585973782519</v>
      </c>
      <c r="S10" s="35">
        <f t="shared" si="23"/>
        <v>464.71932776854186</v>
      </c>
      <c r="T10" s="35">
        <f t="shared" si="23"/>
        <v>146.98746443868214</v>
      </c>
      <c r="U10" s="40">
        <f t="shared" si="8"/>
        <v>1.6559874159699079</v>
      </c>
    </row>
    <row r="11" spans="1:21" s="38" customFormat="1">
      <c r="A11" s="33" t="str">
        <f t="shared" si="4"/>
        <v>Garlock (Central), Subsection 6</v>
      </c>
      <c r="B11" s="34">
        <f t="shared" si="4"/>
        <v>35.444099999999999</v>
      </c>
      <c r="C11" s="34">
        <f t="shared" si="4"/>
        <v>-117.6815</v>
      </c>
      <c r="D11" s="35">
        <f t="shared" ref="D11:J11" si="24">1/D50</f>
        <v>1434.9261013057828</v>
      </c>
      <c r="E11" s="35">
        <f t="shared" si="24"/>
        <v>3292.7230819888046</v>
      </c>
      <c r="F11" s="35">
        <f t="shared" si="24"/>
        <v>625.46910182636975</v>
      </c>
      <c r="G11" s="35">
        <f t="shared" si="24"/>
        <v>858.51057089855703</v>
      </c>
      <c r="H11" s="35">
        <f t="shared" si="24"/>
        <v>1229.0242191638015</v>
      </c>
      <c r="I11" s="35">
        <f t="shared" si="24"/>
        <v>1523.0665845993512</v>
      </c>
      <c r="J11" s="35">
        <f t="shared" si="24"/>
        <v>1076.0760684144375</v>
      </c>
      <c r="K11" s="33" t="str">
        <f t="shared" ref="K11:M11" si="25">K50</f>
        <v>Garlock (Central), Subsection 6</v>
      </c>
      <c r="L11" s="34">
        <f t="shared" si="25"/>
        <v>35.444099999999999</v>
      </c>
      <c r="M11" s="34">
        <f t="shared" si="25"/>
        <v>-117.6815</v>
      </c>
      <c r="N11" s="35">
        <f t="shared" ref="N11:T11" si="26">1/N50</f>
        <v>1434.9261013057828</v>
      </c>
      <c r="O11" s="35">
        <f t="shared" si="26"/>
        <v>3292.7230819888046</v>
      </c>
      <c r="P11" s="35">
        <f t="shared" si="26"/>
        <v>625.46910182636975</v>
      </c>
      <c r="Q11" s="35">
        <f t="shared" si="26"/>
        <v>858.51057089855703</v>
      </c>
      <c r="R11" s="35">
        <f t="shared" si="26"/>
        <v>1223.5665626295968</v>
      </c>
      <c r="S11" s="35">
        <f t="shared" si="26"/>
        <v>1534.9703369225704</v>
      </c>
      <c r="T11" s="35">
        <f t="shared" si="26"/>
        <v>1069.2974639274541</v>
      </c>
      <c r="U11" s="40">
        <f t="shared" si="8"/>
        <v>0.85460525791590969</v>
      </c>
    </row>
    <row r="12" spans="1:21" s="38" customFormat="1">
      <c r="A12" s="33" t="str">
        <f t="shared" si="4"/>
        <v>Garlock (West), Subsection 6</v>
      </c>
      <c r="B12" s="34">
        <f t="shared" si="4"/>
        <v>34.986800000000002</v>
      </c>
      <c r="C12" s="34">
        <f t="shared" si="4"/>
        <v>-118.507999999999</v>
      </c>
      <c r="D12" s="35">
        <f t="shared" ref="D12:J12" si="27">1/D51</f>
        <v>1230.1636117603641</v>
      </c>
      <c r="E12" s="35">
        <f t="shared" si="27"/>
        <v>2891.0089621277825</v>
      </c>
      <c r="F12" s="35">
        <f t="shared" si="27"/>
        <v>523.56020942408372</v>
      </c>
      <c r="G12" s="35">
        <f t="shared" si="27"/>
        <v>884.20573223662927</v>
      </c>
      <c r="H12" s="35">
        <f t="shared" si="27"/>
        <v>1264.4158648921452</v>
      </c>
      <c r="I12" s="35">
        <f t="shared" si="27"/>
        <v>1923.1771997896622</v>
      </c>
      <c r="J12" s="35">
        <f t="shared" si="27"/>
        <v>1045.0878804948213</v>
      </c>
      <c r="K12" s="33" t="str">
        <f t="shared" ref="K12:M12" si="28">K51</f>
        <v>Garlock (West), Subsection 6</v>
      </c>
      <c r="L12" s="34">
        <f t="shared" si="28"/>
        <v>34.986800000000002</v>
      </c>
      <c r="M12" s="34">
        <f t="shared" si="28"/>
        <v>-118.507999999999</v>
      </c>
      <c r="N12" s="35">
        <f t="shared" ref="N12:T12" si="29">1/N51</f>
        <v>1230.1636117603641</v>
      </c>
      <c r="O12" s="35">
        <f t="shared" si="29"/>
        <v>2891.0089621277825</v>
      </c>
      <c r="P12" s="35">
        <f t="shared" si="29"/>
        <v>523.56020942408372</v>
      </c>
      <c r="Q12" s="35">
        <f t="shared" si="29"/>
        <v>884.20573223662927</v>
      </c>
      <c r="R12" s="35">
        <f t="shared" si="29"/>
        <v>1266.0614767506527</v>
      </c>
      <c r="S12" s="35">
        <f t="shared" si="29"/>
        <v>1903.9518740717629</v>
      </c>
      <c r="T12" s="35">
        <f t="shared" si="29"/>
        <v>1043.4929051533736</v>
      </c>
      <c r="U12" s="40">
        <f t="shared" si="8"/>
        <v>1.0285125155107153</v>
      </c>
    </row>
    <row r="13" spans="1:21" s="38" customFormat="1">
      <c r="A13" s="33" t="str">
        <f t="shared" si="4"/>
        <v>Green Valley 2011 CFM, Subsection 3</v>
      </c>
      <c r="B13" s="34">
        <f t="shared" si="4"/>
        <v>38.234115000000003</v>
      </c>
      <c r="C13" s="34">
        <f t="shared" si="4"/>
        <v>-122.161873999999</v>
      </c>
      <c r="D13" s="35">
        <f t="shared" ref="D13:J13" si="30">1/D52</f>
        <v>293.30674018888953</v>
      </c>
      <c r="E13" s="35">
        <f t="shared" si="30"/>
        <v>542.06418039895925</v>
      </c>
      <c r="F13" s="35">
        <f t="shared" si="30"/>
        <v>158.71000507872017</v>
      </c>
      <c r="G13" s="37"/>
      <c r="H13" s="35">
        <f t="shared" si="30"/>
        <v>334.45735489402995</v>
      </c>
      <c r="I13" s="35">
        <f t="shared" si="30"/>
        <v>719.81047416631782</v>
      </c>
      <c r="J13" s="35">
        <f t="shared" si="30"/>
        <v>296.46816957989051</v>
      </c>
      <c r="K13" s="33" t="str">
        <f t="shared" ref="K13:M13" si="31">K52</f>
        <v>Green Valley 2011 CFM, Subsection 3</v>
      </c>
      <c r="L13" s="34">
        <f t="shared" si="31"/>
        <v>38.234115000000003</v>
      </c>
      <c r="M13" s="34">
        <f t="shared" si="31"/>
        <v>-122.161873999999</v>
      </c>
      <c r="N13" s="35">
        <f t="shared" ref="N13:T13" si="32">1/N52</f>
        <v>293.30674018888953</v>
      </c>
      <c r="O13" s="35">
        <f t="shared" si="32"/>
        <v>542.06418039895925</v>
      </c>
      <c r="P13" s="35">
        <f t="shared" si="32"/>
        <v>158.71000507872017</v>
      </c>
      <c r="Q13" s="37"/>
      <c r="R13" s="35">
        <f t="shared" si="32"/>
        <v>329.37325091230088</v>
      </c>
      <c r="S13" s="35">
        <f t="shared" si="32"/>
        <v>718.9063160737652</v>
      </c>
      <c r="T13" s="35">
        <f t="shared" si="32"/>
        <v>296.32769396716128</v>
      </c>
      <c r="U13" s="40">
        <f t="shared" si="8"/>
        <v>1.1316320337180521</v>
      </c>
    </row>
    <row r="14" spans="1:21" s="38" customFormat="1">
      <c r="A14" s="33" t="str">
        <f t="shared" si="4"/>
        <v>Hayward (No) 2011 CFM, Subsection 3</v>
      </c>
      <c r="B14" s="34">
        <f t="shared" si="4"/>
        <v>37.930599999999998</v>
      </c>
      <c r="C14" s="34">
        <f t="shared" si="4"/>
        <v>-122.29770000000001</v>
      </c>
      <c r="D14" s="35">
        <f t="shared" ref="D14:J14" si="33">1/D53</f>
        <v>318.33954095438196</v>
      </c>
      <c r="E14" s="35">
        <f t="shared" si="33"/>
        <v>492.41678156391566</v>
      </c>
      <c r="F14" s="35">
        <f t="shared" si="33"/>
        <v>205.79942787759052</v>
      </c>
      <c r="G14" s="35">
        <f t="shared" si="33"/>
        <v>195.95166749355116</v>
      </c>
      <c r="H14" s="35">
        <f t="shared" si="33"/>
        <v>325.99192791031885</v>
      </c>
      <c r="I14" s="35">
        <f t="shared" si="33"/>
        <v>349.80453062922351</v>
      </c>
      <c r="J14" s="35">
        <f t="shared" si="33"/>
        <v>311.80445814377907</v>
      </c>
      <c r="K14" s="33" t="str">
        <f t="shared" ref="K14:M14" si="34">K53</f>
        <v>Hayward (No) 2011 CFM, Subsection 3</v>
      </c>
      <c r="L14" s="34">
        <f t="shared" si="34"/>
        <v>37.930599999999998</v>
      </c>
      <c r="M14" s="34">
        <f t="shared" si="34"/>
        <v>-122.29770000000001</v>
      </c>
      <c r="N14" s="35">
        <f t="shared" ref="N14:T14" si="35">1/N53</f>
        <v>318.33954095438196</v>
      </c>
      <c r="O14" s="35">
        <f t="shared" si="35"/>
        <v>492.41678156391566</v>
      </c>
      <c r="P14" s="35">
        <f t="shared" si="35"/>
        <v>205.79942787759052</v>
      </c>
      <c r="Q14" s="35">
        <f t="shared" si="35"/>
        <v>195.95166749355116</v>
      </c>
      <c r="R14" s="35">
        <f t="shared" si="35"/>
        <v>327.96919737638586</v>
      </c>
      <c r="S14" s="35">
        <f t="shared" si="35"/>
        <v>357.27790779583768</v>
      </c>
      <c r="T14" s="35">
        <f t="shared" si="35"/>
        <v>309.80949220255627</v>
      </c>
      <c r="U14" s="40">
        <f t="shared" si="8"/>
        <v>1.0271440414315627</v>
      </c>
    </row>
    <row r="15" spans="1:21" s="38" customFormat="1">
      <c r="A15" s="33" t="str">
        <f t="shared" si="4"/>
        <v>Hayward (So) 2011 CFM, Subsection 3</v>
      </c>
      <c r="B15" s="34">
        <f t="shared" si="4"/>
        <v>37.5563</v>
      </c>
      <c r="C15" s="34">
        <f t="shared" si="4"/>
        <v>-121.9739</v>
      </c>
      <c r="D15" s="35">
        <f t="shared" ref="D15:J15" si="36">1/D54</f>
        <v>167.5687450776681</v>
      </c>
      <c r="E15" s="35">
        <f t="shared" si="36"/>
        <v>217.04686041716405</v>
      </c>
      <c r="F15" s="35">
        <f t="shared" si="36"/>
        <v>129.36945328469042</v>
      </c>
      <c r="G15" s="35">
        <f t="shared" si="36"/>
        <v>209.76346478272953</v>
      </c>
      <c r="H15" s="35">
        <f t="shared" si="36"/>
        <v>177.79590515240935</v>
      </c>
      <c r="I15" s="35">
        <f t="shared" si="36"/>
        <v>191.79282334956898</v>
      </c>
      <c r="J15" s="35">
        <f t="shared" si="36"/>
        <v>169.90159622854549</v>
      </c>
      <c r="K15" s="33" t="str">
        <f t="shared" ref="K15:M15" si="37">K54</f>
        <v>Hayward (So) 2011 CFM, Subsection 3</v>
      </c>
      <c r="L15" s="34">
        <f t="shared" si="37"/>
        <v>37.5563</v>
      </c>
      <c r="M15" s="34">
        <f t="shared" si="37"/>
        <v>-121.9739</v>
      </c>
      <c r="N15" s="35">
        <f t="shared" ref="N15:T15" si="38">1/N54</f>
        <v>167.5687450776681</v>
      </c>
      <c r="O15" s="35">
        <f t="shared" si="38"/>
        <v>217.04686041716405</v>
      </c>
      <c r="P15" s="35">
        <f t="shared" si="38"/>
        <v>129.36945328469042</v>
      </c>
      <c r="Q15" s="35">
        <f t="shared" si="38"/>
        <v>209.76346478272953</v>
      </c>
      <c r="R15" s="35">
        <f t="shared" si="38"/>
        <v>177.76755537715468</v>
      </c>
      <c r="S15" s="35">
        <f t="shared" si="38"/>
        <v>191.3811936469327</v>
      </c>
      <c r="T15" s="35">
        <f t="shared" si="38"/>
        <v>170.01480006551077</v>
      </c>
      <c r="U15" s="40">
        <f t="shared" si="8"/>
        <v>1.0609480317011397</v>
      </c>
    </row>
    <row r="16" spans="1:21" s="38" customFormat="1">
      <c r="A16" s="33" t="str">
        <f t="shared" si="4"/>
        <v>San Andreas (North Coast) 2011 CFM, Subsection 28</v>
      </c>
      <c r="B16" s="34">
        <f t="shared" si="4"/>
        <v>38.981330999999997</v>
      </c>
      <c r="C16" s="34">
        <f t="shared" si="4"/>
        <v>-123.67699500000001</v>
      </c>
      <c r="D16" s="35">
        <f t="shared" ref="D16:J16" si="39">1/D55</f>
        <v>869.64083833376822</v>
      </c>
      <c r="E16" s="35">
        <f t="shared" si="39"/>
        <v>34364.261168384881</v>
      </c>
      <c r="F16" s="35">
        <f t="shared" si="39"/>
        <v>235.75453238088502</v>
      </c>
      <c r="G16" s="35">
        <f t="shared" si="39"/>
        <v>250.08492953498725</v>
      </c>
      <c r="H16" s="35">
        <f t="shared" si="39"/>
        <v>400.68653216689233</v>
      </c>
      <c r="I16" s="35">
        <f t="shared" si="39"/>
        <v>561.56397445954622</v>
      </c>
      <c r="J16" s="35">
        <f t="shared" si="39"/>
        <v>269.47559543782592</v>
      </c>
      <c r="K16" s="33" t="str">
        <f t="shared" ref="K16:M16" si="40">K55</f>
        <v>San Andreas (North Coast) 2011 CFM, Subsection 28</v>
      </c>
      <c r="L16" s="34">
        <f t="shared" si="40"/>
        <v>38.981330999999997</v>
      </c>
      <c r="M16" s="34">
        <f t="shared" si="40"/>
        <v>-123.67699500000001</v>
      </c>
      <c r="N16" s="35">
        <f t="shared" ref="N16:T16" si="41">1/N55</f>
        <v>869.64083833376822</v>
      </c>
      <c r="O16" s="35">
        <f t="shared" si="41"/>
        <v>34364.261168384881</v>
      </c>
      <c r="P16" s="35">
        <f t="shared" si="41"/>
        <v>235.75453238088502</v>
      </c>
      <c r="Q16" s="35">
        <f t="shared" si="41"/>
        <v>250.08492953498725</v>
      </c>
      <c r="R16" s="35">
        <f t="shared" si="41"/>
        <v>403.73475835308568</v>
      </c>
      <c r="S16" s="35">
        <f t="shared" si="41"/>
        <v>579.73279256909029</v>
      </c>
      <c r="T16" s="35">
        <f t="shared" si="41"/>
        <v>271.60849118552738</v>
      </c>
      <c r="U16" s="40">
        <f t="shared" si="8"/>
        <v>0.4625020209844613</v>
      </c>
    </row>
    <row r="17" spans="1:23" s="38" customFormat="1">
      <c r="A17" s="33" t="str">
        <f t="shared" si="4"/>
        <v>San Andreas (Santa Cruz Mts) 2011 CFM, Subsection 5</v>
      </c>
      <c r="B17" s="34">
        <f t="shared" si="4"/>
        <v>36.962623666666602</v>
      </c>
      <c r="C17" s="34">
        <f t="shared" si="4"/>
        <v>-121.69808966666599</v>
      </c>
      <c r="D17" s="35">
        <f t="shared" ref="D17:J17" si="42">1/D56</f>
        <v>109.84062125855384</v>
      </c>
      <c r="E17" s="35">
        <f t="shared" si="42"/>
        <v>182.07308413597218</v>
      </c>
      <c r="F17" s="35">
        <f t="shared" si="42"/>
        <v>66.263782866836294</v>
      </c>
      <c r="G17" s="35">
        <f t="shared" si="42"/>
        <v>247.04399072187309</v>
      </c>
      <c r="H17" s="35">
        <f t="shared" si="42"/>
        <v>163.88906617386968</v>
      </c>
      <c r="I17" s="35">
        <f t="shared" si="42"/>
        <v>353.01777468504832</v>
      </c>
      <c r="J17" s="35">
        <f t="shared" si="42"/>
        <v>117.19038621146328</v>
      </c>
      <c r="K17" s="33" t="str">
        <f t="shared" ref="K17:M17" si="43">K56</f>
        <v>San Andreas (Santa Cruz Mts) 2011 CFM, Subsection 5</v>
      </c>
      <c r="L17" s="34">
        <f t="shared" si="43"/>
        <v>36.962623666666602</v>
      </c>
      <c r="M17" s="34">
        <f t="shared" si="43"/>
        <v>-121.69808966666599</v>
      </c>
      <c r="N17" s="35">
        <f t="shared" ref="N17:T17" si="44">1/N56</f>
        <v>109.84062125855384</v>
      </c>
      <c r="O17" s="35">
        <f t="shared" si="44"/>
        <v>182.07308413597218</v>
      </c>
      <c r="P17" s="35">
        <f t="shared" si="44"/>
        <v>66.263782866836294</v>
      </c>
      <c r="Q17" s="35">
        <f t="shared" si="44"/>
        <v>247.04399072187309</v>
      </c>
      <c r="R17" s="35">
        <f t="shared" si="44"/>
        <v>157.53677222260396</v>
      </c>
      <c r="S17" s="35">
        <f t="shared" si="44"/>
        <v>354.85003137878499</v>
      </c>
      <c r="T17" s="35">
        <f t="shared" si="44"/>
        <v>117.09660390509782</v>
      </c>
      <c r="U17" s="40">
        <f t="shared" si="8"/>
        <v>1.4631464876726679</v>
      </c>
    </row>
    <row r="18" spans="1:23" s="38" customFormat="1">
      <c r="A18" s="33" t="str">
        <f t="shared" si="4"/>
        <v>San Andreas (North Coast) 2011 CFM, Subsection 16</v>
      </c>
      <c r="B18" s="34">
        <f t="shared" si="4"/>
        <v>38.520000000000003</v>
      </c>
      <c r="C18" s="34">
        <f t="shared" si="4"/>
        <v>-123.24</v>
      </c>
      <c r="D18" s="35">
        <f t="shared" ref="D18:J18" si="45">1/D57</f>
        <v>306.27871362940277</v>
      </c>
      <c r="E18" s="35">
        <f t="shared" si="45"/>
        <v>430.71886979368566</v>
      </c>
      <c r="F18" s="35">
        <f t="shared" si="45"/>
        <v>217.79374931939452</v>
      </c>
      <c r="G18" s="35">
        <f t="shared" si="45"/>
        <v>246.18703379272901</v>
      </c>
      <c r="H18" s="35">
        <f t="shared" si="45"/>
        <v>287.81016789503622</v>
      </c>
      <c r="I18" s="35">
        <f t="shared" si="45"/>
        <v>329.07823600117882</v>
      </c>
      <c r="J18" s="35">
        <f t="shared" si="45"/>
        <v>254.07869800708795</v>
      </c>
      <c r="K18" s="33" t="str">
        <f t="shared" ref="K18:M18" si="46">K57</f>
        <v>San Andreas (North Coast) 2011 CFM, Subsection 16</v>
      </c>
      <c r="L18" s="34">
        <f t="shared" si="46"/>
        <v>38.520000000000003</v>
      </c>
      <c r="M18" s="34">
        <f t="shared" si="46"/>
        <v>-123.24</v>
      </c>
      <c r="N18" s="35">
        <f t="shared" ref="N18:T18" si="47">1/N57</f>
        <v>306.27871362940277</v>
      </c>
      <c r="O18" s="35">
        <f t="shared" si="47"/>
        <v>430.71886979368566</v>
      </c>
      <c r="P18" s="35">
        <f t="shared" si="47"/>
        <v>217.79374931939452</v>
      </c>
      <c r="Q18" s="35">
        <f t="shared" si="47"/>
        <v>246.18703379272901</v>
      </c>
      <c r="R18" s="35">
        <f t="shared" si="47"/>
        <v>288.51215385352975</v>
      </c>
      <c r="S18" s="35">
        <f t="shared" si="47"/>
        <v>328.57792051796753</v>
      </c>
      <c r="T18" s="35">
        <f t="shared" si="47"/>
        <v>253.96133389151703</v>
      </c>
      <c r="U18" s="40">
        <f t="shared" si="8"/>
        <v>0.94084619025453387</v>
      </c>
    </row>
    <row r="19" spans="1:23" s="38" customFormat="1">
      <c r="A19" s="33" t="str">
        <f t="shared" si="4"/>
        <v>San Andreas (North Coast) 2011 CFM, Subsection 3</v>
      </c>
      <c r="B19" s="34">
        <f t="shared" si="4"/>
        <v>38.031999999999996</v>
      </c>
      <c r="C19" s="34">
        <f t="shared" si="4"/>
        <v>-122.7891</v>
      </c>
      <c r="D19" s="35">
        <f t="shared" ref="D19:J19" si="48">1/D58</f>
        <v>263.86616708005698</v>
      </c>
      <c r="E19" s="35">
        <f t="shared" si="48"/>
        <v>408.48004574976511</v>
      </c>
      <c r="F19" s="35">
        <f t="shared" si="48"/>
        <v>170.450671575646</v>
      </c>
      <c r="G19" s="35">
        <f t="shared" si="48"/>
        <v>250.68181482594375</v>
      </c>
      <c r="H19" s="35">
        <f t="shared" si="48"/>
        <v>254.2934420535498</v>
      </c>
      <c r="I19" s="35">
        <f t="shared" si="48"/>
        <v>302.43915063216076</v>
      </c>
      <c r="J19" s="35">
        <f t="shared" si="48"/>
        <v>213.68915357312741</v>
      </c>
      <c r="K19" s="33" t="str">
        <f t="shared" ref="K19:M19" si="49">K58</f>
        <v>San Andreas (North Coast) 2011 CFM, Subsection 3</v>
      </c>
      <c r="L19" s="34">
        <f t="shared" si="49"/>
        <v>38.031999999999996</v>
      </c>
      <c r="M19" s="34">
        <f t="shared" si="49"/>
        <v>-122.7891</v>
      </c>
      <c r="N19" s="35">
        <f t="shared" ref="N19:T19" si="50">1/N58</f>
        <v>263.86616708005698</v>
      </c>
      <c r="O19" s="35">
        <f t="shared" si="50"/>
        <v>408.48004574976511</v>
      </c>
      <c r="P19" s="35">
        <f t="shared" si="50"/>
        <v>170.450671575646</v>
      </c>
      <c r="Q19" s="35">
        <f t="shared" si="50"/>
        <v>250.68181482594375</v>
      </c>
      <c r="R19" s="35">
        <f t="shared" si="50"/>
        <v>255.24187955840461</v>
      </c>
      <c r="S19" s="35">
        <f t="shared" si="50"/>
        <v>306.1947290233104</v>
      </c>
      <c r="T19" s="35">
        <f t="shared" si="50"/>
        <v>214.02571609998671</v>
      </c>
      <c r="U19" s="40">
        <f t="shared" si="8"/>
        <v>0.96551848092249237</v>
      </c>
    </row>
    <row r="20" spans="1:23" s="38" customFormat="1">
      <c r="A20" s="33" t="str">
        <f t="shared" si="4"/>
        <v>San Andreas (Offshore) 2011 CFM, Subsection 8</v>
      </c>
      <c r="B20" s="34">
        <f t="shared" si="4"/>
        <v>39.5167</v>
      </c>
      <c r="C20" s="34">
        <f t="shared" si="4"/>
        <v>-124.33329999999999</v>
      </c>
      <c r="D20" s="35">
        <f t="shared" ref="D20:J20" si="51">1/D59</f>
        <v>187.6419041900437</v>
      </c>
      <c r="E20" s="35">
        <f t="shared" si="51"/>
        <v>247.83147459727383</v>
      </c>
      <c r="F20" s="35">
        <f t="shared" si="51"/>
        <v>142.07168937445834</v>
      </c>
      <c r="G20" s="35">
        <f t="shared" si="51"/>
        <v>225.48284101464768</v>
      </c>
      <c r="H20" s="35">
        <f t="shared" si="51"/>
        <v>194.67851750466991</v>
      </c>
      <c r="I20" s="35">
        <f t="shared" si="51"/>
        <v>227.49288310073828</v>
      </c>
      <c r="J20" s="35">
        <f t="shared" si="51"/>
        <v>173.67104440894329</v>
      </c>
      <c r="K20" s="33" t="str">
        <f t="shared" ref="K20:M20" si="52">K59</f>
        <v>San Andreas (Offshore) 2011 CFM, Subsection 8</v>
      </c>
      <c r="L20" s="34">
        <f t="shared" si="52"/>
        <v>39.5167</v>
      </c>
      <c r="M20" s="34">
        <f t="shared" si="52"/>
        <v>-124.33329999999999</v>
      </c>
      <c r="N20" s="35">
        <f t="shared" ref="N20:T20" si="53">1/N59</f>
        <v>187.6419041900437</v>
      </c>
      <c r="O20" s="35">
        <f t="shared" si="53"/>
        <v>247.83147459727383</v>
      </c>
      <c r="P20" s="35">
        <f t="shared" si="53"/>
        <v>142.07168937445834</v>
      </c>
      <c r="Q20" s="35">
        <f t="shared" si="53"/>
        <v>225.48284101464768</v>
      </c>
      <c r="R20" s="35">
        <f t="shared" si="53"/>
        <v>194.39388951025211</v>
      </c>
      <c r="S20" s="35">
        <f t="shared" si="53"/>
        <v>226.13172226914304</v>
      </c>
      <c r="T20" s="35">
        <f t="shared" si="53"/>
        <v>174.43240083929919</v>
      </c>
      <c r="U20" s="40">
        <f t="shared" si="8"/>
        <v>1.0367417893523121</v>
      </c>
    </row>
    <row r="21" spans="1:23" s="38" customFormat="1">
      <c r="A21" s="33" t="str">
        <f t="shared" si="4"/>
        <v>Puente Hills, Subsection 2</v>
      </c>
      <c r="B21" s="34">
        <f t="shared" si="4"/>
        <v>33.905282</v>
      </c>
      <c r="C21" s="34">
        <f t="shared" si="4"/>
        <v>-118.11035099999999</v>
      </c>
      <c r="D21" s="35">
        <f t="shared" ref="D21:J21" si="54">1/D60</f>
        <v>3506.311360448808</v>
      </c>
      <c r="E21" s="35">
        <f t="shared" si="54"/>
        <v>5238.3446830801468</v>
      </c>
      <c r="F21" s="35">
        <f t="shared" si="54"/>
        <v>2346.3162834350069</v>
      </c>
      <c r="G21" s="35">
        <f t="shared" si="54"/>
        <v>2511.48204980839</v>
      </c>
      <c r="H21" s="35">
        <f t="shared" si="54"/>
        <v>3489.6252551312655</v>
      </c>
      <c r="I21" s="35">
        <f t="shared" si="54"/>
        <v>3611.4408178303788</v>
      </c>
      <c r="J21" s="35">
        <f t="shared" si="54"/>
        <v>3427.5346689450257</v>
      </c>
      <c r="K21" s="33" t="str">
        <f t="shared" ref="K21:M21" si="55">K60</f>
        <v>Puente Hills (Santa Fe Springs), Subsection 1</v>
      </c>
      <c r="L21" s="34">
        <f t="shared" si="55"/>
        <v>33.905282</v>
      </c>
      <c r="M21" s="34">
        <f t="shared" si="55"/>
        <v>-118.11035099999999</v>
      </c>
      <c r="N21" s="35">
        <f t="shared" ref="N21:T21" si="56">1/N60</f>
        <v>3506.311360448808</v>
      </c>
      <c r="O21" s="35">
        <f t="shared" si="56"/>
        <v>5238.3446830801468</v>
      </c>
      <c r="P21" s="35">
        <f t="shared" si="56"/>
        <v>2346.3162834350069</v>
      </c>
      <c r="Q21" s="35">
        <f t="shared" si="56"/>
        <v>2511.48204980839</v>
      </c>
      <c r="R21" s="35">
        <f t="shared" si="56"/>
        <v>3662.7115687797518</v>
      </c>
      <c r="S21" s="35">
        <f t="shared" si="56"/>
        <v>6044.5058590150966</v>
      </c>
      <c r="T21" s="35">
        <f t="shared" si="56"/>
        <v>3321.1148708757883</v>
      </c>
      <c r="U21" s="40">
        <f t="shared" si="8"/>
        <v>1.0199232310897108</v>
      </c>
    </row>
    <row r="22" spans="1:23" s="38" customFormat="1">
      <c r="A22" s="33" t="str">
        <f t="shared" si="4"/>
        <v>San Gregorio (North) 2011 CFM, Subsection 8</v>
      </c>
      <c r="B22" s="34">
        <f t="shared" si="4"/>
        <v>37.520699999999998</v>
      </c>
      <c r="C22" s="34">
        <f t="shared" si="4"/>
        <v>-122.513499999999</v>
      </c>
      <c r="D22" s="35">
        <f t="shared" ref="D22:J22" si="57">1/D61</f>
        <v>1019.056353816366</v>
      </c>
      <c r="E22" s="35">
        <f t="shared" si="57"/>
        <v>40322.580645161288</v>
      </c>
      <c r="F22" s="35">
        <f t="shared" si="57"/>
        <v>276.25072515815356</v>
      </c>
      <c r="G22" s="35">
        <f t="shared" si="57"/>
        <v>621.42430545664013</v>
      </c>
      <c r="H22" s="35">
        <f t="shared" si="57"/>
        <v>955.30237805108993</v>
      </c>
      <c r="I22" s="35">
        <f t="shared" si="57"/>
        <v>1705.9302474331232</v>
      </c>
      <c r="J22" s="35">
        <f t="shared" si="57"/>
        <v>732.9032456415448</v>
      </c>
      <c r="K22" s="33" t="str">
        <f t="shared" ref="K22:M22" si="58">K61</f>
        <v>San Gregorio (North) 2011 CFM, Subsection 8</v>
      </c>
      <c r="L22" s="34">
        <f t="shared" si="58"/>
        <v>37.520699999999998</v>
      </c>
      <c r="M22" s="34">
        <f t="shared" si="58"/>
        <v>-122.513499999999</v>
      </c>
      <c r="N22" s="35">
        <f t="shared" ref="N22:T22" si="59">1/N61</f>
        <v>1019.056353816366</v>
      </c>
      <c r="O22" s="35">
        <f t="shared" si="59"/>
        <v>40322.580645161288</v>
      </c>
      <c r="P22" s="35">
        <f t="shared" si="59"/>
        <v>276.25072515815356</v>
      </c>
      <c r="Q22" s="35">
        <f t="shared" si="59"/>
        <v>621.42430545664013</v>
      </c>
      <c r="R22" s="35">
        <f t="shared" si="59"/>
        <v>966.03288547841169</v>
      </c>
      <c r="S22" s="35">
        <f t="shared" si="59"/>
        <v>1696.8044441981278</v>
      </c>
      <c r="T22" s="35">
        <f t="shared" si="59"/>
        <v>727.80877541886264</v>
      </c>
      <c r="U22" s="40">
        <f t="shared" si="8"/>
        <v>0.94270314705074998</v>
      </c>
    </row>
    <row r="23" spans="1:23" s="38" customFormat="1">
      <c r="A23" s="33" t="str">
        <f t="shared" si="4"/>
        <v>Rodgers Creek - Healdsburg 2011 CFM, Subsection 2</v>
      </c>
      <c r="B23" s="34">
        <f t="shared" si="4"/>
        <v>38.262300000000003</v>
      </c>
      <c r="C23" s="34">
        <f t="shared" si="4"/>
        <v>-122.5334</v>
      </c>
      <c r="D23" s="35">
        <f t="shared" ref="D23:J23" si="60">1/D62</f>
        <v>325.30904359141186</v>
      </c>
      <c r="E23" s="35">
        <f t="shared" si="60"/>
        <v>784.92935635792776</v>
      </c>
      <c r="F23" s="35">
        <f t="shared" si="60"/>
        <v>134.8199479595001</v>
      </c>
      <c r="G23" s="37"/>
      <c r="H23" s="35">
        <f t="shared" si="60"/>
        <v>351.40840373719857</v>
      </c>
      <c r="I23" s="35">
        <f t="shared" si="60"/>
        <v>455.6014142812981</v>
      </c>
      <c r="J23" s="35">
        <f t="shared" si="60"/>
        <v>298.92414212958096</v>
      </c>
      <c r="K23" s="33" t="str">
        <f t="shared" ref="K23:M23" si="61">K62</f>
        <v>Rodgers Creek - Healdsburg 2011 CFM, Subsection 2</v>
      </c>
      <c r="L23" s="34">
        <f t="shared" si="61"/>
        <v>38.262300000000003</v>
      </c>
      <c r="M23" s="34">
        <f t="shared" si="61"/>
        <v>-122.5334</v>
      </c>
      <c r="N23" s="35">
        <f t="shared" ref="N23:T23" si="62">1/N62</f>
        <v>325.30904359141186</v>
      </c>
      <c r="O23" s="35">
        <f t="shared" si="62"/>
        <v>784.92935635792776</v>
      </c>
      <c r="P23" s="35">
        <f t="shared" si="62"/>
        <v>134.8199479595001</v>
      </c>
      <c r="Q23" s="37"/>
      <c r="R23" s="35">
        <f t="shared" si="62"/>
        <v>350.21531001699248</v>
      </c>
      <c r="S23" s="35">
        <f t="shared" si="62"/>
        <v>456.72079923541418</v>
      </c>
      <c r="T23" s="35">
        <f t="shared" si="62"/>
        <v>297.6879433006643</v>
      </c>
      <c r="U23" s="40">
        <f t="shared" si="8"/>
        <v>1.0783956480401915</v>
      </c>
    </row>
    <row r="24" spans="1:23" s="38" customFormat="1">
      <c r="A24" s="33" t="str">
        <f t="shared" si="4"/>
        <v>San Jacinto (Anza) rev, Subsection 3</v>
      </c>
      <c r="B24" s="34">
        <f t="shared" si="4"/>
        <v>33.615299999999998</v>
      </c>
      <c r="C24" s="34">
        <f t="shared" si="4"/>
        <v>-116.70910000000001</v>
      </c>
      <c r="D24" s="35">
        <f t="shared" ref="D24:J24" si="63">1/D63</f>
        <v>311.77901103697701</v>
      </c>
      <c r="E24" s="35">
        <f t="shared" si="63"/>
        <v>549.39017690363698</v>
      </c>
      <c r="F24" s="35">
        <f t="shared" si="63"/>
        <v>176.93165130310163</v>
      </c>
      <c r="G24" s="35">
        <f t="shared" si="63"/>
        <v>256.01734005210261</v>
      </c>
      <c r="H24" s="35">
        <f t="shared" si="63"/>
        <v>362.51471997160502</v>
      </c>
      <c r="I24" s="35">
        <f t="shared" si="63"/>
        <v>512.46777091836339</v>
      </c>
      <c r="J24" s="35">
        <f t="shared" si="63"/>
        <v>306.98558298954515</v>
      </c>
      <c r="K24" s="33" t="str">
        <f t="shared" ref="K24:M24" si="64">K63</f>
        <v>San Jacinto (Anza) rev, Subsection 3</v>
      </c>
      <c r="L24" s="34">
        <f t="shared" si="64"/>
        <v>33.615299999999998</v>
      </c>
      <c r="M24" s="34">
        <f t="shared" si="64"/>
        <v>-116.70910000000001</v>
      </c>
      <c r="N24" s="35">
        <f t="shared" ref="N24:T24" si="65">1/N63</f>
        <v>311.77901103697701</v>
      </c>
      <c r="O24" s="35">
        <f t="shared" si="65"/>
        <v>549.39017690363698</v>
      </c>
      <c r="P24" s="35">
        <f t="shared" si="65"/>
        <v>176.93165130310163</v>
      </c>
      <c r="Q24" s="35">
        <f t="shared" si="65"/>
        <v>256.01734005210261</v>
      </c>
      <c r="R24" s="35">
        <f t="shared" si="65"/>
        <v>364.55068684057824</v>
      </c>
      <c r="S24" s="35">
        <f t="shared" si="65"/>
        <v>516.49385153041533</v>
      </c>
      <c r="T24" s="35">
        <f t="shared" si="65"/>
        <v>306.02055208256468</v>
      </c>
      <c r="U24" s="40">
        <f t="shared" si="8"/>
        <v>1.1659947929046983</v>
      </c>
    </row>
    <row r="25" spans="1:23" s="38" customFormat="1">
      <c r="A25" s="33" t="str">
        <f t="shared" si="4"/>
        <v>San Jacinto (Superstition Mtn), Subsection 0</v>
      </c>
      <c r="B25" s="34">
        <f t="shared" si="4"/>
        <v>32.997500000000002</v>
      </c>
      <c r="C25" s="34">
        <f t="shared" si="4"/>
        <v>-115.9436</v>
      </c>
      <c r="D25" s="35">
        <f t="shared" ref="D25:J25" si="66">1/D64</f>
        <v>508.25921219822106</v>
      </c>
      <c r="E25" s="35">
        <f t="shared" si="66"/>
        <v>1686.6250632484398</v>
      </c>
      <c r="F25" s="35">
        <f t="shared" si="66"/>
        <v>153.1675039823551</v>
      </c>
      <c r="G25" s="35">
        <f t="shared" si="66"/>
        <v>400.94882612978193</v>
      </c>
      <c r="H25" s="35">
        <f t="shared" si="66"/>
        <v>508.72619304609418</v>
      </c>
      <c r="I25" s="35">
        <f t="shared" si="66"/>
        <v>737.1098996264252</v>
      </c>
      <c r="J25" s="35">
        <f t="shared" si="66"/>
        <v>402.0947632165603</v>
      </c>
      <c r="K25" s="33" t="str">
        <f t="shared" ref="K25:M25" si="67">K64</f>
        <v>San Jacinto (Superstition Mtn), Subsection 0</v>
      </c>
      <c r="L25" s="34">
        <f t="shared" si="67"/>
        <v>32.997500000000002</v>
      </c>
      <c r="M25" s="34">
        <f t="shared" si="67"/>
        <v>-115.9436</v>
      </c>
      <c r="N25" s="35">
        <f t="shared" ref="N25:T25" si="68">1/N64</f>
        <v>508.25921219822106</v>
      </c>
      <c r="O25" s="35">
        <f t="shared" si="68"/>
        <v>1686.6250632484398</v>
      </c>
      <c r="P25" s="35">
        <f t="shared" si="68"/>
        <v>153.1675039823551</v>
      </c>
      <c r="Q25" s="35">
        <f t="shared" si="68"/>
        <v>400.94882612978193</v>
      </c>
      <c r="R25" s="35">
        <f t="shared" si="68"/>
        <v>523.67229863529292</v>
      </c>
      <c r="S25" s="35">
        <f t="shared" si="68"/>
        <v>795.02245152488547</v>
      </c>
      <c r="T25" s="35">
        <f t="shared" si="68"/>
        <v>412.11013581454807</v>
      </c>
      <c r="U25" s="40">
        <f t="shared" si="8"/>
        <v>1.0156220161915646</v>
      </c>
    </row>
    <row r="26" spans="1:23" s="38" customFormat="1">
      <c r="A26" s="33" t="str">
        <f t="shared" si="4"/>
        <v>San Andreas (Carrizo) rev, Subsection 1</v>
      </c>
      <c r="B26" s="34">
        <f t="shared" si="4"/>
        <v>35.234279999999998</v>
      </c>
      <c r="C26" s="34">
        <f t="shared" si="4"/>
        <v>-119.78870999999999</v>
      </c>
      <c r="D26" s="35">
        <f t="shared" ref="D26:J26" si="69">1/D65</f>
        <v>114.70652335998348</v>
      </c>
      <c r="E26" s="35">
        <f t="shared" si="69"/>
        <v>205.14503754154188</v>
      </c>
      <c r="F26" s="35">
        <f t="shared" si="69"/>
        <v>64.13709946381384</v>
      </c>
      <c r="G26" s="35">
        <f t="shared" si="69"/>
        <v>185.05771397318591</v>
      </c>
      <c r="H26" s="35">
        <f t="shared" si="69"/>
        <v>192.93971912515531</v>
      </c>
      <c r="I26" s="35">
        <f t="shared" si="69"/>
        <v>362.29439286329739</v>
      </c>
      <c r="J26" s="35">
        <f t="shared" si="69"/>
        <v>127.9060429690732</v>
      </c>
      <c r="K26" s="33" t="str">
        <f t="shared" ref="K26:M26" si="70">K65</f>
        <v>San Andreas (Carrizo) rev, Subsection 1</v>
      </c>
      <c r="L26" s="34">
        <f t="shared" si="70"/>
        <v>35.234279999999998</v>
      </c>
      <c r="M26" s="34">
        <f t="shared" si="70"/>
        <v>-119.78870999999999</v>
      </c>
      <c r="N26" s="35">
        <f t="shared" ref="N26:T26" si="71">1/N65</f>
        <v>114.70652335998348</v>
      </c>
      <c r="O26" s="35">
        <f t="shared" si="71"/>
        <v>205.14503754154188</v>
      </c>
      <c r="P26" s="35">
        <f t="shared" si="71"/>
        <v>64.13709946381384</v>
      </c>
      <c r="Q26" s="35">
        <f t="shared" si="71"/>
        <v>185.05771397318591</v>
      </c>
      <c r="R26" s="35">
        <f t="shared" si="71"/>
        <v>193.50829563757824</v>
      </c>
      <c r="S26" s="35">
        <f t="shared" si="71"/>
        <v>366.58225875770694</v>
      </c>
      <c r="T26" s="35">
        <f t="shared" si="71"/>
        <v>128.00873003470869</v>
      </c>
      <c r="U26" s="40">
        <f t="shared" si="8"/>
        <v>1.6845075739500175</v>
      </c>
      <c r="W26" s="55">
        <f>AVERAGE(U26:U34)</f>
        <v>1.3195951050052894</v>
      </c>
    </row>
    <row r="27" spans="1:23" s="38" customFormat="1">
      <c r="A27" s="33" t="str">
        <f t="shared" si="4"/>
        <v>San Andreas (San Bernardino S), Subsection 6</v>
      </c>
      <c r="B27" s="34">
        <f t="shared" si="4"/>
        <v>33.972999999999999</v>
      </c>
      <c r="C27" s="34">
        <f t="shared" si="4"/>
        <v>-116.81699999999999</v>
      </c>
      <c r="D27" s="35">
        <f t="shared" ref="D27:J27" si="72">1/D66</f>
        <v>205.435832117838</v>
      </c>
      <c r="E27" s="35">
        <f t="shared" si="72"/>
        <v>354.10764872521247</v>
      </c>
      <c r="F27" s="35">
        <f t="shared" si="72"/>
        <v>119.18524963350536</v>
      </c>
      <c r="G27" s="35">
        <f t="shared" si="72"/>
        <v>314.82625590448254</v>
      </c>
      <c r="H27" s="35">
        <f t="shared" si="72"/>
        <v>288.97621686792229</v>
      </c>
      <c r="I27" s="35">
        <f t="shared" si="72"/>
        <v>440.80782993281315</v>
      </c>
      <c r="J27" s="35">
        <f t="shared" si="72"/>
        <v>229.00721934884515</v>
      </c>
      <c r="K27" s="33" t="str">
        <f t="shared" ref="K27:M27" si="73">K66</f>
        <v>San Andreas (San Bernardino S), Subsection 6</v>
      </c>
      <c r="L27" s="34">
        <f t="shared" si="73"/>
        <v>33.972999999999999</v>
      </c>
      <c r="M27" s="34">
        <f t="shared" si="73"/>
        <v>-116.81699999999999</v>
      </c>
      <c r="N27" s="35">
        <f t="shared" ref="N27:T27" si="74">1/N66</f>
        <v>205.435832117838</v>
      </c>
      <c r="O27" s="35">
        <f t="shared" si="74"/>
        <v>354.10764872521247</v>
      </c>
      <c r="P27" s="35">
        <f t="shared" si="74"/>
        <v>119.18524963350536</v>
      </c>
      <c r="Q27" s="35">
        <f t="shared" si="74"/>
        <v>314.82625590448254</v>
      </c>
      <c r="R27" s="35">
        <f t="shared" si="74"/>
        <v>289.62766808229242</v>
      </c>
      <c r="S27" s="35">
        <f t="shared" si="74"/>
        <v>419.39171059279573</v>
      </c>
      <c r="T27" s="35">
        <f t="shared" si="74"/>
        <v>230.91578662851802</v>
      </c>
      <c r="U27" s="40">
        <f t="shared" si="8"/>
        <v>1.40823506538608</v>
      </c>
    </row>
    <row r="28" spans="1:23" s="38" customFormat="1">
      <c r="A28" s="33" t="str">
        <f t="shared" si="4"/>
        <v>San Andreas (Coachella) rev, Subsection 1</v>
      </c>
      <c r="B28" s="34">
        <f t="shared" si="4"/>
        <v>33.727353999999998</v>
      </c>
      <c r="C28" s="34">
        <f t="shared" si="4"/>
        <v>-116.170074</v>
      </c>
      <c r="D28" s="35">
        <f t="shared" ref="D28:J28" si="75">1/D67</f>
        <v>178.45352178025234</v>
      </c>
      <c r="E28" s="35">
        <f t="shared" si="75"/>
        <v>321.10975531436645</v>
      </c>
      <c r="F28" s="35">
        <f t="shared" si="75"/>
        <v>99.172898030426254</v>
      </c>
      <c r="G28" s="35">
        <f t="shared" si="75"/>
        <v>162.0174913508238</v>
      </c>
      <c r="H28" s="35">
        <f t="shared" si="75"/>
        <v>259.3900933740249</v>
      </c>
      <c r="I28" s="35">
        <f t="shared" si="75"/>
        <v>299.85057918280023</v>
      </c>
      <c r="J28" s="35">
        <f t="shared" si="75"/>
        <v>234.95635037153212</v>
      </c>
      <c r="K28" s="33" t="str">
        <f t="shared" ref="K28:M28" si="76">K67</f>
        <v>San Andreas (Coachella) rev, Subsection 1</v>
      </c>
      <c r="L28" s="34">
        <f t="shared" si="76"/>
        <v>33.727353999999998</v>
      </c>
      <c r="M28" s="34">
        <f t="shared" si="76"/>
        <v>-116.170074</v>
      </c>
      <c r="N28" s="35">
        <f t="shared" ref="N28:T28" si="77">1/N67</f>
        <v>178.45352178025234</v>
      </c>
      <c r="O28" s="35">
        <f t="shared" si="77"/>
        <v>321.10975531436645</v>
      </c>
      <c r="P28" s="35">
        <f t="shared" si="77"/>
        <v>99.172898030426254</v>
      </c>
      <c r="Q28" s="35">
        <f t="shared" si="77"/>
        <v>162.0174913508238</v>
      </c>
      <c r="R28" s="35">
        <f t="shared" si="77"/>
        <v>255.69862147670219</v>
      </c>
      <c r="S28" s="35">
        <f t="shared" si="77"/>
        <v>294.49730804494141</v>
      </c>
      <c r="T28" s="35">
        <f t="shared" si="77"/>
        <v>233.99601549080285</v>
      </c>
      <c r="U28" s="40">
        <f t="shared" si="8"/>
        <v>1.4432013157045096</v>
      </c>
    </row>
    <row r="29" spans="1:23" s="38" customFormat="1">
      <c r="A29" s="33" t="str">
        <f t="shared" si="4"/>
        <v>San Andreas (Coachella) rev, Subsection 1</v>
      </c>
      <c r="B29" s="34">
        <f t="shared" si="4"/>
        <v>33.741399999999999</v>
      </c>
      <c r="C29" s="34">
        <f t="shared" si="4"/>
        <v>-116.187</v>
      </c>
      <c r="D29" s="35">
        <f t="shared" ref="D29:J29" si="78">1/D68</f>
        <v>277.36942834160817</v>
      </c>
      <c r="E29" s="35">
        <f t="shared" si="78"/>
        <v>448.69206263741194</v>
      </c>
      <c r="F29" s="35">
        <f t="shared" si="78"/>
        <v>171.45894415582188</v>
      </c>
      <c r="G29" s="35">
        <f t="shared" si="78"/>
        <v>162.0174913508238</v>
      </c>
      <c r="H29" s="35">
        <f t="shared" si="78"/>
        <v>259.3900933740249</v>
      </c>
      <c r="I29" s="35">
        <f t="shared" si="78"/>
        <v>299.85057918280023</v>
      </c>
      <c r="J29" s="35">
        <f t="shared" si="78"/>
        <v>234.95635037153212</v>
      </c>
      <c r="K29" s="33" t="str">
        <f t="shared" ref="K29:M29" si="79">K68</f>
        <v>San Andreas (Coachella) rev, Subsection 1</v>
      </c>
      <c r="L29" s="34">
        <f t="shared" si="79"/>
        <v>33.741399999999999</v>
      </c>
      <c r="M29" s="34">
        <f t="shared" si="79"/>
        <v>-116.187</v>
      </c>
      <c r="N29" s="35">
        <f t="shared" ref="N29:T29" si="80">1/N68</f>
        <v>277.36942834160817</v>
      </c>
      <c r="O29" s="35">
        <f t="shared" si="80"/>
        <v>448.69206263741194</v>
      </c>
      <c r="P29" s="35">
        <f t="shared" si="80"/>
        <v>171.45894415582188</v>
      </c>
      <c r="Q29" s="35">
        <f t="shared" si="80"/>
        <v>162.0174913508238</v>
      </c>
      <c r="R29" s="35">
        <f t="shared" si="80"/>
        <v>255.69862147670219</v>
      </c>
      <c r="S29" s="35">
        <f t="shared" si="80"/>
        <v>294.49730804494141</v>
      </c>
      <c r="T29" s="35">
        <f t="shared" si="80"/>
        <v>233.99601549080285</v>
      </c>
      <c r="U29" s="40">
        <f t="shared" si="8"/>
        <v>0.92852467182566334</v>
      </c>
    </row>
    <row r="30" spans="1:23" s="38" customFormat="1">
      <c r="A30" s="33" t="str">
        <f t="shared" si="4"/>
        <v>San Andreas (Mojave S), Subsection 9</v>
      </c>
      <c r="B30" s="34">
        <f t="shared" si="4"/>
        <v>34.455599999999997</v>
      </c>
      <c r="C30" s="34">
        <f t="shared" si="4"/>
        <v>-117.88699999999901</v>
      </c>
      <c r="D30" s="35">
        <f t="shared" ref="D30:J30" si="81">1/D69</f>
        <v>149.29829799940282</v>
      </c>
      <c r="E30" s="35">
        <f t="shared" si="81"/>
        <v>225.34703443302686</v>
      </c>
      <c r="F30" s="35">
        <f t="shared" si="81"/>
        <v>98.914903508511628</v>
      </c>
      <c r="G30" s="35">
        <f t="shared" si="81"/>
        <v>157.56515179520122</v>
      </c>
      <c r="H30" s="35">
        <f t="shared" si="81"/>
        <v>180.03291857927877</v>
      </c>
      <c r="I30" s="35">
        <f t="shared" si="81"/>
        <v>290.44382090780562</v>
      </c>
      <c r="J30" s="35">
        <f t="shared" si="81"/>
        <v>140.07070652639752</v>
      </c>
      <c r="K30" s="33" t="str">
        <f t="shared" ref="K30:M30" si="82">K69</f>
        <v>San Andreas (Mojave S), Subsection 9</v>
      </c>
      <c r="L30" s="34">
        <f t="shared" si="82"/>
        <v>34.455599999999997</v>
      </c>
      <c r="M30" s="34">
        <f t="shared" si="82"/>
        <v>-117.88699999999901</v>
      </c>
      <c r="N30" s="35">
        <f t="shared" ref="N30:T30" si="83">1/N69</f>
        <v>149.29829799940282</v>
      </c>
      <c r="O30" s="35">
        <f t="shared" si="83"/>
        <v>225.34703443302686</v>
      </c>
      <c r="P30" s="35">
        <f t="shared" si="83"/>
        <v>98.914903508511628</v>
      </c>
      <c r="Q30" s="35">
        <f t="shared" si="83"/>
        <v>157.56515179520122</v>
      </c>
      <c r="R30" s="35">
        <f t="shared" si="83"/>
        <v>180.96623278265227</v>
      </c>
      <c r="S30" s="35">
        <f t="shared" si="83"/>
        <v>298.8500088885358</v>
      </c>
      <c r="T30" s="35">
        <f t="shared" si="83"/>
        <v>139.46045072957267</v>
      </c>
      <c r="U30" s="40">
        <f t="shared" si="8"/>
        <v>1.2089861579111068</v>
      </c>
    </row>
    <row r="31" spans="1:23" s="38" customFormat="1">
      <c r="A31" s="33" t="str">
        <f t="shared" si="4"/>
        <v>San Andreas (San Bernardino N), Subsection 2</v>
      </c>
      <c r="B31" s="34">
        <f t="shared" si="4"/>
        <v>34.254399999999997</v>
      </c>
      <c r="C31" s="34">
        <f t="shared" si="4"/>
        <v>-117.433999999999</v>
      </c>
      <c r="D31" s="35">
        <f t="shared" ref="D31:J31" si="84">1/D70</f>
        <v>173.48160227607863</v>
      </c>
      <c r="E31" s="35">
        <f t="shared" si="84"/>
        <v>284.49502133712662</v>
      </c>
      <c r="F31" s="35">
        <f t="shared" si="84"/>
        <v>105.78764188767468</v>
      </c>
      <c r="G31" s="35">
        <f t="shared" si="84"/>
        <v>189.12681698023297</v>
      </c>
      <c r="H31" s="35">
        <f t="shared" si="84"/>
        <v>249.22282511853084</v>
      </c>
      <c r="I31" s="35">
        <f t="shared" si="84"/>
        <v>470.84688783694293</v>
      </c>
      <c r="J31" s="35">
        <f t="shared" si="84"/>
        <v>179.03075521229519</v>
      </c>
      <c r="K31" s="33" t="str">
        <f t="shared" ref="K31:M31" si="85">K70</f>
        <v>San Andreas (San Bernardino N), Subsection 2</v>
      </c>
      <c r="L31" s="34">
        <f t="shared" si="85"/>
        <v>34.254399999999997</v>
      </c>
      <c r="M31" s="34">
        <f t="shared" si="85"/>
        <v>-117.433999999999</v>
      </c>
      <c r="N31" s="35">
        <f t="shared" ref="N31:T31" si="86">1/N70</f>
        <v>173.48160227607863</v>
      </c>
      <c r="O31" s="35">
        <f t="shared" si="86"/>
        <v>284.49502133712662</v>
      </c>
      <c r="P31" s="35">
        <f t="shared" si="86"/>
        <v>105.78764188767468</v>
      </c>
      <c r="Q31" s="35">
        <f t="shared" si="86"/>
        <v>189.12681698023297</v>
      </c>
      <c r="R31" s="35">
        <f t="shared" si="86"/>
        <v>250.85910900554077</v>
      </c>
      <c r="S31" s="35">
        <f t="shared" si="86"/>
        <v>506.58984004012683</v>
      </c>
      <c r="T31" s="35">
        <f t="shared" si="86"/>
        <v>177.54680451823091</v>
      </c>
      <c r="U31" s="40">
        <f t="shared" si="8"/>
        <v>1.4413111464356929</v>
      </c>
    </row>
    <row r="32" spans="1:23" s="38" customFormat="1">
      <c r="A32" s="33" t="str">
        <f t="shared" si="4"/>
        <v>San Andreas (San Bernardino S), Subsection 1</v>
      </c>
      <c r="B32" s="34">
        <f t="shared" si="4"/>
        <v>34.1158</v>
      </c>
      <c r="C32" s="34">
        <f t="shared" si="4"/>
        <v>-117.137</v>
      </c>
      <c r="D32" s="35">
        <f t="shared" ref="D32:J32" si="87">1/D71</f>
        <v>205.35989321285555</v>
      </c>
      <c r="E32" s="35">
        <f t="shared" si="87"/>
        <v>345.24426031417227</v>
      </c>
      <c r="F32" s="35">
        <f t="shared" si="87"/>
        <v>122.1538160852145</v>
      </c>
      <c r="G32" s="35">
        <f t="shared" si="87"/>
        <v>243.8831006688184</v>
      </c>
      <c r="H32" s="35">
        <f t="shared" si="87"/>
        <v>264.17699312493784</v>
      </c>
      <c r="I32" s="35">
        <f t="shared" si="87"/>
        <v>350.11058913117341</v>
      </c>
      <c r="J32" s="35">
        <f t="shared" si="87"/>
        <v>218.67532010970669</v>
      </c>
      <c r="K32" s="33" t="str">
        <f t="shared" ref="K32:M32" si="88">K71</f>
        <v>San Andreas (San Bernardino S), Subsection 1</v>
      </c>
      <c r="L32" s="34">
        <f t="shared" si="88"/>
        <v>34.1158</v>
      </c>
      <c r="M32" s="34">
        <f t="shared" si="88"/>
        <v>-117.137</v>
      </c>
      <c r="N32" s="35">
        <f t="shared" ref="N32:T32" si="89">1/N71</f>
        <v>205.35989321285555</v>
      </c>
      <c r="O32" s="35">
        <f t="shared" si="89"/>
        <v>345.24426031417227</v>
      </c>
      <c r="P32" s="35">
        <f t="shared" si="89"/>
        <v>122.1538160852145</v>
      </c>
      <c r="Q32" s="35">
        <f t="shared" si="89"/>
        <v>243.8831006688184</v>
      </c>
      <c r="R32" s="35">
        <f t="shared" si="89"/>
        <v>263.77414290826636</v>
      </c>
      <c r="S32" s="35">
        <f t="shared" si="89"/>
        <v>347.98799859968074</v>
      </c>
      <c r="T32" s="35">
        <f t="shared" si="89"/>
        <v>220.76443413196526</v>
      </c>
      <c r="U32" s="40">
        <f t="shared" si="8"/>
        <v>1.2854290284568437</v>
      </c>
    </row>
    <row r="33" spans="1:21" s="38" customFormat="1">
      <c r="A33" s="33" t="str">
        <f t="shared" si="4"/>
        <v>San Andreas (San Gorgonio Pass-Garnet HIll), Subsection 0</v>
      </c>
      <c r="B33" s="34">
        <f t="shared" si="4"/>
        <v>33.82</v>
      </c>
      <c r="C33" s="34">
        <f t="shared" si="4"/>
        <v>-116.301</v>
      </c>
      <c r="D33" s="35">
        <f t="shared" ref="D33:J33" si="90">1/D72</f>
        <v>261.3285945748184</v>
      </c>
      <c r="E33" s="35">
        <f t="shared" si="90"/>
        <v>409.41658137154559</v>
      </c>
      <c r="F33" s="35">
        <f t="shared" si="90"/>
        <v>166.80288902603795</v>
      </c>
      <c r="G33" s="35">
        <f t="shared" si="90"/>
        <v>393.71275172483962</v>
      </c>
      <c r="H33" s="35">
        <f t="shared" si="90"/>
        <v>306.29960911596299</v>
      </c>
      <c r="I33" s="35">
        <f t="shared" si="90"/>
        <v>375.91472215141386</v>
      </c>
      <c r="J33" s="35">
        <f t="shared" si="90"/>
        <v>255.05005009055787</v>
      </c>
      <c r="K33" s="33" t="str">
        <f t="shared" ref="K33:M33" si="91">K72</f>
        <v>San Andreas (San Gorgonio Pass-Garnet HIll), Subsection 0</v>
      </c>
      <c r="L33" s="34">
        <f t="shared" si="91"/>
        <v>33.82</v>
      </c>
      <c r="M33" s="34">
        <f t="shared" si="91"/>
        <v>-116.301</v>
      </c>
      <c r="N33" s="35">
        <f t="shared" ref="N33:T33" si="92">1/N72</f>
        <v>261.3285945748184</v>
      </c>
      <c r="O33" s="35">
        <f t="shared" si="92"/>
        <v>409.41658137154559</v>
      </c>
      <c r="P33" s="35">
        <f t="shared" si="92"/>
        <v>166.80288902603795</v>
      </c>
      <c r="Q33" s="35">
        <f t="shared" si="92"/>
        <v>393.71275172483962</v>
      </c>
      <c r="R33" s="35">
        <f t="shared" si="92"/>
        <v>306.43976771601598</v>
      </c>
      <c r="S33" s="35">
        <f t="shared" si="92"/>
        <v>375.11036488014867</v>
      </c>
      <c r="T33" s="35">
        <f t="shared" si="92"/>
        <v>256.13910386511594</v>
      </c>
      <c r="U33" s="40">
        <f t="shared" si="8"/>
        <v>1.1723542496926251</v>
      </c>
    </row>
    <row r="34" spans="1:21" s="38" customFormat="1">
      <c r="A34" s="48" t="str">
        <f t="shared" si="4"/>
        <v>San Andreas (Mojave S), Subsection 13</v>
      </c>
      <c r="B34" s="49">
        <f t="shared" si="4"/>
        <v>34.369700000000002</v>
      </c>
      <c r="C34" s="49">
        <f t="shared" si="4"/>
        <v>-117.66800000000001</v>
      </c>
      <c r="D34" s="50">
        <f t="shared" ref="D34:J34" si="93">1/D73</f>
        <v>106.04004071937564</v>
      </c>
      <c r="E34" s="50">
        <f t="shared" si="93"/>
        <v>147.54049986721355</v>
      </c>
      <c r="F34" s="50">
        <f t="shared" si="93"/>
        <v>76.212541535835143</v>
      </c>
      <c r="G34" s="50">
        <f t="shared" si="93"/>
        <v>169.76968243275419</v>
      </c>
      <c r="H34" s="50">
        <f t="shared" si="93"/>
        <v>137.5747827124396</v>
      </c>
      <c r="I34" s="50">
        <f t="shared" si="93"/>
        <v>181.81245667297432</v>
      </c>
      <c r="J34" s="50">
        <f t="shared" si="93"/>
        <v>116.69353328450589</v>
      </c>
      <c r="K34" s="48" t="str">
        <f t="shared" ref="K34:M34" si="94">K73</f>
        <v>San Andreas (Mojave S), Subsection 13</v>
      </c>
      <c r="L34" s="49">
        <f t="shared" si="94"/>
        <v>34.369700000000002</v>
      </c>
      <c r="M34" s="49">
        <f t="shared" si="94"/>
        <v>-117.66800000000001</v>
      </c>
      <c r="N34" s="50">
        <f t="shared" ref="N34:T34" si="95">1/N73</f>
        <v>106.04004071937564</v>
      </c>
      <c r="O34" s="50">
        <f t="shared" si="95"/>
        <v>147.54049986721355</v>
      </c>
      <c r="P34" s="50">
        <f t="shared" si="95"/>
        <v>76.212541535835143</v>
      </c>
      <c r="Q34" s="50">
        <f t="shared" si="95"/>
        <v>169.76968243275419</v>
      </c>
      <c r="R34" s="50">
        <f t="shared" si="95"/>
        <v>138.93665597204171</v>
      </c>
      <c r="S34" s="50">
        <f t="shared" si="95"/>
        <v>186.50902294923176</v>
      </c>
      <c r="T34" s="50">
        <f t="shared" si="95"/>
        <v>118.45388412763286</v>
      </c>
      <c r="U34" s="51">
        <f t="shared" si="8"/>
        <v>1.303806735685066</v>
      </c>
    </row>
    <row r="41" spans="1:21" s="10" customFormat="1">
      <c r="A41" s="96" t="s">
        <v>572</v>
      </c>
      <c r="B41" s="96"/>
      <c r="C41" s="96"/>
      <c r="D41" s="96"/>
      <c r="E41" s="96"/>
      <c r="F41" s="96"/>
      <c r="G41" s="96"/>
      <c r="H41" s="96"/>
      <c r="I41" s="96"/>
      <c r="J41" s="96"/>
      <c r="K41" s="96" t="s">
        <v>573</v>
      </c>
      <c r="L41" s="96"/>
      <c r="M41" s="96"/>
      <c r="N41" s="96"/>
      <c r="O41" s="96"/>
      <c r="P41" s="96"/>
      <c r="Q41" s="96"/>
      <c r="R41" s="96"/>
      <c r="S41" s="96"/>
      <c r="T41" s="96"/>
    </row>
    <row r="42" spans="1:21">
      <c r="A42" t="s">
        <v>532</v>
      </c>
      <c r="B42" t="s">
        <v>533</v>
      </c>
      <c r="C42" t="s">
        <v>534</v>
      </c>
      <c r="D42" t="s">
        <v>535</v>
      </c>
      <c r="E42" t="s">
        <v>536</v>
      </c>
      <c r="F42" t="s">
        <v>537</v>
      </c>
      <c r="G42" t="s">
        <v>538</v>
      </c>
      <c r="H42" t="s">
        <v>539</v>
      </c>
      <c r="I42" t="s">
        <v>540</v>
      </c>
      <c r="J42" t="s">
        <v>541</v>
      </c>
      <c r="K42" t="s">
        <v>574</v>
      </c>
      <c r="L42" t="s">
        <v>533</v>
      </c>
      <c r="M42" t="s">
        <v>534</v>
      </c>
      <c r="N42" t="s">
        <v>535</v>
      </c>
      <c r="O42" t="s">
        <v>536</v>
      </c>
      <c r="P42" t="s">
        <v>537</v>
      </c>
      <c r="Q42" t="s">
        <v>538</v>
      </c>
      <c r="R42" t="s">
        <v>539</v>
      </c>
      <c r="S42" t="s">
        <v>540</v>
      </c>
      <c r="T42" t="s">
        <v>541</v>
      </c>
    </row>
    <row r="43" spans="1:21">
      <c r="A43" t="s">
        <v>542</v>
      </c>
      <c r="B43">
        <v>37.510390000000001</v>
      </c>
      <c r="C43">
        <v>-121.83459999999999</v>
      </c>
      <c r="D43">
        <v>1.6180000000000001E-3</v>
      </c>
      <c r="E43" s="32">
        <v>8.4099999999999995E-4</v>
      </c>
      <c r="F43">
        <v>3.1128000000000002E-3</v>
      </c>
      <c r="G43">
        <v>2.7487424436518498E-3</v>
      </c>
      <c r="H43">
        <v>1.63579830246748E-3</v>
      </c>
      <c r="I43">
        <v>1.5336734114335701E-3</v>
      </c>
      <c r="J43">
        <v>1.81013280357296E-3</v>
      </c>
      <c r="K43" t="s">
        <v>542</v>
      </c>
      <c r="L43">
        <v>37.510390000000001</v>
      </c>
      <c r="M43">
        <v>-121.83459999999999</v>
      </c>
      <c r="N43">
        <v>1.6180000000000001E-3</v>
      </c>
      <c r="O43" s="32">
        <v>8.4099999999999995E-4</v>
      </c>
      <c r="P43">
        <v>3.1128000000000002E-3</v>
      </c>
      <c r="Q43">
        <v>2.7487424436518498E-3</v>
      </c>
      <c r="R43">
        <v>1.6372262650109E-3</v>
      </c>
      <c r="S43">
        <v>1.53049767643161E-3</v>
      </c>
      <c r="T43">
        <v>1.80717968180482E-3</v>
      </c>
    </row>
    <row r="44" spans="1:21">
      <c r="A44" t="s">
        <v>543</v>
      </c>
      <c r="B44">
        <v>33.965991000000002</v>
      </c>
      <c r="C44">
        <v>-118.262920999999</v>
      </c>
      <c r="D44" s="32">
        <v>3.7619999999999998E-4</v>
      </c>
      <c r="E44" s="32">
        <v>1.6469999999999999E-4</v>
      </c>
      <c r="F44" s="32">
        <v>8.5919999999999996E-4</v>
      </c>
      <c r="H44" s="32">
        <v>3.61482863587133E-4</v>
      </c>
      <c r="I44" s="32">
        <v>3.0596097189068802E-4</v>
      </c>
      <c r="J44" s="32">
        <v>3.9544157404649801E-4</v>
      </c>
      <c r="K44" t="s">
        <v>543</v>
      </c>
      <c r="L44">
        <v>33.965991000000002</v>
      </c>
      <c r="M44">
        <v>-118.262920999999</v>
      </c>
      <c r="N44" s="32">
        <v>3.7619999999999998E-4</v>
      </c>
      <c r="O44" s="32">
        <v>1.6469999999999999E-4</v>
      </c>
      <c r="P44" s="32">
        <v>8.5919999999999996E-4</v>
      </c>
      <c r="R44" s="32">
        <v>3.5765177788259998E-4</v>
      </c>
      <c r="S44" s="32">
        <v>2.9552844520403898E-4</v>
      </c>
      <c r="T44" s="32">
        <v>3.91201027011845E-4</v>
      </c>
    </row>
    <row r="45" spans="1:21">
      <c r="A45" t="s">
        <v>544</v>
      </c>
      <c r="B45">
        <v>33.770099999999999</v>
      </c>
      <c r="C45">
        <v>-117.4909</v>
      </c>
      <c r="D45">
        <v>5.5827999999999997E-3</v>
      </c>
      <c r="E45">
        <v>3.8119E-3</v>
      </c>
      <c r="F45">
        <v>8.1764000000000003E-3</v>
      </c>
      <c r="G45">
        <v>2.2426405851579999E-3</v>
      </c>
      <c r="H45">
        <v>4.0939010014589602E-3</v>
      </c>
      <c r="I45">
        <v>2.4702832590148501E-3</v>
      </c>
      <c r="J45">
        <v>5.1553065002832802E-3</v>
      </c>
      <c r="K45" t="s">
        <v>544</v>
      </c>
      <c r="L45">
        <v>33.770099999999999</v>
      </c>
      <c r="M45">
        <v>-117.4909</v>
      </c>
      <c r="N45">
        <v>5.5827999999999997E-3</v>
      </c>
      <c r="O45">
        <v>3.8119E-3</v>
      </c>
      <c r="P45">
        <v>8.1764000000000003E-3</v>
      </c>
      <c r="Q45">
        <v>2.2426405851579999E-3</v>
      </c>
      <c r="R45">
        <v>4.1153884370997299E-3</v>
      </c>
      <c r="S45">
        <v>2.5972730341001001E-3</v>
      </c>
      <c r="T45">
        <v>5.11447602975992E-3</v>
      </c>
    </row>
    <row r="46" spans="1:21">
      <c r="A46" t="s">
        <v>545</v>
      </c>
      <c r="B46">
        <v>33.207099999999997</v>
      </c>
      <c r="C46">
        <v>-116.7273</v>
      </c>
      <c r="D46" s="32">
        <v>3.076E-4</v>
      </c>
      <c r="E46" s="32">
        <v>7.7999999999999999E-6</v>
      </c>
      <c r="F46">
        <v>1.1347E-3</v>
      </c>
      <c r="G46" s="32">
        <v>7.82419081864527E-4</v>
      </c>
      <c r="H46" s="32">
        <v>3.9593079891761702E-4</v>
      </c>
      <c r="I46" s="32">
        <v>2.6429587400888301E-4</v>
      </c>
      <c r="J46" s="32">
        <v>4.8585180873233602E-4</v>
      </c>
      <c r="K46" t="s">
        <v>545</v>
      </c>
      <c r="L46">
        <v>33.207099999999997</v>
      </c>
      <c r="M46">
        <v>-116.7273</v>
      </c>
      <c r="N46" s="32">
        <v>3.076E-4</v>
      </c>
      <c r="O46" s="32">
        <v>7.7999999999999999E-6</v>
      </c>
      <c r="P46">
        <v>1.1347E-3</v>
      </c>
      <c r="Q46" s="32">
        <v>7.82419081864527E-4</v>
      </c>
      <c r="R46" s="32">
        <v>4.11376325159466E-4</v>
      </c>
      <c r="S46" s="32">
        <v>3.0361087391407902E-4</v>
      </c>
      <c r="T46" s="32">
        <v>4.9396429166081101E-4</v>
      </c>
    </row>
    <row r="47" spans="1:21">
      <c r="A47" t="s">
        <v>546</v>
      </c>
      <c r="B47">
        <v>33.409999999999997</v>
      </c>
      <c r="C47">
        <v>-117.039999999999</v>
      </c>
      <c r="D47" s="32">
        <v>9.812E-4</v>
      </c>
      <c r="E47" s="32">
        <v>1.06E-5</v>
      </c>
      <c r="F47">
        <v>9.0633000000000005E-2</v>
      </c>
      <c r="G47">
        <v>1.4126472285146299E-3</v>
      </c>
      <c r="H47" s="32">
        <v>9.2857150529366097E-4</v>
      </c>
      <c r="I47" s="32">
        <v>6.4275219852616395E-4</v>
      </c>
      <c r="J47">
        <v>1.14158845255302E-3</v>
      </c>
      <c r="K47" t="s">
        <v>546</v>
      </c>
      <c r="L47">
        <v>33.409999999999997</v>
      </c>
      <c r="M47">
        <v>-117.039999999999</v>
      </c>
      <c r="N47" s="32">
        <v>9.812E-4</v>
      </c>
      <c r="O47" s="32">
        <v>1.06E-5</v>
      </c>
      <c r="P47">
        <v>9.0633000000000005E-2</v>
      </c>
      <c r="Q47">
        <v>1.4126472285146299E-3</v>
      </c>
      <c r="R47" s="32">
        <v>9.1243514685683102E-4</v>
      </c>
      <c r="S47" s="32">
        <v>6.2275989793864604E-4</v>
      </c>
      <c r="T47">
        <v>1.14264702417141E-3</v>
      </c>
    </row>
    <row r="48" spans="1:21">
      <c r="A48" t="s">
        <v>547</v>
      </c>
      <c r="B48">
        <v>33.930300000000003</v>
      </c>
      <c r="C48">
        <v>-117.8437</v>
      </c>
      <c r="D48" s="32">
        <v>3.1280000000000001E-4</v>
      </c>
      <c r="E48" s="32">
        <v>7.9000000000000006E-6</v>
      </c>
      <c r="F48">
        <v>1.1538E-3</v>
      </c>
      <c r="G48" s="32">
        <v>8.3009244180017798E-4</v>
      </c>
      <c r="H48" s="32">
        <v>3.9839713496278399E-4</v>
      </c>
      <c r="I48" s="32">
        <v>3.3134431899283E-4</v>
      </c>
      <c r="J48" s="32">
        <v>4.4031857910194498E-4</v>
      </c>
      <c r="K48" t="s">
        <v>575</v>
      </c>
      <c r="L48">
        <v>33.930300000000003</v>
      </c>
      <c r="M48">
        <v>-117.8437</v>
      </c>
      <c r="N48" s="32">
        <v>3.1280000000000001E-4</v>
      </c>
      <c r="O48" s="32">
        <v>7.9000000000000006E-6</v>
      </c>
      <c r="P48">
        <v>1.1538E-3</v>
      </c>
      <c r="Q48" s="32">
        <v>8.3009244180017798E-4</v>
      </c>
      <c r="R48" s="32">
        <v>3.8554952008139099E-4</v>
      </c>
      <c r="S48" s="32">
        <v>3.0547483053284201E-4</v>
      </c>
      <c r="T48" s="32">
        <v>4.3294307389838901E-4</v>
      </c>
    </row>
    <row r="49" spans="1:20">
      <c r="A49" t="s">
        <v>548</v>
      </c>
      <c r="B49">
        <v>34.812199999999997</v>
      </c>
      <c r="C49">
        <v>-118.9034</v>
      </c>
      <c r="D49">
        <v>6.7307000000000001E-3</v>
      </c>
      <c r="E49">
        <v>3.7115E-3</v>
      </c>
      <c r="F49">
        <v>1.22057E-2</v>
      </c>
      <c r="G49">
        <v>5.0149974838063199E-3</v>
      </c>
      <c r="H49">
        <v>4.0865693334585203E-3</v>
      </c>
      <c r="I49">
        <v>2.14523610714805E-3</v>
      </c>
      <c r="J49">
        <v>6.8149157825838601E-3</v>
      </c>
      <c r="K49" t="s">
        <v>548</v>
      </c>
      <c r="L49">
        <v>34.812199999999997</v>
      </c>
      <c r="M49">
        <v>-118.9034</v>
      </c>
      <c r="N49">
        <v>6.7307000000000001E-3</v>
      </c>
      <c r="O49">
        <v>3.7115E-3</v>
      </c>
      <c r="P49">
        <v>1.22057E-2</v>
      </c>
      <c r="Q49">
        <v>5.0149974838063199E-3</v>
      </c>
      <c r="R49">
        <v>4.0425950495345904E-3</v>
      </c>
      <c r="S49">
        <v>2.1518364747206298E-3</v>
      </c>
      <c r="T49">
        <v>6.8033012462580698E-3</v>
      </c>
    </row>
    <row r="50" spans="1:20">
      <c r="A50" t="s">
        <v>549</v>
      </c>
      <c r="B50">
        <v>35.444099999999999</v>
      </c>
      <c r="C50">
        <v>-117.6815</v>
      </c>
      <c r="D50" s="32">
        <v>6.9689999999999997E-4</v>
      </c>
      <c r="E50" s="32">
        <v>3.0370000000000001E-4</v>
      </c>
      <c r="F50">
        <v>1.5988E-3</v>
      </c>
      <c r="G50">
        <v>1.1648080220530699E-3</v>
      </c>
      <c r="H50" s="32">
        <v>8.1365361593962397E-4</v>
      </c>
      <c r="I50" s="32">
        <v>6.5657011329091298E-4</v>
      </c>
      <c r="J50" s="32">
        <v>9.2930233219800805E-4</v>
      </c>
      <c r="K50" t="s">
        <v>549</v>
      </c>
      <c r="L50">
        <v>35.444099999999999</v>
      </c>
      <c r="M50">
        <v>-117.6815</v>
      </c>
      <c r="N50" s="32">
        <v>6.9689999999999997E-4</v>
      </c>
      <c r="O50" s="32">
        <v>3.0370000000000001E-4</v>
      </c>
      <c r="P50">
        <v>1.5988E-3</v>
      </c>
      <c r="Q50">
        <v>1.1648080220530699E-3</v>
      </c>
      <c r="R50" s="32">
        <v>8.1728287658570497E-4</v>
      </c>
      <c r="S50" s="32">
        <v>6.5147838752694005E-4</v>
      </c>
      <c r="T50" s="32">
        <v>9.3519346462028502E-4</v>
      </c>
    </row>
    <row r="51" spans="1:20">
      <c r="A51" t="s">
        <v>550</v>
      </c>
      <c r="B51">
        <v>34.986800000000002</v>
      </c>
      <c r="C51">
        <v>-118.507999999999</v>
      </c>
      <c r="D51" s="32">
        <v>8.1289999999999997E-4</v>
      </c>
      <c r="E51" s="32">
        <v>3.4590000000000001E-4</v>
      </c>
      <c r="F51">
        <v>1.91E-3</v>
      </c>
      <c r="G51">
        <v>1.1309585128683401E-3</v>
      </c>
      <c r="H51" s="32">
        <v>7.9087903573979597E-4</v>
      </c>
      <c r="I51" s="32">
        <v>5.1997288659067398E-4</v>
      </c>
      <c r="J51" s="32">
        <v>9.5685733100887805E-4</v>
      </c>
      <c r="K51" t="s">
        <v>550</v>
      </c>
      <c r="L51">
        <v>34.986800000000002</v>
      </c>
      <c r="M51">
        <v>-118.507999999999</v>
      </c>
      <c r="N51" s="32">
        <v>8.1289999999999997E-4</v>
      </c>
      <c r="O51" s="32">
        <v>3.4590000000000001E-4</v>
      </c>
      <c r="P51">
        <v>1.91E-3</v>
      </c>
      <c r="Q51">
        <v>1.1309585128683401E-3</v>
      </c>
      <c r="R51" s="32">
        <v>7.8985106044494803E-4</v>
      </c>
      <c r="S51" s="32">
        <v>5.2522335969628004E-4</v>
      </c>
      <c r="T51" s="32">
        <v>9.5831988417115199E-4</v>
      </c>
    </row>
    <row r="52" spans="1:20">
      <c r="A52" t="s">
        <v>551</v>
      </c>
      <c r="B52">
        <v>38.234115000000003</v>
      </c>
      <c r="C52">
        <v>-122.161873999999</v>
      </c>
      <c r="D52">
        <v>3.4093999999999999E-3</v>
      </c>
      <c r="E52">
        <v>1.8448E-3</v>
      </c>
      <c r="F52">
        <v>6.3007999999999996E-3</v>
      </c>
      <c r="H52">
        <v>2.9899178037715501E-3</v>
      </c>
      <c r="I52">
        <v>1.38925458282362E-3</v>
      </c>
      <c r="J52">
        <v>3.3730433908538901E-3</v>
      </c>
      <c r="K52" t="s">
        <v>551</v>
      </c>
      <c r="L52">
        <v>38.234115000000003</v>
      </c>
      <c r="M52">
        <v>-122.161873999999</v>
      </c>
      <c r="N52">
        <v>3.4093999999999999E-3</v>
      </c>
      <c r="O52">
        <v>1.8448E-3</v>
      </c>
      <c r="P52">
        <v>6.3007999999999996E-3</v>
      </c>
      <c r="R52">
        <v>3.0360692534387398E-3</v>
      </c>
      <c r="S52">
        <v>1.3910018282512801E-3</v>
      </c>
      <c r="T52">
        <v>3.3746423987992798E-3</v>
      </c>
    </row>
    <row r="53" spans="1:20">
      <c r="A53" t="s">
        <v>552</v>
      </c>
      <c r="B53">
        <v>37.930599999999998</v>
      </c>
      <c r="C53">
        <v>-122.29770000000001</v>
      </c>
      <c r="D53">
        <v>3.1413000000000001E-3</v>
      </c>
      <c r="E53">
        <v>2.0308000000000001E-3</v>
      </c>
      <c r="F53">
        <v>4.8590999999999999E-3</v>
      </c>
      <c r="G53">
        <v>5.1032992614513497E-3</v>
      </c>
      <c r="H53">
        <v>3.0675606184797999E-3</v>
      </c>
      <c r="I53">
        <v>2.8587394171288001E-3</v>
      </c>
      <c r="J53">
        <v>3.2071382364227798E-3</v>
      </c>
      <c r="K53" t="s">
        <v>552</v>
      </c>
      <c r="L53">
        <v>37.930599999999998</v>
      </c>
      <c r="M53">
        <v>-122.29770000000001</v>
      </c>
      <c r="N53">
        <v>3.1413000000000001E-3</v>
      </c>
      <c r="O53">
        <v>2.0308000000000001E-3</v>
      </c>
      <c r="P53">
        <v>4.8590999999999999E-3</v>
      </c>
      <c r="Q53">
        <v>5.1032992614513497E-3</v>
      </c>
      <c r="R53">
        <v>3.0490668270056298E-3</v>
      </c>
      <c r="S53">
        <v>2.7989416031047698E-3</v>
      </c>
      <c r="T53">
        <v>3.2277900618557899E-3</v>
      </c>
    </row>
    <row r="54" spans="1:20">
      <c r="A54" t="s">
        <v>553</v>
      </c>
      <c r="B54">
        <v>37.5563</v>
      </c>
      <c r="C54">
        <v>-121.9739</v>
      </c>
      <c r="D54">
        <v>5.9677000000000003E-3</v>
      </c>
      <c r="E54">
        <v>4.6072999999999999E-3</v>
      </c>
      <c r="F54">
        <v>7.7298000000000002E-3</v>
      </c>
      <c r="G54">
        <v>4.7672744204324997E-3</v>
      </c>
      <c r="H54">
        <v>5.6244264970151297E-3</v>
      </c>
      <c r="I54">
        <v>5.2139594304702504E-3</v>
      </c>
      <c r="J54">
        <v>5.8857598880638897E-3</v>
      </c>
      <c r="K54" t="s">
        <v>553</v>
      </c>
      <c r="L54">
        <v>37.5563</v>
      </c>
      <c r="M54">
        <v>-121.9739</v>
      </c>
      <c r="N54">
        <v>5.9677000000000003E-3</v>
      </c>
      <c r="O54">
        <v>4.6072999999999999E-3</v>
      </c>
      <c r="P54">
        <v>7.7298000000000002E-3</v>
      </c>
      <c r="Q54">
        <v>4.7672744204324997E-3</v>
      </c>
      <c r="R54">
        <v>5.6253234617440898E-3</v>
      </c>
      <c r="S54">
        <v>5.2251738059740501E-3</v>
      </c>
      <c r="T54">
        <v>5.8818408727632897E-3</v>
      </c>
    </row>
    <row r="55" spans="1:20">
      <c r="A55" t="s">
        <v>554</v>
      </c>
      <c r="B55">
        <v>38.981330999999997</v>
      </c>
      <c r="C55">
        <v>-123.67699500000001</v>
      </c>
      <c r="D55">
        <v>1.1498999999999999E-3</v>
      </c>
      <c r="E55" s="32">
        <v>2.9099999999999999E-5</v>
      </c>
      <c r="F55">
        <v>4.2417000000000002E-3</v>
      </c>
      <c r="G55">
        <v>3.9986415889170903E-3</v>
      </c>
      <c r="H55">
        <v>2.4957165258139599E-3</v>
      </c>
      <c r="I55">
        <v>1.7807410116761999E-3</v>
      </c>
      <c r="J55">
        <v>3.71091118056634E-3</v>
      </c>
      <c r="K55" t="s">
        <v>554</v>
      </c>
      <c r="L55">
        <v>38.981330999999997</v>
      </c>
      <c r="M55">
        <v>-123.67699500000001</v>
      </c>
      <c r="N55">
        <v>1.1498999999999999E-3</v>
      </c>
      <c r="O55" s="32">
        <v>2.9099999999999999E-5</v>
      </c>
      <c r="P55">
        <v>4.2417000000000002E-3</v>
      </c>
      <c r="Q55">
        <v>3.9986415889170903E-3</v>
      </c>
      <c r="R55">
        <v>2.4768736882580999E-3</v>
      </c>
      <c r="S55">
        <v>1.72493261174427E-3</v>
      </c>
      <c r="T55">
        <v>3.6817700199104999E-3</v>
      </c>
    </row>
    <row r="56" spans="1:20">
      <c r="A56" t="s">
        <v>555</v>
      </c>
      <c r="B56">
        <v>36.962623666666602</v>
      </c>
      <c r="C56">
        <v>-121.69808966666599</v>
      </c>
      <c r="D56">
        <v>9.1041000000000004E-3</v>
      </c>
      <c r="E56">
        <v>5.4923000000000003E-3</v>
      </c>
      <c r="F56">
        <v>1.5091200000000001E-2</v>
      </c>
      <c r="G56">
        <v>4.0478620713580498E-3</v>
      </c>
      <c r="H56">
        <v>6.1016883148208396E-3</v>
      </c>
      <c r="I56">
        <v>2.8327185533141199E-3</v>
      </c>
      <c r="J56">
        <v>8.5331231710044694E-3</v>
      </c>
      <c r="K56" t="s">
        <v>555</v>
      </c>
      <c r="L56">
        <v>36.962623666666602</v>
      </c>
      <c r="M56">
        <v>-121.69808966666599</v>
      </c>
      <c r="N56">
        <v>9.1041000000000004E-3</v>
      </c>
      <c r="O56">
        <v>5.4923000000000003E-3</v>
      </c>
      <c r="P56">
        <v>1.5091200000000001E-2</v>
      </c>
      <c r="Q56">
        <v>4.0478620713580498E-3</v>
      </c>
      <c r="R56">
        <v>6.3477243178943097E-3</v>
      </c>
      <c r="S56">
        <v>2.8180919024142601E-3</v>
      </c>
      <c r="T56">
        <v>8.5399573228482403E-3</v>
      </c>
    </row>
    <row r="57" spans="1:20">
      <c r="A57" t="s">
        <v>556</v>
      </c>
      <c r="B57">
        <v>38.520000000000003</v>
      </c>
      <c r="C57">
        <v>-123.24</v>
      </c>
      <c r="D57">
        <v>3.2650000000000001E-3</v>
      </c>
      <c r="E57">
        <v>2.3216999999999999E-3</v>
      </c>
      <c r="F57">
        <v>4.5915000000000001E-3</v>
      </c>
      <c r="G57">
        <v>4.0619523481562596E-3</v>
      </c>
      <c r="H57">
        <v>3.4745124097377198E-3</v>
      </c>
      <c r="I57">
        <v>3.0387910551350401E-3</v>
      </c>
      <c r="J57">
        <v>3.9357884302921899E-3</v>
      </c>
      <c r="K57" t="s">
        <v>556</v>
      </c>
      <c r="L57">
        <v>38.520000000000003</v>
      </c>
      <c r="M57">
        <v>-123.24</v>
      </c>
      <c r="N57">
        <v>3.2650000000000001E-3</v>
      </c>
      <c r="O57">
        <v>2.3216999999999999E-3</v>
      </c>
      <c r="P57">
        <v>4.5915000000000001E-3</v>
      </c>
      <c r="Q57">
        <v>4.0619523481562596E-3</v>
      </c>
      <c r="R57">
        <v>3.46605848884853E-3</v>
      </c>
      <c r="S57">
        <v>3.0434181287154298E-3</v>
      </c>
      <c r="T57">
        <v>3.9376072911444203E-3</v>
      </c>
    </row>
    <row r="58" spans="1:20">
      <c r="A58" t="s">
        <v>557</v>
      </c>
      <c r="B58">
        <v>38.031999999999996</v>
      </c>
      <c r="C58">
        <v>-122.7891</v>
      </c>
      <c r="D58">
        <v>3.7897999999999999E-3</v>
      </c>
      <c r="E58">
        <v>2.4480999999999999E-3</v>
      </c>
      <c r="F58">
        <v>5.8668000000000001E-3</v>
      </c>
      <c r="G58">
        <v>3.9891206336380297E-3</v>
      </c>
      <c r="H58">
        <v>3.9324647616725298E-3</v>
      </c>
      <c r="I58">
        <v>3.3064502327486102E-3</v>
      </c>
      <c r="J58">
        <v>4.6796947026971399E-3</v>
      </c>
      <c r="K58" t="s">
        <v>557</v>
      </c>
      <c r="L58">
        <v>38.031999999999996</v>
      </c>
      <c r="M58">
        <v>-122.7891</v>
      </c>
      <c r="N58">
        <v>3.7897999999999999E-3</v>
      </c>
      <c r="O58">
        <v>2.4480999999999999E-3</v>
      </c>
      <c r="P58">
        <v>5.8668000000000001E-3</v>
      </c>
      <c r="Q58">
        <v>3.9891206336380297E-3</v>
      </c>
      <c r="R58">
        <v>3.9178523592214003E-3</v>
      </c>
      <c r="S58">
        <v>3.2658955403633699E-3</v>
      </c>
      <c r="T58">
        <v>4.6723357277909001E-3</v>
      </c>
    </row>
    <row r="59" spans="1:20">
      <c r="A59" t="s">
        <v>558</v>
      </c>
      <c r="B59">
        <v>39.5167</v>
      </c>
      <c r="C59">
        <v>-124.33329999999999</v>
      </c>
      <c r="D59">
        <v>5.3293000000000004E-3</v>
      </c>
      <c r="E59">
        <v>4.0350000000000004E-3</v>
      </c>
      <c r="F59">
        <v>7.0387000000000002E-3</v>
      </c>
      <c r="G59">
        <v>4.4349272676364702E-3</v>
      </c>
      <c r="H59">
        <v>5.1366735930481501E-3</v>
      </c>
      <c r="I59">
        <v>4.39574190792237E-3</v>
      </c>
      <c r="J59">
        <v>5.7580122432228801E-3</v>
      </c>
      <c r="K59" t="s">
        <v>558</v>
      </c>
      <c r="L59">
        <v>39.5167</v>
      </c>
      <c r="M59">
        <v>-124.33329999999999</v>
      </c>
      <c r="N59">
        <v>5.3293000000000004E-3</v>
      </c>
      <c r="O59">
        <v>4.0350000000000004E-3</v>
      </c>
      <c r="P59">
        <v>7.0387000000000002E-3</v>
      </c>
      <c r="Q59">
        <v>4.4349272676364702E-3</v>
      </c>
      <c r="R59">
        <v>5.1441946170188704E-3</v>
      </c>
      <c r="S59">
        <v>4.4222013168492801E-3</v>
      </c>
      <c r="T59">
        <v>5.7328798731680498E-3</v>
      </c>
    </row>
    <row r="60" spans="1:20">
      <c r="A60" t="s">
        <v>559</v>
      </c>
      <c r="B60">
        <v>33.905282</v>
      </c>
      <c r="C60">
        <v>-118.11035099999999</v>
      </c>
      <c r="D60" s="32">
        <v>2.8519999999999999E-4</v>
      </c>
      <c r="E60" s="32">
        <v>1.9090000000000001E-4</v>
      </c>
      <c r="F60" s="32">
        <v>4.2620000000000001E-4</v>
      </c>
      <c r="G60" s="32">
        <v>3.98171271053398E-4</v>
      </c>
      <c r="H60" s="32">
        <v>2.8656372157141101E-4</v>
      </c>
      <c r="I60" s="32">
        <v>2.76897795213148E-4</v>
      </c>
      <c r="J60" s="32">
        <v>2.9175488990977703E-4</v>
      </c>
      <c r="K60" t="s">
        <v>576</v>
      </c>
      <c r="L60">
        <v>33.905282</v>
      </c>
      <c r="M60">
        <v>-118.11035099999999</v>
      </c>
      <c r="N60" s="32">
        <v>2.8519999999999999E-4</v>
      </c>
      <c r="O60" s="32">
        <v>1.9090000000000001E-4</v>
      </c>
      <c r="P60" s="32">
        <v>4.2620000000000001E-4</v>
      </c>
      <c r="Q60" s="32">
        <v>3.98171271053398E-4</v>
      </c>
      <c r="R60" s="32">
        <v>2.73021771226489E-4</v>
      </c>
      <c r="S60" s="32">
        <v>1.6543949552278901E-4</v>
      </c>
      <c r="T60" s="32">
        <v>3.0110370730305298E-4</v>
      </c>
    </row>
    <row r="61" spans="1:20">
      <c r="A61" t="s">
        <v>560</v>
      </c>
      <c r="B61">
        <v>37.520699999999998</v>
      </c>
      <c r="C61">
        <v>-122.513499999999</v>
      </c>
      <c r="D61" s="32">
        <v>9.8130000000000005E-4</v>
      </c>
      <c r="E61" s="32">
        <v>2.48E-5</v>
      </c>
      <c r="F61">
        <v>3.6199000000000001E-3</v>
      </c>
      <c r="G61">
        <v>1.60920644915099E-3</v>
      </c>
      <c r="H61">
        <v>1.0467889779988799E-3</v>
      </c>
      <c r="I61" s="32">
        <v>5.8619043862120305E-4</v>
      </c>
      <c r="J61">
        <v>1.3644365827915699E-3</v>
      </c>
      <c r="K61" t="s">
        <v>560</v>
      </c>
      <c r="L61">
        <v>37.520699999999998</v>
      </c>
      <c r="M61">
        <v>-122.513499999999</v>
      </c>
      <c r="N61" s="32">
        <v>9.8130000000000005E-4</v>
      </c>
      <c r="O61" s="32">
        <v>2.48E-5</v>
      </c>
      <c r="P61">
        <v>3.6199000000000001E-3</v>
      </c>
      <c r="Q61">
        <v>1.60920644915099E-3</v>
      </c>
      <c r="R61">
        <v>1.0351614474333E-3</v>
      </c>
      <c r="S61" s="32">
        <v>5.8934310516411796E-4</v>
      </c>
      <c r="T61">
        <v>1.3739872804150899E-3</v>
      </c>
    </row>
    <row r="62" spans="1:20">
      <c r="A62" t="s">
        <v>561</v>
      </c>
      <c r="B62">
        <v>38.262300000000003</v>
      </c>
      <c r="C62">
        <v>-122.5334</v>
      </c>
      <c r="D62">
        <v>3.0739999999999999E-3</v>
      </c>
      <c r="E62">
        <v>1.274E-3</v>
      </c>
      <c r="F62">
        <v>7.4172999999999999E-3</v>
      </c>
      <c r="H62">
        <v>2.8456917631026601E-3</v>
      </c>
      <c r="I62">
        <v>2.1949010004226601E-3</v>
      </c>
      <c r="J62">
        <v>3.3453303332271799E-3</v>
      </c>
      <c r="K62" t="s">
        <v>561</v>
      </c>
      <c r="L62">
        <v>38.262300000000003</v>
      </c>
      <c r="M62">
        <v>-122.5334</v>
      </c>
      <c r="N62">
        <v>3.0739999999999999E-3</v>
      </c>
      <c r="O62">
        <v>1.274E-3</v>
      </c>
      <c r="P62">
        <v>7.4172999999999999E-3</v>
      </c>
      <c r="R62">
        <v>2.8553863049319002E-3</v>
      </c>
      <c r="S62">
        <v>2.1895214793678699E-3</v>
      </c>
      <c r="T62">
        <v>3.3592223753247598E-3</v>
      </c>
    </row>
    <row r="63" spans="1:20">
      <c r="A63" t="s">
        <v>562</v>
      </c>
      <c r="B63">
        <v>33.615299999999998</v>
      </c>
      <c r="C63">
        <v>-116.70910000000001</v>
      </c>
      <c r="D63">
        <v>3.2074E-3</v>
      </c>
      <c r="E63">
        <v>1.8201999999999999E-3</v>
      </c>
      <c r="F63">
        <v>5.6518999999999996E-3</v>
      </c>
      <c r="G63">
        <v>3.90598542972319E-3</v>
      </c>
      <c r="H63">
        <v>2.7585086753948301E-3</v>
      </c>
      <c r="I63">
        <v>1.9513422243275099E-3</v>
      </c>
      <c r="J63">
        <v>3.2574819646630001E-3</v>
      </c>
      <c r="K63" t="s">
        <v>562</v>
      </c>
      <c r="L63">
        <v>33.615299999999998</v>
      </c>
      <c r="M63">
        <v>-116.70910000000001</v>
      </c>
      <c r="N63">
        <v>3.2074E-3</v>
      </c>
      <c r="O63">
        <v>1.8201999999999999E-3</v>
      </c>
      <c r="P63">
        <v>5.6518999999999996E-3</v>
      </c>
      <c r="Q63">
        <v>3.90598542972319E-3</v>
      </c>
      <c r="R63">
        <v>2.74310277307833E-3</v>
      </c>
      <c r="S63">
        <v>1.9361314699815201E-3</v>
      </c>
      <c r="T63">
        <v>3.2677543818370701E-3</v>
      </c>
    </row>
    <row r="64" spans="1:20">
      <c r="A64" t="s">
        <v>563</v>
      </c>
      <c r="B64">
        <v>32.997500000000002</v>
      </c>
      <c r="C64">
        <v>-115.9436</v>
      </c>
      <c r="D64">
        <v>1.9675000000000001E-3</v>
      </c>
      <c r="E64" s="32">
        <v>5.9290000000000005E-4</v>
      </c>
      <c r="F64">
        <v>6.5288000000000004E-3</v>
      </c>
      <c r="G64">
        <v>2.4940838701353698E-3</v>
      </c>
      <c r="H64">
        <v>1.9656939502413098E-3</v>
      </c>
      <c r="I64">
        <v>1.3566498028405401E-3</v>
      </c>
      <c r="J64">
        <v>2.4869759357234399E-3</v>
      </c>
      <c r="K64" t="s">
        <v>563</v>
      </c>
      <c r="L64">
        <v>32.997500000000002</v>
      </c>
      <c r="M64">
        <v>-115.9436</v>
      </c>
      <c r="N64">
        <v>1.9675000000000001E-3</v>
      </c>
      <c r="O64" s="32">
        <v>5.9290000000000005E-4</v>
      </c>
      <c r="P64">
        <v>6.5288000000000004E-3</v>
      </c>
      <c r="Q64">
        <v>2.4940838701353698E-3</v>
      </c>
      <c r="R64">
        <v>1.9095911748741199E-3</v>
      </c>
      <c r="S64">
        <v>1.2578261130637999E-3</v>
      </c>
      <c r="T64">
        <v>2.4265358046180298E-3</v>
      </c>
    </row>
    <row r="65" spans="1:20">
      <c r="A65" t="s">
        <v>564</v>
      </c>
      <c r="B65">
        <v>35.234279999999998</v>
      </c>
      <c r="C65">
        <v>-119.78870999999999</v>
      </c>
      <c r="D65">
        <v>8.7179000000000006E-3</v>
      </c>
      <c r="E65">
        <v>4.8745999999999998E-3</v>
      </c>
      <c r="F65">
        <v>1.5591600000000001E-2</v>
      </c>
      <c r="G65">
        <v>5.4037196209226696E-3</v>
      </c>
      <c r="H65">
        <v>5.18296597784163E-3</v>
      </c>
      <c r="I65">
        <v>2.7601862454915901E-3</v>
      </c>
      <c r="J65">
        <v>7.8182388946376295E-3</v>
      </c>
      <c r="K65" t="s">
        <v>564</v>
      </c>
      <c r="L65">
        <v>35.234279999999998</v>
      </c>
      <c r="M65">
        <v>-119.78870999999999</v>
      </c>
      <c r="N65">
        <v>8.7179000000000006E-3</v>
      </c>
      <c r="O65">
        <v>4.8745999999999998E-3</v>
      </c>
      <c r="P65">
        <v>1.5591600000000001E-2</v>
      </c>
      <c r="Q65">
        <v>5.4037196209226696E-3</v>
      </c>
      <c r="R65">
        <v>5.1677371076271602E-3</v>
      </c>
      <c r="S65">
        <v>2.72790069925602E-3</v>
      </c>
      <c r="T65">
        <v>7.8119671973064398E-3</v>
      </c>
    </row>
    <row r="66" spans="1:20">
      <c r="A66" t="s">
        <v>565</v>
      </c>
      <c r="B66">
        <v>33.972999999999999</v>
      </c>
      <c r="C66">
        <v>-116.81699999999999</v>
      </c>
      <c r="D66">
        <v>4.8677E-3</v>
      </c>
      <c r="E66">
        <v>2.8240000000000001E-3</v>
      </c>
      <c r="F66">
        <v>8.3902999999999998E-3</v>
      </c>
      <c r="G66">
        <v>3.1763551522316401E-3</v>
      </c>
      <c r="H66">
        <v>3.4604923922062899E-3</v>
      </c>
      <c r="I66">
        <v>2.2685622443512801E-3</v>
      </c>
      <c r="J66">
        <v>4.3666745652970297E-3</v>
      </c>
      <c r="K66" t="s">
        <v>565</v>
      </c>
      <c r="L66">
        <v>33.972999999999999</v>
      </c>
      <c r="M66">
        <v>-116.81699999999999</v>
      </c>
      <c r="N66">
        <v>4.8677E-3</v>
      </c>
      <c r="O66">
        <v>2.8240000000000001E-3</v>
      </c>
      <c r="P66">
        <v>8.3902999999999998E-3</v>
      </c>
      <c r="Q66">
        <v>3.1763551522316401E-3</v>
      </c>
      <c r="R66">
        <v>3.4527088058308999E-3</v>
      </c>
      <c r="S66">
        <v>2.3844057351217899E-3</v>
      </c>
      <c r="T66">
        <v>4.3305830865896303E-3</v>
      </c>
    </row>
    <row r="67" spans="1:20">
      <c r="A67" t="s">
        <v>566</v>
      </c>
      <c r="B67">
        <v>33.727353999999998</v>
      </c>
      <c r="C67">
        <v>-116.170074</v>
      </c>
      <c r="D67">
        <v>5.6036999999999997E-3</v>
      </c>
      <c r="E67">
        <v>3.1142000000000001E-3</v>
      </c>
      <c r="F67">
        <v>1.0083399999999999E-2</v>
      </c>
      <c r="G67">
        <v>6.1721730886121103E-3</v>
      </c>
      <c r="H67">
        <v>3.8551973477185201E-3</v>
      </c>
      <c r="I67">
        <v>3.3349943919580099E-3</v>
      </c>
      <c r="J67">
        <v>4.2561096919437099E-3</v>
      </c>
      <c r="K67" t="s">
        <v>566</v>
      </c>
      <c r="L67">
        <v>33.727353999999998</v>
      </c>
      <c r="M67">
        <v>-116.170074</v>
      </c>
      <c r="N67">
        <v>5.6036999999999997E-3</v>
      </c>
      <c r="O67">
        <v>3.1142000000000001E-3</v>
      </c>
      <c r="P67">
        <v>1.0083399999999999E-2</v>
      </c>
      <c r="Q67">
        <v>6.1721730886121103E-3</v>
      </c>
      <c r="R67">
        <v>3.9108540915271002E-3</v>
      </c>
      <c r="S67">
        <v>3.3956167770721902E-3</v>
      </c>
      <c r="T67">
        <v>4.2735770431924502E-3</v>
      </c>
    </row>
    <row r="68" spans="1:20">
      <c r="A68" t="s">
        <v>566</v>
      </c>
      <c r="B68">
        <v>33.741399999999999</v>
      </c>
      <c r="C68">
        <v>-116.187</v>
      </c>
      <c r="D68">
        <v>3.6053000000000001E-3</v>
      </c>
      <c r="E68">
        <v>2.2287000000000001E-3</v>
      </c>
      <c r="F68">
        <v>5.8323000000000003E-3</v>
      </c>
      <c r="G68">
        <v>6.1721730886121103E-3</v>
      </c>
      <c r="H68">
        <v>3.8551973477185201E-3</v>
      </c>
      <c r="I68">
        <v>3.3349943919580099E-3</v>
      </c>
      <c r="J68">
        <v>4.2561096919437099E-3</v>
      </c>
      <c r="K68" t="s">
        <v>566</v>
      </c>
      <c r="L68">
        <v>33.741399999999999</v>
      </c>
      <c r="M68">
        <v>-116.187</v>
      </c>
      <c r="N68">
        <v>3.6053000000000001E-3</v>
      </c>
      <c r="O68">
        <v>2.2287000000000001E-3</v>
      </c>
      <c r="P68">
        <v>5.8323000000000003E-3</v>
      </c>
      <c r="Q68">
        <v>6.1721730886121103E-3</v>
      </c>
      <c r="R68">
        <v>3.9108540915271002E-3</v>
      </c>
      <c r="S68">
        <v>3.3956167770721902E-3</v>
      </c>
      <c r="T68">
        <v>4.2735770431924502E-3</v>
      </c>
    </row>
    <row r="69" spans="1:20">
      <c r="A69" t="s">
        <v>567</v>
      </c>
      <c r="B69">
        <v>34.455599999999997</v>
      </c>
      <c r="C69">
        <v>-117.88699999999901</v>
      </c>
      <c r="D69">
        <v>6.698E-3</v>
      </c>
      <c r="E69">
        <v>4.4375999999999999E-3</v>
      </c>
      <c r="F69">
        <v>1.0109699999999999E-2</v>
      </c>
      <c r="G69">
        <v>6.3465810085961902E-3</v>
      </c>
      <c r="H69">
        <v>5.5545397357963898E-3</v>
      </c>
      <c r="I69">
        <v>3.4430066264602198E-3</v>
      </c>
      <c r="J69">
        <v>7.1392514880443004E-3</v>
      </c>
      <c r="K69" t="s">
        <v>567</v>
      </c>
      <c r="L69">
        <v>34.455599999999997</v>
      </c>
      <c r="M69">
        <v>-117.88699999999901</v>
      </c>
      <c r="N69">
        <v>6.698E-3</v>
      </c>
      <c r="O69">
        <v>4.4375999999999999E-3</v>
      </c>
      <c r="P69">
        <v>1.0109699999999999E-2</v>
      </c>
      <c r="Q69">
        <v>6.3465810085961902E-3</v>
      </c>
      <c r="R69">
        <v>5.5258927846557997E-3</v>
      </c>
      <c r="S69">
        <v>3.3461601815544099E-3</v>
      </c>
      <c r="T69">
        <v>7.1704916682013096E-3</v>
      </c>
    </row>
    <row r="70" spans="1:20">
      <c r="A70" t="s">
        <v>568</v>
      </c>
      <c r="B70">
        <v>34.254399999999997</v>
      </c>
      <c r="C70">
        <v>-117.433999999999</v>
      </c>
      <c r="D70">
        <v>5.7643E-3</v>
      </c>
      <c r="E70">
        <v>3.5149999999999999E-3</v>
      </c>
      <c r="F70">
        <v>9.4529000000000002E-3</v>
      </c>
      <c r="G70">
        <v>5.2874574635521799E-3</v>
      </c>
      <c r="H70">
        <v>4.0124735746992603E-3</v>
      </c>
      <c r="I70">
        <v>2.1238326637221098E-3</v>
      </c>
      <c r="J70">
        <v>5.5856324731144496E-3</v>
      </c>
      <c r="K70" t="s">
        <v>568</v>
      </c>
      <c r="L70">
        <v>34.254399999999997</v>
      </c>
      <c r="M70">
        <v>-117.433999999999</v>
      </c>
      <c r="N70">
        <v>5.7643E-3</v>
      </c>
      <c r="O70">
        <v>3.5149999999999999E-3</v>
      </c>
      <c r="P70">
        <v>9.4529000000000002E-3</v>
      </c>
      <c r="Q70">
        <v>5.2874574635521799E-3</v>
      </c>
      <c r="R70">
        <v>3.9863013305126297E-3</v>
      </c>
      <c r="S70">
        <v>1.97398352860924E-3</v>
      </c>
      <c r="T70">
        <v>5.6323176455553596E-3</v>
      </c>
    </row>
    <row r="71" spans="1:20">
      <c r="A71" t="s">
        <v>569</v>
      </c>
      <c r="B71">
        <v>34.1158</v>
      </c>
      <c r="C71">
        <v>-117.137</v>
      </c>
      <c r="D71">
        <v>4.8694999999999997E-3</v>
      </c>
      <c r="E71">
        <v>2.8965000000000002E-3</v>
      </c>
      <c r="F71">
        <v>8.1863999999999999E-3</v>
      </c>
      <c r="G71">
        <v>4.1003251035337304E-3</v>
      </c>
      <c r="H71">
        <v>3.78534098738518E-3</v>
      </c>
      <c r="I71">
        <v>2.8562403738818E-3</v>
      </c>
      <c r="J71">
        <v>4.5729897617084198E-3</v>
      </c>
      <c r="K71" t="s">
        <v>569</v>
      </c>
      <c r="L71">
        <v>34.1158</v>
      </c>
      <c r="M71">
        <v>-117.137</v>
      </c>
      <c r="N71">
        <v>4.8694999999999997E-3</v>
      </c>
      <c r="O71">
        <v>2.8965000000000002E-3</v>
      </c>
      <c r="P71">
        <v>8.1863999999999999E-3</v>
      </c>
      <c r="Q71">
        <v>4.1003251035337304E-3</v>
      </c>
      <c r="R71">
        <v>3.7911221660106901E-3</v>
      </c>
      <c r="S71">
        <v>2.8736623217583499E-3</v>
      </c>
      <c r="T71">
        <v>4.5297151415351396E-3</v>
      </c>
    </row>
    <row r="72" spans="1:20">
      <c r="A72" t="s">
        <v>570</v>
      </c>
      <c r="B72">
        <v>33.82</v>
      </c>
      <c r="C72">
        <v>-116.301</v>
      </c>
      <c r="D72">
        <v>3.8265999999999999E-3</v>
      </c>
      <c r="E72">
        <v>2.4424999999999998E-3</v>
      </c>
      <c r="F72">
        <v>5.9950999999999997E-3</v>
      </c>
      <c r="G72">
        <v>2.5399228133176801E-3</v>
      </c>
      <c r="H72">
        <v>3.26477726460763E-3</v>
      </c>
      <c r="I72">
        <v>2.6601778038297E-3</v>
      </c>
      <c r="J72">
        <v>3.9207990731424704E-3</v>
      </c>
      <c r="K72" t="s">
        <v>570</v>
      </c>
      <c r="L72">
        <v>33.82</v>
      </c>
      <c r="M72">
        <v>-116.301</v>
      </c>
      <c r="N72">
        <v>3.8265999999999999E-3</v>
      </c>
      <c r="O72">
        <v>2.4424999999999998E-3</v>
      </c>
      <c r="P72">
        <v>5.9950999999999997E-3</v>
      </c>
      <c r="Q72">
        <v>2.5399228133176801E-3</v>
      </c>
      <c r="R72">
        <v>3.2632840295281798E-3</v>
      </c>
      <c r="S72">
        <v>2.6658820806498098E-3</v>
      </c>
      <c r="T72">
        <v>3.9041285961810999E-3</v>
      </c>
    </row>
    <row r="73" spans="1:20">
      <c r="A73" t="s">
        <v>571</v>
      </c>
      <c r="B73">
        <v>34.369700000000002</v>
      </c>
      <c r="C73">
        <v>-117.66800000000001</v>
      </c>
      <c r="D73">
        <v>9.4304000000000002E-3</v>
      </c>
      <c r="E73">
        <v>6.7777999999999996E-3</v>
      </c>
      <c r="F73">
        <v>1.31212E-2</v>
      </c>
      <c r="G73">
        <v>5.8903332189249999E-3</v>
      </c>
      <c r="H73">
        <v>7.2687739735719696E-3</v>
      </c>
      <c r="I73">
        <v>5.5001731910960198E-3</v>
      </c>
      <c r="J73">
        <v>8.5694551519143701E-3</v>
      </c>
      <c r="K73" t="s">
        <v>571</v>
      </c>
      <c r="L73">
        <v>34.369700000000002</v>
      </c>
      <c r="M73">
        <v>-117.66800000000001</v>
      </c>
      <c r="N73">
        <v>9.4304000000000002E-3</v>
      </c>
      <c r="O73">
        <v>6.7777999999999996E-3</v>
      </c>
      <c r="P73">
        <v>1.31212E-2</v>
      </c>
      <c r="Q73">
        <v>5.8903332189249999E-3</v>
      </c>
      <c r="R73">
        <v>7.1975246057543697E-3</v>
      </c>
      <c r="S73">
        <v>5.3616708949904401E-3</v>
      </c>
      <c r="T73">
        <v>8.4421039239414904E-3</v>
      </c>
    </row>
  </sheetData>
  <mergeCells count="10">
    <mergeCell ref="A41:J41"/>
    <mergeCell ref="K41:T41"/>
    <mergeCell ref="B2:C2"/>
    <mergeCell ref="D2:F2"/>
    <mergeCell ref="G2:J2"/>
    <mergeCell ref="A1:J1"/>
    <mergeCell ref="K1:T1"/>
    <mergeCell ref="L2:M2"/>
    <mergeCell ref="N2:P2"/>
    <mergeCell ref="Q2:T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workbookViewId="0">
      <selection activeCell="G31" sqref="G31"/>
    </sheetView>
  </sheetViews>
  <sheetFormatPr baseColWidth="10" defaultRowHeight="15" x14ac:dyDescent="0"/>
  <cols>
    <col min="1" max="1" width="37.1640625" customWidth="1"/>
    <col min="4" max="4" width="8.6640625" customWidth="1"/>
    <col min="7" max="7" width="11" customWidth="1"/>
    <col min="8" max="8" width="12" customWidth="1"/>
    <col min="9" max="9" width="40.5" customWidth="1"/>
    <col min="12" max="12" width="11" customWidth="1"/>
  </cols>
  <sheetData>
    <row r="1" spans="1:19" s="41" customFormat="1" ht="15" customHeight="1">
      <c r="A1" s="97" t="s">
        <v>586</v>
      </c>
      <c r="B1" s="97"/>
      <c r="C1" s="97"/>
      <c r="D1" s="97"/>
      <c r="E1" s="97"/>
      <c r="F1" s="97"/>
      <c r="G1" s="97"/>
      <c r="H1" s="97"/>
      <c r="I1" s="97" t="s">
        <v>587</v>
      </c>
      <c r="J1" s="97"/>
      <c r="K1" s="97"/>
      <c r="L1" s="97"/>
      <c r="M1" s="97"/>
      <c r="N1" s="97"/>
      <c r="O1" s="97"/>
      <c r="P1" s="97"/>
      <c r="Q1" s="36" t="s">
        <v>592</v>
      </c>
    </row>
    <row r="2" spans="1:19" s="41" customFormat="1" ht="15" customHeight="1">
      <c r="A2" s="43" t="s">
        <v>577</v>
      </c>
      <c r="B2" s="98" t="s">
        <v>578</v>
      </c>
      <c r="C2" s="98"/>
      <c r="D2" s="99" t="s">
        <v>616</v>
      </c>
      <c r="E2" s="101" t="s">
        <v>617</v>
      </c>
      <c r="F2" s="102" t="s">
        <v>618</v>
      </c>
      <c r="G2" s="102"/>
      <c r="H2" s="102"/>
      <c r="I2" s="43" t="s">
        <v>577</v>
      </c>
      <c r="J2" s="98" t="s">
        <v>578</v>
      </c>
      <c r="K2" s="98"/>
      <c r="L2" s="99" t="s">
        <v>616</v>
      </c>
      <c r="M2" s="101" t="s">
        <v>617</v>
      </c>
      <c r="N2" s="102" t="s">
        <v>618</v>
      </c>
      <c r="O2" s="102"/>
      <c r="P2" s="102"/>
      <c r="Q2" s="36" t="s">
        <v>622</v>
      </c>
    </row>
    <row r="3" spans="1:19" s="41" customFormat="1">
      <c r="A3" s="31" t="s">
        <v>579</v>
      </c>
      <c r="B3" s="42" t="s">
        <v>580</v>
      </c>
      <c r="C3" s="42" t="s">
        <v>581</v>
      </c>
      <c r="D3" s="100"/>
      <c r="E3" s="98"/>
      <c r="F3" s="43" t="s">
        <v>590</v>
      </c>
      <c r="G3" s="43" t="s">
        <v>619</v>
      </c>
      <c r="H3" s="43" t="s">
        <v>620</v>
      </c>
      <c r="I3" s="31" t="s">
        <v>579</v>
      </c>
      <c r="J3" s="42" t="s">
        <v>580</v>
      </c>
      <c r="K3" s="42" t="s">
        <v>581</v>
      </c>
      <c r="L3" s="100"/>
      <c r="M3" s="98"/>
      <c r="N3" s="43" t="s">
        <v>590</v>
      </c>
      <c r="O3" s="43" t="s">
        <v>619</v>
      </c>
      <c r="P3" s="43" t="s">
        <v>620</v>
      </c>
      <c r="Q3" s="36" t="s">
        <v>593</v>
      </c>
    </row>
    <row r="4" spans="1:19">
      <c r="A4" s="37" t="str">
        <f>A43</f>
        <v>San Andreas (Carrizo) rev, Subsection 1</v>
      </c>
      <c r="B4" s="34">
        <f t="shared" ref="B4:D4" si="0">B43</f>
        <v>35.240511764407103</v>
      </c>
      <c r="C4" s="34">
        <f t="shared" si="0"/>
        <v>-119.78942137008799</v>
      </c>
      <c r="D4" s="45">
        <f t="shared" si="0"/>
        <v>3.5151515151515098</v>
      </c>
      <c r="E4" s="35">
        <f>1/H43</f>
        <v>124.3398473392722</v>
      </c>
      <c r="F4" s="35">
        <f t="shared" ref="F4:H4" si="1">1/I43</f>
        <v>210.78126979695759</v>
      </c>
      <c r="G4" s="35">
        <f t="shared" si="1"/>
        <v>420.78567840527961</v>
      </c>
      <c r="H4" s="35">
        <f t="shared" si="1"/>
        <v>134.64545638922513</v>
      </c>
      <c r="I4" s="46" t="str">
        <f>L43</f>
        <v>San Andreas (Carrizo) rev, Subsection 1</v>
      </c>
      <c r="J4" s="34">
        <f t="shared" ref="J4:L4" si="2">M43</f>
        <v>35.240511764407103</v>
      </c>
      <c r="K4" s="34">
        <f t="shared" si="2"/>
        <v>-119.78942137008799</v>
      </c>
      <c r="L4" s="45">
        <f t="shared" si="2"/>
        <v>3.5151515151515098</v>
      </c>
      <c r="M4" s="35">
        <f>1/S43</f>
        <v>124.77532794609542</v>
      </c>
      <c r="N4" s="35">
        <f t="shared" ref="N4:P4" si="3">1/T43</f>
        <v>211.26186499541893</v>
      </c>
      <c r="O4" s="35">
        <f t="shared" si="3"/>
        <v>426.1724396658899</v>
      </c>
      <c r="P4" s="35">
        <f t="shared" si="3"/>
        <v>133.59963123509669</v>
      </c>
      <c r="Q4" s="40">
        <f>(F4+N4)/(E4+M4)</f>
        <v>1.6941687085458186</v>
      </c>
      <c r="S4" s="44">
        <f>AVERAGE(Q4:Q11)</f>
        <v>1.8124379630905509</v>
      </c>
    </row>
    <row r="5" spans="1:19">
      <c r="A5" s="37" t="str">
        <f t="shared" ref="A5:D5" si="4">A44</f>
        <v>San Andreas (Carrizo) rev, Subsection 5</v>
      </c>
      <c r="B5" s="34">
        <f t="shared" si="4"/>
        <v>35.050904880828703</v>
      </c>
      <c r="C5" s="34">
        <f t="shared" si="4"/>
        <v>-119.562757184639</v>
      </c>
      <c r="D5" s="45">
        <f t="shared" si="4"/>
        <v>4.0560606060606004</v>
      </c>
      <c r="E5" s="35">
        <f t="shared" ref="E5:H5" si="5">1/H44</f>
        <v>143.65928519330788</v>
      </c>
      <c r="F5" s="35">
        <f t="shared" si="5"/>
        <v>224.6517680691687</v>
      </c>
      <c r="G5" s="35">
        <f t="shared" si="5"/>
        <v>484.16655086602509</v>
      </c>
      <c r="H5" s="35">
        <f t="shared" si="5"/>
        <v>133.0114816103966</v>
      </c>
      <c r="I5" s="47" t="str">
        <f t="shared" ref="I5:L5" si="6">L44</f>
        <v>San Andreas (Carrizo) rev, Subsection 5</v>
      </c>
      <c r="J5" s="34">
        <f t="shared" si="6"/>
        <v>35.050904880828703</v>
      </c>
      <c r="K5" s="34">
        <f t="shared" si="6"/>
        <v>-119.562757184639</v>
      </c>
      <c r="L5" s="45">
        <f t="shared" si="6"/>
        <v>4.0560606060606004</v>
      </c>
      <c r="M5" s="35">
        <f t="shared" ref="M5:P5" si="7">1/S44</f>
        <v>144.16316611484748</v>
      </c>
      <c r="N5" s="35">
        <f t="shared" si="7"/>
        <v>224.85623277483379</v>
      </c>
      <c r="O5" s="35">
        <f t="shared" si="7"/>
        <v>482.1999864979183</v>
      </c>
      <c r="P5" s="35">
        <f t="shared" si="7"/>
        <v>130.90428272218864</v>
      </c>
      <c r="Q5" s="40">
        <f t="shared" ref="Q5:Q26" si="8">(F5+N5)/(E5+M5)</f>
        <v>1.5617544732906867</v>
      </c>
    </row>
    <row r="6" spans="1:19">
      <c r="A6" s="37" t="str">
        <f t="shared" ref="A6:D6" si="9">A45</f>
        <v>San Andreas (Carrizo) rev, Subsection 6</v>
      </c>
      <c r="B6" s="34">
        <f t="shared" si="9"/>
        <v>35.008120741339901</v>
      </c>
      <c r="C6" s="34">
        <f t="shared" si="9"/>
        <v>-119.500756704772</v>
      </c>
      <c r="D6" s="45">
        <f t="shared" si="9"/>
        <v>4.6090225563909701</v>
      </c>
      <c r="E6" s="35">
        <f t="shared" ref="E6:H6" si="10">1/H45</f>
        <v>163.32770504156107</v>
      </c>
      <c r="F6" s="35">
        <f t="shared" si="10"/>
        <v>230.70933891262985</v>
      </c>
      <c r="G6" s="35">
        <f t="shared" si="10"/>
        <v>486.04697925991229</v>
      </c>
      <c r="H6" s="35">
        <f t="shared" si="10"/>
        <v>134.50918562290917</v>
      </c>
      <c r="I6" s="47" t="str">
        <f t="shared" ref="I6:L6" si="11">L45</f>
        <v>San Andreas (Carrizo) rev, Subsection 6</v>
      </c>
      <c r="J6" s="34">
        <f t="shared" si="11"/>
        <v>35.008120741339901</v>
      </c>
      <c r="K6" s="34">
        <f t="shared" si="11"/>
        <v>-119.500756704772</v>
      </c>
      <c r="L6" s="45">
        <f t="shared" si="11"/>
        <v>4.6090225563909701</v>
      </c>
      <c r="M6" s="35">
        <f t="shared" ref="M6:P6" si="12">1/S45</f>
        <v>163.90090276752673</v>
      </c>
      <c r="N6" s="35">
        <f t="shared" si="12"/>
        <v>231.38886116597664</v>
      </c>
      <c r="O6" s="35">
        <f t="shared" si="12"/>
        <v>484.125295022035</v>
      </c>
      <c r="P6" s="35">
        <f t="shared" si="12"/>
        <v>133.38521645997434</v>
      </c>
      <c r="Q6" s="40">
        <f t="shared" si="8"/>
        <v>1.4121570946150421</v>
      </c>
    </row>
    <row r="7" spans="1:19">
      <c r="A7" s="37" t="str">
        <f t="shared" ref="A7:D7" si="13">A46</f>
        <v>San Andreas (Cholame) rev, Subsection 8</v>
      </c>
      <c r="B7" s="34">
        <f t="shared" si="13"/>
        <v>35.649998454352598</v>
      </c>
      <c r="C7" s="34">
        <f t="shared" si="13"/>
        <v>-120.200383384785</v>
      </c>
      <c r="D7" s="45">
        <f t="shared" si="13"/>
        <v>2.5</v>
      </c>
      <c r="E7" s="35">
        <f t="shared" ref="E7:H7" si="14">1/H46</f>
        <v>92.927296212881231</v>
      </c>
      <c r="F7" s="35">
        <f t="shared" si="14"/>
        <v>225.00016638733388</v>
      </c>
      <c r="G7" s="35">
        <f t="shared" si="14"/>
        <v>493.16482516847719</v>
      </c>
      <c r="H7" s="35">
        <f t="shared" si="14"/>
        <v>113.54812258369618</v>
      </c>
      <c r="I7" s="47" t="str">
        <f t="shared" ref="I7:L7" si="15">L46</f>
        <v>San Andreas (Cholame) rev, Subsection 8</v>
      </c>
      <c r="J7" s="34">
        <f t="shared" si="15"/>
        <v>35.649998454352598</v>
      </c>
      <c r="K7" s="34">
        <f t="shared" si="15"/>
        <v>-120.200383384785</v>
      </c>
      <c r="L7" s="45">
        <f t="shared" si="15"/>
        <v>2.5</v>
      </c>
      <c r="M7" s="35">
        <f t="shared" ref="M7:P7" si="16">1/S46</f>
        <v>93.649961885259927</v>
      </c>
      <c r="N7" s="35">
        <f t="shared" si="16"/>
        <v>229.42360467040214</v>
      </c>
      <c r="O7" s="35">
        <f t="shared" si="16"/>
        <v>506.49844993329668</v>
      </c>
      <c r="P7" s="35">
        <f t="shared" si="16"/>
        <v>115.33735954917606</v>
      </c>
      <c r="Q7" s="40">
        <f t="shared" si="8"/>
        <v>2.4355796397152831</v>
      </c>
    </row>
    <row r="8" spans="1:19">
      <c r="A8" s="37" t="str">
        <f t="shared" ref="A8:D8" si="17">A47</f>
        <v>San Andreas (Coachella) rev, Subsection 4</v>
      </c>
      <c r="B8" s="34">
        <f t="shared" si="17"/>
        <v>33.638370218648802</v>
      </c>
      <c r="C8" s="34">
        <f t="shared" si="17"/>
        <v>-116.06257266209001</v>
      </c>
      <c r="D8" s="45">
        <f t="shared" si="17"/>
        <v>2.99288077284637</v>
      </c>
      <c r="E8" s="35">
        <f t="shared" ref="E8:H8" si="18">1/H47</f>
        <v>170.00764062475821</v>
      </c>
      <c r="F8" s="35">
        <f t="shared" si="18"/>
        <v>272.89154837514269</v>
      </c>
      <c r="G8" s="35">
        <f t="shared" si="18"/>
        <v>385.76956075989023</v>
      </c>
      <c r="H8" s="35">
        <f t="shared" si="18"/>
        <v>185.58828963961506</v>
      </c>
      <c r="I8" s="47" t="str">
        <f t="shared" ref="I8:L8" si="19">L47</f>
        <v>San Andreas (Coachella) rev, Subsection 4</v>
      </c>
      <c r="J8" s="34">
        <f t="shared" si="19"/>
        <v>33.638370218648802</v>
      </c>
      <c r="K8" s="34">
        <f t="shared" si="19"/>
        <v>-116.06257266209001</v>
      </c>
      <c r="L8" s="45">
        <f t="shared" si="19"/>
        <v>2.99288077284637</v>
      </c>
      <c r="M8" s="35">
        <f t="shared" ref="M8:P8" si="20">1/S47</f>
        <v>168.368833169613</v>
      </c>
      <c r="N8" s="35">
        <f t="shared" si="20"/>
        <v>272.59686965022729</v>
      </c>
      <c r="O8" s="35">
        <f t="shared" si="20"/>
        <v>386.67952660394377</v>
      </c>
      <c r="P8" s="35">
        <f t="shared" si="20"/>
        <v>191.88341779457537</v>
      </c>
      <c r="Q8" s="40">
        <f t="shared" si="8"/>
        <v>1.6120754847657024</v>
      </c>
    </row>
    <row r="9" spans="1:19">
      <c r="A9" s="37" t="str">
        <f t="shared" ref="A9:D9" si="21">A48</f>
        <v>San Andreas (Coachella) rev, Subsection 10</v>
      </c>
      <c r="B9" s="34">
        <f t="shared" si="21"/>
        <v>33.436063859001997</v>
      </c>
      <c r="C9" s="34">
        <f t="shared" si="21"/>
        <v>-115.816125784722</v>
      </c>
      <c r="D9" s="45">
        <f t="shared" si="21"/>
        <v>3.19545283120521</v>
      </c>
      <c r="E9" s="35">
        <f t="shared" ref="E9:H9" si="22">1/H48</f>
        <v>181.51454661665119</v>
      </c>
      <c r="F9" s="35">
        <f t="shared" si="22"/>
        <v>247.34124217871934</v>
      </c>
      <c r="G9" s="35">
        <f t="shared" si="22"/>
        <v>423.99806664297643</v>
      </c>
      <c r="H9" s="35">
        <f t="shared" si="22"/>
        <v>164.79401612194886</v>
      </c>
      <c r="I9" s="47" t="str">
        <f t="shared" ref="I9:L9" si="23">L48</f>
        <v>San Andreas (Coachella) rev, Subsection 10</v>
      </c>
      <c r="J9" s="34">
        <f t="shared" si="23"/>
        <v>33.436063859001997</v>
      </c>
      <c r="K9" s="34">
        <f t="shared" si="23"/>
        <v>-115.816125784722</v>
      </c>
      <c r="L9" s="45">
        <f t="shared" si="23"/>
        <v>3.19545283120521</v>
      </c>
      <c r="M9" s="35">
        <f t="shared" ref="M9:P9" si="24">1/S48</f>
        <v>179.76481706850035</v>
      </c>
      <c r="N9" s="35">
        <f t="shared" si="24"/>
        <v>249.40815867743677</v>
      </c>
      <c r="O9" s="35">
        <f t="shared" si="24"/>
        <v>450.21571910916504</v>
      </c>
      <c r="P9" s="35">
        <f t="shared" si="24"/>
        <v>162.17683042065534</v>
      </c>
      <c r="Q9" s="40">
        <f t="shared" si="8"/>
        <v>1.3749730839568912</v>
      </c>
    </row>
    <row r="10" spans="1:19">
      <c r="A10" s="37" t="str">
        <f t="shared" ref="A10:D10" si="25">A49</f>
        <v>San Andreas (Mojave S), Subsection 2</v>
      </c>
      <c r="B10" s="34">
        <f t="shared" si="25"/>
        <v>34.639431659948698</v>
      </c>
      <c r="C10" s="34">
        <f t="shared" si="25"/>
        <v>-118.34955126259899</v>
      </c>
      <c r="D10" s="45">
        <f t="shared" si="25"/>
        <v>2.8704649287825799</v>
      </c>
      <c r="E10" s="35">
        <f t="shared" ref="E10:H10" si="26">1/H49</f>
        <v>119.18515941274816</v>
      </c>
      <c r="F10" s="35">
        <f t="shared" si="26"/>
        <v>264.18327812807127</v>
      </c>
      <c r="G10" s="35">
        <f t="shared" si="26"/>
        <v>519.28516094316853</v>
      </c>
      <c r="H10" s="35">
        <f t="shared" si="26"/>
        <v>140.70061555389549</v>
      </c>
      <c r="I10" s="47" t="str">
        <f t="shared" ref="I10:L10" si="27">L49</f>
        <v>San Andreas (Mojave S), Subsection 2</v>
      </c>
      <c r="J10" s="34">
        <f t="shared" si="27"/>
        <v>34.639431659948698</v>
      </c>
      <c r="K10" s="34">
        <f t="shared" si="27"/>
        <v>-118.34955126259899</v>
      </c>
      <c r="L10" s="45">
        <f t="shared" si="27"/>
        <v>2.8704649287825799</v>
      </c>
      <c r="M10" s="35">
        <f t="shared" ref="M10:P10" si="28">1/S49</f>
        <v>119.74749060936918</v>
      </c>
      <c r="N10" s="35">
        <f t="shared" si="28"/>
        <v>263.24085196808619</v>
      </c>
      <c r="O10" s="35">
        <f t="shared" si="28"/>
        <v>509.82777511589512</v>
      </c>
      <c r="P10" s="35">
        <f t="shared" si="28"/>
        <v>140.11718754210818</v>
      </c>
      <c r="Q10" s="40">
        <f t="shared" si="8"/>
        <v>2.2074175716350832</v>
      </c>
    </row>
    <row r="11" spans="1:19">
      <c r="A11" s="37" t="str">
        <f t="shared" ref="A11:D11" si="29">A50</f>
        <v>San Andreas (Mojave S), Subsection 3</v>
      </c>
      <c r="B11" s="34">
        <f t="shared" si="29"/>
        <v>34.615309405569398</v>
      </c>
      <c r="C11" s="34">
        <f t="shared" si="29"/>
        <v>-118.28467701101199</v>
      </c>
      <c r="D11" s="45">
        <f t="shared" si="29"/>
        <v>2.8538013823208401</v>
      </c>
      <c r="E11" s="35">
        <f t="shared" ref="E11:H11" si="30">1/H50</f>
        <v>118.49326890347568</v>
      </c>
      <c r="F11" s="35">
        <f t="shared" si="30"/>
        <v>261.9247851339731</v>
      </c>
      <c r="G11" s="35">
        <f t="shared" si="30"/>
        <v>518.56726617023287</v>
      </c>
      <c r="H11" s="35">
        <f t="shared" si="30"/>
        <v>140.06967681356534</v>
      </c>
      <c r="I11" s="47" t="str">
        <f t="shared" ref="I11:L11" si="31">L50</f>
        <v>San Andreas (Mojave S), Subsection 3</v>
      </c>
      <c r="J11" s="34">
        <f t="shared" si="31"/>
        <v>34.615309405569398</v>
      </c>
      <c r="K11" s="34">
        <f t="shared" si="31"/>
        <v>-118.28467701101199</v>
      </c>
      <c r="L11" s="45">
        <f t="shared" si="31"/>
        <v>2.8538013823208401</v>
      </c>
      <c r="M11" s="35">
        <f t="shared" ref="M11:P11" si="32">1/S50</f>
        <v>119.05233567002897</v>
      </c>
      <c r="N11" s="35">
        <f t="shared" si="32"/>
        <v>261.00279920227138</v>
      </c>
      <c r="O11" s="35">
        <f t="shared" si="32"/>
        <v>519.88983591201259</v>
      </c>
      <c r="P11" s="35">
        <f t="shared" si="32"/>
        <v>139.1581598095774</v>
      </c>
      <c r="Q11" s="40">
        <f t="shared" si="8"/>
        <v>2.2013776481998977</v>
      </c>
    </row>
    <row r="12" spans="1:19">
      <c r="A12" s="37" t="str">
        <f t="shared" ref="A12:D12" si="33">A51</f>
        <v>Elsinore (Julian), Subsection 5</v>
      </c>
      <c r="B12" s="34">
        <f t="shared" si="33"/>
        <v>33.241414463999597</v>
      </c>
      <c r="C12" s="34">
        <f t="shared" si="33"/>
        <v>-116.782685340339</v>
      </c>
      <c r="D12" s="45">
        <f t="shared" si="33"/>
        <v>1.1199999999999899</v>
      </c>
      <c r="E12" s="35">
        <f t="shared" ref="E12:H12" si="34">1/H51</f>
        <v>483.28363354668738</v>
      </c>
      <c r="F12" s="35">
        <f t="shared" si="34"/>
        <v>2364.1779654518286</v>
      </c>
      <c r="G12" s="35">
        <f t="shared" si="34"/>
        <v>4578.332246647522</v>
      </c>
      <c r="H12" s="35">
        <f t="shared" si="34"/>
        <v>1450.2793619687968</v>
      </c>
      <c r="I12" s="47" t="str">
        <f t="shared" ref="I12:L12" si="35">L51</f>
        <v>Elsinore (Julian), Subsection 5</v>
      </c>
      <c r="J12" s="34">
        <f t="shared" si="35"/>
        <v>33.241414463999597</v>
      </c>
      <c r="K12" s="34">
        <f t="shared" si="35"/>
        <v>-116.782685340339</v>
      </c>
      <c r="L12" s="45">
        <f t="shared" si="35"/>
        <v>1.1199999999999899</v>
      </c>
      <c r="M12" s="35">
        <f t="shared" ref="M12:P12" si="36">1/S51</f>
        <v>448.51672708831234</v>
      </c>
      <c r="N12" s="35">
        <f t="shared" si="36"/>
        <v>2250.6598414300383</v>
      </c>
      <c r="O12" s="35">
        <f t="shared" si="36"/>
        <v>3561.6811883847054</v>
      </c>
      <c r="P12" s="35">
        <f t="shared" si="36"/>
        <v>1476.0413867928264</v>
      </c>
      <c r="Q12" s="40">
        <f t="shared" si="8"/>
        <v>4.9526035853183892</v>
      </c>
    </row>
    <row r="13" spans="1:19">
      <c r="A13" s="37" t="str">
        <f t="shared" ref="A13:D13" si="37">A52</f>
        <v>Garlock (West), Subsection 10</v>
      </c>
      <c r="B13" s="34">
        <f t="shared" si="37"/>
        <v>35.134573315088502</v>
      </c>
      <c r="C13" s="34">
        <f t="shared" si="37"/>
        <v>-118.22218257579</v>
      </c>
      <c r="D13" s="45">
        <f t="shared" si="37"/>
        <v>4.6787330316742004</v>
      </c>
      <c r="E13" s="35">
        <f t="shared" ref="E13:H13" si="38">1/H52</f>
        <v>1014.7546712556752</v>
      </c>
      <c r="F13" s="35">
        <f t="shared" si="38"/>
        <v>1426.0870190364431</v>
      </c>
      <c r="G13" s="35">
        <f t="shared" si="38"/>
        <v>3285.1862334170851</v>
      </c>
      <c r="H13" s="35">
        <f t="shared" si="38"/>
        <v>578.33257230168749</v>
      </c>
      <c r="I13" s="47" t="str">
        <f t="shared" ref="I13:L13" si="39">L52</f>
        <v>Garlock (West), Subsection 10</v>
      </c>
      <c r="J13" s="34">
        <f t="shared" si="39"/>
        <v>35.134573315088502</v>
      </c>
      <c r="K13" s="34">
        <f t="shared" si="39"/>
        <v>-118.22218257579</v>
      </c>
      <c r="L13" s="45">
        <f t="shared" si="39"/>
        <v>4.6787330316742004</v>
      </c>
      <c r="M13" s="35">
        <f t="shared" ref="M13:P13" si="40">1/S52</f>
        <v>1021.9449500879888</v>
      </c>
      <c r="N13" s="35">
        <f t="shared" si="40"/>
        <v>1436.6384140600264</v>
      </c>
      <c r="O13" s="35">
        <f t="shared" si="40"/>
        <v>3443.1777666693506</v>
      </c>
      <c r="P13" s="35">
        <f t="shared" si="40"/>
        <v>585.36093244222548</v>
      </c>
      <c r="Q13" s="40">
        <f t="shared" si="8"/>
        <v>1.405570759230492</v>
      </c>
    </row>
    <row r="14" spans="1:19">
      <c r="A14" s="37" t="str">
        <f t="shared" ref="A14:D14" si="41">A53</f>
        <v>Garlock (West), Subsection 12</v>
      </c>
      <c r="B14" s="34">
        <f t="shared" si="41"/>
        <v>35.2027575351891</v>
      </c>
      <c r="C14" s="34">
        <f t="shared" si="41"/>
        <v>-118.093543242233</v>
      </c>
      <c r="D14" s="45">
        <f t="shared" si="41"/>
        <v>3.4640401297550398</v>
      </c>
      <c r="E14" s="35">
        <f t="shared" ref="E14:H14" si="42">1/H53</f>
        <v>747.87000661019283</v>
      </c>
      <c r="F14" s="35">
        <f t="shared" si="42"/>
        <v>1368.0880774753698</v>
      </c>
      <c r="G14" s="35">
        <f t="shared" si="42"/>
        <v>2801.2101075617952</v>
      </c>
      <c r="H14" s="35">
        <f t="shared" si="42"/>
        <v>536.66724149943718</v>
      </c>
      <c r="I14" s="47" t="str">
        <f t="shared" ref="I14:L14" si="43">L53</f>
        <v>Garlock (West), Subsection 12</v>
      </c>
      <c r="J14" s="34">
        <f t="shared" si="43"/>
        <v>35.2027575351891</v>
      </c>
      <c r="K14" s="34">
        <f t="shared" si="43"/>
        <v>-118.093543242233</v>
      </c>
      <c r="L14" s="45">
        <f t="shared" si="43"/>
        <v>3.4640401297550398</v>
      </c>
      <c r="M14" s="35">
        <f t="shared" ref="M14:P14" si="44">1/S53</f>
        <v>753.14330375172744</v>
      </c>
      <c r="N14" s="35">
        <f t="shared" si="44"/>
        <v>1382.0475354132295</v>
      </c>
      <c r="O14" s="35">
        <f t="shared" si="44"/>
        <v>2915.0598337892543</v>
      </c>
      <c r="P14" s="35">
        <f t="shared" si="44"/>
        <v>549.58976161543762</v>
      </c>
      <c r="Q14" s="40">
        <f t="shared" si="8"/>
        <v>1.8321860265352969</v>
      </c>
    </row>
    <row r="15" spans="1:19">
      <c r="A15" s="37" t="str">
        <f t="shared" ref="A15:D15" si="45">A54</f>
        <v>Garlock (Central), Subsection 15</v>
      </c>
      <c r="B15" s="34">
        <f t="shared" si="45"/>
        <v>35.568904500371602</v>
      </c>
      <c r="C15" s="34">
        <f t="shared" si="45"/>
        <v>-117.15233809743199</v>
      </c>
      <c r="D15" s="45">
        <f t="shared" si="45"/>
        <v>3.1095238095237998</v>
      </c>
      <c r="E15" s="35">
        <f t="shared" ref="E15:H15" si="46">1/H54</f>
        <v>519.90431388701734</v>
      </c>
      <c r="F15" s="35">
        <f t="shared" si="46"/>
        <v>814.37659565106412</v>
      </c>
      <c r="G15" s="35">
        <f t="shared" si="46"/>
        <v>2413.7499193747267</v>
      </c>
      <c r="H15" s="35">
        <f t="shared" si="46"/>
        <v>467.69935841310001</v>
      </c>
      <c r="I15" s="47" t="str">
        <f t="shared" ref="I15:L15" si="47">L54</f>
        <v>Garlock (Central), Subsection 15</v>
      </c>
      <c r="J15" s="34">
        <f t="shared" si="47"/>
        <v>35.568904500371602</v>
      </c>
      <c r="K15" s="34">
        <f t="shared" si="47"/>
        <v>-117.15233809743199</v>
      </c>
      <c r="L15" s="45">
        <f t="shared" si="47"/>
        <v>3.1095238095237998</v>
      </c>
      <c r="M15" s="35">
        <f t="shared" ref="M15:P15" si="48">1/S54</f>
        <v>520.72452270374004</v>
      </c>
      <c r="N15" s="35">
        <f t="shared" si="48"/>
        <v>815.16054935905913</v>
      </c>
      <c r="O15" s="35">
        <f t="shared" si="48"/>
        <v>2334.3514214870015</v>
      </c>
      <c r="P15" s="35">
        <f t="shared" si="48"/>
        <v>467.97605519739778</v>
      </c>
      <c r="Q15" s="40">
        <f t="shared" si="8"/>
        <v>1.5659158075502793</v>
      </c>
    </row>
    <row r="16" spans="1:19">
      <c r="A16" s="37" t="str">
        <f t="shared" ref="A16:D16" si="49">A55</f>
        <v>San Jacinto (Anza) rev, Subsection 1</v>
      </c>
      <c r="B16" s="34">
        <f t="shared" si="49"/>
        <v>33.678370003253796</v>
      </c>
      <c r="C16" s="34">
        <f t="shared" si="49"/>
        <v>-116.815429498252</v>
      </c>
      <c r="D16" s="45">
        <f t="shared" si="49"/>
        <v>1.8705366464815201</v>
      </c>
      <c r="E16" s="35">
        <f t="shared" ref="E16:H16" si="50">1/H55</f>
        <v>159.39156392054667</v>
      </c>
      <c r="F16" s="35">
        <f t="shared" si="50"/>
        <v>505.27624905115567</v>
      </c>
      <c r="G16" s="35">
        <f t="shared" si="50"/>
        <v>1018.3149915815829</v>
      </c>
      <c r="H16" s="35">
        <f t="shared" si="50"/>
        <v>332.89976337435036</v>
      </c>
      <c r="I16" s="47" t="str">
        <f t="shared" ref="I16:L16" si="51">L55</f>
        <v>San Jacinto (Anza) rev, Subsection 1</v>
      </c>
      <c r="J16" s="34">
        <f t="shared" si="51"/>
        <v>33.678370003253796</v>
      </c>
      <c r="K16" s="34">
        <f t="shared" si="51"/>
        <v>-116.815429498252</v>
      </c>
      <c r="L16" s="45">
        <f t="shared" si="51"/>
        <v>1.8705366464815201</v>
      </c>
      <c r="M16" s="35">
        <f t="shared" ref="M16:P16" si="52">1/S55</f>
        <v>161.16382345749932</v>
      </c>
      <c r="N16" s="35">
        <f t="shared" si="52"/>
        <v>505.71068981933189</v>
      </c>
      <c r="O16" s="35">
        <f t="shared" si="52"/>
        <v>993.35351434374718</v>
      </c>
      <c r="P16" s="35">
        <f t="shared" si="52"/>
        <v>335.01248241948485</v>
      </c>
      <c r="Q16" s="40">
        <f t="shared" si="8"/>
        <v>3.153860389431494</v>
      </c>
    </row>
    <row r="17" spans="1:17">
      <c r="A17" s="37" t="str">
        <f t="shared" ref="A17:D17" si="53">A56</f>
        <v>San Jacinto (Anza) rev, Subsection 5</v>
      </c>
      <c r="B17" s="34">
        <f t="shared" si="53"/>
        <v>33.511769475521902</v>
      </c>
      <c r="C17" s="34">
        <f t="shared" si="53"/>
        <v>-116.54990432174699</v>
      </c>
      <c r="D17" s="45">
        <f t="shared" si="53"/>
        <v>1.4414634146341401</v>
      </c>
      <c r="E17" s="35">
        <f t="shared" ref="E17:H17" si="54">1/H56</f>
        <v>122.82773162353242</v>
      </c>
      <c r="F17" s="35">
        <f t="shared" si="54"/>
        <v>410.79227068257126</v>
      </c>
      <c r="G17" s="35">
        <f t="shared" si="54"/>
        <v>667.33778127247217</v>
      </c>
      <c r="H17" s="35">
        <f t="shared" si="54"/>
        <v>295.67750748180561</v>
      </c>
      <c r="I17" s="47" t="str">
        <f t="shared" ref="I17:L17" si="55">L56</f>
        <v>San Jacinto (Anza) rev, Subsection 5</v>
      </c>
      <c r="J17" s="34">
        <f t="shared" si="55"/>
        <v>33.511769475521902</v>
      </c>
      <c r="K17" s="34">
        <f t="shared" si="55"/>
        <v>-116.54990432174699</v>
      </c>
      <c r="L17" s="45">
        <f t="shared" si="55"/>
        <v>1.4414634146341401</v>
      </c>
      <c r="M17" s="35">
        <f t="shared" ref="M17:P17" si="56">1/S56</f>
        <v>124.19342057004626</v>
      </c>
      <c r="N17" s="35">
        <f t="shared" si="56"/>
        <v>412.34596731577932</v>
      </c>
      <c r="O17" s="35">
        <f t="shared" si="56"/>
        <v>690.3071138672633</v>
      </c>
      <c r="P17" s="35">
        <f t="shared" si="56"/>
        <v>294.15061204178301</v>
      </c>
      <c r="Q17" s="40">
        <f t="shared" si="8"/>
        <v>3.3322581110515448</v>
      </c>
    </row>
    <row r="18" spans="1:17">
      <c r="A18" s="37" t="str">
        <f t="shared" ref="A18:D18" si="57">A57</f>
        <v>San Jacinto (Clark) rev, Subsection 0</v>
      </c>
      <c r="B18" s="34">
        <f t="shared" si="57"/>
        <v>33.470800976777802</v>
      </c>
      <c r="C18" s="34">
        <f t="shared" si="57"/>
        <v>-116.482342558778</v>
      </c>
      <c r="D18" s="45">
        <f t="shared" si="57"/>
        <v>2.9364864864864799</v>
      </c>
      <c r="E18" s="35">
        <f t="shared" ref="E18:H18" si="58">1/H57</f>
        <v>496.18168124118108</v>
      </c>
      <c r="F18" s="35">
        <f t="shared" si="58"/>
        <v>668.63388210253902</v>
      </c>
      <c r="G18" s="35">
        <f t="shared" si="58"/>
        <v>1395.254132428279</v>
      </c>
      <c r="H18" s="35">
        <f t="shared" si="58"/>
        <v>427.1992831642338</v>
      </c>
      <c r="I18" s="47" t="str">
        <f t="shared" ref="I18:L18" si="59">L57</f>
        <v>San Jacinto (Clark) rev, Subsection 0</v>
      </c>
      <c r="J18" s="34">
        <f t="shared" si="59"/>
        <v>33.470800976777802</v>
      </c>
      <c r="K18" s="34">
        <f t="shared" si="59"/>
        <v>-116.482342558778</v>
      </c>
      <c r="L18" s="45">
        <f t="shared" si="59"/>
        <v>2.9364864864864799</v>
      </c>
      <c r="M18" s="35">
        <f t="shared" ref="M18:P18" si="60">1/S57</f>
        <v>516.21729567572766</v>
      </c>
      <c r="N18" s="35">
        <f t="shared" si="60"/>
        <v>695.65567085992632</v>
      </c>
      <c r="O18" s="35">
        <f t="shared" si="60"/>
        <v>1427.5815893848157</v>
      </c>
      <c r="P18" s="35">
        <f t="shared" si="60"/>
        <v>427.20593181223273</v>
      </c>
      <c r="Q18" s="40">
        <f t="shared" si="8"/>
        <v>1.3475809281407811</v>
      </c>
    </row>
    <row r="19" spans="1:17">
      <c r="A19" s="37" t="str">
        <f t="shared" ref="A19:D19" si="61">A58</f>
        <v>San Jacinto (Clark) rev, Subsection 1</v>
      </c>
      <c r="B19" s="34">
        <f t="shared" si="61"/>
        <v>33.429530470181398</v>
      </c>
      <c r="C19" s="34">
        <f t="shared" si="61"/>
        <v>-116.41429431006399</v>
      </c>
      <c r="D19" s="45">
        <f t="shared" si="61"/>
        <v>2.5</v>
      </c>
      <c r="E19" s="35">
        <f t="shared" ref="E19:H19" si="62">1/H58</f>
        <v>422.42803050905928</v>
      </c>
      <c r="F19" s="35">
        <f t="shared" si="62"/>
        <v>635.81291689634577</v>
      </c>
      <c r="G19" s="35">
        <f t="shared" si="62"/>
        <v>1369.1260323928273</v>
      </c>
      <c r="H19" s="35">
        <f t="shared" si="62"/>
        <v>408.18069062732093</v>
      </c>
      <c r="I19" s="47" t="str">
        <f t="shared" ref="I19:L19" si="63">L58</f>
        <v>San Jacinto (Clark) rev, Subsection 1</v>
      </c>
      <c r="J19" s="34">
        <f t="shared" si="63"/>
        <v>33.429530470181398</v>
      </c>
      <c r="K19" s="34">
        <f t="shared" si="63"/>
        <v>-116.41429431006399</v>
      </c>
      <c r="L19" s="45">
        <f t="shared" si="63"/>
        <v>2.5</v>
      </c>
      <c r="M19" s="35">
        <f t="shared" ref="M19:P19" si="64">1/S58</f>
        <v>439.48550253110869</v>
      </c>
      <c r="N19" s="35">
        <f t="shared" si="64"/>
        <v>661.57158853124838</v>
      </c>
      <c r="O19" s="35">
        <f t="shared" si="64"/>
        <v>1407.9519548057137</v>
      </c>
      <c r="P19" s="35">
        <f t="shared" si="64"/>
        <v>409.80513436979061</v>
      </c>
      <c r="Q19" s="40">
        <f t="shared" si="8"/>
        <v>1.5052374231222703</v>
      </c>
    </row>
    <row r="20" spans="1:17">
      <c r="A20" s="37" t="str">
        <f t="shared" ref="A20:D20" si="65">A59</f>
        <v>San Jacinto (Clark) rev, Subsection 4</v>
      </c>
      <c r="B20" s="34">
        <f t="shared" si="65"/>
        <v>33.3141212082067</v>
      </c>
      <c r="C20" s="34">
        <f t="shared" si="65"/>
        <v>-116.208128007011</v>
      </c>
      <c r="D20" s="45">
        <f t="shared" si="65"/>
        <v>1.3</v>
      </c>
      <c r="E20" s="35">
        <f t="shared" ref="E20:H20" si="66">1/H59</f>
        <v>271.14910187430485</v>
      </c>
      <c r="F20" s="35">
        <f t="shared" si="66"/>
        <v>978.60869048842665</v>
      </c>
      <c r="G20" s="35">
        <f t="shared" si="66"/>
        <v>3290.7705853546072</v>
      </c>
      <c r="H20" s="35">
        <f t="shared" si="66"/>
        <v>494.96390790408458</v>
      </c>
      <c r="I20" s="47" t="str">
        <f t="shared" ref="I20:L20" si="67">L59</f>
        <v>San Jacinto (Clark) rev, Subsection 4</v>
      </c>
      <c r="J20" s="34">
        <f t="shared" si="67"/>
        <v>33.3141212082067</v>
      </c>
      <c r="K20" s="34">
        <f t="shared" si="67"/>
        <v>-116.208128007011</v>
      </c>
      <c r="L20" s="45">
        <f t="shared" si="67"/>
        <v>1.3</v>
      </c>
      <c r="M20" s="35">
        <f t="shared" ref="M20:P20" si="68">1/S59</f>
        <v>284.84161421966058</v>
      </c>
      <c r="N20" s="35">
        <f t="shared" si="68"/>
        <v>1020.8463732271941</v>
      </c>
      <c r="O20" s="35">
        <f t="shared" si="68"/>
        <v>3411.951234457943</v>
      </c>
      <c r="P20" s="35">
        <f t="shared" si="68"/>
        <v>516.76568333681314</v>
      </c>
      <c r="Q20" s="40">
        <f t="shared" si="8"/>
        <v>3.5962022491355814</v>
      </c>
    </row>
    <row r="21" spans="1:17">
      <c r="A21" s="37" t="str">
        <f t="shared" ref="A21:D21" si="69">A60</f>
        <v>Compton, Subsection 2</v>
      </c>
      <c r="B21" s="34">
        <f t="shared" si="69"/>
        <v>33.965991000000002</v>
      </c>
      <c r="C21" s="34">
        <f t="shared" si="69"/>
        <v>-118.262920999999</v>
      </c>
      <c r="D21" s="45">
        <f t="shared" si="69"/>
        <v>2.8</v>
      </c>
      <c r="E21" s="35">
        <f t="shared" ref="E21:H21" si="70">1/H60</f>
        <v>3088.9097040359625</v>
      </c>
      <c r="F21" s="35">
        <f t="shared" si="70"/>
        <v>3025.2335885361258</v>
      </c>
      <c r="G21" s="35">
        <f t="shared" si="70"/>
        <v>3776.1537166752987</v>
      </c>
      <c r="H21" s="35">
        <f t="shared" si="70"/>
        <v>2615.630951970496</v>
      </c>
      <c r="I21" s="47" t="str">
        <f t="shared" ref="I21:L21" si="71">L60</f>
        <v>Compton, Subsection 2</v>
      </c>
      <c r="J21" s="34">
        <f t="shared" si="71"/>
        <v>33.965991000000002</v>
      </c>
      <c r="K21" s="34">
        <f t="shared" si="71"/>
        <v>-118.262920999999</v>
      </c>
      <c r="L21" s="45">
        <f t="shared" si="71"/>
        <v>2.8</v>
      </c>
      <c r="M21" s="35">
        <f t="shared" ref="M21:P21" si="72">1/S60</f>
        <v>2997.1912589569147</v>
      </c>
      <c r="N21" s="35">
        <f t="shared" si="72"/>
        <v>3075.9186375776276</v>
      </c>
      <c r="O21" s="35">
        <f t="shared" si="72"/>
        <v>3770.1737803868823</v>
      </c>
      <c r="P21" s="35">
        <f t="shared" si="72"/>
        <v>2676.3223981093242</v>
      </c>
      <c r="Q21" s="40">
        <f t="shared" si="8"/>
        <v>1.0024730551156473</v>
      </c>
    </row>
    <row r="22" spans="1:17">
      <c r="A22" s="37" t="str">
        <f t="shared" ref="A22:D22" si="73">A61</f>
        <v>Puente Hills, Subsection 2</v>
      </c>
      <c r="B22" s="34">
        <f t="shared" si="73"/>
        <v>33.905282</v>
      </c>
      <c r="C22" s="34">
        <f t="shared" si="73"/>
        <v>-118.11035099999999</v>
      </c>
      <c r="D22" s="45">
        <f t="shared" si="73"/>
        <v>2.7666666666666599</v>
      </c>
      <c r="E22" s="35">
        <f t="shared" ref="E22:H22" si="74">1/H61</f>
        <v>2765.6174227421311</v>
      </c>
      <c r="F22" s="35">
        <f t="shared" si="74"/>
        <v>3664.6675304416831</v>
      </c>
      <c r="G22" s="35">
        <f t="shared" si="74"/>
        <v>5048.9393929376292</v>
      </c>
      <c r="H22" s="35">
        <f t="shared" si="74"/>
        <v>3163.4215562718468</v>
      </c>
      <c r="I22" s="47" t="str">
        <f t="shared" ref="I22:L22" si="75">L61</f>
        <v>Puente Hills (Santa Fe Springs), Subsection 1</v>
      </c>
      <c r="J22" s="34">
        <f t="shared" si="75"/>
        <v>33.905282</v>
      </c>
      <c r="K22" s="34">
        <f t="shared" si="75"/>
        <v>-118.11035099999999</v>
      </c>
      <c r="L22" s="45">
        <f t="shared" si="75"/>
        <v>2.7666666666666599</v>
      </c>
      <c r="M22" s="35">
        <f t="shared" ref="M22:P22" si="76">1/S61</f>
        <v>3617.6453337209969</v>
      </c>
      <c r="N22" s="35">
        <f t="shared" si="76"/>
        <v>4623.7337897000189</v>
      </c>
      <c r="O22" s="35">
        <f t="shared" si="76"/>
        <v>9446.7425394122802</v>
      </c>
      <c r="P22" s="35">
        <f t="shared" si="76"/>
        <v>3150.0584408793898</v>
      </c>
      <c r="Q22" s="40">
        <f t="shared" si="8"/>
        <v>1.2984584273535662</v>
      </c>
    </row>
    <row r="23" spans="1:17">
      <c r="A23" s="37" t="str">
        <f t="shared" ref="A23:D23" si="77">A62</f>
        <v>Puente Hills, Subsection 2</v>
      </c>
      <c r="B23" s="34">
        <f t="shared" si="77"/>
        <v>33.905068999999997</v>
      </c>
      <c r="C23" s="34">
        <f t="shared" si="77"/>
        <v>-118.111422</v>
      </c>
      <c r="D23" s="45">
        <f t="shared" si="77"/>
        <v>2.93333333333333</v>
      </c>
      <c r="E23" s="35">
        <f t="shared" ref="E23:H23" si="78">1/H62</f>
        <v>2932.22088194347</v>
      </c>
      <c r="F23" s="35">
        <f t="shared" si="78"/>
        <v>3664.6675304416831</v>
      </c>
      <c r="G23" s="35">
        <f t="shared" si="78"/>
        <v>5048.9393929376292</v>
      </c>
      <c r="H23" s="35">
        <f t="shared" si="78"/>
        <v>3163.4215562718468</v>
      </c>
      <c r="I23" s="47" t="str">
        <f t="shared" ref="I23:L23" si="79">L62</f>
        <v>Puente Hills (Santa Fe Springs), Subsection 1</v>
      </c>
      <c r="J23" s="34">
        <f t="shared" si="79"/>
        <v>33.905068999999997</v>
      </c>
      <c r="K23" s="34">
        <f t="shared" si="79"/>
        <v>-118.111422</v>
      </c>
      <c r="L23" s="45">
        <f t="shared" si="79"/>
        <v>2.93333333333333</v>
      </c>
      <c r="M23" s="35">
        <f t="shared" ref="M23:P23" si="80">1/S62</f>
        <v>3835.5757755114191</v>
      </c>
      <c r="N23" s="35">
        <f t="shared" si="80"/>
        <v>4623.7337897000189</v>
      </c>
      <c r="O23" s="35">
        <f t="shared" si="80"/>
        <v>9446.7425394122802</v>
      </c>
      <c r="P23" s="35">
        <f t="shared" si="80"/>
        <v>3150.0584408793898</v>
      </c>
      <c r="Q23" s="40">
        <f t="shared" si="8"/>
        <v>1.2246823803448394</v>
      </c>
    </row>
    <row r="24" spans="1:17">
      <c r="A24" s="37" t="str">
        <f t="shared" ref="A24:D24" si="81">A63</f>
        <v>San Andreas (Carrizo) rev, Subsection 0</v>
      </c>
      <c r="B24" s="34">
        <f t="shared" si="81"/>
        <v>35.269205999999997</v>
      </c>
      <c r="C24" s="34">
        <f t="shared" si="81"/>
        <v>-119.825108</v>
      </c>
      <c r="D24" s="45">
        <f t="shared" si="81"/>
        <v>5.42</v>
      </c>
      <c r="E24" s="35">
        <f t="shared" ref="E24:H24" si="82">1/H63</f>
        <v>191.71918185432995</v>
      </c>
      <c r="F24" s="35">
        <f t="shared" si="82"/>
        <v>213.69896689765559</v>
      </c>
      <c r="G24" s="35">
        <f t="shared" si="82"/>
        <v>423.42748498082443</v>
      </c>
      <c r="H24" s="35">
        <f t="shared" si="82"/>
        <v>141.15088682608004</v>
      </c>
      <c r="I24" s="47" t="str">
        <f t="shared" ref="I24:L24" si="83">L63</f>
        <v>San Andreas (Carrizo) rev, Subsection 0</v>
      </c>
      <c r="J24" s="34">
        <f t="shared" si="83"/>
        <v>35.269205999999997</v>
      </c>
      <c r="K24" s="34">
        <f t="shared" si="83"/>
        <v>-119.825108</v>
      </c>
      <c r="L24" s="45">
        <f t="shared" si="83"/>
        <v>5.42</v>
      </c>
      <c r="M24" s="35">
        <f t="shared" ref="M24:P24" si="84">1/S63</f>
        <v>192.39064790033291</v>
      </c>
      <c r="N24" s="35">
        <f t="shared" si="84"/>
        <v>214.64609534553495</v>
      </c>
      <c r="O24" s="35">
        <f t="shared" si="84"/>
        <v>434.2669612268345</v>
      </c>
      <c r="P24" s="35">
        <f t="shared" si="84"/>
        <v>140.27319611086193</v>
      </c>
      <c r="Q24" s="40">
        <f t="shared" si="8"/>
        <v>1.1151629796008642</v>
      </c>
    </row>
    <row r="25" spans="1:17">
      <c r="A25" s="37" t="str">
        <f t="shared" ref="A25:D25" si="85">A64</f>
        <v>San Andreas (Mojave S), Subsection 13</v>
      </c>
      <c r="B25" s="34">
        <f t="shared" si="85"/>
        <v>34.370541000000003</v>
      </c>
      <c r="C25" s="34">
        <f t="shared" si="85"/>
        <v>-117.668229</v>
      </c>
      <c r="D25" s="45">
        <f t="shared" si="85"/>
        <v>3.15</v>
      </c>
      <c r="E25" s="35">
        <f t="shared" ref="E25:H25" si="86">1/H64</f>
        <v>130.78367537928318</v>
      </c>
      <c r="F25" s="35">
        <f t="shared" si="86"/>
        <v>167.62120780135416</v>
      </c>
      <c r="G25" s="35">
        <f t="shared" si="86"/>
        <v>277.76215154023072</v>
      </c>
      <c r="H25" s="35">
        <f t="shared" si="86"/>
        <v>122.53522852283118</v>
      </c>
      <c r="I25" s="47" t="str">
        <f t="shared" ref="I25:L25" si="87">L64</f>
        <v>San Andreas (Mojave S), Subsection 13</v>
      </c>
      <c r="J25" s="34">
        <f t="shared" si="87"/>
        <v>34.370541000000003</v>
      </c>
      <c r="K25" s="34">
        <f t="shared" si="87"/>
        <v>-117.668229</v>
      </c>
      <c r="L25" s="45">
        <f t="shared" si="87"/>
        <v>3.15</v>
      </c>
      <c r="M25" s="35">
        <f t="shared" ref="M25:P25" si="88">1/S64</f>
        <v>131.40068783549046</v>
      </c>
      <c r="N25" s="35">
        <f t="shared" si="88"/>
        <v>168.35440958984958</v>
      </c>
      <c r="O25" s="35">
        <f t="shared" si="88"/>
        <v>273.95888621271661</v>
      </c>
      <c r="P25" s="35">
        <f t="shared" si="88"/>
        <v>123.92909505513998</v>
      </c>
      <c r="Q25" s="40">
        <f t="shared" si="8"/>
        <v>1.2814479600218665</v>
      </c>
    </row>
    <row r="26" spans="1:17">
      <c r="A26" s="52" t="str">
        <f t="shared" ref="A26:D26" si="89">A65</f>
        <v>San Andreas (Mojave S), Subsection 9</v>
      </c>
      <c r="B26" s="49">
        <f t="shared" si="89"/>
        <v>34.455840000000002</v>
      </c>
      <c r="C26" s="49">
        <f t="shared" si="89"/>
        <v>-117.88765100000001</v>
      </c>
      <c r="D26" s="53">
        <f t="shared" si="89"/>
        <v>6</v>
      </c>
      <c r="E26" s="50">
        <f t="shared" ref="E26:G26" si="90">1/H65</f>
        <v>249.1165937930125</v>
      </c>
      <c r="F26" s="50">
        <f t="shared" si="90"/>
        <v>211.22096192707971</v>
      </c>
      <c r="G26" s="50">
        <f t="shared" si="90"/>
        <v>324.71287298806237</v>
      </c>
      <c r="H26" s="50">
        <f>1/K65</f>
        <v>149.81034763370036</v>
      </c>
      <c r="I26" s="54" t="str">
        <f t="shared" ref="I26:L26" si="91">L65</f>
        <v>San Andreas (Mojave S), Subsection 9</v>
      </c>
      <c r="J26" s="49">
        <f t="shared" si="91"/>
        <v>34.455840000000002</v>
      </c>
      <c r="K26" s="49">
        <f t="shared" si="91"/>
        <v>-117.88765100000001</v>
      </c>
      <c r="L26" s="53">
        <f t="shared" si="91"/>
        <v>6</v>
      </c>
      <c r="M26" s="50">
        <f t="shared" ref="M26:P26" si="92">1/S65</f>
        <v>250.2919034409768</v>
      </c>
      <c r="N26" s="50">
        <f t="shared" si="92"/>
        <v>210.83589948096272</v>
      </c>
      <c r="O26" s="50">
        <f t="shared" si="92"/>
        <v>331.18226302682802</v>
      </c>
      <c r="P26" s="50">
        <f t="shared" si="92"/>
        <v>149.2616531746813</v>
      </c>
      <c r="Q26" s="51">
        <f t="shared" si="8"/>
        <v>0.84511349675793546</v>
      </c>
    </row>
    <row r="41" spans="1:22" s="10" customFormat="1">
      <c r="A41" s="96" t="s">
        <v>615</v>
      </c>
      <c r="B41" s="96"/>
      <c r="C41" s="96"/>
      <c r="D41" s="96"/>
      <c r="E41" s="96"/>
      <c r="F41" s="96"/>
      <c r="G41" s="96"/>
      <c r="H41" s="96"/>
      <c r="I41" s="96"/>
      <c r="J41" s="96"/>
      <c r="K41" s="96"/>
      <c r="L41" s="96" t="s">
        <v>615</v>
      </c>
      <c r="M41" s="96"/>
      <c r="N41" s="96"/>
      <c r="O41" s="96"/>
      <c r="P41" s="96"/>
      <c r="Q41" s="96"/>
      <c r="R41" s="96"/>
      <c r="S41" s="96"/>
      <c r="T41" s="96"/>
      <c r="U41" s="96"/>
      <c r="V41" s="96"/>
    </row>
    <row r="42" spans="1:22">
      <c r="A42" t="s">
        <v>532</v>
      </c>
      <c r="B42" t="s">
        <v>533</v>
      </c>
      <c r="C42" t="s">
        <v>534</v>
      </c>
      <c r="D42" t="s">
        <v>594</v>
      </c>
      <c r="E42" t="s">
        <v>595</v>
      </c>
      <c r="F42" t="s">
        <v>538</v>
      </c>
      <c r="G42" t="s">
        <v>596</v>
      </c>
      <c r="H42" t="s">
        <v>597</v>
      </c>
      <c r="I42" t="s">
        <v>539</v>
      </c>
      <c r="J42" t="s">
        <v>540</v>
      </c>
      <c r="K42" t="s">
        <v>541</v>
      </c>
      <c r="L42" t="s">
        <v>574</v>
      </c>
      <c r="M42" t="s">
        <v>533</v>
      </c>
      <c r="N42" t="s">
        <v>534</v>
      </c>
      <c r="O42" t="s">
        <v>594</v>
      </c>
      <c r="P42" t="s">
        <v>595</v>
      </c>
      <c r="Q42" t="s">
        <v>538</v>
      </c>
      <c r="R42" t="s">
        <v>596</v>
      </c>
      <c r="S42" t="s">
        <v>597</v>
      </c>
      <c r="T42" t="s">
        <v>539</v>
      </c>
      <c r="U42" t="s">
        <v>540</v>
      </c>
      <c r="V42" t="s">
        <v>541</v>
      </c>
    </row>
    <row r="43" spans="1:22">
      <c r="A43" t="s">
        <v>564</v>
      </c>
      <c r="B43">
        <v>35.240511764407103</v>
      </c>
      <c r="C43">
        <v>-119.78942137008799</v>
      </c>
      <c r="D43">
        <v>3.5151515151515098</v>
      </c>
      <c r="E43">
        <v>3.2437864926052003E-2</v>
      </c>
      <c r="F43">
        <v>9.2280132979285796E-3</v>
      </c>
      <c r="G43">
        <v>2.8270514966615E-2</v>
      </c>
      <c r="H43">
        <v>8.0424740853301206E-3</v>
      </c>
      <c r="I43">
        <v>4.7442545581174497E-3</v>
      </c>
      <c r="J43">
        <v>2.3765067380379099E-3</v>
      </c>
      <c r="K43">
        <v>7.4269123282501197E-3</v>
      </c>
      <c r="L43" t="s">
        <v>564</v>
      </c>
      <c r="M43">
        <v>35.240511764407103</v>
      </c>
      <c r="N43">
        <v>-119.78942137008799</v>
      </c>
      <c r="O43">
        <v>3.5151515151515098</v>
      </c>
      <c r="P43">
        <v>3.2437864926052003E-2</v>
      </c>
      <c r="Q43">
        <v>9.2280132979285796E-3</v>
      </c>
      <c r="R43">
        <v>2.8171847535997701E-2</v>
      </c>
      <c r="S43">
        <v>8.0144049024821092E-3</v>
      </c>
      <c r="T43">
        <v>4.7334619526419701E-3</v>
      </c>
      <c r="U43">
        <v>2.34646801840114E-3</v>
      </c>
      <c r="V43">
        <v>7.4850506004787501E-3</v>
      </c>
    </row>
    <row r="44" spans="1:22">
      <c r="A44" t="s">
        <v>598</v>
      </c>
      <c r="B44">
        <v>35.050904880828703</v>
      </c>
      <c r="C44">
        <v>-119.562757184639</v>
      </c>
      <c r="D44">
        <v>4.0560606060606004</v>
      </c>
      <c r="E44">
        <v>3.2437864926051899E-2</v>
      </c>
      <c r="F44">
        <v>7.9973817150520397E-3</v>
      </c>
      <c r="G44">
        <v>2.8233891047158999E-2</v>
      </c>
      <c r="H44">
        <v>6.9609144905210998E-3</v>
      </c>
      <c r="I44">
        <v>4.4513337624483198E-3</v>
      </c>
      <c r="J44">
        <v>2.0654049690365999E-3</v>
      </c>
      <c r="K44">
        <v>7.5181479665725097E-3</v>
      </c>
      <c r="L44" t="s">
        <v>598</v>
      </c>
      <c r="M44">
        <v>35.050904880828703</v>
      </c>
      <c r="N44">
        <v>-119.562757184639</v>
      </c>
      <c r="O44">
        <v>4.0560606060606004</v>
      </c>
      <c r="P44">
        <v>3.2437864926051899E-2</v>
      </c>
      <c r="Q44">
        <v>7.9973817150520397E-3</v>
      </c>
      <c r="R44">
        <v>2.81352075940767E-2</v>
      </c>
      <c r="S44">
        <v>6.9365846141541503E-3</v>
      </c>
      <c r="T44">
        <v>4.4472861065913997E-3</v>
      </c>
      <c r="U44">
        <v>2.0738283450871002E-3</v>
      </c>
      <c r="V44">
        <v>7.63916946951421E-3</v>
      </c>
    </row>
    <row r="45" spans="1:22">
      <c r="A45" t="s">
        <v>599</v>
      </c>
      <c r="B45">
        <v>35.008120741339901</v>
      </c>
      <c r="C45">
        <v>-119.500756704772</v>
      </c>
      <c r="D45">
        <v>4.6090225563909701</v>
      </c>
      <c r="E45">
        <v>3.2437864926051899E-2</v>
      </c>
      <c r="F45">
        <v>7.0379054407258002E-3</v>
      </c>
      <c r="G45">
        <v>2.8219477860281901E-2</v>
      </c>
      <c r="H45">
        <v>6.1226599598980204E-3</v>
      </c>
      <c r="I45">
        <v>4.33445826126138E-3</v>
      </c>
      <c r="J45">
        <v>2.0574142884761202E-3</v>
      </c>
      <c r="K45">
        <v>7.4344365060945196E-3</v>
      </c>
      <c r="L45" t="s">
        <v>599</v>
      </c>
      <c r="M45">
        <v>35.008120741339901</v>
      </c>
      <c r="N45">
        <v>-119.500756704772</v>
      </c>
      <c r="O45">
        <v>4.6090225563909701</v>
      </c>
      <c r="P45">
        <v>3.2437864926051899E-2</v>
      </c>
      <c r="Q45">
        <v>7.0379054407258002E-3</v>
      </c>
      <c r="R45">
        <v>2.8120788101626999E-2</v>
      </c>
      <c r="S45">
        <v>6.10124766315886E-3</v>
      </c>
      <c r="T45">
        <v>4.3217292092668797E-3</v>
      </c>
      <c r="U45">
        <v>2.0655809772436801E-3</v>
      </c>
      <c r="V45">
        <v>7.4970827093126602E-3</v>
      </c>
    </row>
    <row r="46" spans="1:22">
      <c r="A46" t="s">
        <v>600</v>
      </c>
      <c r="B46">
        <v>35.649998454352598</v>
      </c>
      <c r="C46">
        <v>-120.200383384785</v>
      </c>
      <c r="D46">
        <v>2.5</v>
      </c>
      <c r="E46">
        <v>3.2437864926051899E-2</v>
      </c>
      <c r="F46">
        <v>1.2975145970420701E-2</v>
      </c>
      <c r="G46">
        <v>2.6902751956464101E-2</v>
      </c>
      <c r="H46">
        <v>1.07611007825856E-2</v>
      </c>
      <c r="I46">
        <v>4.4444411577834898E-3</v>
      </c>
      <c r="J46">
        <v>2.02771963644888E-3</v>
      </c>
      <c r="K46">
        <v>8.8068386975126006E-3</v>
      </c>
      <c r="L46" t="s">
        <v>600</v>
      </c>
      <c r="M46">
        <v>35.649998454352598</v>
      </c>
      <c r="N46">
        <v>-120.200383384785</v>
      </c>
      <c r="O46">
        <v>2.5</v>
      </c>
      <c r="P46">
        <v>3.2437864926051899E-2</v>
      </c>
      <c r="Q46">
        <v>1.2975145970420701E-2</v>
      </c>
      <c r="R46">
        <v>2.66951523489459E-2</v>
      </c>
      <c r="S46">
        <v>1.0678060939578401E-2</v>
      </c>
      <c r="T46">
        <v>4.3587494034741303E-3</v>
      </c>
      <c r="U46">
        <v>1.9743397045572301E-3</v>
      </c>
      <c r="V46">
        <v>8.6702175592430902E-3</v>
      </c>
    </row>
    <row r="47" spans="1:22">
      <c r="A47" t="s">
        <v>601</v>
      </c>
      <c r="B47">
        <v>33.638370218648802</v>
      </c>
      <c r="C47">
        <v>-116.06257266209001</v>
      </c>
      <c r="D47">
        <v>2.99288077284637</v>
      </c>
      <c r="E47">
        <v>1.9081097015324702E-2</v>
      </c>
      <c r="F47">
        <v>6.3754952046344501E-3</v>
      </c>
      <c r="G47">
        <v>1.76043897900581E-2</v>
      </c>
      <c r="H47">
        <v>5.882088571579E-3</v>
      </c>
      <c r="I47">
        <v>3.6644594013783998E-3</v>
      </c>
      <c r="J47">
        <v>2.5922211125994402E-3</v>
      </c>
      <c r="K47">
        <v>5.3882710053627398E-3</v>
      </c>
      <c r="L47" t="s">
        <v>601</v>
      </c>
      <c r="M47">
        <v>33.638370218648802</v>
      </c>
      <c r="N47">
        <v>-116.06257266209001</v>
      </c>
      <c r="O47">
        <v>2.99288077284637</v>
      </c>
      <c r="P47">
        <v>1.9081097015324702E-2</v>
      </c>
      <c r="Q47">
        <v>6.3754952046344501E-3</v>
      </c>
      <c r="R47">
        <v>1.7775741011588402E-2</v>
      </c>
      <c r="S47">
        <v>5.9393415109826797E-3</v>
      </c>
      <c r="T47">
        <v>3.66842070227407E-3</v>
      </c>
      <c r="U47">
        <v>2.5861208861576199E-3</v>
      </c>
      <c r="V47">
        <v>5.2114977494854197E-3</v>
      </c>
    </row>
    <row r="48" spans="1:22">
      <c r="A48" t="s">
        <v>602</v>
      </c>
      <c r="B48">
        <v>33.436063859001997</v>
      </c>
      <c r="C48">
        <v>-115.816125784722</v>
      </c>
      <c r="D48">
        <v>3.19545283120521</v>
      </c>
      <c r="E48">
        <v>1.9081097015324702E-2</v>
      </c>
      <c r="F48">
        <v>5.9713280161697597E-3</v>
      </c>
      <c r="G48">
        <v>1.76043897900581E-2</v>
      </c>
      <c r="H48">
        <v>5.5092003293374901E-3</v>
      </c>
      <c r="I48">
        <v>4.0429974038758898E-3</v>
      </c>
      <c r="J48">
        <v>2.3585013203422001E-3</v>
      </c>
      <c r="K48">
        <v>6.0681815003524901E-3</v>
      </c>
      <c r="L48" t="s">
        <v>602</v>
      </c>
      <c r="M48">
        <v>33.436063859001997</v>
      </c>
      <c r="N48">
        <v>-115.816125784722</v>
      </c>
      <c r="O48">
        <v>3.19545283120521</v>
      </c>
      <c r="P48">
        <v>1.9081097015324702E-2</v>
      </c>
      <c r="Q48">
        <v>5.9713280161697597E-3</v>
      </c>
      <c r="R48">
        <v>1.7775741011588402E-2</v>
      </c>
      <c r="S48">
        <v>5.5628237844724902E-3</v>
      </c>
      <c r="T48">
        <v>4.0094919320314403E-3</v>
      </c>
      <c r="U48">
        <v>2.22115745309534E-3</v>
      </c>
      <c r="V48">
        <v>6.1661089158432398E-3</v>
      </c>
    </row>
    <row r="49" spans="1:22">
      <c r="A49" t="s">
        <v>603</v>
      </c>
      <c r="B49">
        <v>34.639431659948698</v>
      </c>
      <c r="C49">
        <v>-118.34955126259899</v>
      </c>
      <c r="D49">
        <v>2.8704649287825799</v>
      </c>
      <c r="E49">
        <v>2.7667590672220799E-2</v>
      </c>
      <c r="F49">
        <v>9.6387140615423299E-3</v>
      </c>
      <c r="G49">
        <v>2.4084080123112601E-2</v>
      </c>
      <c r="H49">
        <v>8.3903063512875495E-3</v>
      </c>
      <c r="I49">
        <v>3.7852509329345898E-3</v>
      </c>
      <c r="J49">
        <v>1.9257241978255599E-3</v>
      </c>
      <c r="K49">
        <v>7.1072894461996798E-3</v>
      </c>
      <c r="L49" t="s">
        <v>603</v>
      </c>
      <c r="M49">
        <v>34.639431659948698</v>
      </c>
      <c r="N49">
        <v>-118.34955126259899</v>
      </c>
      <c r="O49">
        <v>2.8704649287825799</v>
      </c>
      <c r="P49">
        <v>2.7667590672220799E-2</v>
      </c>
      <c r="Q49">
        <v>9.6387140615423299E-3</v>
      </c>
      <c r="R49">
        <v>2.3970981890104E-2</v>
      </c>
      <c r="S49">
        <v>8.3509056842127997E-3</v>
      </c>
      <c r="T49">
        <v>3.7988024750855698E-3</v>
      </c>
      <c r="U49">
        <v>1.9614466861337201E-3</v>
      </c>
      <c r="V49">
        <v>7.1368831871498903E-3</v>
      </c>
    </row>
    <row r="50" spans="1:22">
      <c r="A50" t="s">
        <v>604</v>
      </c>
      <c r="B50">
        <v>34.615309405569398</v>
      </c>
      <c r="C50">
        <v>-118.28467701101199</v>
      </c>
      <c r="D50">
        <v>2.8538013823208401</v>
      </c>
      <c r="E50">
        <v>2.7667590672220799E-2</v>
      </c>
      <c r="F50">
        <v>9.6949951890906404E-3</v>
      </c>
      <c r="G50">
        <v>2.4084080123112601E-2</v>
      </c>
      <c r="H50">
        <v>8.4392979386415396E-3</v>
      </c>
      <c r="I50">
        <v>3.8178899316019502E-3</v>
      </c>
      <c r="J50">
        <v>1.92839013419664E-3</v>
      </c>
      <c r="K50">
        <v>7.1393039717726602E-3</v>
      </c>
      <c r="L50" t="s">
        <v>604</v>
      </c>
      <c r="M50">
        <v>34.615309405569398</v>
      </c>
      <c r="N50">
        <v>-118.28467701101199</v>
      </c>
      <c r="O50">
        <v>2.8538013823208401</v>
      </c>
      <c r="P50">
        <v>2.7667590672220799E-2</v>
      </c>
      <c r="Q50">
        <v>9.6949951890906404E-3</v>
      </c>
      <c r="R50">
        <v>2.3970981890104E-2</v>
      </c>
      <c r="S50">
        <v>8.3996672083078393E-3</v>
      </c>
      <c r="T50">
        <v>3.8313765333414002E-3</v>
      </c>
      <c r="U50">
        <v>1.9234844209749899E-3</v>
      </c>
      <c r="V50">
        <v>7.1860680061333797E-3</v>
      </c>
    </row>
    <row r="51" spans="1:22">
      <c r="A51" t="s">
        <v>605</v>
      </c>
      <c r="B51">
        <v>33.241414463999597</v>
      </c>
      <c r="C51">
        <v>-116.782685340339</v>
      </c>
      <c r="D51">
        <v>1.1199999999999899</v>
      </c>
      <c r="E51">
        <v>4.7702742538311702E-3</v>
      </c>
      <c r="F51">
        <v>4.2591734409206904E-3</v>
      </c>
      <c r="G51">
        <v>2.3174796791288498E-3</v>
      </c>
      <c r="H51">
        <v>2.0691782849364699E-3</v>
      </c>
      <c r="I51" s="32">
        <v>4.2298000176517399E-4</v>
      </c>
      <c r="J51" s="32">
        <v>2.18420146491607E-4</v>
      </c>
      <c r="K51" s="32">
        <v>6.8952232667950997E-4</v>
      </c>
      <c r="L51" t="s">
        <v>605</v>
      </c>
      <c r="M51">
        <v>33.241414463999597</v>
      </c>
      <c r="N51">
        <v>-116.782685340339</v>
      </c>
      <c r="O51">
        <v>1.1199999999999899</v>
      </c>
      <c r="P51">
        <v>4.7702742538311702E-3</v>
      </c>
      <c r="Q51">
        <v>4.2591734409206904E-3</v>
      </c>
      <c r="R51">
        <v>2.4971198003491202E-3</v>
      </c>
      <c r="S51">
        <v>2.2295712503116998E-3</v>
      </c>
      <c r="T51" s="32">
        <v>4.4431414360893102E-4</v>
      </c>
      <c r="U51" s="32">
        <v>2.8076628623055402E-4</v>
      </c>
      <c r="V51" s="32">
        <v>6.7748777842389701E-4</v>
      </c>
    </row>
    <row r="52" spans="1:22">
      <c r="A52" t="s">
        <v>606</v>
      </c>
      <c r="B52">
        <v>35.134573315088502</v>
      </c>
      <c r="C52">
        <v>-118.22218257579</v>
      </c>
      <c r="D52">
        <v>4.6787330316742004</v>
      </c>
      <c r="E52">
        <v>5.7243291045974099E-3</v>
      </c>
      <c r="F52">
        <v>1.22347846432884E-3</v>
      </c>
      <c r="G52">
        <v>4.6107036155691302E-3</v>
      </c>
      <c r="H52" s="32">
        <v>9.8545986367580096E-4</v>
      </c>
      <c r="I52" s="32">
        <v>7.0121948145609298E-4</v>
      </c>
      <c r="J52" s="32">
        <v>3.0439674616554397E-4</v>
      </c>
      <c r="K52">
        <v>1.7291089035848901E-3</v>
      </c>
      <c r="L52" t="s">
        <v>606</v>
      </c>
      <c r="M52">
        <v>35.134573315088502</v>
      </c>
      <c r="N52">
        <v>-118.22218257579</v>
      </c>
      <c r="O52">
        <v>4.6787330316742004</v>
      </c>
      <c r="P52">
        <v>5.7243291045974099E-3</v>
      </c>
      <c r="Q52">
        <v>1.22347846432884E-3</v>
      </c>
      <c r="R52">
        <v>4.5782632726658803E-3</v>
      </c>
      <c r="S52" s="32">
        <v>9.7852628941891696E-4</v>
      </c>
      <c r="T52" s="32">
        <v>6.9606937292866896E-4</v>
      </c>
      <c r="U52" s="32">
        <v>2.9042938464583502E-4</v>
      </c>
      <c r="V52">
        <v>1.7083476955454301E-3</v>
      </c>
    </row>
    <row r="53" spans="1:22">
      <c r="A53" t="s">
        <v>607</v>
      </c>
      <c r="B53">
        <v>35.2027575351891</v>
      </c>
      <c r="C53">
        <v>-118.093543242233</v>
      </c>
      <c r="D53">
        <v>3.4640401297550398</v>
      </c>
      <c r="E53">
        <v>5.7243291045974099E-3</v>
      </c>
      <c r="F53">
        <v>1.65250080546907E-3</v>
      </c>
      <c r="G53">
        <v>4.6318746562069302E-3</v>
      </c>
      <c r="H53">
        <v>1.33713077294357E-3</v>
      </c>
      <c r="I53" s="32">
        <v>7.30947090662007E-4</v>
      </c>
      <c r="J53" s="32">
        <v>3.5698857336710502E-4</v>
      </c>
      <c r="K53">
        <v>1.8633520413991001E-3</v>
      </c>
      <c r="L53" t="s">
        <v>607</v>
      </c>
      <c r="M53">
        <v>35.2027575351891</v>
      </c>
      <c r="N53">
        <v>-118.093543242233</v>
      </c>
      <c r="O53">
        <v>3.4640401297550398</v>
      </c>
      <c r="P53">
        <v>5.7243291045974099E-3</v>
      </c>
      <c r="Q53">
        <v>1.65250080546907E-3</v>
      </c>
      <c r="R53">
        <v>4.5994435753450901E-3</v>
      </c>
      <c r="S53">
        <v>1.32776856013799E-3</v>
      </c>
      <c r="T53" s="32">
        <v>7.2356411366198195E-4</v>
      </c>
      <c r="U53" s="32">
        <v>3.4304613181819699E-4</v>
      </c>
      <c r="V53">
        <v>1.81953899042924E-3</v>
      </c>
    </row>
    <row r="54" spans="1:22">
      <c r="A54" t="s">
        <v>608</v>
      </c>
      <c r="B54">
        <v>35.568904500371602</v>
      </c>
      <c r="C54">
        <v>-117.15233809743199</v>
      </c>
      <c r="D54">
        <v>3.1095238095237998</v>
      </c>
      <c r="E54">
        <v>6.6783839553636402E-3</v>
      </c>
      <c r="F54">
        <v>2.1477191893206201E-3</v>
      </c>
      <c r="G54">
        <v>5.9809540457083903E-3</v>
      </c>
      <c r="H54">
        <v>1.9234308569659501E-3</v>
      </c>
      <c r="I54">
        <v>1.2279331274255699E-3</v>
      </c>
      <c r="J54" s="32">
        <v>4.14293126215431E-4</v>
      </c>
      <c r="K54">
        <v>2.13812566130728E-3</v>
      </c>
      <c r="L54" t="s">
        <v>608</v>
      </c>
      <c r="M54">
        <v>35.568904500371602</v>
      </c>
      <c r="N54">
        <v>-117.15233809743199</v>
      </c>
      <c r="O54">
        <v>3.1095238095237998</v>
      </c>
      <c r="P54">
        <v>6.6783839553636402E-3</v>
      </c>
      <c r="Q54">
        <v>2.1477191893206201E-3</v>
      </c>
      <c r="R54">
        <v>5.9715332655707297E-3</v>
      </c>
      <c r="S54">
        <v>1.92040120332289E-3</v>
      </c>
      <c r="T54">
        <v>1.2267522033374599E-3</v>
      </c>
      <c r="U54" s="32">
        <v>4.28384514343171E-4</v>
      </c>
      <c r="V54">
        <v>2.1368614673632999E-3</v>
      </c>
    </row>
    <row r="55" spans="1:22">
      <c r="A55" t="s">
        <v>609</v>
      </c>
      <c r="B55">
        <v>33.678370003253796</v>
      </c>
      <c r="C55">
        <v>-116.815429498252</v>
      </c>
      <c r="D55">
        <v>1.8705366464815201</v>
      </c>
      <c r="E55">
        <v>1.7172987313792201E-2</v>
      </c>
      <c r="F55">
        <v>9.1807810053305405E-3</v>
      </c>
      <c r="G55">
        <v>1.17354808527629E-2</v>
      </c>
      <c r="H55">
        <v>6.2738577588615603E-3</v>
      </c>
      <c r="I55">
        <v>1.9791153886173601E-3</v>
      </c>
      <c r="J55" s="32">
        <v>9.8201441426965809E-4</v>
      </c>
      <c r="K55">
        <v>3.0039072117798E-3</v>
      </c>
      <c r="L55" t="s">
        <v>609</v>
      </c>
      <c r="M55">
        <v>33.678370003253796</v>
      </c>
      <c r="N55">
        <v>-116.815429498252</v>
      </c>
      <c r="O55">
        <v>1.8705366464815201</v>
      </c>
      <c r="P55">
        <v>1.7172987313792201E-2</v>
      </c>
      <c r="Q55">
        <v>9.1807810053305405E-3</v>
      </c>
      <c r="R55">
        <v>1.1606430068189601E-2</v>
      </c>
      <c r="S55">
        <v>6.2048664430185297E-3</v>
      </c>
      <c r="T55">
        <v>1.9774151904071E-3</v>
      </c>
      <c r="U55">
        <v>1.00669095700602E-3</v>
      </c>
      <c r="V55">
        <v>2.98496340428251E-3</v>
      </c>
    </row>
    <row r="56" spans="1:22">
      <c r="A56" t="s">
        <v>610</v>
      </c>
      <c r="B56">
        <v>33.511769475521902</v>
      </c>
      <c r="C56">
        <v>-116.54990432174699</v>
      </c>
      <c r="D56">
        <v>1.4414634146341401</v>
      </c>
      <c r="E56">
        <v>1.7172987313792201E-2</v>
      </c>
      <c r="F56">
        <v>1.19135783395174E-2</v>
      </c>
      <c r="G56">
        <v>1.1735651188709E-2</v>
      </c>
      <c r="H56">
        <v>8.1414839041805704E-3</v>
      </c>
      <c r="I56">
        <v>2.4343203885954399E-3</v>
      </c>
      <c r="J56">
        <v>1.4984915106907499E-3</v>
      </c>
      <c r="K56">
        <v>3.3820631420925199E-3</v>
      </c>
      <c r="L56" t="s">
        <v>610</v>
      </c>
      <c r="M56">
        <v>33.511769475521902</v>
      </c>
      <c r="N56">
        <v>-116.54990432174699</v>
      </c>
      <c r="O56">
        <v>1.4414634146341401</v>
      </c>
      <c r="P56">
        <v>1.7172987313792201E-2</v>
      </c>
      <c r="Q56">
        <v>1.19135783395174E-2</v>
      </c>
      <c r="R56">
        <v>1.1606600478655299E-2</v>
      </c>
      <c r="S56">
        <v>8.0519563388302892E-3</v>
      </c>
      <c r="T56">
        <v>2.4251480049862799E-3</v>
      </c>
      <c r="U56">
        <v>1.4486305876202899E-3</v>
      </c>
      <c r="V56">
        <v>3.3996189675034698E-3</v>
      </c>
    </row>
    <row r="57" spans="1:22">
      <c r="A57" t="s">
        <v>611</v>
      </c>
      <c r="B57">
        <v>33.470800976777802</v>
      </c>
      <c r="C57">
        <v>-116.482342558778</v>
      </c>
      <c r="D57">
        <v>2.9364864864864799</v>
      </c>
      <c r="E57">
        <v>1.3356767910727201E-2</v>
      </c>
      <c r="F57">
        <v>4.5485541895711901E-3</v>
      </c>
      <c r="G57">
        <v>5.9181678758090496E-3</v>
      </c>
      <c r="H57">
        <v>2.0153908090652099E-3</v>
      </c>
      <c r="I57">
        <v>1.4955867878778E-3</v>
      </c>
      <c r="J57" s="32">
        <v>7.1671531139607899E-4</v>
      </c>
      <c r="K57">
        <v>2.3408278979146998E-3</v>
      </c>
      <c r="L57" t="s">
        <v>611</v>
      </c>
      <c r="M57">
        <v>33.470800976777802</v>
      </c>
      <c r="N57">
        <v>-116.482342558778</v>
      </c>
      <c r="O57">
        <v>2.9364864864864799</v>
      </c>
      <c r="P57">
        <v>1.3356767910727201E-2</v>
      </c>
      <c r="Q57">
        <v>4.5485541895711901E-3</v>
      </c>
      <c r="R57">
        <v>5.6884697802359104E-3</v>
      </c>
      <c r="S57">
        <v>1.9371687240564101E-3</v>
      </c>
      <c r="T57">
        <v>1.43749277392343E-3</v>
      </c>
      <c r="U57" s="32">
        <v>7.0048535749955105E-4</v>
      </c>
      <c r="V57">
        <v>2.3407914673795401E-3</v>
      </c>
    </row>
    <row r="58" spans="1:22">
      <c r="A58" t="s">
        <v>612</v>
      </c>
      <c r="B58">
        <v>33.429530470181398</v>
      </c>
      <c r="C58">
        <v>-116.41429431006399</v>
      </c>
      <c r="D58">
        <v>2.5</v>
      </c>
      <c r="E58">
        <v>1.3356767910727201E-2</v>
      </c>
      <c r="F58">
        <v>5.3427071642909102E-3</v>
      </c>
      <c r="G58">
        <v>5.9181678758090496E-3</v>
      </c>
      <c r="H58">
        <v>2.36726715032362E-3</v>
      </c>
      <c r="I58">
        <v>1.5727896892711701E-3</v>
      </c>
      <c r="J58" s="32">
        <v>7.3039294874285301E-4</v>
      </c>
      <c r="K58">
        <v>2.4498954089747101E-3</v>
      </c>
      <c r="L58" t="s">
        <v>612</v>
      </c>
      <c r="M58">
        <v>33.429530470181398</v>
      </c>
      <c r="N58">
        <v>-116.41429431006399</v>
      </c>
      <c r="O58">
        <v>2.5</v>
      </c>
      <c r="P58">
        <v>1.3356767910727201E-2</v>
      </c>
      <c r="Q58">
        <v>5.3427071642909102E-3</v>
      </c>
      <c r="R58">
        <v>5.6884697802359E-3</v>
      </c>
      <c r="S58">
        <v>2.2753879120943599E-3</v>
      </c>
      <c r="T58">
        <v>1.51155221496149E-3</v>
      </c>
      <c r="U58" s="32">
        <v>7.10251508644691E-4</v>
      </c>
      <c r="V58">
        <v>2.4401841659154101E-3</v>
      </c>
    </row>
    <row r="59" spans="1:22">
      <c r="A59" t="s">
        <v>613</v>
      </c>
      <c r="B59">
        <v>33.3141212082067</v>
      </c>
      <c r="C59">
        <v>-116.208128007011</v>
      </c>
      <c r="D59">
        <v>1.3</v>
      </c>
      <c r="E59">
        <v>1.3356767910727201E-2</v>
      </c>
      <c r="F59">
        <v>1.02744368544056E-2</v>
      </c>
      <c r="G59">
        <v>4.7944101271728901E-3</v>
      </c>
      <c r="H59">
        <v>3.6880077901329899E-3</v>
      </c>
      <c r="I59">
        <v>1.0218589000072101E-3</v>
      </c>
      <c r="J59" s="32">
        <v>3.0388019281880202E-4</v>
      </c>
      <c r="K59">
        <v>2.02034933058954E-3</v>
      </c>
      <c r="L59" t="s">
        <v>613</v>
      </c>
      <c r="M59">
        <v>33.3141212082067</v>
      </c>
      <c r="N59">
        <v>-116.208128007011</v>
      </c>
      <c r="O59">
        <v>1.3</v>
      </c>
      <c r="P59">
        <v>1.3356767910727201E-2</v>
      </c>
      <c r="Q59">
        <v>1.02744368544056E-2</v>
      </c>
      <c r="R59">
        <v>4.5639398707995101E-3</v>
      </c>
      <c r="S59">
        <v>3.51072297753808E-3</v>
      </c>
      <c r="T59" s="32">
        <v>9.7957932381020994E-4</v>
      </c>
      <c r="U59" s="32">
        <v>2.9308742455074101E-4</v>
      </c>
      <c r="V59">
        <v>1.93511301590866E-3</v>
      </c>
    </row>
    <row r="60" spans="1:22">
      <c r="A60" t="s">
        <v>543</v>
      </c>
      <c r="B60">
        <v>33.965991000000002</v>
      </c>
      <c r="C60">
        <v>-118.262920999999</v>
      </c>
      <c r="D60">
        <v>2.8</v>
      </c>
      <c r="G60" s="32">
        <v>9.0646871170805795E-4</v>
      </c>
      <c r="H60" s="32">
        <v>3.2373882561002101E-4</v>
      </c>
      <c r="I60" s="32">
        <v>3.3055298730961402E-4</v>
      </c>
      <c r="J60" s="32">
        <v>2.64819727963947E-4</v>
      </c>
      <c r="K60" s="32">
        <v>3.8231693169353499E-4</v>
      </c>
      <c r="L60" t="s">
        <v>543</v>
      </c>
      <c r="M60">
        <v>33.965991000000002</v>
      </c>
      <c r="N60">
        <v>-118.262920999999</v>
      </c>
      <c r="O60">
        <v>2.8</v>
      </c>
      <c r="R60" s="32">
        <v>9.3420798276799399E-4</v>
      </c>
      <c r="S60" s="32">
        <v>3.3364570813142598E-4</v>
      </c>
      <c r="T60" s="32">
        <v>3.25106128550763E-4</v>
      </c>
      <c r="U60" s="32">
        <v>2.6523976300566799E-4</v>
      </c>
      <c r="V60" s="32">
        <v>3.7364706161949901E-4</v>
      </c>
    </row>
    <row r="61" spans="1:22">
      <c r="A61" t="s">
        <v>559</v>
      </c>
      <c r="B61">
        <v>33.905282</v>
      </c>
      <c r="C61">
        <v>-118.11035099999999</v>
      </c>
      <c r="D61">
        <v>2.7666666666666599</v>
      </c>
      <c r="E61" s="32">
        <v>6.6783838416314403E-4</v>
      </c>
      <c r="F61" s="32">
        <v>2.41387367769811E-4</v>
      </c>
      <c r="G61">
        <v>1.0003793886731701E-3</v>
      </c>
      <c r="H61" s="32">
        <v>3.6158291156861898E-4</v>
      </c>
      <c r="I61" s="32">
        <v>2.7287604992627402E-4</v>
      </c>
      <c r="J61" s="32">
        <v>1.9806139907299801E-4</v>
      </c>
      <c r="K61" s="32">
        <v>3.1611341776987802E-4</v>
      </c>
      <c r="L61" t="s">
        <v>576</v>
      </c>
      <c r="M61">
        <v>33.905282</v>
      </c>
      <c r="N61">
        <v>-118.11035099999999</v>
      </c>
      <c r="O61">
        <v>2.7666666666666599</v>
      </c>
      <c r="P61" s="32">
        <v>6.6783838416314403E-4</v>
      </c>
      <c r="Q61" s="32">
        <v>2.41387367769811E-4</v>
      </c>
      <c r="R61" s="32">
        <v>7.6477001238287902E-4</v>
      </c>
      <c r="S61" s="32">
        <v>2.7642289604200401E-4</v>
      </c>
      <c r="T61" s="32">
        <v>2.16275427064515E-4</v>
      </c>
      <c r="U61" s="32">
        <v>1.05856595099099E-4</v>
      </c>
      <c r="V61" s="32">
        <v>3.1745442783621302E-4</v>
      </c>
    </row>
    <row r="62" spans="1:22">
      <c r="A62" t="s">
        <v>559</v>
      </c>
      <c r="B62">
        <v>33.905068999999997</v>
      </c>
      <c r="C62">
        <v>-118.111422</v>
      </c>
      <c r="D62">
        <v>2.93333333333333</v>
      </c>
      <c r="E62" s="32">
        <v>6.6783838416314403E-4</v>
      </c>
      <c r="F62" s="32">
        <v>2.2767217641925301E-4</v>
      </c>
      <c r="G62">
        <v>1.0003793886731701E-3</v>
      </c>
      <c r="H62" s="32">
        <v>3.4103842795676502E-4</v>
      </c>
      <c r="I62" s="32">
        <v>2.7287604992627402E-4</v>
      </c>
      <c r="J62" s="32">
        <v>1.9806139907299801E-4</v>
      </c>
      <c r="K62" s="32">
        <v>3.1611341776987802E-4</v>
      </c>
      <c r="L62" t="s">
        <v>576</v>
      </c>
      <c r="M62">
        <v>33.905068999999997</v>
      </c>
      <c r="N62">
        <v>-118.111422</v>
      </c>
      <c r="O62">
        <v>2.93333333333333</v>
      </c>
      <c r="P62" s="32">
        <v>6.6783838416314403E-4</v>
      </c>
      <c r="Q62" s="32">
        <v>2.2767217641925301E-4</v>
      </c>
      <c r="R62" s="32">
        <v>7.6477001238287902E-4</v>
      </c>
      <c r="S62" s="32">
        <v>2.6071704967598098E-4</v>
      </c>
      <c r="T62" s="32">
        <v>2.16275427064515E-4</v>
      </c>
      <c r="U62" s="32">
        <v>1.05856595099099E-4</v>
      </c>
      <c r="V62" s="32">
        <v>3.1745442783621302E-4</v>
      </c>
    </row>
    <row r="63" spans="1:22">
      <c r="A63" t="s">
        <v>614</v>
      </c>
      <c r="B63">
        <v>35.269205999999997</v>
      </c>
      <c r="C63">
        <v>-119.825108</v>
      </c>
      <c r="D63">
        <v>5.42</v>
      </c>
      <c r="E63">
        <v>3.2437864926051899E-2</v>
      </c>
      <c r="F63">
        <v>5.9848459273158603E-3</v>
      </c>
      <c r="G63">
        <v>2.8270514966615E-2</v>
      </c>
      <c r="H63">
        <v>5.2159621709621604E-3</v>
      </c>
      <c r="I63">
        <v>4.6794798052482798E-3</v>
      </c>
      <c r="J63">
        <v>2.36167947398428E-3</v>
      </c>
      <c r="K63">
        <v>7.0846171957258501E-3</v>
      </c>
      <c r="L63" t="s">
        <v>614</v>
      </c>
      <c r="M63">
        <v>35.269205999999997</v>
      </c>
      <c r="N63">
        <v>-119.825108</v>
      </c>
      <c r="O63">
        <v>5.42</v>
      </c>
      <c r="P63">
        <v>3.2437864926051899E-2</v>
      </c>
      <c r="Q63">
        <v>5.9848459273158603E-3</v>
      </c>
      <c r="R63">
        <v>2.8171847535997701E-2</v>
      </c>
      <c r="S63">
        <v>5.1977578479700604E-3</v>
      </c>
      <c r="T63">
        <v>4.6588315449680598E-3</v>
      </c>
      <c r="U63">
        <v>2.30273101406317E-3</v>
      </c>
      <c r="V63">
        <v>7.1289457125484701E-3</v>
      </c>
    </row>
    <row r="64" spans="1:22">
      <c r="A64" t="s">
        <v>571</v>
      </c>
      <c r="B64">
        <v>34.370541000000003</v>
      </c>
      <c r="C64">
        <v>-117.668229</v>
      </c>
      <c r="D64">
        <v>3.15</v>
      </c>
      <c r="E64">
        <v>2.7667590672220799E-2</v>
      </c>
      <c r="F64">
        <v>8.7833621181653398E-3</v>
      </c>
      <c r="G64">
        <v>2.4085574830839802E-2</v>
      </c>
      <c r="H64">
        <v>7.6462142320126696E-3</v>
      </c>
      <c r="I64">
        <v>5.9658322065373002E-3</v>
      </c>
      <c r="J64">
        <v>3.6002025274316802E-3</v>
      </c>
      <c r="K64">
        <v>8.1609183910215394E-3</v>
      </c>
      <c r="L64" t="s">
        <v>571</v>
      </c>
      <c r="M64">
        <v>34.370541000000003</v>
      </c>
      <c r="N64">
        <v>-117.668229</v>
      </c>
      <c r="O64">
        <v>3.15</v>
      </c>
      <c r="P64">
        <v>2.7667590672220799E-2</v>
      </c>
      <c r="Q64">
        <v>8.7833621181653398E-3</v>
      </c>
      <c r="R64">
        <v>2.3972477251745401E-2</v>
      </c>
      <c r="S64">
        <v>7.6103102386493498E-3</v>
      </c>
      <c r="T64">
        <v>5.9398503575655197E-3</v>
      </c>
      <c r="U64">
        <v>3.6501827475804E-3</v>
      </c>
      <c r="V64">
        <v>8.0691301712085307E-3</v>
      </c>
    </row>
    <row r="65" spans="1:22">
      <c r="A65" t="s">
        <v>567</v>
      </c>
      <c r="B65">
        <v>34.455840000000002</v>
      </c>
      <c r="C65">
        <v>-117.88765100000001</v>
      </c>
      <c r="D65">
        <v>6</v>
      </c>
      <c r="E65">
        <v>2.7667590672220799E-2</v>
      </c>
      <c r="F65">
        <v>4.6112651120367998E-3</v>
      </c>
      <c r="G65">
        <v>2.40851077346751E-2</v>
      </c>
      <c r="H65">
        <v>4.0141846224458497E-3</v>
      </c>
      <c r="I65">
        <v>4.7343785904413798E-3</v>
      </c>
      <c r="J65">
        <v>3.0796438428751902E-3</v>
      </c>
      <c r="K65">
        <v>6.67510633140702E-3</v>
      </c>
      <c r="L65" t="s">
        <v>567</v>
      </c>
      <c r="M65">
        <v>34.455840000000002</v>
      </c>
      <c r="N65">
        <v>-117.88765100000001</v>
      </c>
      <c r="O65">
        <v>6</v>
      </c>
      <c r="P65">
        <v>2.7667590672220799E-2</v>
      </c>
      <c r="Q65">
        <v>4.6112651120367998E-3</v>
      </c>
      <c r="R65">
        <v>2.3972009951232501E-2</v>
      </c>
      <c r="S65">
        <v>3.9953349918720703E-3</v>
      </c>
      <c r="T65">
        <v>4.7430252744518698E-3</v>
      </c>
      <c r="U65">
        <v>3.0194853759997202E-3</v>
      </c>
      <c r="V65">
        <v>6.6996444078620604E-3</v>
      </c>
    </row>
  </sheetData>
  <mergeCells count="12">
    <mergeCell ref="A1:H1"/>
    <mergeCell ref="I1:P1"/>
    <mergeCell ref="A41:K41"/>
    <mergeCell ref="L41:V41"/>
    <mergeCell ref="B2:C2"/>
    <mergeCell ref="D2:D3"/>
    <mergeCell ref="E2:E3"/>
    <mergeCell ref="F2:H2"/>
    <mergeCell ref="J2:K2"/>
    <mergeCell ref="L2:L3"/>
    <mergeCell ref="M2:M3"/>
    <mergeCell ref="N2:P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SummaryData</vt:lpstr>
      <vt:lpstr>GeometryData</vt:lpstr>
      <vt:lpstr>OrigMoRates</vt:lpstr>
      <vt:lpstr>EventRates</vt:lpstr>
      <vt:lpstr>OrigSlipRatesEtc</vt:lpstr>
      <vt:lpstr>AveSolSlipRates</vt:lpstr>
      <vt:lpstr>PaleoEventRateFits</vt:lpstr>
      <vt:lpstr>ProxyEventRateFits</vt:lpstr>
      <vt:lpstr>ReviewComments</vt:lpstr>
      <vt:lpstr> Changes from U3.2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Field</dc:creator>
  <cp:lastModifiedBy>Edward Field</cp:lastModifiedBy>
  <dcterms:created xsi:type="dcterms:W3CDTF">2013-05-16T20:30:02Z</dcterms:created>
  <dcterms:modified xsi:type="dcterms:W3CDTF">2013-06-11T14:04:01Z</dcterms:modified>
</cp:coreProperties>
</file>