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8_Linear Optimization\"/>
    </mc:Choice>
  </mc:AlternateContent>
  <bookViews>
    <workbookView xWindow="3720" yWindow="0" windowWidth="19620" windowHeight="13875" tabRatio="500" activeTab="1"/>
  </bookViews>
  <sheets>
    <sheet name="Sheet1" sheetId="1" r:id="rId1"/>
    <sheet name="Question" sheetId="2" r:id="rId2"/>
  </sheets>
  <definedNames>
    <definedName name="solver_adj" localSheetId="1" hidden="1">Question!$J$21:$J$28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Question!$J$21</definedName>
    <definedName name="solver_lhs2" localSheetId="1" hidden="1">Question!$J$22:$J$28</definedName>
    <definedName name="solver_lhs3" localSheetId="1" hidden="1">Question!$J$36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Question!$I$32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1</definedName>
    <definedName name="solver_rel3" localSheetId="1" hidden="1">3</definedName>
    <definedName name="solver_rhs1" localSheetId="1" hidden="1">100</definedName>
    <definedName name="solver_rhs2" localSheetId="1" hidden="1">Question!$L$38</definedName>
    <definedName name="solver_rhs3" localSheetId="1" hidden="1">Question!$L$36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9" i="2" l="1"/>
  <c r="N34" i="2"/>
  <c r="N33" i="2"/>
  <c r="N13" i="2"/>
  <c r="N12" i="2"/>
  <c r="N11" i="2"/>
  <c r="N10" i="2"/>
  <c r="N9" i="2"/>
  <c r="N8" i="2"/>
  <c r="N7" i="2"/>
  <c r="N6" i="2"/>
  <c r="N35" i="2"/>
  <c r="K28" i="2"/>
  <c r="K27" i="2"/>
  <c r="K26" i="2"/>
  <c r="K25" i="2"/>
  <c r="K24" i="2"/>
  <c r="K23" i="2"/>
  <c r="K22" i="2"/>
  <c r="K21" i="2"/>
  <c r="J36" i="2"/>
  <c r="I32" i="2"/>
</calcChain>
</file>

<file path=xl/sharedStrings.xml><?xml version="1.0" encoding="utf-8"?>
<sst xmlns="http://schemas.openxmlformats.org/spreadsheetml/2006/main" count="159" uniqueCount="121">
  <si>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</si>
  <si>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</si>
  <si>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</si>
  <si>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</si>
  <si>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</si>
  <si>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</si>
  <si>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</si>
  <si>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</si>
  <si>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</si>
  <si>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</si>
  <si>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</si>
  <si>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</si>
  <si>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</si>
  <si>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</si>
  <si>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</si>
  <si>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</si>
  <si>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Billions of shares of stock, or fractions of ownership in a business, are traded on the stock market every day.</t>
  </si>
  <si>
    <t>Over half of all adults in the United States own stocks and 1.2 billion people worldwide invest in the stock market.</t>
  </si>
  <si>
    <t>Many people invest in stocks to increase their wealth and to increase their earnings beyond their salary.</t>
  </si>
  <si>
    <t>If the business that you own stock in does well, then your stock value will increase and you will make money.</t>
  </si>
  <si>
    <t>An individual who owns stock can sell their shares, or a fraction of their shares, to get cash that can</t>
  </si>
  <si>
    <t>be used for a down payment on a home, to buy a new car, or for any other purchase.</t>
  </si>
  <si>
    <t>However, when you sell stock, you have to pay both a transaction fee and  tax on the money you gain.</t>
  </si>
  <si>
    <t>If you own many different stocks, you have to decide what stocks and how much to sell to make sure</t>
  </si>
  <si>
    <t>you have enough cash for your purchase.</t>
  </si>
  <si>
    <t>In this problem, we'll use linear optimization to decide which shares of stock and how many you</t>
  </si>
  <si>
    <t>Problem 1.1 - Formulating the Problem</t>
  </si>
  <si>
    <t>The spreadsheet Investment.ods for LibreOffice or OpenOffice, and Investment.xlsx for Microsoft</t>
  </si>
  <si>
    <t>Excel, lists the stocks that you purchased, the price you purchased them for last year, the current</t>
  </si>
  <si>
    <t>price, and the price estimate for next year.</t>
  </si>
  <si>
    <t>If you sell any shares, you have to pay a transaction cost of 1% of the amount transacted.</t>
  </si>
  <si>
    <t>In addition, you must pay a capital-gains tax at the rate of 30% on any capital gains at the time of the sale.</t>
  </si>
  <si>
    <t>For example, suppose that you sell 100 shares of a stock today at $50 per share, which you originally</t>
  </si>
  <si>
    <t>0.30×($5,000−$3,000)=$600,</t>
  </si>
  <si>
    <t>Therefore, by selling 100 shares of this stock, you would have a net cashflow of</t>
  </si>
  <si>
    <t>$5,000−$600−$50=$4,350.</t>
  </si>
  <si>
    <t>Note that none of the stocks decreased in value since the time of purchase, so we don't have to deal with capital losses.</t>
  </si>
  <si>
    <t>You need to decide how many shares of which stocks to sell in order to generate $10,000, after taxes</t>
  </si>
  <si>
    <t>and transaction costs, while maximizing the estimated value of your stock portfolio next year.</t>
  </si>
  <si>
    <t>Let's formulate this as a linear optimization problem.</t>
  </si>
  <si>
    <t>How many decision variables should your model have?</t>
  </si>
  <si>
    <t>Suppose that, last year, you purchased 150 shares of eight different stocks (for a total of 1200 shares).</t>
  </si>
  <si>
    <t>Problem 1.2 - Formulating the Problem</t>
  </si>
  <si>
    <t>We'll assume for this problem that you can't sell more shares of stock than you own, and you can't buy additional shares.</t>
  </si>
  <si>
    <t>What is the maximum value your decision variables can be?</t>
  </si>
  <si>
    <t>What is the minimum value your decision variables can be?</t>
  </si>
  <si>
    <t>Problem 1.3 - Formulating the Problem</t>
  </si>
  <si>
    <t>Your objective is to maximize the estimated value of your stock portfolio next year.</t>
  </si>
  <si>
    <t>To do this, you should sum the estimated value of each stock next year.</t>
  </si>
  <si>
    <t>Suppose you sell x shares of your stock in Microsoft. What is the estimated value of your Microsoft stock next year?</t>
  </si>
  <si>
    <t xml:space="preserve">$2.05×(150−x)  </t>
  </si>
  <si>
    <t>$2.05×x</t>
  </si>
  <si>
    <t>Problem 1.4 - Formulating the Problem</t>
  </si>
  <si>
    <t>You need to make sure you get $10,000 in cash from selling your stocks, after taxes and transaction costs.</t>
  </si>
  <si>
    <t>How much would you get in cash, after taxes and transaction costs, if you sell 50 shares of your Intel stock?</t>
  </si>
  <si>
    <t>In LibreOffice (or in the spreadsheet software you are using), formulate and solve this optimization problem.</t>
  </si>
  <si>
    <t>Make sure to include a constraint for the amount of cash you generate, and upper and lower bounds</t>
  </si>
  <si>
    <t>for the values of your decision variables.</t>
  </si>
  <si>
    <t>Problem 2.1 - Analyzing the Solution</t>
  </si>
  <si>
    <t>In the optimal solution, which stocks do you sell at least one share of? Select all that apply.</t>
  </si>
  <si>
    <t>Problem 2.2 - Analyzing the Solution</t>
  </si>
  <si>
    <t>What is the objective value of the optimal solution (the estimated value of your portfolio of stocks next year)?</t>
  </si>
  <si>
    <t>Problem 2.3 - Analyzing the Solution</t>
  </si>
  <si>
    <t>How many shares of stock in total should you sell to make sure you have enough cash, according to the optimal solution?</t>
  </si>
  <si>
    <t>(Assume that you can sell fractional shares.)</t>
  </si>
  <si>
    <t>Problem 3.1 - Adjusting the Formulation</t>
  </si>
  <si>
    <t>As an invester, you like having a portfolio of eight different stocks because it diversifies your investment.</t>
  </si>
  <si>
    <t>If one or two stocks do poorly this year, you won't worry as much because you have many other stocks.</t>
  </si>
  <si>
    <t>In the optimal solution for this problem, you sold all of your shares of some stocks, but you would</t>
  </si>
  <si>
    <t>like to keep at least half of the shares of each of your stocks.</t>
  </si>
  <si>
    <t>Adjust the formulation so that you sell no more than 75 shares of each stock, and solve it again.</t>
  </si>
  <si>
    <t>In the optimal solution, you sell at least one share of which of your stocks? Select all that apply.</t>
  </si>
  <si>
    <t>Problem 3.2 - Adjusting the Formulation</t>
  </si>
  <si>
    <t>What is the objective value of the optimal solution now?</t>
  </si>
  <si>
    <t>Problem 3.3 - Adjusting the Formulation</t>
  </si>
  <si>
    <t>Even though your investment is worth a bit less next year by diversifying, you expect this diversification to help you long term.</t>
  </si>
  <si>
    <t>However, you notice that you expect the Yahoo! stock to decrease in value next year.</t>
  </si>
  <si>
    <t>So, while you would like to sell no more than 75 shares of your other stocks, you would like to sell exactly 100 shares of your Yahoo! stock.</t>
  </si>
  <si>
    <t>Adjust your formulation in LibreOffice again, and re-solve to get the new optimal solution.</t>
  </si>
  <si>
    <t>You now sell at least one share of how many different stocks?</t>
  </si>
  <si>
    <t>Problem 3.4 - Adjusting the Formulation</t>
  </si>
  <si>
    <t>What is your estimated portfolio value next year?</t>
  </si>
  <si>
    <t>This problem showed how we can easily use linear optimization to solve a simple portfolio optimization problem.</t>
  </si>
  <si>
    <t>However, there are many ways that we can extend this problem to make it more realistic.</t>
  </si>
  <si>
    <t>We could use regression to predict the future stock prices, and incorporate regression models into the optimization problem.</t>
  </si>
  <si>
    <t>You'll see how to do this next week.</t>
  </si>
  <si>
    <t xml:space="preserve">Portfolio optimization is a very advanced and sophisticated field of optimization.  </t>
  </si>
  <si>
    <t>In reality, it is often a multi-stage nonlinear optimization problem.</t>
  </si>
  <si>
    <t xml:space="preserve">For more information, see http://en.wikipedia.org/wiki/Portfolio_optimization.  </t>
  </si>
  <si>
    <t>Please remember not to ask for or post complete answers to homework questions in this discussion forum.</t>
  </si>
  <si>
    <t>$34.55×(150−x)</t>
  </si>
  <si>
    <t xml:space="preserve">$34.55×x  </t>
  </si>
  <si>
    <t>purchased for $30 per share. You would receive $5,000. However, you would have to pay capital-gains taxes of:</t>
  </si>
  <si>
    <t xml:space="preserve">and you would have to pay: </t>
  </si>
  <si>
    <t>0.01×$5,000=$50 in transaction costs.</t>
  </si>
  <si>
    <t>You would like to sell enough shares of stock today to generate $10,000 to use as part of a down payment on a new home.</t>
  </si>
  <si>
    <t>need to sell in order to have enough cash to make your purchase, and to maintain a strong portfolio of stocks.</t>
  </si>
  <si>
    <t>Variables</t>
  </si>
  <si>
    <t>Number of Shares Sold</t>
  </si>
  <si>
    <t>Number of Shares Remain</t>
  </si>
  <si>
    <t>Objective: Max Estimaed Value of Portfolio Next Year</t>
  </si>
  <si>
    <t>Constraint</t>
  </si>
  <si>
    <t>After tax return</t>
  </si>
  <si>
    <t>Parameter</t>
  </si>
  <si>
    <t>Capital Gain Tax</t>
  </si>
  <si>
    <t>Transaction Cost</t>
  </si>
  <si>
    <t>&gt;=</t>
  </si>
  <si>
    <t>Stock sold</t>
  </si>
  <si>
    <t>&lt;=</t>
  </si>
  <si>
    <t>Stock Return (Sold Now)</t>
  </si>
  <si>
    <t xml:space="preserve">Yahoo! </t>
  </si>
  <si>
    <t xml:space="preserve">General Electric </t>
  </si>
  <si>
    <t xml:space="preserve">Microsoft </t>
  </si>
  <si>
    <t xml:space="preserve">Bank of America </t>
  </si>
  <si>
    <t xml:space="preserve">JPMorgan Chase </t>
  </si>
  <si>
    <t xml:space="preserve">Cisco Systems, Inc </t>
  </si>
  <si>
    <t xml:space="preserve">Intel </t>
  </si>
  <si>
    <t>Money earn</t>
  </si>
  <si>
    <t>Transaction cost</t>
  </si>
  <si>
    <t>Stock sold all</t>
  </si>
  <si>
    <t>Stock sold hald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</si>
</sst>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/>
    <xf numFmtId="3" fontId="0" fillId="2" borderId="0" xfId="0" applyNumberFormat="1" applyFill="1"/>
    <xf numFmtId="9" fontId="0" fillId="0" borderId="0" xfId="0" applyNumberFormat="1"/>
    <xf numFmtId="0" fontId="2" fillId="3" borderId="0" xfId="0" applyFont="1" applyFill="1" applyAlignment="1">
      <alignment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8" xfId="0" applyNumberFormat="1" applyFont="1" applyBorder="1" applyAlignment="1">
      <alignment horizontal="right" vertical="center"/>
    </xf>
    <xf numFmtId="4" fontId="0" fillId="0" borderId="0" xfId="0" applyNumberFormat="1"/>
    <xf numFmtId="4" fontId="3" fillId="2" borderId="0" xfId="0" applyNumberFormat="1" applyFont="1" applyFill="1" applyAlignment="1">
      <alignment horizontal="center" vertical="center"/>
    </xf>
    <xf numFmtId="4" fontId="3" fillId="2" borderId="7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3" fillId="0" borderId="7" xfId="0" applyNumberFormat="1" applyFont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2" fontId="2" fillId="2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E5" sqref="E5"/>
    </sheetView>
  </sheetViews>
  <sheetFormatPr defaultColWidth="26.375" defaultRowHeight="15.75" x14ac:dyDescent="0.25"/>
  <cols>
    <col min="1" max="1" width="10.5" style="3" customWidth="1"/>
    <col min="2" max="2" width="17" style="3" customWidth="1"/>
    <col min="3" max="3" width="20.625" style="3" customWidth="1"/>
    <col min="4" max="4" width="23.875" style="3" customWidth="1"/>
    <col min="5" max="5" width="13.125" style="3" customWidth="1"/>
    <col min="6" max="6" width="21.875" style="3" customWidth="1"/>
    <col min="7" max="16384" width="26.37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2"/>
      <c r="B2" s="2"/>
      <c r="C2" s="2"/>
      <c r="D2" s="2"/>
      <c r="E2" s="2"/>
      <c r="F2" s="2"/>
    </row>
    <row r="3" spans="1:6" x14ac:dyDescent="0.25">
      <c r="A3" s="1" t="s">
        <v>1</v>
      </c>
      <c r="B3" s="2"/>
      <c r="C3" s="2"/>
      <c r="D3" s="2"/>
      <c r="E3" s="2"/>
      <c r="F3" s="2"/>
    </row>
    <row r="4" spans="1:6" ht="16.5" thickBot="1" x14ac:dyDescent="0.3">
      <c r="A4" s="2"/>
      <c r="B4" s="2"/>
      <c r="C4" s="2"/>
      <c r="D4" s="2"/>
      <c r="E4" s="2"/>
      <c r="F4" s="2"/>
    </row>
    <row r="5" spans="1:6" ht="16.5" thickBot="1" x14ac:dyDescent="0.3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</row>
    <row r="6" spans="1:6" x14ac:dyDescent="0.25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</row>
    <row r="7" spans="1:6" x14ac:dyDescent="0.25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</row>
    <row r="8" spans="1:6" x14ac:dyDescent="0.25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</row>
    <row r="9" spans="1:6" x14ac:dyDescent="0.25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</row>
    <row r="10" spans="1:6" x14ac:dyDescent="0.25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</row>
    <row r="11" spans="1:6" x14ac:dyDescent="0.25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</row>
    <row r="12" spans="1:6" x14ac:dyDescent="0.25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</row>
    <row r="13" spans="1:6" ht="16.5" thickBot="1" x14ac:dyDescent="0.3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9"/>
  <sheetViews>
    <sheetView tabSelected="1" zoomScale="85" zoomScaleNormal="85" workbookViewId="0"/>
  </sheetViews>
  <sheetFormatPr defaultColWidth="26.375" defaultRowHeight="15.75" x14ac:dyDescent="0.25"/>
  <cols>
    <col min="1" max="1" width="10.5" customWidth="1"/>
    <col min="2" max="2" width="17" customWidth="1"/>
    <col min="3" max="3" width="20.625" customWidth="1"/>
    <col min="4" max="4" width="23.875" customWidth="1"/>
    <col min="5" max="5" width="13.125" customWidth="1"/>
    <col min="6" max="6" width="21.875" customWidth="1"/>
    <col min="7" max="7" width="6" customWidth="1"/>
    <col min="8" max="8" width="10.5" customWidth="1"/>
    <col min="9" max="9" width="17" customWidth="1"/>
    <col min="10" max="10" width="20.625" customWidth="1"/>
    <col min="11" max="11" width="23.875" customWidth="1"/>
    <col min="12" max="12" width="13.125" customWidth="1"/>
    <col min="13" max="13" width="21.875" customWidth="1"/>
  </cols>
  <sheetData>
    <row r="1" spans="1:14" s="3" customFormat="1" x14ac:dyDescent="0.25">
      <c r="A1" s="1"/>
      <c r="B1" s="2"/>
      <c r="C1" s="2"/>
      <c r="D1" s="2"/>
      <c r="E1" s="2"/>
      <c r="F1" s="2"/>
    </row>
    <row r="2" spans="1:14" s="3" customFormat="1" x14ac:dyDescent="0.25">
      <c r="A2" s="2"/>
      <c r="B2" s="18" t="s">
        <v>0</v>
      </c>
      <c r="C2"/>
      <c r="D2"/>
      <c r="E2"/>
      <c r="F2"/>
      <c r="G2"/>
    </row>
    <row r="3" spans="1:14" s="3" customFormat="1" x14ac:dyDescent="0.25">
      <c r="B3" s="17"/>
      <c r="C3"/>
      <c r="D3"/>
      <c r="E3"/>
      <c r="F3"/>
      <c r="G3"/>
      <c r="H3" s="1" t="s">
        <v>1</v>
      </c>
      <c r="I3" s="2"/>
      <c r="J3" s="2"/>
      <c r="K3" s="2"/>
      <c r="L3" s="2"/>
      <c r="M3" s="2"/>
    </row>
    <row r="4" spans="1:14" s="3" customFormat="1" ht="16.5" thickBot="1" x14ac:dyDescent="0.3">
      <c r="A4"/>
      <c r="B4" s="17" t="s">
        <v>16</v>
      </c>
      <c r="C4"/>
      <c r="D4"/>
      <c r="E4"/>
      <c r="F4"/>
      <c r="G4"/>
      <c r="H4" s="2"/>
      <c r="I4" s="2"/>
      <c r="J4" s="2"/>
      <c r="K4" s="2"/>
      <c r="L4" s="2"/>
      <c r="M4" s="2"/>
    </row>
    <row r="5" spans="1:14" s="3" customFormat="1" ht="16.5" thickBot="1" x14ac:dyDescent="0.3">
      <c r="A5"/>
      <c r="B5" s="17" t="s">
        <v>17</v>
      </c>
      <c r="C5"/>
      <c r="D5"/>
      <c r="E5"/>
      <c r="F5"/>
      <c r="G5"/>
      <c r="H5" s="4" t="s">
        <v>2</v>
      </c>
      <c r="I5" s="5" t="s">
        <v>3</v>
      </c>
      <c r="J5" s="6" t="s">
        <v>4</v>
      </c>
      <c r="K5" s="5" t="s">
        <v>5</v>
      </c>
      <c r="L5" s="5" t="s">
        <v>6</v>
      </c>
      <c r="M5" s="7" t="s">
        <v>7</v>
      </c>
      <c r="N5" s="7" t="s">
        <v>109</v>
      </c>
    </row>
    <row r="6" spans="1:14" s="3" customFormat="1" x14ac:dyDescent="0.25">
      <c r="A6"/>
      <c r="B6" s="17" t="s">
        <v>18</v>
      </c>
      <c r="C6"/>
      <c r="D6"/>
      <c r="E6"/>
      <c r="F6"/>
      <c r="G6"/>
      <c r="H6" s="8">
        <v>1</v>
      </c>
      <c r="I6" s="2" t="s">
        <v>8</v>
      </c>
      <c r="J6" s="9">
        <v>150</v>
      </c>
      <c r="K6" s="23">
        <v>15.68</v>
      </c>
      <c r="L6" s="23">
        <v>31.8</v>
      </c>
      <c r="M6" s="30">
        <v>29.5</v>
      </c>
      <c r="N6" s="30">
        <f>L6-K6</f>
        <v>16.12</v>
      </c>
    </row>
    <row r="7" spans="1:14" s="3" customFormat="1" x14ac:dyDescent="0.25">
      <c r="A7"/>
      <c r="B7" s="17" t="s">
        <v>19</v>
      </c>
      <c r="C7"/>
      <c r="D7"/>
      <c r="E7"/>
      <c r="F7"/>
      <c r="G7"/>
      <c r="H7" s="8">
        <v>2</v>
      </c>
      <c r="I7" s="2" t="s">
        <v>9</v>
      </c>
      <c r="J7" s="9">
        <v>150</v>
      </c>
      <c r="K7" s="23">
        <v>22.1</v>
      </c>
      <c r="L7" s="23">
        <v>24.28</v>
      </c>
      <c r="M7" s="30">
        <v>26.31</v>
      </c>
      <c r="N7" s="11">
        <f t="shared" ref="N7:N13" si="0">L7-K7</f>
        <v>2.1799999999999997</v>
      </c>
    </row>
    <row r="8" spans="1:14" s="3" customFormat="1" x14ac:dyDescent="0.25">
      <c r="A8"/>
      <c r="B8" s="17"/>
      <c r="C8"/>
      <c r="D8"/>
      <c r="E8"/>
      <c r="F8"/>
      <c r="G8"/>
      <c r="H8" s="8">
        <v>3</v>
      </c>
      <c r="I8" s="2" t="s">
        <v>10</v>
      </c>
      <c r="J8" s="9">
        <v>150</v>
      </c>
      <c r="K8" s="23">
        <v>30.39</v>
      </c>
      <c r="L8" s="23">
        <v>32.5</v>
      </c>
      <c r="M8" s="30">
        <v>34.549999999999997</v>
      </c>
      <c r="N8" s="11">
        <f t="shared" si="0"/>
        <v>2.1099999999999994</v>
      </c>
    </row>
    <row r="9" spans="1:14" s="3" customFormat="1" x14ac:dyDescent="0.25">
      <c r="A9"/>
      <c r="B9" s="17" t="s">
        <v>20</v>
      </c>
      <c r="C9"/>
      <c r="D9"/>
      <c r="E9"/>
      <c r="F9"/>
      <c r="G9"/>
      <c r="H9" s="8">
        <v>4</v>
      </c>
      <c r="I9" s="2" t="s">
        <v>11</v>
      </c>
      <c r="J9" s="9">
        <v>150</v>
      </c>
      <c r="K9" s="23">
        <v>8.93</v>
      </c>
      <c r="L9" s="23">
        <v>14.16</v>
      </c>
      <c r="M9" s="30">
        <v>15.23</v>
      </c>
      <c r="N9" s="11">
        <f t="shared" si="0"/>
        <v>5.23</v>
      </c>
    </row>
    <row r="10" spans="1:14" s="3" customFormat="1" x14ac:dyDescent="0.25">
      <c r="A10"/>
      <c r="B10" s="17" t="s">
        <v>21</v>
      </c>
      <c r="C10"/>
      <c r="D10"/>
      <c r="E10"/>
      <c r="F10"/>
      <c r="G10"/>
      <c r="H10" s="8">
        <v>5</v>
      </c>
      <c r="I10" s="2" t="s">
        <v>12</v>
      </c>
      <c r="J10" s="9">
        <v>150</v>
      </c>
      <c r="K10" s="23">
        <v>40.549999999999997</v>
      </c>
      <c r="L10" s="23">
        <v>50.99</v>
      </c>
      <c r="M10" s="30">
        <v>62.43</v>
      </c>
      <c r="N10" s="11">
        <f t="shared" si="0"/>
        <v>10.440000000000005</v>
      </c>
    </row>
    <row r="11" spans="1:14" s="3" customFormat="1" x14ac:dyDescent="0.25">
      <c r="A11"/>
      <c r="B11" s="19" t="s">
        <v>22</v>
      </c>
      <c r="C11"/>
      <c r="D11"/>
      <c r="E11"/>
      <c r="F11"/>
      <c r="G11"/>
      <c r="H11" s="8">
        <v>6</v>
      </c>
      <c r="I11" s="2" t="s">
        <v>13</v>
      </c>
      <c r="J11" s="9">
        <v>150</v>
      </c>
      <c r="K11" s="23">
        <v>18.579999999999998</v>
      </c>
      <c r="L11" s="23">
        <v>24.17</v>
      </c>
      <c r="M11" s="30">
        <v>26.68</v>
      </c>
      <c r="N11" s="11">
        <f t="shared" si="0"/>
        <v>5.5900000000000034</v>
      </c>
    </row>
    <row r="12" spans="1:14" s="3" customFormat="1" x14ac:dyDescent="0.25">
      <c r="A12"/>
      <c r="B12" s="17" t="s">
        <v>23</v>
      </c>
      <c r="C12"/>
      <c r="D12"/>
      <c r="E12"/>
      <c r="F12"/>
      <c r="G12"/>
      <c r="H12" s="8">
        <v>7</v>
      </c>
      <c r="I12" s="2" t="s">
        <v>14</v>
      </c>
      <c r="J12" s="9">
        <v>150</v>
      </c>
      <c r="K12" s="23">
        <v>22.54</v>
      </c>
      <c r="L12" s="23">
        <v>23.67</v>
      </c>
      <c r="M12" s="30">
        <v>23.85</v>
      </c>
      <c r="N12" s="11">
        <f t="shared" si="0"/>
        <v>1.1300000000000026</v>
      </c>
    </row>
    <row r="13" spans="1:14" s="3" customFormat="1" ht="16.5" thickBot="1" x14ac:dyDescent="0.3">
      <c r="A13"/>
      <c r="B13" s="17" t="s">
        <v>24</v>
      </c>
      <c r="C13"/>
      <c r="D13"/>
      <c r="E13"/>
      <c r="F13"/>
      <c r="G13"/>
      <c r="H13" s="12">
        <v>8</v>
      </c>
      <c r="I13" s="13" t="s">
        <v>15</v>
      </c>
      <c r="J13" s="14">
        <v>150</v>
      </c>
      <c r="K13" s="24">
        <v>24.84</v>
      </c>
      <c r="L13" s="24">
        <v>28.77</v>
      </c>
      <c r="M13" s="31">
        <v>31.66</v>
      </c>
      <c r="N13" s="16">
        <f t="shared" si="0"/>
        <v>3.9299999999999997</v>
      </c>
    </row>
    <row r="14" spans="1:14" s="3" customFormat="1" x14ac:dyDescent="0.25">
      <c r="A14"/>
      <c r="B14" s="17" t="s">
        <v>25</v>
      </c>
      <c r="C14"/>
      <c r="D14"/>
      <c r="E14"/>
      <c r="F14"/>
      <c r="G14"/>
    </row>
    <row r="15" spans="1:14" x14ac:dyDescent="0.25">
      <c r="B15" s="22" t="s">
        <v>96</v>
      </c>
      <c r="H15" s="26" t="s">
        <v>103</v>
      </c>
    </row>
    <row r="16" spans="1:14" x14ac:dyDescent="0.25">
      <c r="B16" s="17"/>
      <c r="I16" s="25" t="s">
        <v>104</v>
      </c>
      <c r="J16" s="28">
        <v>0.3</v>
      </c>
    </row>
    <row r="17" spans="2:11" x14ac:dyDescent="0.25">
      <c r="B17" s="17"/>
      <c r="I17" s="25" t="s">
        <v>105</v>
      </c>
      <c r="J17" s="28">
        <v>0.01</v>
      </c>
    </row>
    <row r="18" spans="2:11" x14ac:dyDescent="0.25">
      <c r="B18" s="18" t="s">
        <v>26</v>
      </c>
    </row>
    <row r="19" spans="2:11" ht="16.5" thickBot="1" x14ac:dyDescent="0.3">
      <c r="B19" s="17" t="s">
        <v>41</v>
      </c>
      <c r="H19" s="26" t="s">
        <v>97</v>
      </c>
    </row>
    <row r="20" spans="2:11" ht="16.5" thickBot="1" x14ac:dyDescent="0.3">
      <c r="B20" s="17" t="s">
        <v>27</v>
      </c>
      <c r="H20" s="4" t="s">
        <v>2</v>
      </c>
      <c r="I20" s="5" t="s">
        <v>3</v>
      </c>
      <c r="J20" s="6" t="s">
        <v>98</v>
      </c>
      <c r="K20" s="6" t="s">
        <v>99</v>
      </c>
    </row>
    <row r="21" spans="2:11" x14ac:dyDescent="0.25">
      <c r="B21" s="17" t="s">
        <v>28</v>
      </c>
      <c r="H21" s="8">
        <v>1</v>
      </c>
      <c r="I21" s="2" t="s">
        <v>8</v>
      </c>
      <c r="J21" s="33">
        <v>100</v>
      </c>
      <c r="K21" s="35">
        <f t="shared" ref="K21:K28" si="1">J6-J21</f>
        <v>50</v>
      </c>
    </row>
    <row r="22" spans="2:11" x14ac:dyDescent="0.25">
      <c r="B22" s="17" t="s">
        <v>29</v>
      </c>
      <c r="H22" s="8">
        <v>2</v>
      </c>
      <c r="I22" s="2" t="s">
        <v>9</v>
      </c>
      <c r="J22" s="33">
        <v>75</v>
      </c>
      <c r="K22" s="35">
        <f t="shared" si="1"/>
        <v>75</v>
      </c>
    </row>
    <row r="23" spans="2:11" x14ac:dyDescent="0.25">
      <c r="B23" s="17"/>
      <c r="H23" s="8">
        <v>3</v>
      </c>
      <c r="I23" s="2" t="s">
        <v>10</v>
      </c>
      <c r="J23" s="33">
        <v>75</v>
      </c>
      <c r="K23" s="35">
        <f t="shared" si="1"/>
        <v>75</v>
      </c>
    </row>
    <row r="24" spans="2:11" x14ac:dyDescent="0.25">
      <c r="B24" s="19" t="s">
        <v>30</v>
      </c>
      <c r="H24" s="8">
        <v>4</v>
      </c>
      <c r="I24" s="2" t="s">
        <v>11</v>
      </c>
      <c r="J24" s="33">
        <v>0</v>
      </c>
      <c r="K24" s="35">
        <f t="shared" si="1"/>
        <v>150</v>
      </c>
    </row>
    <row r="25" spans="2:11" x14ac:dyDescent="0.25">
      <c r="B25" s="17"/>
      <c r="H25" s="8">
        <v>5</v>
      </c>
      <c r="I25" s="2" t="s">
        <v>12</v>
      </c>
      <c r="J25" s="33">
        <v>0</v>
      </c>
      <c r="K25" s="35">
        <f t="shared" si="1"/>
        <v>150</v>
      </c>
    </row>
    <row r="26" spans="2:11" x14ac:dyDescent="0.25">
      <c r="B26" s="17" t="s">
        <v>31</v>
      </c>
      <c r="H26" s="8">
        <v>6</v>
      </c>
      <c r="I26" s="2" t="s">
        <v>13</v>
      </c>
      <c r="J26" s="33">
        <v>0</v>
      </c>
      <c r="K26" s="35">
        <f t="shared" si="1"/>
        <v>150</v>
      </c>
    </row>
    <row r="27" spans="2:11" x14ac:dyDescent="0.25">
      <c r="B27" s="17" t="s">
        <v>32</v>
      </c>
      <c r="H27" s="8">
        <v>7</v>
      </c>
      <c r="I27" s="2" t="s">
        <v>14</v>
      </c>
      <c r="J27" s="33">
        <v>75</v>
      </c>
      <c r="K27" s="35">
        <f t="shared" si="1"/>
        <v>75</v>
      </c>
    </row>
    <row r="28" spans="2:11" ht="16.5" thickBot="1" x14ac:dyDescent="0.3">
      <c r="B28" s="17" t="s">
        <v>92</v>
      </c>
      <c r="H28" s="12">
        <v>8</v>
      </c>
      <c r="I28" s="13" t="s">
        <v>15</v>
      </c>
      <c r="J28" s="34">
        <v>54.350115187541448</v>
      </c>
      <c r="K28" s="36">
        <f t="shared" si="1"/>
        <v>95.649884812458552</v>
      </c>
    </row>
    <row r="29" spans="2:11" x14ac:dyDescent="0.25">
      <c r="B29" s="19" t="s">
        <v>33</v>
      </c>
      <c r="C29" s="20"/>
      <c r="D29" s="20"/>
      <c r="J29" s="32">
        <f>SUM(J21:J28)</f>
        <v>379.35011518754146</v>
      </c>
    </row>
    <row r="30" spans="2:11" x14ac:dyDescent="0.25">
      <c r="B30" s="17" t="s">
        <v>93</v>
      </c>
    </row>
    <row r="31" spans="2:11" x14ac:dyDescent="0.25">
      <c r="B31" s="19" t="s">
        <v>94</v>
      </c>
      <c r="C31" s="20"/>
      <c r="D31" s="20"/>
      <c r="H31" s="26" t="s">
        <v>100</v>
      </c>
    </row>
    <row r="32" spans="2:11" x14ac:dyDescent="0.25">
      <c r="B32" s="17" t="s">
        <v>34</v>
      </c>
      <c r="I32" s="27">
        <f>SUMPRODUCT(K21:K28,M6:M13)</f>
        <v>26507.525353162437</v>
      </c>
    </row>
    <row r="33" spans="2:14" x14ac:dyDescent="0.25">
      <c r="B33" s="19" t="s">
        <v>35</v>
      </c>
      <c r="C33" s="20"/>
      <c r="D33" s="20"/>
      <c r="M33" t="s">
        <v>117</v>
      </c>
      <c r="N33" s="32">
        <f>SUMPRODUCT(J21:J28,L6:L13)</f>
        <v>10777.402813945568</v>
      </c>
    </row>
    <row r="34" spans="2:14" x14ac:dyDescent="0.25">
      <c r="B34" s="17"/>
      <c r="M34" t="s">
        <v>118</v>
      </c>
      <c r="N34" s="32">
        <f>SUMPRODUCT(J21:J28,L6:L13)*J17</f>
        <v>107.77402813945568</v>
      </c>
    </row>
    <row r="35" spans="2:14" x14ac:dyDescent="0.25">
      <c r="B35" s="17" t="s">
        <v>36</v>
      </c>
      <c r="H35" s="26" t="s">
        <v>101</v>
      </c>
      <c r="M35" t="s">
        <v>104</v>
      </c>
      <c r="N35">
        <f>SUMPRODUCT(J21:J28,N6:N13)*$J$16</f>
        <v>669.62878580611152</v>
      </c>
    </row>
    <row r="36" spans="2:14" x14ac:dyDescent="0.25">
      <c r="B36" s="17"/>
      <c r="I36" t="s">
        <v>102</v>
      </c>
      <c r="J36" s="32">
        <f>SUMPRODUCT(J21:J28,L6:L13)*(1-$J$17)-SUMPRODUCT(J21:J28,N6:N13)*$J$16</f>
        <v>10000</v>
      </c>
      <c r="K36" t="s">
        <v>106</v>
      </c>
      <c r="L36" s="27">
        <v>10000</v>
      </c>
    </row>
    <row r="37" spans="2:14" x14ac:dyDescent="0.25">
      <c r="B37" s="17" t="s">
        <v>95</v>
      </c>
      <c r="I37" t="s">
        <v>119</v>
      </c>
      <c r="J37" t="s">
        <v>107</v>
      </c>
      <c r="K37" t="s">
        <v>108</v>
      </c>
      <c r="L37" s="27">
        <v>150</v>
      </c>
    </row>
    <row r="38" spans="2:14" x14ac:dyDescent="0.25">
      <c r="B38" s="19" t="s">
        <v>37</v>
      </c>
      <c r="I38" t="s">
        <v>120</v>
      </c>
      <c r="J38" t="s">
        <v>107</v>
      </c>
      <c r="K38" t="s">
        <v>108</v>
      </c>
      <c r="L38" s="27">
        <v>75</v>
      </c>
    </row>
    <row r="39" spans="2:14" x14ac:dyDescent="0.25">
      <c r="B39" s="19" t="s">
        <v>38</v>
      </c>
    </row>
    <row r="40" spans="2:14" x14ac:dyDescent="0.25">
      <c r="B40" s="17" t="s">
        <v>39</v>
      </c>
    </row>
    <row r="41" spans="2:14" x14ac:dyDescent="0.25">
      <c r="B41" s="17"/>
    </row>
    <row r="42" spans="2:14" x14ac:dyDescent="0.25">
      <c r="B42" s="17" t="s">
        <v>40</v>
      </c>
    </row>
    <row r="43" spans="2:14" x14ac:dyDescent="0.25">
      <c r="B43" s="20">
        <v>8</v>
      </c>
    </row>
    <row r="46" spans="2:14" x14ac:dyDescent="0.25">
      <c r="B46" s="18" t="s">
        <v>42</v>
      </c>
    </row>
    <row r="47" spans="2:14" x14ac:dyDescent="0.25">
      <c r="B47" s="17" t="s">
        <v>43</v>
      </c>
    </row>
    <row r="48" spans="2:14" x14ac:dyDescent="0.25">
      <c r="B48" s="17" t="s">
        <v>44</v>
      </c>
    </row>
    <row r="49" spans="2:2" x14ac:dyDescent="0.25">
      <c r="B49" s="19">
        <v>150</v>
      </c>
    </row>
    <row r="50" spans="2:2" x14ac:dyDescent="0.25">
      <c r="B50" s="17" t="s">
        <v>45</v>
      </c>
    </row>
    <row r="51" spans="2:2" x14ac:dyDescent="0.25">
      <c r="B51" s="19">
        <v>0</v>
      </c>
    </row>
    <row r="52" spans="2:2" x14ac:dyDescent="0.25">
      <c r="B52" s="17"/>
    </row>
    <row r="53" spans="2:2" x14ac:dyDescent="0.25">
      <c r="B53" s="18" t="s">
        <v>46</v>
      </c>
    </row>
    <row r="54" spans="2:2" x14ac:dyDescent="0.25">
      <c r="B54" s="17" t="s">
        <v>47</v>
      </c>
    </row>
    <row r="55" spans="2:2" x14ac:dyDescent="0.25">
      <c r="B55" s="17" t="s">
        <v>48</v>
      </c>
    </row>
    <row r="56" spans="2:2" x14ac:dyDescent="0.25">
      <c r="B56" s="17" t="s">
        <v>49</v>
      </c>
    </row>
    <row r="57" spans="2:2" x14ac:dyDescent="0.25">
      <c r="B57" s="29" t="s">
        <v>90</v>
      </c>
    </row>
    <row r="58" spans="2:2" x14ac:dyDescent="0.25">
      <c r="B58" s="19" t="s">
        <v>91</v>
      </c>
    </row>
    <row r="59" spans="2:2" x14ac:dyDescent="0.25">
      <c r="B59" s="19" t="s">
        <v>50</v>
      </c>
    </row>
    <row r="60" spans="2:2" x14ac:dyDescent="0.25">
      <c r="B60" s="19" t="s">
        <v>51</v>
      </c>
    </row>
    <row r="61" spans="2:2" x14ac:dyDescent="0.25">
      <c r="B61" s="17"/>
    </row>
    <row r="62" spans="2:2" x14ac:dyDescent="0.25">
      <c r="B62" s="18" t="s">
        <v>52</v>
      </c>
    </row>
    <row r="63" spans="2:2" x14ac:dyDescent="0.25">
      <c r="B63" s="17" t="s">
        <v>53</v>
      </c>
    </row>
    <row r="64" spans="2:2" x14ac:dyDescent="0.25">
      <c r="B64" s="17" t="s">
        <v>54</v>
      </c>
    </row>
    <row r="65" spans="2:2" x14ac:dyDescent="0.25">
      <c r="B65" s="19">
        <v>1154.7149999999999</v>
      </c>
    </row>
    <row r="66" spans="2:2" x14ac:dyDescent="0.25">
      <c r="B66" s="17"/>
    </row>
    <row r="67" spans="2:2" x14ac:dyDescent="0.25">
      <c r="B67" s="17" t="s">
        <v>55</v>
      </c>
    </row>
    <row r="68" spans="2:2" x14ac:dyDescent="0.25">
      <c r="B68" s="17" t="s">
        <v>56</v>
      </c>
    </row>
    <row r="69" spans="2:2" x14ac:dyDescent="0.25">
      <c r="B69" s="17" t="s">
        <v>57</v>
      </c>
    </row>
    <row r="70" spans="2:2" x14ac:dyDescent="0.25">
      <c r="B70" s="17"/>
    </row>
    <row r="72" spans="2:2" x14ac:dyDescent="0.25">
      <c r="B72" s="17"/>
    </row>
    <row r="73" spans="2:2" x14ac:dyDescent="0.25">
      <c r="B73" s="18" t="s">
        <v>58</v>
      </c>
    </row>
    <row r="74" spans="2:2" x14ac:dyDescent="0.25">
      <c r="B74" s="17" t="s">
        <v>59</v>
      </c>
    </row>
    <row r="75" spans="2:2" x14ac:dyDescent="0.25">
      <c r="B75" s="37" t="s">
        <v>110</v>
      </c>
    </row>
    <row r="76" spans="2:2" x14ac:dyDescent="0.25">
      <c r="B76" s="21" t="s">
        <v>111</v>
      </c>
    </row>
    <row r="77" spans="2:2" x14ac:dyDescent="0.25">
      <c r="B77" s="37" t="s">
        <v>112</v>
      </c>
    </row>
    <row r="78" spans="2:2" x14ac:dyDescent="0.25">
      <c r="B78" s="21" t="s">
        <v>113</v>
      </c>
    </row>
    <row r="79" spans="2:2" x14ac:dyDescent="0.25">
      <c r="B79" s="21" t="s">
        <v>114</v>
      </c>
    </row>
    <row r="80" spans="2:2" x14ac:dyDescent="0.25">
      <c r="B80" s="21" t="s">
        <v>115</v>
      </c>
    </row>
    <row r="81" spans="2:2" x14ac:dyDescent="0.25">
      <c r="B81" s="37" t="s">
        <v>116</v>
      </c>
    </row>
    <row r="82" spans="2:2" x14ac:dyDescent="0.25">
      <c r="B82" s="21" t="s">
        <v>15</v>
      </c>
    </row>
    <row r="84" spans="2:2" x14ac:dyDescent="0.25">
      <c r="B84" s="18" t="s">
        <v>60</v>
      </c>
    </row>
    <row r="85" spans="2:2" x14ac:dyDescent="0.25">
      <c r="B85" s="17" t="s">
        <v>61</v>
      </c>
    </row>
    <row r="86" spans="2:2" x14ac:dyDescent="0.25">
      <c r="B86" s="19">
        <v>26770.55</v>
      </c>
    </row>
    <row r="87" spans="2:2" x14ac:dyDescent="0.25">
      <c r="B87" s="17"/>
    </row>
    <row r="88" spans="2:2" x14ac:dyDescent="0.25">
      <c r="B88" s="18" t="s">
        <v>62</v>
      </c>
    </row>
    <row r="89" spans="2:2" x14ac:dyDescent="0.25">
      <c r="B89" s="17" t="s">
        <v>63</v>
      </c>
    </row>
    <row r="90" spans="2:2" x14ac:dyDescent="0.25">
      <c r="B90" s="17" t="s">
        <v>64</v>
      </c>
    </row>
    <row r="91" spans="2:2" x14ac:dyDescent="0.25">
      <c r="B91" s="38">
        <v>367.72329805599338</v>
      </c>
    </row>
    <row r="92" spans="2:2" x14ac:dyDescent="0.25">
      <c r="B92" s="17"/>
    </row>
    <row r="93" spans="2:2" x14ac:dyDescent="0.25">
      <c r="B93" s="18" t="s">
        <v>65</v>
      </c>
    </row>
    <row r="94" spans="2:2" x14ac:dyDescent="0.25">
      <c r="B94" s="17" t="s">
        <v>66</v>
      </c>
    </row>
    <row r="95" spans="2:2" x14ac:dyDescent="0.25">
      <c r="B95" s="17" t="s">
        <v>67</v>
      </c>
    </row>
    <row r="96" spans="2:2" x14ac:dyDescent="0.25">
      <c r="B96" s="17" t="s">
        <v>68</v>
      </c>
    </row>
    <row r="97" spans="2:2" x14ac:dyDescent="0.25">
      <c r="B97" s="17" t="s">
        <v>69</v>
      </c>
    </row>
    <row r="98" spans="2:2" x14ac:dyDescent="0.25">
      <c r="B98" s="17"/>
    </row>
    <row r="99" spans="2:2" x14ac:dyDescent="0.25">
      <c r="B99" s="17" t="s">
        <v>70</v>
      </c>
    </row>
    <row r="100" spans="2:2" x14ac:dyDescent="0.25">
      <c r="B100" s="17"/>
    </row>
    <row r="101" spans="2:2" x14ac:dyDescent="0.25">
      <c r="B101" s="17" t="s">
        <v>71</v>
      </c>
    </row>
    <row r="102" spans="2:2" x14ac:dyDescent="0.25">
      <c r="B102" s="37" t="s">
        <v>110</v>
      </c>
    </row>
    <row r="103" spans="2:2" x14ac:dyDescent="0.25">
      <c r="B103" s="37" t="s">
        <v>111</v>
      </c>
    </row>
    <row r="104" spans="2:2" x14ac:dyDescent="0.25">
      <c r="B104" s="37" t="s">
        <v>112</v>
      </c>
    </row>
    <row r="105" spans="2:2" x14ac:dyDescent="0.25">
      <c r="B105" s="21" t="s">
        <v>113</v>
      </c>
    </row>
    <row r="106" spans="2:2" x14ac:dyDescent="0.25">
      <c r="B106" s="21" t="s">
        <v>114</v>
      </c>
    </row>
    <row r="107" spans="2:2" x14ac:dyDescent="0.25">
      <c r="B107" s="37" t="s">
        <v>115</v>
      </c>
    </row>
    <row r="108" spans="2:2" x14ac:dyDescent="0.25">
      <c r="B108" s="37" t="s">
        <v>116</v>
      </c>
    </row>
    <row r="109" spans="2:2" x14ac:dyDescent="0.25">
      <c r="B109" s="37" t="s">
        <v>15</v>
      </c>
    </row>
    <row r="111" spans="2:2" x14ac:dyDescent="0.25">
      <c r="B111" s="17"/>
    </row>
    <row r="112" spans="2:2" x14ac:dyDescent="0.25">
      <c r="B112" s="18" t="s">
        <v>72</v>
      </c>
    </row>
    <row r="113" spans="2:2" x14ac:dyDescent="0.25">
      <c r="B113" s="17" t="s">
        <v>73</v>
      </c>
    </row>
    <row r="114" spans="2:2" x14ac:dyDescent="0.25">
      <c r="B114" s="38">
        <v>26468.541160516463</v>
      </c>
    </row>
    <row r="115" spans="2:2" x14ac:dyDescent="0.25">
      <c r="B115" s="17"/>
    </row>
    <row r="116" spans="2:2" x14ac:dyDescent="0.25">
      <c r="B116" s="18" t="s">
        <v>74</v>
      </c>
    </row>
    <row r="117" spans="2:2" x14ac:dyDescent="0.25">
      <c r="B117" s="17" t="s">
        <v>75</v>
      </c>
    </row>
    <row r="118" spans="2:2" x14ac:dyDescent="0.25">
      <c r="B118" s="17"/>
    </row>
    <row r="119" spans="2:2" x14ac:dyDescent="0.25">
      <c r="B119" s="17" t="s">
        <v>76</v>
      </c>
    </row>
    <row r="120" spans="2:2" x14ac:dyDescent="0.25">
      <c r="B120" s="17" t="s">
        <v>77</v>
      </c>
    </row>
    <row r="121" spans="2:2" x14ac:dyDescent="0.25">
      <c r="B121" s="17" t="s">
        <v>78</v>
      </c>
    </row>
    <row r="122" spans="2:2" x14ac:dyDescent="0.25">
      <c r="B122" s="17"/>
    </row>
    <row r="123" spans="2:2" x14ac:dyDescent="0.25">
      <c r="B123" s="17" t="s">
        <v>79</v>
      </c>
    </row>
    <row r="124" spans="2:2" x14ac:dyDescent="0.25">
      <c r="B124" s="19">
        <v>5</v>
      </c>
    </row>
    <row r="125" spans="2:2" x14ac:dyDescent="0.25">
      <c r="B125" s="17"/>
    </row>
    <row r="126" spans="2:2" x14ac:dyDescent="0.25">
      <c r="B126" s="18" t="s">
        <v>80</v>
      </c>
    </row>
    <row r="127" spans="2:2" x14ac:dyDescent="0.25">
      <c r="B127" s="17" t="s">
        <v>81</v>
      </c>
    </row>
    <row r="128" spans="2:2" x14ac:dyDescent="0.25">
      <c r="B128" s="38">
        <v>26507.52535316244</v>
      </c>
    </row>
    <row r="129" spans="2:2" x14ac:dyDescent="0.25">
      <c r="B129" s="17"/>
    </row>
    <row r="130" spans="2:2" x14ac:dyDescent="0.25">
      <c r="B130" s="17" t="s">
        <v>82</v>
      </c>
    </row>
    <row r="131" spans="2:2" x14ac:dyDescent="0.25">
      <c r="B131" s="17" t="s">
        <v>83</v>
      </c>
    </row>
    <row r="132" spans="2:2" x14ac:dyDescent="0.25">
      <c r="B132" s="17" t="s">
        <v>84</v>
      </c>
    </row>
    <row r="133" spans="2:2" x14ac:dyDescent="0.25">
      <c r="B133" s="17" t="s">
        <v>85</v>
      </c>
    </row>
    <row r="134" spans="2:2" x14ac:dyDescent="0.25">
      <c r="B134" s="17"/>
    </row>
    <row r="135" spans="2:2" x14ac:dyDescent="0.25">
      <c r="B135" s="17" t="s">
        <v>86</v>
      </c>
    </row>
    <row r="136" spans="2:2" x14ac:dyDescent="0.25">
      <c r="B136" s="17" t="s">
        <v>87</v>
      </c>
    </row>
    <row r="137" spans="2:2" x14ac:dyDescent="0.25">
      <c r="B137" s="17" t="s">
        <v>88</v>
      </c>
    </row>
    <row r="138" spans="2:2" x14ac:dyDescent="0.25">
      <c r="B138" s="17"/>
    </row>
    <row r="139" spans="2:2" x14ac:dyDescent="0.25">
      <c r="B139" s="17" t="s">
        <v>89</v>
      </c>
    </row>
  </sheetData>
  <conditionalFormatting sqref="J21:J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Question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2014-01-19T04:00:32Z</dcterms:created>
  <dcterms:modified xsi:type="dcterms:W3CDTF">2016-06-19T07:23:16Z</dcterms:modified>
</cp:coreProperties>
</file>