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9_Integer Optimization\"/>
    </mc:Choice>
  </mc:AlternateContent>
  <bookViews>
    <workbookView xWindow="3585" yWindow="1335" windowWidth="17580" windowHeight="14685" tabRatio="500" activeTab="1"/>
  </bookViews>
  <sheets>
    <sheet name="Sheet1" sheetId="1" r:id="rId1"/>
    <sheet name="Quiz" sheetId="2" r:id="rId2"/>
  </sheets>
  <definedNames>
    <definedName name="solver_adj" localSheetId="1" hidden="1">Quiz!$P$67:$S$88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Quiz!$P$67:$S$88</definedName>
    <definedName name="solver_lhs2" localSheetId="1" hidden="1">Quiz!$R$97:$R$100</definedName>
    <definedName name="solver_lhs3" localSheetId="1" hidden="1">Quiz!$R$101:$R$108</definedName>
    <definedName name="solver_lhs4" localSheetId="1" hidden="1">Quiz!$U$67:$U$88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Quiz!$P$92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3</definedName>
    <definedName name="solver_rel3" localSheetId="1" hidden="1">1</definedName>
    <definedName name="solver_rel4" localSheetId="1" hidden="1">2</definedName>
    <definedName name="solver_rhs1" localSheetId="1" hidden="1">binary</definedName>
    <definedName name="solver_rhs2" localSheetId="1" hidden="1">Quiz!$T$97:$T$100</definedName>
    <definedName name="solver_rhs3" localSheetId="1" hidden="1">Quiz!$T$101:$T$108</definedName>
    <definedName name="solver_rhs4" localSheetId="1" hidden="1">Quiz!$T$96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0" i="2" l="1"/>
  <c r="W40" i="2"/>
  <c r="X40" i="2"/>
  <c r="Y40" i="2"/>
  <c r="V41" i="2"/>
  <c r="W41" i="2"/>
  <c r="X41" i="2"/>
  <c r="Y41" i="2"/>
  <c r="V42" i="2"/>
  <c r="W42" i="2"/>
  <c r="X42" i="2"/>
  <c r="Y42" i="2"/>
  <c r="V43" i="2"/>
  <c r="W43" i="2"/>
  <c r="X43" i="2"/>
  <c r="Y43" i="2"/>
  <c r="V44" i="2"/>
  <c r="W44" i="2"/>
  <c r="X44" i="2"/>
  <c r="Y44" i="2"/>
  <c r="V45" i="2"/>
  <c r="W45" i="2"/>
  <c r="X45" i="2"/>
  <c r="Y45" i="2"/>
  <c r="V46" i="2"/>
  <c r="W46" i="2"/>
  <c r="X46" i="2"/>
  <c r="Y46" i="2"/>
  <c r="V47" i="2"/>
  <c r="W47" i="2"/>
  <c r="X47" i="2"/>
  <c r="Y47" i="2"/>
  <c r="V48" i="2"/>
  <c r="W48" i="2"/>
  <c r="X48" i="2"/>
  <c r="Y48" i="2"/>
  <c r="V49" i="2"/>
  <c r="W49" i="2"/>
  <c r="X49" i="2"/>
  <c r="Y49" i="2"/>
  <c r="V50" i="2"/>
  <c r="W50" i="2"/>
  <c r="X50" i="2"/>
  <c r="Y50" i="2"/>
  <c r="V51" i="2"/>
  <c r="W51" i="2"/>
  <c r="X51" i="2"/>
  <c r="Y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V61" i="2"/>
  <c r="W61" i="2"/>
  <c r="X61" i="2"/>
  <c r="Y61" i="2"/>
  <c r="Q90" i="2" l="1"/>
  <c r="R90" i="2"/>
  <c r="S90" i="2"/>
  <c r="P90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67" i="2"/>
  <c r="R108" i="2"/>
  <c r="R107" i="2"/>
  <c r="R106" i="2"/>
  <c r="R105" i="2"/>
  <c r="R104" i="2"/>
  <c r="R103" i="2"/>
  <c r="R102" i="2"/>
  <c r="R101" i="2"/>
  <c r="R100" i="2"/>
  <c r="R99" i="2"/>
  <c r="R98" i="2"/>
  <c r="R97" i="2"/>
  <c r="P92" i="2"/>
</calcChain>
</file>

<file path=xl/sharedStrings.xml><?xml version="1.0" encoding="utf-8"?>
<sst xmlns="http://schemas.openxmlformats.org/spreadsheetml/2006/main" count="237" uniqueCount="158">
  <si>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</si>
  <si>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</si>
  <si>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</si>
  <si>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</si>
  <si>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</si>
  <si>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</si>
  <si>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</si>
  <si>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</si>
  <si>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</si>
  <si>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</si>
  <si>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</si>
  <si>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</si>
  <si>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</si>
  <si>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</si>
  <si>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</si>
  <si>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</si>
  <si>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</si>
  <si>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</si>
  <si>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</si>
  <si>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</si>
  <si>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</si>
  <si>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</si>
  <si>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 xml:space="preserve">Pfizer, Inc. is one of the world's largest pharmaceutical companies. It was founded in 1849, </t>
  </si>
  <si>
    <t xml:space="preserve">and aims to discover, develop, and manufacture breakthrough medicines. </t>
  </si>
  <si>
    <t xml:space="preserve">These medicines are marketed and sold in more than 150 countries. </t>
  </si>
  <si>
    <t xml:space="preserve">In this problem, we'll focus on the branch of Pfizer in Turkey. Pfizer's immediate customers </t>
  </si>
  <si>
    <t xml:space="preserve">in Turkey are medical doctors (MDs) because the majority of its products are prescription drugs. </t>
  </si>
  <si>
    <t xml:space="preserve">Pfizer pharmaceutical sales representatives (SRs) provide MDs with supply samples and </t>
  </si>
  <si>
    <t xml:space="preserve">information on indications for drugs and potential adverse effects. </t>
  </si>
  <si>
    <t xml:space="preserve">To do this, they maintain close relationships with MDs through regular visits. </t>
  </si>
  <si>
    <t xml:space="preserve">Each SR is assigned a territory, which is a list of MDs to be visited by that SR. </t>
  </si>
  <si>
    <t xml:space="preserve">Territories are formed by combining smaller regions, called bricks. </t>
  </si>
  <si>
    <t xml:space="preserve">For each brick, we have information on the sales data, number of MDs, and MD profiles. </t>
  </si>
  <si>
    <t xml:space="preserve">This information is then used to compute an index value for each brick, which captures </t>
  </si>
  <si>
    <t xml:space="preserve">various factors to show the workload of the brick in terms of the number of SRs required for it. </t>
  </si>
  <si>
    <t xml:space="preserve">For example, if the index value is 0.5, then the workload is estimated to be half of a full time workload. </t>
  </si>
  <si>
    <t xml:space="preserve">Because of the dynamic structure of the market (MDs leave or move to the area, products </t>
  </si>
  <si>
    <t xml:space="preserve">become more or less popular, etc.), these index values change over time. </t>
  </si>
  <si>
    <t xml:space="preserve">Hence, the territories assigned to each SR should be periodically reconstructed to balance </t>
  </si>
  <si>
    <t>the workload between the SRs. We'll solve this re-assignment problem using integer optimization.</t>
  </si>
  <si>
    <t>Problem 1.1 - Formulating the Problem</t>
  </si>
  <si>
    <t xml:space="preserve">In Turkey, there are 1,000 bricks and 196 SRs. </t>
  </si>
  <si>
    <t xml:space="preserve">How many decision variables are in our optimization problem? </t>
  </si>
  <si>
    <t>(Note that we are only solving the problem for the smaller geographical district.)</t>
  </si>
  <si>
    <t>Problem 1.2 - Formulating the Problem</t>
  </si>
  <si>
    <t xml:space="preserve">Since the SRs have to visit the MDs in their offices, it is important to minimize the total distance traveled by the SRs. </t>
  </si>
  <si>
    <t xml:space="preserve">This is our objective. Each SR has an office in a certain brick, called their "center brick". </t>
  </si>
  <si>
    <t xml:space="preserve">We will compute the total distance traveled by an SR as the sum of the distances between </t>
  </si>
  <si>
    <t>the center brick and every other brick in that SR's territory.</t>
  </si>
  <si>
    <t xml:space="preserve">Let di,j denote the distance between the center brick for SR i and the (center of the) brick j. </t>
  </si>
  <si>
    <t>Given our decision variables xi,j, which of the following best describes our objective?</t>
  </si>
  <si>
    <t xml:space="preserve">Minimize the sum of di,j, summed over all i and j.  </t>
  </si>
  <si>
    <t xml:space="preserve">Minimize the sum of di,j times the decision variables, summed over all i and j.  </t>
  </si>
  <si>
    <t>Minimize the sum of the decision variables divided by di,j, summed over all i and j.</t>
  </si>
  <si>
    <t>Problem 1.3 - Formulating the Problem</t>
  </si>
  <si>
    <t xml:space="preserve">We have three main types of constraints. The first is that each brick must be assigned to exactly one SR. </t>
  </si>
  <si>
    <t>Which of the following constraints models this restriction for brick 1?</t>
  </si>
  <si>
    <t xml:space="preserve">x1,1+x1,2+x1,3+x1,4≤1 </t>
  </si>
  <si>
    <t xml:space="preserve">x1,1+x1,2+x1,3+x1,4=1  </t>
  </si>
  <si>
    <t xml:space="preserve">x1,1+x1,2+x1,3+x1,4≥1 </t>
  </si>
  <si>
    <t xml:space="preserve">x1,1+x2,1+x3,1+x4,1=1  </t>
  </si>
  <si>
    <t>x1,1+x2,1+x3,1+x4,1≥1</t>
  </si>
  <si>
    <t>In our optimization problem, we should have a similar constraint for every brick (1 - 22).</t>
  </si>
  <si>
    <t>Problem 1.4 - Formulating the Problem</t>
  </si>
  <si>
    <t xml:space="preserve">The second main type of constraint tries to balance the workload between the SRs. </t>
  </si>
  <si>
    <t xml:space="preserve">The sum of the index values of the bricks of an SR correspond to his/her total workload and should be approximately 1. </t>
  </si>
  <si>
    <t xml:space="preserve">To model this, we'll constrain the workload of each SR to range between 0.8 and 1.2. </t>
  </si>
  <si>
    <t>Denote the index value of brick j by Ij. Which of the following constraints do we want to add to our model for SR 1?</t>
  </si>
  <si>
    <t xml:space="preserve">0.8≤(I1+I2+...+I22)∗(x1,1+x1,2+...+x1,22)≤1.2  </t>
  </si>
  <si>
    <t xml:space="preserve">0.8≤I1x1,1+I2x1,2+...+I22x1,22≤1.2  </t>
  </si>
  <si>
    <t xml:space="preserve">0.8≤I1+I2+...+I22≤1.2  </t>
  </si>
  <si>
    <t>0.8≤x1,1I1+x1,2I2+...+x1,22I22≤1.2</t>
  </si>
  <si>
    <t>We should have a similar constraint in our model for every SR (1 - 4).</t>
  </si>
  <si>
    <t>Problem 1.5 - Formulating the Problem</t>
  </si>
  <si>
    <t xml:space="preserve">The final set of constraints in our model constrains what we call "disruption", which is </t>
  </si>
  <si>
    <t xml:space="preserve">defined as the inclusion of new bricks in the territories of SRs. </t>
  </si>
  <si>
    <t xml:space="preserve">Suppose we have data Ni,j, which equals 1 if brick j is not currently assigned to SR i, and is </t>
  </si>
  <si>
    <t xml:space="preserve">equal to 0 if brick j is currently assigned to SR i. </t>
  </si>
  <si>
    <t>Which of the following constraints would force no more than 2 new bricks assigned to SR 1?</t>
  </si>
  <si>
    <t xml:space="preserve">N1,1x1,1+N1,2x1,2+...+N1,22x1,22≤2  </t>
  </si>
  <si>
    <t xml:space="preserve">N1,1+N1,2+...+N1,22≤2  </t>
  </si>
  <si>
    <t>x1,1+x1,2+...+x1,22≤2</t>
  </si>
  <si>
    <t>Problem 2.1 - Solving the Problem</t>
  </si>
  <si>
    <t xml:space="preserve">The file PfizerReps.ods for LibreOffice or OpenOffice, and PfizerReps.xlsx for Microsoft Excel </t>
  </si>
  <si>
    <t xml:space="preserve">contains the data needed to solve this problem (the current assignment of bricks to SRs, the index values, and the distances). </t>
  </si>
  <si>
    <t>Using this data, set up and solve the problem as formulated in Part 1 using LibreOffice.</t>
  </si>
  <si>
    <t>What is the optimal objective value?</t>
  </si>
  <si>
    <t>Problem 2.2 - Solving the Problem</t>
  </si>
  <si>
    <t>In the solution, brick 10 is assigned to which SR?</t>
  </si>
  <si>
    <t>Problem 2.3 - Solving the Problem</t>
  </si>
  <si>
    <t xml:space="preserve">In the solution, how many new bricks does SR 2 have in her territory? (Note that we are not </t>
  </si>
  <si>
    <t xml:space="preserve">asking about total bricks here - just the number of bricks now assigned to SR 2 that were </t>
  </si>
  <si>
    <t>previously assigned to a different SR.)</t>
  </si>
  <si>
    <t>Problem 2.4 - Solving the Problem</t>
  </si>
  <si>
    <t xml:space="preserve">In the solution, what is the total workload of SR 1? Remember that the sum of the index </t>
  </si>
  <si>
    <t>values of the bricks of an SR correspond to his/her total workload.</t>
  </si>
  <si>
    <t>Problem 3.1 - Changing the Restrictions</t>
  </si>
  <si>
    <t xml:space="preserve">In the current problem, we allow the workload of each SR to range from 0.8 to 1.2. </t>
  </si>
  <si>
    <t xml:space="preserve">In the optimal solution, the workload of the four SRs ranges from 0.837 to 1.1275. </t>
  </si>
  <si>
    <t>This is a pretty large range, and we would like to see if we can balance the workload a little better.</t>
  </si>
  <si>
    <t>In LibreOffice, change the constraints so that the workload for each SR must be between 0.9 and 1.1, and then resolve the problem.</t>
  </si>
  <si>
    <t>What is the new objective value?</t>
  </si>
  <si>
    <t>Problem 3.2 - Changing the Restrictions</t>
  </si>
  <si>
    <t>Is this smaller or larger than the objective value in the original problem, and why?</t>
  </si>
  <si>
    <t xml:space="preserve">The objective value is smaller than before. Since we are maximizing, the objective value will decrease with more restrictive constraints.  </t>
  </si>
  <si>
    <t xml:space="preserve">The objective value is smaller than before. Since we are minimizing, the objective will always get smaller.  </t>
  </si>
  <si>
    <t xml:space="preserve">The objective value is larger than before. Since we are maximizing, the objective will always get larger.  </t>
  </si>
  <si>
    <t>The objective value is larger than before. Since we are minimizing, the objective will increase with more restrictive constraints.</t>
  </si>
  <si>
    <t>Problem 3.3 - Changing the Restrictions</t>
  </si>
  <si>
    <t xml:space="preserve">Now, keeping the workload constraints bounded between 0.9 and 1.1, increase the </t>
  </si>
  <si>
    <t>disruption bounds to 3 (meaning that each SR can have up to three new bricks assigned to them).</t>
  </si>
  <si>
    <t>Problem 3.4 - Changing the Restrictions</t>
  </si>
  <si>
    <t xml:space="preserve">Suppose the head of logistics at Pfizer would like to find a solution with an objective value </t>
  </si>
  <si>
    <t xml:space="preserve">very similar to that of the original solution (the very first solution we found in this problem), </t>
  </si>
  <si>
    <t xml:space="preserve">but would like to decrease the disruption bounds to 1. </t>
  </si>
  <si>
    <t xml:space="preserve">What could he do to keep the objective value close to the original value (the very first </t>
  </si>
  <si>
    <t>objective function value we found)?</t>
  </si>
  <si>
    <t xml:space="preserve">Make the brick assignment constraints more restrictive by changing the constraints to be less than or equal to 1.  </t>
  </si>
  <si>
    <t xml:space="preserve">Make the brick assignment constraints less restrictive by changing the right hand side to 2.  </t>
  </si>
  <si>
    <t xml:space="preserve">Make the workload constraints more restrictive by changing the bounds to 0.95 and 1.05.  </t>
  </si>
  <si>
    <t>Make the workload constraints less restrictive by changing the bounds to 0.7 and 1.3.</t>
  </si>
  <si>
    <t>Problem 3.5 - Changing the Restrictions</t>
  </si>
  <si>
    <t xml:space="preserve">Which restrictions or assumptions made in this problem could actually be relaxed to get a </t>
  </si>
  <si>
    <t xml:space="preserve">better solution (a solution that would minimize the distance traveled by the SRs)? </t>
  </si>
  <si>
    <t>Select all that apply.</t>
  </si>
  <si>
    <t xml:space="preserve">The center brick of each SR could also be re-assigned to try and better center an SR in their territory.  </t>
  </si>
  <si>
    <t xml:space="preserve">We could solve for a larger geographical area at once (more bricks and more SRs) so there are more possible assignments.  </t>
  </si>
  <si>
    <t>We could assign a brick to more than one SR so they could share the workload.</t>
  </si>
  <si>
    <t>ACKNOWLEDGEMENTS</t>
  </si>
  <si>
    <t>This problem is based on the case study "Assigning Regions to Sales Representatives at Pfizer Turkey" by Murat Köksalan and Sakine Batun, INFORMS Transactions on Education 9(2), p.70-71, January 2009.</t>
  </si>
  <si>
    <t>Please remember not to ask for or post complete answers to homework questions in this discussion forum.</t>
  </si>
  <si>
    <t>To reduce the problem size, we'll solve the problem for a single geographical district that has 22 bricks and 4 SRs.</t>
  </si>
  <si>
    <t xml:space="preserve">Since we want to assign each brick to an SR, we define a binary variable for each brick and SR pair. </t>
  </si>
  <si>
    <t>So we have binary decision variables xi,j, where xi,j is equal to 1 if brick j is assigned to SR i, and equal to 0 otherwise.</t>
  </si>
  <si>
    <t>O</t>
  </si>
  <si>
    <t>X</t>
  </si>
  <si>
    <t xml:space="preserve">x1,1+x2,1+x3,1+x4,1≤1  </t>
  </si>
  <si>
    <t>Decision Variable</t>
  </si>
  <si>
    <t>Objective</t>
  </si>
  <si>
    <t>Min</t>
  </si>
  <si>
    <t>Constraint</t>
  </si>
  <si>
    <t>1SR for Each brick</t>
  </si>
  <si>
    <t>Workload for each SR (UB)</t>
  </si>
  <si>
    <t>Workload for each SR (LB)</t>
  </si>
  <si>
    <t>&lt;=</t>
  </si>
  <si>
    <t>&gt;=</t>
  </si>
  <si>
    <t>=</t>
  </si>
  <si>
    <t>P67:S88</t>
  </si>
  <si>
    <t>Disruption for each SR</t>
  </si>
  <si>
    <t>Decision Var. Binary</t>
  </si>
  <si>
    <t>bin</t>
  </si>
  <si>
    <t>Total SR</t>
  </si>
  <si>
    <t>All</t>
  </si>
  <si>
    <t>SR1</t>
  </si>
  <si>
    <t>SR2</t>
  </si>
  <si>
    <t>SR3</t>
  </si>
  <si>
    <t>SR4</t>
  </si>
  <si>
    <t>New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</si>
</sst>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4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31" workbookViewId="0">
      <selection activeCell="A31" sqref="A31"/>
    </sheetView>
  </sheetViews>
  <sheetFormatPr defaultColWidth="11" defaultRowHeight="15.75" x14ac:dyDescent="0.2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8" x14ac:dyDescent="0.25">
      <c r="A1" s="19" t="s">
        <v>0</v>
      </c>
      <c r="B1" s="1"/>
      <c r="C1" s="2"/>
      <c r="D1" s="2"/>
      <c r="E1" s="2"/>
      <c r="F1" s="2"/>
      <c r="G1" s="2"/>
      <c r="H1" s="2"/>
    </row>
    <row r="2" spans="1:8" x14ac:dyDescent="0.25">
      <c r="A2" s="1"/>
      <c r="B2" s="1"/>
      <c r="C2" s="2"/>
      <c r="D2" s="2"/>
      <c r="E2" s="2"/>
      <c r="F2" s="2"/>
      <c r="G2" s="2"/>
      <c r="H2" s="2"/>
    </row>
    <row r="3" spans="1:8" x14ac:dyDescent="0.25">
      <c r="A3" s="2"/>
      <c r="B3" s="1"/>
      <c r="C3" s="2"/>
      <c r="D3" s="2"/>
      <c r="E3" s="1"/>
      <c r="F3" s="2"/>
      <c r="G3" s="2"/>
      <c r="H3" s="2"/>
    </row>
    <row r="4" spans="1:8" s="22" customFormat="1" ht="16.5" thickBot="1" x14ac:dyDescent="0.3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 x14ac:dyDescent="0.2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 x14ac:dyDescent="0.2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.5" thickBot="1" x14ac:dyDescent="0.3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2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25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2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2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2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2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2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25">
      <c r="A36" s="1"/>
      <c r="B36" s="1"/>
      <c r="C36" s="2"/>
      <c r="D36" s="2"/>
      <c r="E36" s="2"/>
      <c r="F36" s="2"/>
      <c r="G36" s="2"/>
      <c r="H36" s="2"/>
    </row>
    <row r="37" spans="1:8" x14ac:dyDescent="0.25">
      <c r="A37" s="2"/>
      <c r="B37" s="1"/>
      <c r="C37" s="2"/>
      <c r="D37" s="2"/>
      <c r="E37" s="2"/>
      <c r="F37" s="2"/>
      <c r="G37" s="2"/>
      <c r="H37" s="2"/>
    </row>
    <row r="38" spans="1:8" ht="16.5" thickBot="1" x14ac:dyDescent="0.3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 x14ac:dyDescent="0.3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2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2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2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2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2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2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2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2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2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2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2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2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2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2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2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2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2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2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2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2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2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 x14ac:dyDescent="0.3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7"/>
  <sheetViews>
    <sheetView tabSelected="1" topLeftCell="A104" zoomScale="55" zoomScaleNormal="55" workbookViewId="0">
      <selection activeCell="B151" sqref="B151"/>
    </sheetView>
  </sheetViews>
  <sheetFormatPr defaultRowHeight="15.75" x14ac:dyDescent="0.25"/>
  <cols>
    <col min="2" max="2" width="5" customWidth="1"/>
    <col min="15" max="15" width="14.25" customWidth="1"/>
    <col min="16" max="16" width="22.125" customWidth="1"/>
    <col min="17" max="17" width="27.125" customWidth="1"/>
    <col min="18" max="18" width="23.375" customWidth="1"/>
    <col min="19" max="19" width="22.375" customWidth="1"/>
    <col min="22" max="24" width="9.125" bestFit="1" customWidth="1"/>
    <col min="25" max="25" width="14" bestFit="1" customWidth="1"/>
  </cols>
  <sheetData>
    <row r="1" spans="2:22" x14ac:dyDescent="0.25">
      <c r="B1" s="23" t="s">
        <v>0</v>
      </c>
      <c r="O1" s="19" t="s">
        <v>0</v>
      </c>
      <c r="P1" s="1"/>
      <c r="Q1" s="2"/>
      <c r="R1" s="2"/>
      <c r="S1" s="2"/>
      <c r="T1" s="2"/>
      <c r="U1" s="2"/>
      <c r="V1" s="2"/>
    </row>
    <row r="2" spans="2:22" x14ac:dyDescent="0.25">
      <c r="O2" s="1"/>
      <c r="P2" s="1"/>
      <c r="Q2" s="2"/>
      <c r="R2" s="2"/>
      <c r="S2" s="2"/>
      <c r="T2" s="2"/>
      <c r="U2" s="2"/>
      <c r="V2" s="2"/>
    </row>
    <row r="3" spans="2:22" x14ac:dyDescent="0.25">
      <c r="B3" t="s">
        <v>22</v>
      </c>
      <c r="O3" s="2"/>
      <c r="P3" s="1"/>
      <c r="Q3" s="2"/>
      <c r="R3" s="2"/>
      <c r="S3" s="1"/>
      <c r="T3" s="2"/>
      <c r="U3" s="2"/>
      <c r="V3" s="2"/>
    </row>
    <row r="4" spans="2:22" ht="16.5" thickBot="1" x14ac:dyDescent="0.3">
      <c r="B4" t="s">
        <v>23</v>
      </c>
      <c r="O4" s="19" t="s">
        <v>1</v>
      </c>
      <c r="P4" s="20"/>
      <c r="Q4" s="21"/>
      <c r="R4" s="19" t="s">
        <v>2</v>
      </c>
      <c r="S4" s="20"/>
      <c r="T4" s="21"/>
      <c r="U4" s="21"/>
      <c r="V4" s="21"/>
    </row>
    <row r="5" spans="2:22" ht="16.5" thickBot="1" x14ac:dyDescent="0.3">
      <c r="B5" t="s">
        <v>24</v>
      </c>
      <c r="O5" s="3" t="s">
        <v>3</v>
      </c>
      <c r="P5" s="4" t="s">
        <v>4</v>
      </c>
      <c r="Q5" s="5" t="s">
        <v>5</v>
      </c>
      <c r="R5" s="3" t="s">
        <v>6</v>
      </c>
      <c r="S5" s="4" t="s">
        <v>7</v>
      </c>
      <c r="T5" s="6" t="s">
        <v>8</v>
      </c>
      <c r="U5" s="6" t="s">
        <v>9</v>
      </c>
      <c r="V5" s="5" t="s">
        <v>10</v>
      </c>
    </row>
    <row r="6" spans="2:22" x14ac:dyDescent="0.25">
      <c r="B6" t="s">
        <v>25</v>
      </c>
      <c r="O6" s="7">
        <v>1</v>
      </c>
      <c r="P6" s="1">
        <v>4</v>
      </c>
      <c r="Q6" s="8" t="s">
        <v>11</v>
      </c>
      <c r="R6" s="7">
        <v>1</v>
      </c>
      <c r="S6" s="1">
        <v>1</v>
      </c>
      <c r="T6" s="9">
        <v>1</v>
      </c>
      <c r="U6" s="9">
        <v>1</v>
      </c>
      <c r="V6" s="10">
        <v>0</v>
      </c>
    </row>
    <row r="7" spans="2:22" x14ac:dyDescent="0.25">
      <c r="B7" t="s">
        <v>26</v>
      </c>
      <c r="O7" s="7">
        <v>2</v>
      </c>
      <c r="P7" s="1">
        <v>14</v>
      </c>
      <c r="Q7" s="8" t="s">
        <v>12</v>
      </c>
      <c r="R7" s="7">
        <v>2</v>
      </c>
      <c r="S7" s="1">
        <v>1</v>
      </c>
      <c r="T7" s="9">
        <v>1</v>
      </c>
      <c r="U7" s="9">
        <v>1</v>
      </c>
      <c r="V7" s="10">
        <v>0</v>
      </c>
    </row>
    <row r="8" spans="2:22" x14ac:dyDescent="0.25">
      <c r="O8" s="7">
        <v>3</v>
      </c>
      <c r="P8" s="1">
        <v>16</v>
      </c>
      <c r="Q8" s="8" t="s">
        <v>13</v>
      </c>
      <c r="R8" s="7">
        <v>3</v>
      </c>
      <c r="S8" s="1">
        <v>1</v>
      </c>
      <c r="T8" s="9">
        <v>1</v>
      </c>
      <c r="U8" s="9">
        <v>1</v>
      </c>
      <c r="V8" s="10">
        <v>0</v>
      </c>
    </row>
    <row r="9" spans="2:22" ht="16.5" thickBot="1" x14ac:dyDescent="0.3">
      <c r="B9" t="s">
        <v>27</v>
      </c>
      <c r="O9" s="11">
        <v>4</v>
      </c>
      <c r="P9" s="12">
        <v>22</v>
      </c>
      <c r="Q9" s="13" t="s">
        <v>14</v>
      </c>
      <c r="R9" s="7">
        <v>4</v>
      </c>
      <c r="S9" s="1">
        <v>0</v>
      </c>
      <c r="T9" s="9">
        <v>1</v>
      </c>
      <c r="U9" s="9">
        <v>1</v>
      </c>
      <c r="V9" s="10">
        <v>1</v>
      </c>
    </row>
    <row r="10" spans="2:22" x14ac:dyDescent="0.25">
      <c r="B10" t="s">
        <v>28</v>
      </c>
      <c r="O10" s="1"/>
      <c r="P10" s="1"/>
      <c r="Q10" s="2"/>
      <c r="R10" s="7">
        <v>5</v>
      </c>
      <c r="S10" s="1">
        <v>0</v>
      </c>
      <c r="T10" s="9">
        <v>1</v>
      </c>
      <c r="U10" s="9">
        <v>1</v>
      </c>
      <c r="V10" s="10">
        <v>1</v>
      </c>
    </row>
    <row r="11" spans="2:22" x14ac:dyDescent="0.25">
      <c r="B11" t="s">
        <v>29</v>
      </c>
      <c r="O11" s="2"/>
      <c r="P11" s="1"/>
      <c r="Q11" s="2"/>
      <c r="R11" s="7">
        <v>6</v>
      </c>
      <c r="S11" s="1">
        <v>0</v>
      </c>
      <c r="T11" s="9">
        <v>1</v>
      </c>
      <c r="U11" s="9">
        <v>1</v>
      </c>
      <c r="V11" s="10">
        <v>1</v>
      </c>
    </row>
    <row r="12" spans="2:22" ht="16.5" thickBot="1" x14ac:dyDescent="0.3">
      <c r="B12" t="s">
        <v>30</v>
      </c>
      <c r="O12" s="19" t="s">
        <v>15</v>
      </c>
      <c r="P12" s="1"/>
      <c r="Q12" s="2"/>
      <c r="R12" s="7">
        <v>7</v>
      </c>
      <c r="S12" s="1">
        <v>0</v>
      </c>
      <c r="T12" s="9">
        <v>1</v>
      </c>
      <c r="U12" s="9">
        <v>1</v>
      </c>
      <c r="V12" s="10">
        <v>1</v>
      </c>
    </row>
    <row r="13" spans="2:22" ht="16.5" thickBot="1" x14ac:dyDescent="0.3">
      <c r="B13" t="s">
        <v>31</v>
      </c>
      <c r="O13" s="3" t="s">
        <v>6</v>
      </c>
      <c r="P13" s="14" t="s">
        <v>16</v>
      </c>
      <c r="Q13" s="2"/>
      <c r="R13" s="7">
        <v>8</v>
      </c>
      <c r="S13" s="1">
        <v>0</v>
      </c>
      <c r="T13" s="9">
        <v>1</v>
      </c>
      <c r="U13" s="9">
        <v>1</v>
      </c>
      <c r="V13" s="10">
        <v>1</v>
      </c>
    </row>
    <row r="14" spans="2:22" x14ac:dyDescent="0.25">
      <c r="B14" t="s">
        <v>32</v>
      </c>
      <c r="O14" s="7">
        <v>1</v>
      </c>
      <c r="P14" s="15">
        <v>0.16089999999999999</v>
      </c>
      <c r="Q14" s="2"/>
      <c r="R14" s="7">
        <v>9</v>
      </c>
      <c r="S14" s="1">
        <v>1</v>
      </c>
      <c r="T14" s="9">
        <v>1</v>
      </c>
      <c r="U14" s="9">
        <v>0</v>
      </c>
      <c r="V14" s="10">
        <v>1</v>
      </c>
    </row>
    <row r="15" spans="2:22" x14ac:dyDescent="0.25">
      <c r="B15" t="s">
        <v>33</v>
      </c>
      <c r="O15" s="7">
        <v>2</v>
      </c>
      <c r="P15" s="15">
        <v>0.1164</v>
      </c>
      <c r="Q15" s="2"/>
      <c r="R15" s="7">
        <v>10</v>
      </c>
      <c r="S15" s="1">
        <v>1</v>
      </c>
      <c r="T15" s="9">
        <v>0</v>
      </c>
      <c r="U15" s="9">
        <v>1</v>
      </c>
      <c r="V15" s="10">
        <v>1</v>
      </c>
    </row>
    <row r="16" spans="2:22" x14ac:dyDescent="0.25">
      <c r="B16" t="s">
        <v>34</v>
      </c>
      <c r="O16" s="7">
        <v>3</v>
      </c>
      <c r="P16" s="15">
        <v>0.1026</v>
      </c>
      <c r="Q16" s="2"/>
      <c r="R16" s="7">
        <v>11</v>
      </c>
      <c r="S16" s="1">
        <v>1</v>
      </c>
      <c r="T16" s="9">
        <v>0</v>
      </c>
      <c r="U16" s="9">
        <v>1</v>
      </c>
      <c r="V16" s="10">
        <v>1</v>
      </c>
    </row>
    <row r="17" spans="2:22" x14ac:dyDescent="0.25">
      <c r="B17" t="s">
        <v>35</v>
      </c>
      <c r="O17" s="7">
        <v>4</v>
      </c>
      <c r="P17" s="15">
        <v>0.15160000000000001</v>
      </c>
      <c r="Q17" s="2"/>
      <c r="R17" s="7">
        <v>12</v>
      </c>
      <c r="S17" s="1">
        <v>1</v>
      </c>
      <c r="T17" s="9">
        <v>0</v>
      </c>
      <c r="U17" s="9">
        <v>1</v>
      </c>
      <c r="V17" s="10">
        <v>1</v>
      </c>
    </row>
    <row r="18" spans="2:22" x14ac:dyDescent="0.25">
      <c r="O18" s="7">
        <v>5</v>
      </c>
      <c r="P18" s="15">
        <v>9.3899999999999997E-2</v>
      </c>
      <c r="Q18" s="2"/>
      <c r="R18" s="7">
        <v>13</v>
      </c>
      <c r="S18" s="1">
        <v>1</v>
      </c>
      <c r="T18" s="9">
        <v>0</v>
      </c>
      <c r="U18" s="9">
        <v>1</v>
      </c>
      <c r="V18" s="10">
        <v>1</v>
      </c>
    </row>
    <row r="19" spans="2:22" x14ac:dyDescent="0.25">
      <c r="B19" t="s">
        <v>36</v>
      </c>
      <c r="O19" s="7">
        <v>6</v>
      </c>
      <c r="P19" s="15">
        <v>0.13200000000000001</v>
      </c>
      <c r="Q19" s="2"/>
      <c r="R19" s="7">
        <v>14</v>
      </c>
      <c r="S19" s="1">
        <v>1</v>
      </c>
      <c r="T19" s="9">
        <v>0</v>
      </c>
      <c r="U19" s="9">
        <v>1</v>
      </c>
      <c r="V19" s="10">
        <v>1</v>
      </c>
    </row>
    <row r="20" spans="2:22" x14ac:dyDescent="0.25">
      <c r="B20" t="s">
        <v>37</v>
      </c>
      <c r="O20" s="7">
        <v>7</v>
      </c>
      <c r="P20" s="15">
        <v>6.8699999999999997E-2</v>
      </c>
      <c r="Q20" s="2"/>
      <c r="R20" s="7">
        <v>15</v>
      </c>
      <c r="S20" s="1">
        <v>0</v>
      </c>
      <c r="T20" s="9">
        <v>1</v>
      </c>
      <c r="U20" s="9">
        <v>1</v>
      </c>
      <c r="V20" s="10">
        <v>1</v>
      </c>
    </row>
    <row r="21" spans="2:22" x14ac:dyDescent="0.25">
      <c r="B21" t="s">
        <v>38</v>
      </c>
      <c r="O21" s="7">
        <v>8</v>
      </c>
      <c r="P21" s="15">
        <v>9.2999999999999999E-2</v>
      </c>
      <c r="Q21" s="2"/>
      <c r="R21" s="7">
        <v>16</v>
      </c>
      <c r="S21" s="1">
        <v>1</v>
      </c>
      <c r="T21" s="9">
        <v>1</v>
      </c>
      <c r="U21" s="9">
        <v>0</v>
      </c>
      <c r="V21" s="10">
        <v>1</v>
      </c>
    </row>
    <row r="22" spans="2:22" x14ac:dyDescent="0.25">
      <c r="B22" t="s">
        <v>39</v>
      </c>
      <c r="O22" s="7">
        <v>9</v>
      </c>
      <c r="P22" s="15">
        <v>0.21160000000000001</v>
      </c>
      <c r="Q22" s="2"/>
      <c r="R22" s="7">
        <v>17</v>
      </c>
      <c r="S22" s="1">
        <v>1</v>
      </c>
      <c r="T22" s="9">
        <v>1</v>
      </c>
      <c r="U22" s="9">
        <v>0</v>
      </c>
      <c r="V22" s="10">
        <v>1</v>
      </c>
    </row>
    <row r="23" spans="2:22" x14ac:dyDescent="0.25">
      <c r="O23" s="7">
        <v>10</v>
      </c>
      <c r="P23" s="15">
        <v>0.25290000000000001</v>
      </c>
      <c r="Q23" s="2"/>
      <c r="R23" s="7">
        <v>18</v>
      </c>
      <c r="S23" s="1">
        <v>1</v>
      </c>
      <c r="T23" s="9">
        <v>1</v>
      </c>
      <c r="U23" s="9">
        <v>0</v>
      </c>
      <c r="V23" s="10">
        <v>1</v>
      </c>
    </row>
    <row r="24" spans="2:22" x14ac:dyDescent="0.25">
      <c r="B24" s="23" t="s">
        <v>40</v>
      </c>
      <c r="O24" s="7">
        <v>11</v>
      </c>
      <c r="P24" s="15">
        <v>8.6800000000000002E-2</v>
      </c>
      <c r="Q24" s="2"/>
      <c r="R24" s="7">
        <v>19</v>
      </c>
      <c r="S24" s="1">
        <v>1</v>
      </c>
      <c r="T24" s="9">
        <v>1</v>
      </c>
      <c r="U24" s="9">
        <v>1</v>
      </c>
      <c r="V24" s="10">
        <v>0</v>
      </c>
    </row>
    <row r="25" spans="2:22" x14ac:dyDescent="0.25">
      <c r="B25" t="s">
        <v>41</v>
      </c>
      <c r="O25" s="7">
        <v>12</v>
      </c>
      <c r="P25" s="15">
        <v>8.2799999999999999E-2</v>
      </c>
      <c r="Q25" s="2"/>
      <c r="R25" s="7">
        <v>20</v>
      </c>
      <c r="S25" s="1">
        <v>1</v>
      </c>
      <c r="T25" s="9">
        <v>1</v>
      </c>
      <c r="U25" s="9">
        <v>1</v>
      </c>
      <c r="V25" s="10">
        <v>0</v>
      </c>
    </row>
    <row r="26" spans="2:22" x14ac:dyDescent="0.25">
      <c r="B26" t="s">
        <v>131</v>
      </c>
      <c r="O26" s="7">
        <v>13</v>
      </c>
      <c r="P26" s="15">
        <v>9.7500000000000003E-2</v>
      </c>
      <c r="Q26" s="2"/>
      <c r="R26" s="7">
        <v>21</v>
      </c>
      <c r="S26" s="1">
        <v>1</v>
      </c>
      <c r="T26" s="9">
        <v>1</v>
      </c>
      <c r="U26" s="9">
        <v>1</v>
      </c>
      <c r="V26" s="10">
        <v>0</v>
      </c>
    </row>
    <row r="27" spans="2:22" ht="16.5" thickBot="1" x14ac:dyDescent="0.3">
      <c r="B27" t="s">
        <v>132</v>
      </c>
      <c r="O27" s="7">
        <v>14</v>
      </c>
      <c r="P27" s="15">
        <v>0.81769999999999998</v>
      </c>
      <c r="Q27" s="2"/>
      <c r="R27" s="11">
        <v>22</v>
      </c>
      <c r="S27" s="12">
        <v>1</v>
      </c>
      <c r="T27" s="16">
        <v>1</v>
      </c>
      <c r="U27" s="16">
        <v>1</v>
      </c>
      <c r="V27" s="17">
        <v>0</v>
      </c>
    </row>
    <row r="28" spans="2:22" x14ac:dyDescent="0.25">
      <c r="B28" t="s">
        <v>133</v>
      </c>
      <c r="O28" s="7">
        <v>15</v>
      </c>
      <c r="P28" s="15">
        <v>0.41149999999999998</v>
      </c>
      <c r="Q28" s="2"/>
      <c r="R28" s="2"/>
      <c r="S28" s="2"/>
      <c r="T28" s="2"/>
      <c r="U28" s="2"/>
      <c r="V28" s="2"/>
    </row>
    <row r="29" spans="2:22" x14ac:dyDescent="0.25">
      <c r="B29" t="s">
        <v>42</v>
      </c>
      <c r="O29" s="7">
        <v>16</v>
      </c>
      <c r="P29" s="15">
        <v>0.3795</v>
      </c>
      <c r="Q29" s="2"/>
      <c r="R29" s="2"/>
      <c r="S29" s="2"/>
      <c r="T29" s="2"/>
      <c r="U29" s="2"/>
      <c r="V29" s="2"/>
    </row>
    <row r="30" spans="2:22" x14ac:dyDescent="0.25">
      <c r="B30" t="s">
        <v>43</v>
      </c>
      <c r="O30" s="7">
        <v>17</v>
      </c>
      <c r="P30" s="15">
        <v>7.0999999999999994E-2</v>
      </c>
      <c r="Q30" s="2"/>
      <c r="R30" s="2"/>
      <c r="S30" s="2"/>
      <c r="T30" s="2"/>
      <c r="U30" s="2"/>
      <c r="V30" s="2"/>
    </row>
    <row r="31" spans="2:22" x14ac:dyDescent="0.25">
      <c r="C31" s="24">
        <v>88</v>
      </c>
      <c r="O31" s="7">
        <v>18</v>
      </c>
      <c r="P31" s="15">
        <v>4.2700000000000002E-2</v>
      </c>
      <c r="Q31" s="2"/>
      <c r="R31" s="2"/>
      <c r="S31" s="2"/>
      <c r="T31" s="2"/>
      <c r="U31" s="2"/>
      <c r="V31" s="2"/>
    </row>
    <row r="32" spans="2:22" x14ac:dyDescent="0.25">
      <c r="O32" s="7">
        <v>19</v>
      </c>
      <c r="P32" s="15">
        <v>0.1043</v>
      </c>
      <c r="Q32" s="2"/>
      <c r="R32" s="2"/>
      <c r="S32" s="2"/>
      <c r="T32" s="2"/>
      <c r="U32" s="2"/>
      <c r="V32" s="2"/>
    </row>
    <row r="33" spans="2:25" x14ac:dyDescent="0.25">
      <c r="B33" s="23" t="s">
        <v>44</v>
      </c>
      <c r="O33" s="7">
        <v>20</v>
      </c>
      <c r="P33" s="15">
        <v>9.9699999999999997E-2</v>
      </c>
      <c r="Q33" s="2"/>
      <c r="R33" s="2"/>
      <c r="S33" s="2"/>
      <c r="T33" s="2"/>
      <c r="U33" s="2"/>
      <c r="V33" s="2"/>
    </row>
    <row r="34" spans="2:25" x14ac:dyDescent="0.25">
      <c r="B34" t="s">
        <v>45</v>
      </c>
      <c r="O34" s="7">
        <v>21</v>
      </c>
      <c r="P34" s="15">
        <v>0.16980000000000001</v>
      </c>
      <c r="Q34" s="2"/>
      <c r="R34" s="2"/>
      <c r="S34" s="2"/>
      <c r="T34" s="2"/>
      <c r="U34" s="2"/>
      <c r="V34" s="2"/>
    </row>
    <row r="35" spans="2:25" ht="16.5" thickBot="1" x14ac:dyDescent="0.3">
      <c r="B35" t="s">
        <v>46</v>
      </c>
      <c r="O35" s="11">
        <v>22</v>
      </c>
      <c r="P35" s="18">
        <v>0.25309999999999999</v>
      </c>
      <c r="Q35" s="2"/>
      <c r="R35" s="2"/>
      <c r="S35" s="2"/>
      <c r="T35" s="2"/>
      <c r="U35" s="2"/>
      <c r="V35" s="2"/>
    </row>
    <row r="36" spans="2:25" x14ac:dyDescent="0.25">
      <c r="B36" t="s">
        <v>47</v>
      </c>
      <c r="O36" s="1"/>
      <c r="P36" s="1"/>
      <c r="Q36" s="2"/>
      <c r="R36" s="2"/>
      <c r="S36" s="2"/>
      <c r="T36" s="2"/>
      <c r="U36" s="2"/>
      <c r="V36" s="2"/>
    </row>
    <row r="37" spans="2:25" x14ac:dyDescent="0.25">
      <c r="B37" t="s">
        <v>48</v>
      </c>
      <c r="O37" s="2"/>
      <c r="P37" s="1"/>
      <c r="Q37" s="2"/>
      <c r="R37" s="2"/>
      <c r="S37" s="2"/>
      <c r="T37" s="2"/>
      <c r="U37" s="2"/>
      <c r="V37" s="2"/>
    </row>
    <row r="38" spans="2:25" ht="16.5" thickBot="1" x14ac:dyDescent="0.3">
      <c r="O38" s="19" t="s">
        <v>17</v>
      </c>
      <c r="P38" s="1"/>
      <c r="Q38" s="2"/>
      <c r="R38" s="2"/>
      <c r="S38" s="2"/>
      <c r="T38" s="2"/>
      <c r="U38" s="2"/>
      <c r="V38" s="2"/>
    </row>
    <row r="39" spans="2:25" ht="32.25" thickBot="1" x14ac:dyDescent="0.3">
      <c r="B39" t="s">
        <v>49</v>
      </c>
      <c r="O39" s="3" t="s">
        <v>6</v>
      </c>
      <c r="P39" s="6" t="s">
        <v>18</v>
      </c>
      <c r="Q39" s="6" t="s">
        <v>19</v>
      </c>
      <c r="R39" s="6" t="s">
        <v>20</v>
      </c>
      <c r="S39" s="5" t="s">
        <v>21</v>
      </c>
      <c r="T39" s="2"/>
      <c r="U39" s="2"/>
      <c r="V39" s="2"/>
    </row>
    <row r="40" spans="2:25" x14ac:dyDescent="0.25">
      <c r="B40" t="s">
        <v>50</v>
      </c>
      <c r="O40" s="7">
        <v>1</v>
      </c>
      <c r="P40" s="9">
        <v>16.16</v>
      </c>
      <c r="Q40" s="9">
        <v>24.08</v>
      </c>
      <c r="R40" s="9">
        <v>24.32</v>
      </c>
      <c r="S40" s="10">
        <v>21.12</v>
      </c>
      <c r="T40" s="2"/>
      <c r="U40" s="2"/>
      <c r="V40" s="29">
        <f t="shared" ref="V40:V61" si="0">P40*P67</f>
        <v>0</v>
      </c>
      <c r="W40" s="29">
        <f t="shared" ref="W40:W61" si="1">Q40*Q67</f>
        <v>0</v>
      </c>
      <c r="X40" s="29">
        <f t="shared" ref="X40:X61" si="2">R40*R67</f>
        <v>0</v>
      </c>
      <c r="Y40" s="29">
        <f t="shared" ref="Y40:Y61" si="3">S40*S67</f>
        <v>21.12</v>
      </c>
    </row>
    <row r="41" spans="2:25" x14ac:dyDescent="0.25">
      <c r="O41" s="7">
        <v>2</v>
      </c>
      <c r="P41" s="9">
        <v>19</v>
      </c>
      <c r="Q41" s="9">
        <v>26.47</v>
      </c>
      <c r="R41" s="9">
        <v>27.24</v>
      </c>
      <c r="S41" s="10">
        <v>17.329999999999998</v>
      </c>
      <c r="T41" s="2"/>
      <c r="U41" s="2"/>
      <c r="V41" s="29">
        <f t="shared" si="0"/>
        <v>0</v>
      </c>
      <c r="W41" s="29">
        <f t="shared" si="1"/>
        <v>0</v>
      </c>
      <c r="X41" s="29">
        <f t="shared" si="2"/>
        <v>0</v>
      </c>
      <c r="Y41" s="29">
        <f t="shared" si="3"/>
        <v>17.329999999999998</v>
      </c>
    </row>
    <row r="42" spans="2:25" x14ac:dyDescent="0.25">
      <c r="B42" t="s">
        <v>135</v>
      </c>
      <c r="C42" s="24" t="s">
        <v>51</v>
      </c>
      <c r="O42" s="7">
        <v>3</v>
      </c>
      <c r="P42" s="9">
        <v>25.29</v>
      </c>
      <c r="Q42" s="9">
        <v>32.49</v>
      </c>
      <c r="R42" s="9">
        <v>33.42</v>
      </c>
      <c r="S42" s="10">
        <v>12.25</v>
      </c>
      <c r="T42" s="2"/>
      <c r="U42" s="2"/>
      <c r="V42" s="29">
        <f t="shared" si="0"/>
        <v>0</v>
      </c>
      <c r="W42" s="29">
        <f t="shared" si="1"/>
        <v>0</v>
      </c>
      <c r="X42" s="29">
        <f t="shared" si="2"/>
        <v>0</v>
      </c>
      <c r="Y42" s="29">
        <f t="shared" si="3"/>
        <v>12.25</v>
      </c>
    </row>
    <row r="43" spans="2:25" x14ac:dyDescent="0.25">
      <c r="B43" t="s">
        <v>134</v>
      </c>
      <c r="C43" s="24" t="s">
        <v>52</v>
      </c>
      <c r="O43" s="7">
        <v>4</v>
      </c>
      <c r="P43" s="9">
        <v>0</v>
      </c>
      <c r="Q43" s="9">
        <v>7.93</v>
      </c>
      <c r="R43" s="9">
        <v>8.31</v>
      </c>
      <c r="S43" s="10">
        <v>36.119999999999997</v>
      </c>
      <c r="T43" s="2"/>
      <c r="U43" s="2"/>
      <c r="V43" s="29">
        <f t="shared" si="0"/>
        <v>0</v>
      </c>
      <c r="W43" s="29">
        <f t="shared" si="1"/>
        <v>0</v>
      </c>
      <c r="X43" s="29">
        <f t="shared" si="2"/>
        <v>0</v>
      </c>
      <c r="Y43" s="29">
        <f t="shared" si="3"/>
        <v>0</v>
      </c>
    </row>
    <row r="44" spans="2:25" x14ac:dyDescent="0.25">
      <c r="B44" t="s">
        <v>135</v>
      </c>
      <c r="C44" s="24" t="s">
        <v>53</v>
      </c>
      <c r="O44" s="7">
        <v>5</v>
      </c>
      <c r="P44" s="9">
        <v>3.07</v>
      </c>
      <c r="Q44" s="9">
        <v>6.44</v>
      </c>
      <c r="R44" s="9">
        <v>7.56</v>
      </c>
      <c r="S44" s="10">
        <v>37.369999999999997</v>
      </c>
      <c r="T44" s="2"/>
      <c r="U44" s="2"/>
      <c r="V44" s="29">
        <f t="shared" si="0"/>
        <v>3.07</v>
      </c>
      <c r="W44" s="29">
        <f t="shared" si="1"/>
        <v>0</v>
      </c>
      <c r="X44" s="29">
        <f t="shared" si="2"/>
        <v>0</v>
      </c>
      <c r="Y44" s="29">
        <f t="shared" si="3"/>
        <v>0</v>
      </c>
    </row>
    <row r="45" spans="2:25" x14ac:dyDescent="0.25">
      <c r="O45" s="7">
        <v>6</v>
      </c>
      <c r="P45" s="9">
        <v>1.22</v>
      </c>
      <c r="Q45" s="9">
        <v>7.51</v>
      </c>
      <c r="R45" s="9">
        <v>8.19</v>
      </c>
      <c r="S45" s="10">
        <v>36.29</v>
      </c>
      <c r="T45" s="2"/>
      <c r="U45" s="2"/>
      <c r="V45" s="29">
        <f t="shared" si="0"/>
        <v>1.22</v>
      </c>
      <c r="W45" s="29">
        <f t="shared" si="1"/>
        <v>0</v>
      </c>
      <c r="X45" s="29">
        <f t="shared" si="2"/>
        <v>0</v>
      </c>
      <c r="Y45" s="29">
        <f t="shared" si="3"/>
        <v>0</v>
      </c>
    </row>
    <row r="46" spans="2:25" x14ac:dyDescent="0.25">
      <c r="B46" s="23" t="s">
        <v>54</v>
      </c>
      <c r="O46" s="7">
        <v>7</v>
      </c>
      <c r="P46" s="9">
        <v>2.8</v>
      </c>
      <c r="Q46" s="9">
        <v>10.31</v>
      </c>
      <c r="R46" s="9">
        <v>10.95</v>
      </c>
      <c r="S46" s="10">
        <v>33.5</v>
      </c>
      <c r="T46" s="2"/>
      <c r="U46" s="2"/>
      <c r="V46" s="29">
        <f t="shared" si="0"/>
        <v>2.8</v>
      </c>
      <c r="W46" s="29">
        <f t="shared" si="1"/>
        <v>0</v>
      </c>
      <c r="X46" s="29">
        <f t="shared" si="2"/>
        <v>0</v>
      </c>
      <c r="Y46" s="29">
        <f t="shared" si="3"/>
        <v>0</v>
      </c>
    </row>
    <row r="47" spans="2:25" x14ac:dyDescent="0.25">
      <c r="B47" t="s">
        <v>55</v>
      </c>
      <c r="O47" s="7">
        <v>8</v>
      </c>
      <c r="P47" s="9">
        <v>2.87</v>
      </c>
      <c r="Q47" s="9">
        <v>5.07</v>
      </c>
      <c r="R47" s="9">
        <v>5.67</v>
      </c>
      <c r="S47" s="10">
        <v>38.799999999999997</v>
      </c>
      <c r="T47" s="2"/>
      <c r="U47" s="2"/>
      <c r="V47" s="29">
        <f t="shared" si="0"/>
        <v>2.87</v>
      </c>
      <c r="W47" s="29">
        <f t="shared" si="1"/>
        <v>0</v>
      </c>
      <c r="X47" s="29">
        <f t="shared" si="2"/>
        <v>0</v>
      </c>
      <c r="Y47" s="29">
        <f t="shared" si="3"/>
        <v>0</v>
      </c>
    </row>
    <row r="48" spans="2:25" x14ac:dyDescent="0.25">
      <c r="B48" t="s">
        <v>56</v>
      </c>
      <c r="O48" s="7">
        <v>9</v>
      </c>
      <c r="P48" s="9">
        <v>3.8</v>
      </c>
      <c r="Q48" s="9">
        <v>8.01</v>
      </c>
      <c r="R48" s="9">
        <v>7.41</v>
      </c>
      <c r="S48" s="10">
        <v>38.159999999999997</v>
      </c>
      <c r="T48" s="2"/>
      <c r="U48" s="2"/>
      <c r="V48" s="29">
        <f t="shared" si="0"/>
        <v>3.8</v>
      </c>
      <c r="W48" s="29">
        <f t="shared" si="1"/>
        <v>0</v>
      </c>
      <c r="X48" s="29">
        <f t="shared" si="2"/>
        <v>0</v>
      </c>
      <c r="Y48" s="29">
        <f t="shared" si="3"/>
        <v>0</v>
      </c>
    </row>
    <row r="49" spans="2:25" x14ac:dyDescent="0.25">
      <c r="O49" s="7">
        <v>10</v>
      </c>
      <c r="P49" s="9">
        <v>12.35</v>
      </c>
      <c r="Q49" s="9">
        <v>4.5199999999999996</v>
      </c>
      <c r="R49" s="9">
        <v>4.3499999999999996</v>
      </c>
      <c r="S49" s="10">
        <v>48.27</v>
      </c>
      <c r="T49" s="2"/>
      <c r="U49" s="2"/>
      <c r="V49" s="29">
        <f t="shared" si="0"/>
        <v>0</v>
      </c>
      <c r="W49" s="29">
        <f t="shared" si="1"/>
        <v>0</v>
      </c>
      <c r="X49" s="29">
        <f t="shared" si="2"/>
        <v>4.3499999999999996</v>
      </c>
      <c r="Y49" s="29">
        <f t="shared" si="3"/>
        <v>0</v>
      </c>
    </row>
    <row r="50" spans="2:25" x14ac:dyDescent="0.25">
      <c r="B50" t="s">
        <v>135</v>
      </c>
      <c r="C50" s="24" t="s">
        <v>57</v>
      </c>
      <c r="O50" s="7">
        <v>11</v>
      </c>
      <c r="P50" s="9">
        <v>11.11</v>
      </c>
      <c r="Q50" s="9">
        <v>3.48</v>
      </c>
      <c r="R50" s="9">
        <v>2.97</v>
      </c>
      <c r="S50" s="10">
        <v>47.14</v>
      </c>
      <c r="T50" s="2"/>
      <c r="U50" s="2"/>
      <c r="V50" s="29">
        <f t="shared" si="0"/>
        <v>0</v>
      </c>
      <c r="W50" s="29">
        <f t="shared" si="1"/>
        <v>3.48</v>
      </c>
      <c r="X50" s="29">
        <f t="shared" si="2"/>
        <v>0</v>
      </c>
      <c r="Y50" s="29">
        <f t="shared" si="3"/>
        <v>0</v>
      </c>
    </row>
    <row r="51" spans="2:25" x14ac:dyDescent="0.25">
      <c r="B51" t="s">
        <v>135</v>
      </c>
      <c r="C51" s="24" t="s">
        <v>58</v>
      </c>
      <c r="O51" s="7">
        <v>12</v>
      </c>
      <c r="P51" s="9">
        <v>21.99</v>
      </c>
      <c r="Q51" s="9">
        <v>22.02</v>
      </c>
      <c r="R51" s="9">
        <v>24.07</v>
      </c>
      <c r="S51" s="10">
        <v>39.86</v>
      </c>
      <c r="T51" s="2"/>
      <c r="U51" s="2"/>
      <c r="V51" s="29">
        <f t="shared" si="0"/>
        <v>0</v>
      </c>
      <c r="W51" s="29">
        <f t="shared" si="1"/>
        <v>22.02</v>
      </c>
      <c r="X51" s="29">
        <f t="shared" si="2"/>
        <v>0</v>
      </c>
      <c r="Y51" s="29">
        <f t="shared" si="3"/>
        <v>0</v>
      </c>
    </row>
    <row r="52" spans="2:25" x14ac:dyDescent="0.25">
      <c r="B52" t="s">
        <v>135</v>
      </c>
      <c r="C52" s="24" t="s">
        <v>59</v>
      </c>
      <c r="O52" s="7">
        <v>13</v>
      </c>
      <c r="P52" s="9">
        <v>8.82</v>
      </c>
      <c r="Q52" s="9">
        <v>3.3</v>
      </c>
      <c r="R52" s="9">
        <v>5.36</v>
      </c>
      <c r="S52" s="10">
        <v>43.31</v>
      </c>
      <c r="T52" s="2"/>
      <c r="U52" s="2"/>
      <c r="V52" s="29">
        <f t="shared" si="0"/>
        <v>0</v>
      </c>
      <c r="W52" s="29">
        <f t="shared" si="1"/>
        <v>3.3</v>
      </c>
      <c r="X52" s="29">
        <f t="shared" si="2"/>
        <v>0</v>
      </c>
      <c r="Y52" s="29">
        <f t="shared" si="3"/>
        <v>0</v>
      </c>
    </row>
    <row r="53" spans="2:25" x14ac:dyDescent="0.25">
      <c r="B53" t="s">
        <v>135</v>
      </c>
      <c r="C53" s="24" t="s">
        <v>136</v>
      </c>
      <c r="O53" s="7">
        <v>14</v>
      </c>
      <c r="P53" s="9">
        <v>7.93</v>
      </c>
      <c r="Q53" s="9">
        <v>0</v>
      </c>
      <c r="R53" s="9">
        <v>2.0699999999999998</v>
      </c>
      <c r="S53" s="10">
        <v>43.75</v>
      </c>
      <c r="T53" s="2"/>
      <c r="U53" s="2"/>
      <c r="V53" s="29">
        <f t="shared" si="0"/>
        <v>0</v>
      </c>
      <c r="W53" s="29">
        <f t="shared" si="1"/>
        <v>0</v>
      </c>
      <c r="X53" s="29">
        <f t="shared" si="2"/>
        <v>0</v>
      </c>
      <c r="Y53" s="29">
        <f t="shared" si="3"/>
        <v>0</v>
      </c>
    </row>
    <row r="54" spans="2:25" x14ac:dyDescent="0.25">
      <c r="B54" t="s">
        <v>134</v>
      </c>
      <c r="C54" s="24" t="s">
        <v>60</v>
      </c>
      <c r="O54" s="7">
        <v>15</v>
      </c>
      <c r="P54" s="9">
        <v>9.34</v>
      </c>
      <c r="Q54" s="9">
        <v>2.25</v>
      </c>
      <c r="R54" s="9">
        <v>1.1100000000000001</v>
      </c>
      <c r="S54" s="10">
        <v>45.43</v>
      </c>
      <c r="T54" s="2"/>
      <c r="U54" s="2"/>
      <c r="V54" s="29">
        <f t="shared" si="0"/>
        <v>0</v>
      </c>
      <c r="W54" s="29">
        <f t="shared" si="1"/>
        <v>0</v>
      </c>
      <c r="X54" s="29">
        <f t="shared" si="2"/>
        <v>1.1100000000000001</v>
      </c>
      <c r="Y54" s="29">
        <f t="shared" si="3"/>
        <v>0</v>
      </c>
    </row>
    <row r="55" spans="2:25" x14ac:dyDescent="0.25">
      <c r="B55" t="s">
        <v>135</v>
      </c>
      <c r="C55" s="24" t="s">
        <v>61</v>
      </c>
      <c r="O55" s="7">
        <v>16</v>
      </c>
      <c r="P55" s="9">
        <v>8.31</v>
      </c>
      <c r="Q55" s="9">
        <v>2.0699999999999998</v>
      </c>
      <c r="R55" s="9">
        <v>0</v>
      </c>
      <c r="S55" s="10">
        <v>44.43</v>
      </c>
      <c r="T55" s="2"/>
      <c r="U55" s="2"/>
      <c r="V55" s="29">
        <f t="shared" si="0"/>
        <v>0</v>
      </c>
      <c r="W55" s="29">
        <f t="shared" si="1"/>
        <v>0</v>
      </c>
      <c r="X55" s="29">
        <f t="shared" si="2"/>
        <v>0</v>
      </c>
      <c r="Y55" s="29">
        <f t="shared" si="3"/>
        <v>0</v>
      </c>
    </row>
    <row r="56" spans="2:25" x14ac:dyDescent="0.25">
      <c r="O56" s="7">
        <v>17</v>
      </c>
      <c r="P56" s="9">
        <v>7.31</v>
      </c>
      <c r="Q56" s="9">
        <v>2.44</v>
      </c>
      <c r="R56" s="9">
        <v>1.1100000000000001</v>
      </c>
      <c r="S56" s="10">
        <v>43.43</v>
      </c>
      <c r="T56" s="2"/>
      <c r="U56" s="2"/>
      <c r="V56" s="29">
        <f t="shared" si="0"/>
        <v>0</v>
      </c>
      <c r="W56" s="29">
        <f t="shared" si="1"/>
        <v>0</v>
      </c>
      <c r="X56" s="29">
        <f t="shared" si="2"/>
        <v>1.1100000000000001</v>
      </c>
      <c r="Y56" s="29">
        <f t="shared" si="3"/>
        <v>0</v>
      </c>
    </row>
    <row r="57" spans="2:25" x14ac:dyDescent="0.25">
      <c r="C57" t="s">
        <v>62</v>
      </c>
      <c r="O57" s="7">
        <v>18</v>
      </c>
      <c r="P57" s="9">
        <v>7.55</v>
      </c>
      <c r="Q57" s="9">
        <v>0.75</v>
      </c>
      <c r="R57" s="9">
        <v>1.53</v>
      </c>
      <c r="S57" s="10">
        <v>43.52</v>
      </c>
      <c r="T57" s="2"/>
      <c r="U57" s="2"/>
      <c r="V57" s="29">
        <f t="shared" si="0"/>
        <v>0</v>
      </c>
      <c r="W57" s="29">
        <f t="shared" si="1"/>
        <v>0.75</v>
      </c>
      <c r="X57" s="29">
        <f t="shared" si="2"/>
        <v>0</v>
      </c>
      <c r="Y57" s="29">
        <f t="shared" si="3"/>
        <v>0</v>
      </c>
    </row>
    <row r="58" spans="2:25" x14ac:dyDescent="0.25">
      <c r="O58" s="7">
        <v>19</v>
      </c>
      <c r="P58" s="9">
        <v>11.13</v>
      </c>
      <c r="Q58" s="9">
        <v>18.41</v>
      </c>
      <c r="R58" s="9">
        <v>19.260000000000002</v>
      </c>
      <c r="S58" s="10">
        <v>25.4</v>
      </c>
      <c r="T58" s="2"/>
      <c r="U58" s="2"/>
      <c r="V58" s="29">
        <f t="shared" si="0"/>
        <v>0</v>
      </c>
      <c r="W58" s="29">
        <f t="shared" si="1"/>
        <v>0</v>
      </c>
      <c r="X58" s="29">
        <f t="shared" si="2"/>
        <v>0</v>
      </c>
      <c r="Y58" s="29">
        <f t="shared" si="3"/>
        <v>25.4</v>
      </c>
    </row>
    <row r="59" spans="2:25" x14ac:dyDescent="0.25">
      <c r="B59" s="23" t="s">
        <v>63</v>
      </c>
      <c r="O59" s="7">
        <v>20</v>
      </c>
      <c r="P59" s="9">
        <v>17.489999999999998</v>
      </c>
      <c r="Q59" s="9">
        <v>23.44</v>
      </c>
      <c r="R59" s="9">
        <v>24.76</v>
      </c>
      <c r="S59" s="10">
        <v>23.21</v>
      </c>
      <c r="T59" s="2"/>
      <c r="U59" s="2"/>
      <c r="V59" s="29">
        <f t="shared" si="0"/>
        <v>0</v>
      </c>
      <c r="W59" s="29">
        <f t="shared" si="1"/>
        <v>0</v>
      </c>
      <c r="X59" s="29">
        <f t="shared" si="2"/>
        <v>0</v>
      </c>
      <c r="Y59" s="29">
        <f t="shared" si="3"/>
        <v>23.21</v>
      </c>
    </row>
    <row r="60" spans="2:25" x14ac:dyDescent="0.25">
      <c r="B60" t="s">
        <v>64</v>
      </c>
      <c r="O60" s="7">
        <v>21</v>
      </c>
      <c r="P60" s="9">
        <v>11.03</v>
      </c>
      <c r="Q60" s="9">
        <v>18.93</v>
      </c>
      <c r="R60" s="9">
        <v>19.28</v>
      </c>
      <c r="S60" s="10">
        <v>25.43</v>
      </c>
      <c r="T60" s="2"/>
      <c r="U60" s="2"/>
      <c r="V60" s="29">
        <f t="shared" si="0"/>
        <v>11.03</v>
      </c>
      <c r="W60" s="29">
        <f t="shared" si="1"/>
        <v>0</v>
      </c>
      <c r="X60" s="29">
        <f t="shared" si="2"/>
        <v>0</v>
      </c>
      <c r="Y60" s="29">
        <f t="shared" si="3"/>
        <v>0</v>
      </c>
    </row>
    <row r="61" spans="2:25" ht="16.5" thickBot="1" x14ac:dyDescent="0.3">
      <c r="B61" t="s">
        <v>65</v>
      </c>
      <c r="O61" s="11">
        <v>22</v>
      </c>
      <c r="P61" s="16">
        <v>36.119999999999997</v>
      </c>
      <c r="Q61" s="16">
        <v>43.75</v>
      </c>
      <c r="R61" s="16">
        <v>44.43</v>
      </c>
      <c r="S61" s="17">
        <v>0</v>
      </c>
      <c r="T61" s="2"/>
      <c r="U61" s="2"/>
      <c r="V61" s="29">
        <f t="shared" si="0"/>
        <v>0</v>
      </c>
      <c r="W61" s="29">
        <f t="shared" si="1"/>
        <v>0</v>
      </c>
      <c r="X61" s="29">
        <f t="shared" si="2"/>
        <v>0</v>
      </c>
      <c r="Y61" s="29">
        <f t="shared" si="3"/>
        <v>0</v>
      </c>
    </row>
    <row r="62" spans="2:25" x14ac:dyDescent="0.25">
      <c r="B62" t="s">
        <v>66</v>
      </c>
    </row>
    <row r="63" spans="2:25" x14ac:dyDescent="0.25">
      <c r="B63" t="s">
        <v>67</v>
      </c>
    </row>
    <row r="64" spans="2:25" ht="23.25" x14ac:dyDescent="0.35">
      <c r="B64" t="s">
        <v>135</v>
      </c>
      <c r="C64" s="24" t="s">
        <v>68</v>
      </c>
      <c r="O64" s="25" t="s">
        <v>137</v>
      </c>
    </row>
    <row r="65" spans="2:21" ht="16.5" thickBot="1" x14ac:dyDescent="0.3">
      <c r="B65" t="s">
        <v>134</v>
      </c>
      <c r="C65" s="24" t="s">
        <v>69</v>
      </c>
    </row>
    <row r="66" spans="2:21" ht="16.5" thickBot="1" x14ac:dyDescent="0.3">
      <c r="B66" t="s">
        <v>135</v>
      </c>
      <c r="C66" s="24" t="s">
        <v>70</v>
      </c>
      <c r="O66" s="3" t="s">
        <v>6</v>
      </c>
      <c r="P66" s="4" t="s">
        <v>7</v>
      </c>
      <c r="Q66" s="4" t="s">
        <v>8</v>
      </c>
      <c r="R66" s="4" t="s">
        <v>9</v>
      </c>
      <c r="S66" s="14" t="s">
        <v>10</v>
      </c>
      <c r="U66" s="28" t="s">
        <v>151</v>
      </c>
    </row>
    <row r="67" spans="2:21" x14ac:dyDescent="0.25">
      <c r="B67" t="s">
        <v>135</v>
      </c>
      <c r="C67" s="24" t="s">
        <v>71</v>
      </c>
      <c r="O67" s="7">
        <v>1</v>
      </c>
      <c r="P67" s="9">
        <v>0</v>
      </c>
      <c r="Q67" s="9">
        <v>0</v>
      </c>
      <c r="R67" s="9">
        <v>0</v>
      </c>
      <c r="S67" s="10">
        <v>1</v>
      </c>
      <c r="U67">
        <f>SUM(P67:S67)</f>
        <v>1</v>
      </c>
    </row>
    <row r="68" spans="2:21" x14ac:dyDescent="0.25">
      <c r="O68" s="7">
        <v>2</v>
      </c>
      <c r="P68" s="9">
        <v>0</v>
      </c>
      <c r="Q68" s="9">
        <v>0</v>
      </c>
      <c r="R68" s="9">
        <v>0</v>
      </c>
      <c r="S68" s="10">
        <v>1</v>
      </c>
      <c r="U68">
        <f t="shared" ref="U68:U88" si="4">SUM(P68:S68)</f>
        <v>1</v>
      </c>
    </row>
    <row r="69" spans="2:21" x14ac:dyDescent="0.25">
      <c r="C69" t="s">
        <v>72</v>
      </c>
      <c r="O69" s="7">
        <v>3</v>
      </c>
      <c r="P69" s="9">
        <v>0</v>
      </c>
      <c r="Q69" s="9">
        <v>0</v>
      </c>
      <c r="R69" s="9">
        <v>0</v>
      </c>
      <c r="S69" s="10">
        <v>1</v>
      </c>
      <c r="U69">
        <f t="shared" si="4"/>
        <v>1</v>
      </c>
    </row>
    <row r="70" spans="2:21" x14ac:dyDescent="0.25">
      <c r="O70" s="7">
        <v>4</v>
      </c>
      <c r="P70" s="9">
        <v>1</v>
      </c>
      <c r="Q70" s="9">
        <v>0</v>
      </c>
      <c r="R70" s="9">
        <v>0</v>
      </c>
      <c r="S70" s="10">
        <v>0</v>
      </c>
      <c r="U70">
        <f t="shared" si="4"/>
        <v>1</v>
      </c>
    </row>
    <row r="71" spans="2:21" x14ac:dyDescent="0.25">
      <c r="B71" s="23" t="s">
        <v>73</v>
      </c>
      <c r="O71" s="7">
        <v>5</v>
      </c>
      <c r="P71" s="9">
        <v>1</v>
      </c>
      <c r="Q71" s="9">
        <v>0</v>
      </c>
      <c r="R71" s="9">
        <v>0</v>
      </c>
      <c r="S71" s="10">
        <v>0</v>
      </c>
      <c r="U71">
        <f t="shared" si="4"/>
        <v>1</v>
      </c>
    </row>
    <row r="72" spans="2:21" x14ac:dyDescent="0.25">
      <c r="B72" t="s">
        <v>74</v>
      </c>
      <c r="O72" s="7">
        <v>6</v>
      </c>
      <c r="P72" s="9">
        <v>1</v>
      </c>
      <c r="Q72" s="9">
        <v>0</v>
      </c>
      <c r="R72" s="9">
        <v>0</v>
      </c>
      <c r="S72" s="10">
        <v>0</v>
      </c>
      <c r="U72">
        <f t="shared" si="4"/>
        <v>1</v>
      </c>
    </row>
    <row r="73" spans="2:21" x14ac:dyDescent="0.25">
      <c r="B73" t="s">
        <v>75</v>
      </c>
      <c r="O73" s="7">
        <v>7</v>
      </c>
      <c r="P73" s="9">
        <v>1</v>
      </c>
      <c r="Q73" s="9">
        <v>0</v>
      </c>
      <c r="R73" s="9">
        <v>0</v>
      </c>
      <c r="S73" s="10">
        <v>0</v>
      </c>
      <c r="U73">
        <f t="shared" si="4"/>
        <v>1</v>
      </c>
    </row>
    <row r="74" spans="2:21" x14ac:dyDescent="0.25">
      <c r="B74" t="s">
        <v>76</v>
      </c>
      <c r="O74" s="7">
        <v>8</v>
      </c>
      <c r="P74" s="9">
        <v>1</v>
      </c>
      <c r="Q74" s="9">
        <v>0</v>
      </c>
      <c r="R74" s="9">
        <v>0</v>
      </c>
      <c r="S74" s="10">
        <v>0</v>
      </c>
      <c r="U74">
        <f t="shared" si="4"/>
        <v>1</v>
      </c>
    </row>
    <row r="75" spans="2:21" x14ac:dyDescent="0.25">
      <c r="B75" t="s">
        <v>77</v>
      </c>
      <c r="O75" s="7">
        <v>9</v>
      </c>
      <c r="P75" s="9">
        <v>1</v>
      </c>
      <c r="Q75" s="9">
        <v>0</v>
      </c>
      <c r="R75" s="9">
        <v>0</v>
      </c>
      <c r="S75" s="10">
        <v>0</v>
      </c>
      <c r="U75">
        <f t="shared" si="4"/>
        <v>1</v>
      </c>
    </row>
    <row r="76" spans="2:21" x14ac:dyDescent="0.25">
      <c r="B76" t="s">
        <v>78</v>
      </c>
      <c r="O76" s="7">
        <v>10</v>
      </c>
      <c r="P76" s="9">
        <v>0</v>
      </c>
      <c r="Q76" s="9">
        <v>0</v>
      </c>
      <c r="R76" s="9">
        <v>1</v>
      </c>
      <c r="S76" s="10">
        <v>0</v>
      </c>
      <c r="U76">
        <f t="shared" si="4"/>
        <v>1</v>
      </c>
    </row>
    <row r="77" spans="2:21" x14ac:dyDescent="0.25">
      <c r="O77" s="7">
        <v>11</v>
      </c>
      <c r="P77" s="9">
        <v>0</v>
      </c>
      <c r="Q77" s="9">
        <v>1</v>
      </c>
      <c r="R77" s="9">
        <v>0</v>
      </c>
      <c r="S77" s="10">
        <v>0</v>
      </c>
      <c r="U77">
        <f t="shared" si="4"/>
        <v>1</v>
      </c>
    </row>
    <row r="78" spans="2:21" x14ac:dyDescent="0.25">
      <c r="B78" t="s">
        <v>134</v>
      </c>
      <c r="C78" s="24" t="s">
        <v>79</v>
      </c>
      <c r="O78" s="7">
        <v>12</v>
      </c>
      <c r="P78" s="9">
        <v>0</v>
      </c>
      <c r="Q78" s="9">
        <v>1</v>
      </c>
      <c r="R78" s="9">
        <v>0</v>
      </c>
      <c r="S78" s="10">
        <v>0</v>
      </c>
      <c r="U78">
        <f t="shared" si="4"/>
        <v>1</v>
      </c>
    </row>
    <row r="79" spans="2:21" x14ac:dyDescent="0.25">
      <c r="B79" t="s">
        <v>135</v>
      </c>
      <c r="C79" s="24" t="s">
        <v>80</v>
      </c>
      <c r="O79" s="7">
        <v>13</v>
      </c>
      <c r="P79" s="9">
        <v>0</v>
      </c>
      <c r="Q79" s="9">
        <v>1</v>
      </c>
      <c r="R79" s="9">
        <v>0</v>
      </c>
      <c r="S79" s="10">
        <v>0</v>
      </c>
      <c r="U79">
        <f t="shared" si="4"/>
        <v>1</v>
      </c>
    </row>
    <row r="80" spans="2:21" x14ac:dyDescent="0.25">
      <c r="B80" t="s">
        <v>135</v>
      </c>
      <c r="C80" s="24" t="s">
        <v>81</v>
      </c>
      <c r="O80" s="7">
        <v>14</v>
      </c>
      <c r="P80" s="9">
        <v>0</v>
      </c>
      <c r="Q80" s="9">
        <v>1</v>
      </c>
      <c r="R80" s="9">
        <v>0</v>
      </c>
      <c r="S80" s="10">
        <v>0</v>
      </c>
      <c r="U80">
        <f t="shared" si="4"/>
        <v>1</v>
      </c>
    </row>
    <row r="81" spans="2:21" x14ac:dyDescent="0.25">
      <c r="O81" s="7">
        <v>15</v>
      </c>
      <c r="P81" s="9">
        <v>0</v>
      </c>
      <c r="Q81" s="9">
        <v>0</v>
      </c>
      <c r="R81" s="9">
        <v>1</v>
      </c>
      <c r="S81" s="10">
        <v>0</v>
      </c>
      <c r="U81">
        <f t="shared" si="4"/>
        <v>1</v>
      </c>
    </row>
    <row r="82" spans="2:21" x14ac:dyDescent="0.25">
      <c r="B82" t="s">
        <v>72</v>
      </c>
      <c r="O82" s="7">
        <v>16</v>
      </c>
      <c r="P82" s="9">
        <v>0</v>
      </c>
      <c r="Q82" s="9">
        <v>0</v>
      </c>
      <c r="R82" s="9">
        <v>1</v>
      </c>
      <c r="S82" s="10">
        <v>0</v>
      </c>
      <c r="U82">
        <f t="shared" si="4"/>
        <v>1</v>
      </c>
    </row>
    <row r="83" spans="2:21" x14ac:dyDescent="0.25">
      <c r="O83" s="7">
        <v>17</v>
      </c>
      <c r="P83" s="9">
        <v>0</v>
      </c>
      <c r="Q83" s="9">
        <v>0</v>
      </c>
      <c r="R83" s="9">
        <v>1</v>
      </c>
      <c r="S83" s="10">
        <v>0</v>
      </c>
      <c r="U83">
        <f t="shared" si="4"/>
        <v>1</v>
      </c>
    </row>
    <row r="84" spans="2:21" x14ac:dyDescent="0.25">
      <c r="B84" s="23" t="s">
        <v>82</v>
      </c>
      <c r="O84" s="7">
        <v>18</v>
      </c>
      <c r="P84" s="9">
        <v>0</v>
      </c>
      <c r="Q84" s="9">
        <v>1</v>
      </c>
      <c r="R84" s="9">
        <v>0</v>
      </c>
      <c r="S84" s="10">
        <v>0</v>
      </c>
      <c r="U84">
        <f t="shared" si="4"/>
        <v>1</v>
      </c>
    </row>
    <row r="85" spans="2:21" x14ac:dyDescent="0.25">
      <c r="B85" t="s">
        <v>83</v>
      </c>
      <c r="O85" s="7">
        <v>19</v>
      </c>
      <c r="P85" s="9">
        <v>0</v>
      </c>
      <c r="Q85" s="9">
        <v>0</v>
      </c>
      <c r="R85" s="9">
        <v>0</v>
      </c>
      <c r="S85" s="10">
        <v>1</v>
      </c>
      <c r="U85">
        <f t="shared" si="4"/>
        <v>1</v>
      </c>
    </row>
    <row r="86" spans="2:21" x14ac:dyDescent="0.25">
      <c r="B86" t="s">
        <v>84</v>
      </c>
      <c r="O86" s="7">
        <v>20</v>
      </c>
      <c r="P86" s="9">
        <v>0</v>
      </c>
      <c r="Q86" s="9">
        <v>0</v>
      </c>
      <c r="R86" s="9">
        <v>0</v>
      </c>
      <c r="S86" s="10">
        <v>1</v>
      </c>
      <c r="U86">
        <f t="shared" si="4"/>
        <v>1</v>
      </c>
    </row>
    <row r="87" spans="2:21" x14ac:dyDescent="0.25">
      <c r="B87" t="s">
        <v>85</v>
      </c>
      <c r="O87" s="7">
        <v>21</v>
      </c>
      <c r="P87" s="9">
        <v>1</v>
      </c>
      <c r="Q87" s="9">
        <v>0</v>
      </c>
      <c r="R87" s="9">
        <v>0</v>
      </c>
      <c r="S87" s="10">
        <v>0</v>
      </c>
      <c r="U87">
        <f t="shared" si="4"/>
        <v>1</v>
      </c>
    </row>
    <row r="88" spans="2:21" ht="16.5" thickBot="1" x14ac:dyDescent="0.3">
      <c r="O88" s="11">
        <v>22</v>
      </c>
      <c r="P88" s="16">
        <v>0</v>
      </c>
      <c r="Q88" s="16">
        <v>0</v>
      </c>
      <c r="R88" s="16">
        <v>0</v>
      </c>
      <c r="S88" s="17">
        <v>1</v>
      </c>
      <c r="U88">
        <f t="shared" si="4"/>
        <v>1</v>
      </c>
    </row>
    <row r="89" spans="2:21" x14ac:dyDescent="0.25">
      <c r="B89" t="s">
        <v>86</v>
      </c>
    </row>
    <row r="90" spans="2:21" x14ac:dyDescent="0.25">
      <c r="C90" s="24">
        <v>160.22</v>
      </c>
      <c r="O90" t="s">
        <v>157</v>
      </c>
      <c r="P90">
        <f>SUMPRODUCT(P67:P88,S6:S27)</f>
        <v>2</v>
      </c>
      <c r="Q90">
        <f t="shared" ref="Q90:S90" si="5">SUMPRODUCT(Q67:Q88,T6:T27)</f>
        <v>1</v>
      </c>
      <c r="R90">
        <f t="shared" si="5"/>
        <v>2</v>
      </c>
      <c r="S90">
        <f t="shared" si="5"/>
        <v>0</v>
      </c>
    </row>
    <row r="92" spans="2:21" ht="23.25" x14ac:dyDescent="0.35">
      <c r="B92" s="23" t="s">
        <v>87</v>
      </c>
      <c r="O92" s="25" t="s">
        <v>138</v>
      </c>
      <c r="P92" s="24">
        <f>SUMPRODUCT(P67:S88,P40:S61)</f>
        <v>160.22</v>
      </c>
      <c r="Q92" t="s">
        <v>139</v>
      </c>
    </row>
    <row r="93" spans="2:21" x14ac:dyDescent="0.25">
      <c r="B93" t="s">
        <v>88</v>
      </c>
    </row>
    <row r="94" spans="2:21" ht="23.25" x14ac:dyDescent="0.35">
      <c r="C94" s="24">
        <v>3</v>
      </c>
      <c r="O94" s="25" t="s">
        <v>140</v>
      </c>
    </row>
    <row r="95" spans="2:21" x14ac:dyDescent="0.25">
      <c r="P95" t="s">
        <v>149</v>
      </c>
      <c r="Q95" s="26" t="s">
        <v>152</v>
      </c>
      <c r="R95" s="27" t="s">
        <v>147</v>
      </c>
      <c r="S95" t="s">
        <v>150</v>
      </c>
    </row>
    <row r="96" spans="2:21" x14ac:dyDescent="0.25">
      <c r="B96" s="23" t="s">
        <v>89</v>
      </c>
      <c r="P96" t="s">
        <v>141</v>
      </c>
      <c r="Q96" s="26" t="s">
        <v>152</v>
      </c>
      <c r="R96" s="27" t="s">
        <v>147</v>
      </c>
      <c r="S96" s="26" t="s">
        <v>146</v>
      </c>
      <c r="T96">
        <v>1</v>
      </c>
    </row>
    <row r="97" spans="2:20" x14ac:dyDescent="0.25">
      <c r="B97" t="s">
        <v>90</v>
      </c>
      <c r="P97" t="s">
        <v>143</v>
      </c>
      <c r="Q97" s="26" t="s">
        <v>153</v>
      </c>
      <c r="R97">
        <f>SUMPRODUCT(P67:P88,$P$14:$P$35)</f>
        <v>0.92060000000000008</v>
      </c>
      <c r="S97" s="26" t="s">
        <v>145</v>
      </c>
      <c r="T97">
        <v>0.8</v>
      </c>
    </row>
    <row r="98" spans="2:20" x14ac:dyDescent="0.25">
      <c r="B98" t="s">
        <v>91</v>
      </c>
      <c r="Q98" s="26" t="s">
        <v>154</v>
      </c>
      <c r="R98">
        <f>SUMPRODUCT(Q67:Q88,$P$14:$P$35)</f>
        <v>1.1274999999999999</v>
      </c>
      <c r="S98" s="26" t="s">
        <v>145</v>
      </c>
      <c r="T98">
        <v>0.8</v>
      </c>
    </row>
    <row r="99" spans="2:20" x14ac:dyDescent="0.25">
      <c r="B99" t="s">
        <v>92</v>
      </c>
      <c r="Q99" s="26" t="s">
        <v>155</v>
      </c>
      <c r="R99">
        <f>SUMPRODUCT(R67:R88,$P$14:$P$35)</f>
        <v>1.1149</v>
      </c>
      <c r="S99" s="26" t="s">
        <v>145</v>
      </c>
      <c r="T99">
        <v>0.8</v>
      </c>
    </row>
    <row r="100" spans="2:20" x14ac:dyDescent="0.25">
      <c r="C100" s="24">
        <v>1</v>
      </c>
      <c r="Q100" s="26" t="s">
        <v>156</v>
      </c>
      <c r="R100">
        <f>SUMPRODUCT(S67:S88,$P$14:$P$35)</f>
        <v>0.83699999999999997</v>
      </c>
      <c r="S100" s="26" t="s">
        <v>145</v>
      </c>
      <c r="T100">
        <v>0.8</v>
      </c>
    </row>
    <row r="101" spans="2:20" x14ac:dyDescent="0.25">
      <c r="P101" t="s">
        <v>142</v>
      </c>
      <c r="Q101" s="26" t="s">
        <v>153</v>
      </c>
      <c r="R101">
        <f>SUMPRODUCT(P67:P88,$P$14:$P$35)</f>
        <v>0.92060000000000008</v>
      </c>
      <c r="S101" s="26" t="s">
        <v>144</v>
      </c>
      <c r="T101">
        <v>1.2</v>
      </c>
    </row>
    <row r="102" spans="2:20" x14ac:dyDescent="0.25">
      <c r="B102" s="23" t="s">
        <v>93</v>
      </c>
      <c r="Q102" s="26" t="s">
        <v>154</v>
      </c>
      <c r="R102">
        <f>SUMPRODUCT(Q67:Q88,$P$14:$P$35)</f>
        <v>1.1274999999999999</v>
      </c>
      <c r="S102" s="26" t="s">
        <v>144</v>
      </c>
      <c r="T102">
        <v>1.2</v>
      </c>
    </row>
    <row r="103" spans="2:20" x14ac:dyDescent="0.25">
      <c r="B103" t="s">
        <v>94</v>
      </c>
      <c r="Q103" s="26" t="s">
        <v>155</v>
      </c>
      <c r="R103">
        <f>SUMPRODUCT(R67:R88,$P$14:$P$35)</f>
        <v>1.1149</v>
      </c>
      <c r="S103" s="26" t="s">
        <v>144</v>
      </c>
      <c r="T103">
        <v>1.2</v>
      </c>
    </row>
    <row r="104" spans="2:20" x14ac:dyDescent="0.25">
      <c r="B104" t="s">
        <v>95</v>
      </c>
      <c r="Q104" s="26" t="s">
        <v>156</v>
      </c>
      <c r="R104">
        <f>SUMPRODUCT(S67:S88,$P$14:$P$35)</f>
        <v>0.83699999999999997</v>
      </c>
      <c r="S104" s="26" t="s">
        <v>144</v>
      </c>
      <c r="T104">
        <v>1.2</v>
      </c>
    </row>
    <row r="105" spans="2:20" x14ac:dyDescent="0.25">
      <c r="C105" s="24">
        <v>0.92060000000000008</v>
      </c>
      <c r="P105" t="s">
        <v>148</v>
      </c>
      <c r="Q105" s="26" t="s">
        <v>153</v>
      </c>
      <c r="R105">
        <f>SUMPRODUCT(P67:P88,S6:S27)</f>
        <v>2</v>
      </c>
      <c r="S105" s="26" t="s">
        <v>144</v>
      </c>
      <c r="T105">
        <v>2</v>
      </c>
    </row>
    <row r="106" spans="2:20" x14ac:dyDescent="0.25">
      <c r="Q106" s="26" t="s">
        <v>154</v>
      </c>
      <c r="R106">
        <f>SUMPRODUCT(Q67:Q88,T6:T27)</f>
        <v>1</v>
      </c>
      <c r="S106" s="26" t="s">
        <v>144</v>
      </c>
      <c r="T106">
        <v>2</v>
      </c>
    </row>
    <row r="107" spans="2:20" x14ac:dyDescent="0.25">
      <c r="B107" s="23" t="s">
        <v>96</v>
      </c>
      <c r="Q107" s="26" t="s">
        <v>155</v>
      </c>
      <c r="R107">
        <f>SUMPRODUCT(R67:R88,U6:U27)</f>
        <v>2</v>
      </c>
      <c r="S107" s="26" t="s">
        <v>144</v>
      </c>
      <c r="T107">
        <v>2</v>
      </c>
    </row>
    <row r="108" spans="2:20" x14ac:dyDescent="0.25">
      <c r="B108" t="s">
        <v>97</v>
      </c>
      <c r="Q108" s="26" t="s">
        <v>156</v>
      </c>
      <c r="R108">
        <f>SUMPRODUCT(S67:S88,V6:V27)</f>
        <v>0</v>
      </c>
      <c r="S108" s="26" t="s">
        <v>144</v>
      </c>
      <c r="T108">
        <v>2</v>
      </c>
    </row>
    <row r="109" spans="2:20" x14ac:dyDescent="0.25">
      <c r="B109" t="s">
        <v>98</v>
      </c>
    </row>
    <row r="110" spans="2:20" x14ac:dyDescent="0.25">
      <c r="B110" t="s">
        <v>99</v>
      </c>
    </row>
    <row r="112" spans="2:20" x14ac:dyDescent="0.25">
      <c r="B112" t="s">
        <v>100</v>
      </c>
    </row>
    <row r="114" spans="2:3" x14ac:dyDescent="0.25">
      <c r="B114" t="s">
        <v>101</v>
      </c>
    </row>
    <row r="115" spans="2:3" x14ac:dyDescent="0.25">
      <c r="C115" s="24">
        <v>171.67999999999998</v>
      </c>
    </row>
    <row r="117" spans="2:3" x14ac:dyDescent="0.25">
      <c r="B117" s="23" t="s">
        <v>102</v>
      </c>
    </row>
    <row r="118" spans="2:3" x14ac:dyDescent="0.25">
      <c r="B118" t="s">
        <v>103</v>
      </c>
    </row>
    <row r="120" spans="2:3" x14ac:dyDescent="0.25">
      <c r="B120" t="s">
        <v>135</v>
      </c>
      <c r="C120" s="24" t="s">
        <v>104</v>
      </c>
    </row>
    <row r="121" spans="2:3" x14ac:dyDescent="0.25">
      <c r="B121" t="s">
        <v>135</v>
      </c>
      <c r="C121" s="24" t="s">
        <v>105</v>
      </c>
    </row>
    <row r="122" spans="2:3" x14ac:dyDescent="0.25">
      <c r="B122" t="s">
        <v>135</v>
      </c>
      <c r="C122" s="24" t="s">
        <v>106</v>
      </c>
    </row>
    <row r="123" spans="2:3" x14ac:dyDescent="0.25">
      <c r="B123" t="s">
        <v>134</v>
      </c>
      <c r="C123" s="24" t="s">
        <v>107</v>
      </c>
    </row>
    <row r="125" spans="2:3" x14ac:dyDescent="0.25">
      <c r="B125" s="23" t="s">
        <v>108</v>
      </c>
    </row>
    <row r="126" spans="2:3" x14ac:dyDescent="0.25">
      <c r="B126" t="s">
        <v>109</v>
      </c>
    </row>
    <row r="127" spans="2:3" x14ac:dyDescent="0.25">
      <c r="B127" t="s">
        <v>110</v>
      </c>
    </row>
    <row r="129" spans="2:12" x14ac:dyDescent="0.25">
      <c r="B129" t="s">
        <v>101</v>
      </c>
    </row>
    <row r="130" spans="2:12" x14ac:dyDescent="0.25">
      <c r="C130" s="24">
        <v>162.42999999999998</v>
      </c>
    </row>
    <row r="132" spans="2:12" x14ac:dyDescent="0.25">
      <c r="B132" s="23" t="s">
        <v>111</v>
      </c>
    </row>
    <row r="133" spans="2:12" x14ac:dyDescent="0.25">
      <c r="B133" t="s">
        <v>112</v>
      </c>
    </row>
    <row r="134" spans="2:12" x14ac:dyDescent="0.25">
      <c r="B134" t="s">
        <v>113</v>
      </c>
    </row>
    <row r="135" spans="2:12" x14ac:dyDescent="0.25">
      <c r="B135" t="s">
        <v>114</v>
      </c>
    </row>
    <row r="136" spans="2:12" x14ac:dyDescent="0.25">
      <c r="B136" t="s">
        <v>115</v>
      </c>
    </row>
    <row r="137" spans="2:12" x14ac:dyDescent="0.25">
      <c r="B137" t="s">
        <v>116</v>
      </c>
    </row>
    <row r="139" spans="2:12" x14ac:dyDescent="0.25">
      <c r="B139" t="s">
        <v>135</v>
      </c>
      <c r="C139" s="24" t="s">
        <v>117</v>
      </c>
    </row>
    <row r="140" spans="2:12" x14ac:dyDescent="0.25">
      <c r="C140" s="24" t="s">
        <v>118</v>
      </c>
      <c r="L140" t="s">
        <v>135</v>
      </c>
    </row>
    <row r="141" spans="2:12" x14ac:dyDescent="0.25">
      <c r="B141" t="s">
        <v>135</v>
      </c>
      <c r="C141" s="24" t="s">
        <v>119</v>
      </c>
    </row>
    <row r="142" spans="2:12" x14ac:dyDescent="0.25">
      <c r="B142" t="s">
        <v>134</v>
      </c>
      <c r="C142" s="24" t="s">
        <v>120</v>
      </c>
      <c r="L142">
        <v>149.21999999999997</v>
      </c>
    </row>
    <row r="144" spans="2:12" x14ac:dyDescent="0.25">
      <c r="B144" s="23" t="s">
        <v>121</v>
      </c>
    </row>
    <row r="145" spans="2:3" x14ac:dyDescent="0.25">
      <c r="B145" t="s">
        <v>122</v>
      </c>
    </row>
    <row r="146" spans="2:3" x14ac:dyDescent="0.25">
      <c r="B146" t="s">
        <v>123</v>
      </c>
    </row>
    <row r="147" spans="2:3" x14ac:dyDescent="0.25">
      <c r="B147" t="s">
        <v>124</v>
      </c>
    </row>
    <row r="149" spans="2:3" x14ac:dyDescent="0.25">
      <c r="B149" t="s">
        <v>134</v>
      </c>
      <c r="C149" s="24" t="s">
        <v>125</v>
      </c>
    </row>
    <row r="150" spans="2:3" x14ac:dyDescent="0.25">
      <c r="B150" t="s">
        <v>134</v>
      </c>
      <c r="C150" s="24" t="s">
        <v>126</v>
      </c>
    </row>
    <row r="151" spans="2:3" x14ac:dyDescent="0.25">
      <c r="B151" t="s">
        <v>134</v>
      </c>
      <c r="C151" s="24" t="s">
        <v>127</v>
      </c>
    </row>
    <row r="153" spans="2:3" x14ac:dyDescent="0.25">
      <c r="B153" s="23" t="s">
        <v>128</v>
      </c>
    </row>
    <row r="155" spans="2:3" x14ac:dyDescent="0.25">
      <c r="B155" t="s">
        <v>129</v>
      </c>
    </row>
    <row r="157" spans="2:3" x14ac:dyDescent="0.25">
      <c r="B157" t="s">
        <v>130</v>
      </c>
    </row>
  </sheetData>
  <conditionalFormatting sqref="P67:S88">
    <cfRule type="colorScale" priority="5">
      <colorScale>
        <cfvo type="min"/>
        <cfvo type="max"/>
        <color rgb="FFFCFCFF"/>
        <color rgb="FF63BE7B"/>
      </colorScale>
    </cfRule>
  </conditionalFormatting>
  <conditionalFormatting sqref="V40:V61">
    <cfRule type="colorScale" priority="4">
      <colorScale>
        <cfvo type="min"/>
        <cfvo type="max"/>
        <color rgb="FFFCFCFF"/>
        <color rgb="FF63BE7B"/>
      </colorScale>
    </cfRule>
  </conditionalFormatting>
  <conditionalFormatting sqref="W40:W61">
    <cfRule type="colorScale" priority="3">
      <colorScale>
        <cfvo type="min"/>
        <cfvo type="max"/>
        <color rgb="FFFCFCFF"/>
        <color rgb="FF63BE7B"/>
      </colorScale>
    </cfRule>
  </conditionalFormatting>
  <conditionalFormatting sqref="X40:X61">
    <cfRule type="colorScale" priority="2">
      <colorScale>
        <cfvo type="min"/>
        <cfvo type="max"/>
        <color rgb="FFFCFCFF"/>
        <color rgb="FF63BE7B"/>
      </colorScale>
    </cfRule>
  </conditionalFormatting>
  <conditionalFormatting sqref="Y40:Y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Quiz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2014-01-19T14:35:08Z</dcterms:created>
  <dcterms:modified xsi:type="dcterms:W3CDTF">2016-06-22T09:16:10Z</dcterms:modified>
</cp:coreProperties>
</file>