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DIMEX\Desktop\Big Data Course\The Analytics Edge\Unit9_Integer Optimization\"/>
    </mc:Choice>
  </mc:AlternateContent>
  <bookViews>
    <workbookView xWindow="3135" yWindow="1845" windowWidth="19335" windowHeight="15285" tabRatio="500" activeTab="1"/>
  </bookViews>
  <sheets>
    <sheet name="Sheet1" sheetId="1" r:id="rId1"/>
    <sheet name="Assn" sheetId="2" r:id="rId2"/>
  </sheets>
  <definedNames>
    <definedName name="solver_adj" localSheetId="1" hidden="1">Assn!$S$48:$T$87</definedName>
    <definedName name="solver_cvg" localSheetId="1" hidden="1">0.0001</definedName>
    <definedName name="solver_drv" localSheetId="1" hidden="1">1</definedName>
    <definedName name="solver_eng" localSheetId="1" hidden="1">2</definedName>
    <definedName name="solver_est" localSheetId="1" hidden="1">1</definedName>
    <definedName name="solver_itr" localSheetId="1" hidden="1">2147483647</definedName>
    <definedName name="solver_lhs1" localSheetId="1" hidden="1">Assn!$S$100:$S$101</definedName>
    <definedName name="solver_lhs2" localSheetId="1" hidden="1">Assn!$S$102</definedName>
    <definedName name="solver_lhs3" localSheetId="1" hidden="1">Assn!$S$103:$S$104</definedName>
    <definedName name="solver_lhs4" localSheetId="1" hidden="1">Assn!$S$48:$T$87</definedName>
    <definedName name="solver_lhs5" localSheetId="1" hidden="1">Assn!$S$89:$T$89</definedName>
    <definedName name="solver_lhs6" localSheetId="1" hidden="1">Assn!$S$97:$S$98</definedName>
    <definedName name="solver_lhs7" localSheetId="1" hidden="1">Assn!$S$99</definedName>
    <definedName name="solver_lhs8" localSheetId="1" hidden="1">Assn!$V$48:$V$87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8</definedName>
    <definedName name="solver_nwt" localSheetId="1" hidden="1">1</definedName>
    <definedName name="solver_opt" localSheetId="1" hidden="1">Assn!$R$91</definedName>
    <definedName name="solver_pre" localSheetId="1" hidden="1">0.000001</definedName>
    <definedName name="solver_rbv" localSheetId="1" hidden="1">1</definedName>
    <definedName name="solver_rel1" localSheetId="1" hidden="1">3</definedName>
    <definedName name="solver_rel2" localSheetId="1" hidden="1">2</definedName>
    <definedName name="solver_rel3" localSheetId="1" hidden="1">2</definedName>
    <definedName name="solver_rel4" localSheetId="1" hidden="1">5</definedName>
    <definedName name="solver_rel5" localSheetId="1" hidden="1">2</definedName>
    <definedName name="solver_rel6" localSheetId="1" hidden="1">1</definedName>
    <definedName name="solver_rel7" localSheetId="1" hidden="1">2</definedName>
    <definedName name="solver_rel8" localSheetId="1" hidden="1">2</definedName>
    <definedName name="solver_rhs1" localSheetId="1" hidden="1">Assn!$U$100:$U$101</definedName>
    <definedName name="solver_rhs2" localSheetId="1" hidden="1">Assn!$U$102</definedName>
    <definedName name="solver_rhs3" localSheetId="1" hidden="1">Assn!$U$103:$U$104</definedName>
    <definedName name="solver_rhs4" localSheetId="1" hidden="1">binary</definedName>
    <definedName name="solver_rhs5" localSheetId="1" hidden="1">Assn!$U$96</definedName>
    <definedName name="solver_rhs6" localSheetId="1" hidden="1">Assn!$U$97:$U$98</definedName>
    <definedName name="solver_rhs7" localSheetId="1" hidden="1">Assn!$U$99</definedName>
    <definedName name="solver_rhs8" localSheetId="1" hidden="1">Assn!$U$95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102" i="2" l="1"/>
  <c r="S104" i="2"/>
  <c r="S103" i="2"/>
  <c r="S101" i="2"/>
  <c r="S100" i="2"/>
  <c r="S99" i="2"/>
  <c r="S98" i="2"/>
  <c r="S97" i="2"/>
  <c r="X48" i="2"/>
  <c r="Y48" i="2"/>
  <c r="X49" i="2"/>
  <c r="Y49" i="2"/>
  <c r="X50" i="2"/>
  <c r="Y50" i="2"/>
  <c r="X51" i="2"/>
  <c r="Y51" i="2"/>
  <c r="X52" i="2"/>
  <c r="Y52" i="2"/>
  <c r="X53" i="2"/>
  <c r="Y53" i="2"/>
  <c r="X54" i="2"/>
  <c r="Y54" i="2"/>
  <c r="X55" i="2"/>
  <c r="Y55" i="2"/>
  <c r="X56" i="2"/>
  <c r="Y56" i="2"/>
  <c r="X57" i="2"/>
  <c r="Y57" i="2"/>
  <c r="X58" i="2"/>
  <c r="Y58" i="2"/>
  <c r="X59" i="2"/>
  <c r="Y59" i="2"/>
  <c r="X60" i="2"/>
  <c r="Y60" i="2"/>
  <c r="X61" i="2"/>
  <c r="Y61" i="2"/>
  <c r="X62" i="2"/>
  <c r="Y62" i="2"/>
  <c r="X63" i="2"/>
  <c r="Y63" i="2"/>
  <c r="X64" i="2"/>
  <c r="Y64" i="2"/>
  <c r="X65" i="2"/>
  <c r="Y65" i="2"/>
  <c r="X66" i="2"/>
  <c r="Y66" i="2"/>
  <c r="X67" i="2"/>
  <c r="Y67" i="2"/>
  <c r="X68" i="2"/>
  <c r="Y68" i="2"/>
  <c r="X69" i="2"/>
  <c r="Y69" i="2"/>
  <c r="X70" i="2"/>
  <c r="Y70" i="2"/>
  <c r="X71" i="2"/>
  <c r="Y71" i="2"/>
  <c r="X72" i="2"/>
  <c r="Y72" i="2"/>
  <c r="X73" i="2"/>
  <c r="Y73" i="2"/>
  <c r="X74" i="2"/>
  <c r="Y74" i="2"/>
  <c r="X75" i="2"/>
  <c r="Y75" i="2"/>
  <c r="X76" i="2"/>
  <c r="Y76" i="2"/>
  <c r="X77" i="2"/>
  <c r="Y77" i="2"/>
  <c r="X78" i="2"/>
  <c r="Y78" i="2"/>
  <c r="X79" i="2"/>
  <c r="Y79" i="2"/>
  <c r="X80" i="2"/>
  <c r="Y80" i="2"/>
  <c r="X81" i="2"/>
  <c r="Y81" i="2"/>
  <c r="X82" i="2"/>
  <c r="Y82" i="2"/>
  <c r="X83" i="2"/>
  <c r="Y83" i="2"/>
  <c r="X84" i="2"/>
  <c r="Y84" i="2"/>
  <c r="X85" i="2"/>
  <c r="Y85" i="2"/>
  <c r="X86" i="2"/>
  <c r="Y86" i="2"/>
  <c r="X87" i="2"/>
  <c r="Y87" i="2"/>
  <c r="Y88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5" i="2"/>
  <c r="R91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48" i="2"/>
  <c r="T89" i="2"/>
  <c r="S89" i="2"/>
</calcChain>
</file>

<file path=xl/sharedStrings.xml><?xml version="1.0" encoding="utf-8"?>
<sst xmlns="http://schemas.openxmlformats.org/spreadsheetml/2006/main" count="202" uniqueCount="99">
  <si>
    <t>CLASS ASSIGNMENTS IN AN ELEMENTARY SCHOOL</t>
  </si>
  <si>
    <t>STUDENT DATA</t>
  </si>
  <si>
    <t>Student Number</t>
  </si>
  <si>
    <t>Parent Preference for Class 1</t>
  </si>
  <si>
    <t>Parent Preference for Class 2</t>
  </si>
  <si>
    <t>Male or Female? (M or F)</t>
  </si>
  <si>
    <t>M</t>
  </si>
  <si>
    <t>F</t>
  </si>
  <si>
    <t xml:space="preserve">The Salanter Akiba Riverdale (SAR) Academy is a coeducational, private Modern Orthodox </t>
  </si>
  <si>
    <t xml:space="preserve">Jewish day school located in New York City. </t>
  </si>
  <si>
    <t xml:space="preserve">Every summer, the SAR Academy must create class assignments for their elementary school students. </t>
  </si>
  <si>
    <t xml:space="preserve">Each grade of 80-100 students must be divided into four different classes. </t>
  </si>
  <si>
    <t xml:space="preserve">Requests for assignments are made by parents, teachers, and school therapists. </t>
  </si>
  <si>
    <t xml:space="preserve">These requests include pairs of students that should be placed together, pairs of students </t>
  </si>
  <si>
    <t xml:space="preserve">that should not be placed together, and requests for students to be placed in classes that </t>
  </si>
  <si>
    <t xml:space="preserve">better suit their academic needs. </t>
  </si>
  <si>
    <t xml:space="preserve">These requests often conflict with each other, and it falls on the administration to prioritize </t>
  </si>
  <si>
    <t xml:space="preserve">which requests should be fullfilled over others. </t>
  </si>
  <si>
    <t xml:space="preserve">In this exercise, we 'll solve a simplified version of the problem faced by the SAR Academy with 40 students. </t>
  </si>
  <si>
    <t xml:space="preserve">The full optimization problem is currently being used to assist administrators at the SAR Academy. </t>
  </si>
  <si>
    <t>Problem 1.1 - Solving the Basic Problem</t>
  </si>
  <si>
    <t xml:space="preserve">The parents or guardians of each of the 40 students are asked to submit preferences for class 1 or class 2. </t>
  </si>
  <si>
    <t xml:space="preserve">These preferences often depend on the teaching style of the teachers, the teachers older </t>
  </si>
  <si>
    <t xml:space="preserve">siblings have had in the past, and characteristics of the class (one class is called an "inclusion </t>
  </si>
  <si>
    <t xml:space="preserve">class", which is better for students with academic needs). </t>
  </si>
  <si>
    <t xml:space="preserve">The parents give a ranking of 1 to the class they prefer (their first choice), and a ranking of 2 to their second choice. </t>
  </si>
  <si>
    <t xml:space="preserve">Download this file, and then formulate and solve the basic assignment problem. </t>
  </si>
  <si>
    <t xml:space="preserve">The decision variables are very similar to those in the Pfizer Sales Representatives problem. </t>
  </si>
  <si>
    <t xml:space="preserve">We want to assign each student to either Class 1, or Class 2. Our objective is to adhere to </t>
  </si>
  <si>
    <t xml:space="preserve">the preferences of the parents as much as possible (note that since smaller numbers in the </t>
  </si>
  <si>
    <t xml:space="preserve">preferences are better, we will be minimizing in this problem). </t>
  </si>
  <si>
    <t xml:space="preserve">We have two types of constraints: (1) each student must be assigned to exactly one class, </t>
  </si>
  <si>
    <t>and (2) there should be exactly 20 students in each class.</t>
  </si>
  <si>
    <t>What is the optimal objective value?</t>
  </si>
  <si>
    <t>Problem 1.2 - Solving the Basic Problem</t>
  </si>
  <si>
    <t>How many students received their first choice class (according to the parent preferences)?</t>
  </si>
  <si>
    <t>Problem 1.3 - Solving the Basic Problem</t>
  </si>
  <si>
    <t xml:space="preserve">We would like to better balance the boy/girl ratio in the classes. </t>
  </si>
  <si>
    <t xml:space="preserve">Add the necessary constraint(s) to your model to limit the number of boys in each class to </t>
  </si>
  <si>
    <t>no more than 12, and then resolve the model.</t>
  </si>
  <si>
    <t>What is the objective value now?</t>
  </si>
  <si>
    <t>Problem 1.4 - Solving the Basic Problem</t>
  </si>
  <si>
    <t>Now how many students received their first choice class?</t>
  </si>
  <si>
    <t>Problem 2.1 - Adding Logical Constraints</t>
  </si>
  <si>
    <t xml:space="preserve">In the next few questions, we'll add some logical constraints to our model that capture </t>
  </si>
  <si>
    <t xml:space="preserve">additional preferences of parents, teachers, and school therapists. </t>
  </si>
  <si>
    <t>A constraint added in one part will be used in all subsequent parts.</t>
  </si>
  <si>
    <t xml:space="preserve">Students 10 and 11 are twins, and the school has a policy that twins must be placed in different classes. </t>
  </si>
  <si>
    <t>Add the necessary constraint(s) to implement this policy, and solve the model again.</t>
  </si>
  <si>
    <t>Problem 2.2 - Adding Logical Constraints</t>
  </si>
  <si>
    <t xml:space="preserve">Students 4, 9, 15, 25, 30, and 36 are all from the same neighborhood. </t>
  </si>
  <si>
    <t xml:space="preserve">The school would like to put at least 2 students from this neighborhood in each class. </t>
  </si>
  <si>
    <t>Problem 2.3 - Adding Logical Constraints</t>
  </si>
  <si>
    <t xml:space="preserve">The school therapist strongly recommends that students 20 and 21 are placed in the same </t>
  </si>
  <si>
    <t xml:space="preserve">classroom, that student 1 is placed in classroom 2, and that student 40 is placed in classroom 2. </t>
  </si>
  <si>
    <t>Problem 2.4 - Adding Logical Constraints</t>
  </si>
  <si>
    <t>How has the objective function value changed in this part, and what does this tell us?</t>
  </si>
  <si>
    <t xml:space="preserve">The objective function value has increased after adding each logical constraint, because </t>
  </si>
  <si>
    <t xml:space="preserve">adding additional constraints will always make objective function value of the new problem worse than before.  </t>
  </si>
  <si>
    <t xml:space="preserve">The objective function value has increased after adding each logical constraint, because we </t>
  </si>
  <si>
    <t xml:space="preserve">had to put more students in their second choice classes.  </t>
  </si>
  <si>
    <t xml:space="preserve">The objective function value has remained the same after adding each logical constraint, </t>
  </si>
  <si>
    <t xml:space="preserve">because the solution (assignment of students to classrooms) never changed.  </t>
  </si>
  <si>
    <t xml:space="preserve">because it can't be any larger than the current value.  </t>
  </si>
  <si>
    <t xml:space="preserve">because the solver was always able to find a solution that satisfies all of the constraints </t>
  </si>
  <si>
    <t>without having to increase the objective value.</t>
  </si>
  <si>
    <t>ACKNOWLEDGEMENTS</t>
  </si>
  <si>
    <t>Please remember not to ask for or post complete answers to homework questions in this discussion forum.</t>
  </si>
  <si>
    <t xml:space="preserve">While the boy/girl ratio is now better balanced (a preference of the teachers and staff), fewer parent preferences are met. </t>
  </si>
  <si>
    <t>The administrative staff could adjust the constraints depending on the importance of the teacher preferences versus the parent preferences.</t>
  </si>
  <si>
    <t xml:space="preserve">The data for this problem is in the spreadsheet ClassAssignments.ods for LibreOffice or OpenOffice, </t>
  </si>
  <si>
    <t>and ClassAssignments.xlsx for Microsoft Excel.</t>
  </si>
  <si>
    <t>Decision Variable</t>
  </si>
  <si>
    <t>Class</t>
  </si>
  <si>
    <t>Class 1</t>
  </si>
  <si>
    <t>Objective</t>
  </si>
  <si>
    <t>Min</t>
  </si>
  <si>
    <t xml:space="preserve">This problem is based on the case study "Optimizing the Assignment of Students to Classes in an Elementary School" </t>
  </si>
  <si>
    <t>by Binyamin Krauss, Jon Lee, and Daniel Newman, INFORMS Transactions on Education 14(1), p.39-44, September 2013.</t>
  </si>
  <si>
    <t>Constraint</t>
  </si>
  <si>
    <t xml:space="preserve">Each student in exactly one class, </t>
  </si>
  <si>
    <t>Exactly 20 students in each class.</t>
  </si>
  <si>
    <t>Class 2</t>
  </si>
  <si>
    <t>S89:T89</t>
  </si>
  <si>
    <t>=</t>
  </si>
  <si>
    <t>V48:V87</t>
  </si>
  <si>
    <t>Get First Choice</t>
  </si>
  <si>
    <t>Preferred Class</t>
  </si>
  <si>
    <t>Boy &lt;= 12</t>
  </si>
  <si>
    <t>&lt;=</t>
  </si>
  <si>
    <t>10 &amp; 11 different class</t>
  </si>
  <si>
    <t>in each class</t>
  </si>
  <si>
    <t xml:space="preserve">At least 2 of 4, 9, 15, 25, 30, 36 </t>
  </si>
  <si>
    <t>&gt;=</t>
  </si>
  <si>
    <t>20 &amp; 21 in same class</t>
  </si>
  <si>
    <t>1 in class 2</t>
  </si>
  <si>
    <t>40 in class 2</t>
  </si>
  <si>
    <t>X</t>
  </si>
  <si>
    <t>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</si>
</sst>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/>
    <xf numFmtId="0" fontId="0" fillId="2" borderId="0" xfId="0" applyFill="1"/>
    <xf numFmtId="0" fontId="4" fillId="0" borderId="0" xfId="0" applyFont="1"/>
    <xf numFmtId="0" fontId="0" fillId="0" borderId="0" xfId="0" quotePrefix="1"/>
    <xf numFmtId="0" fontId="0" fillId="0" borderId="0" xfId="0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4"/>
  <sheetViews>
    <sheetView topLeftCell="A25" zoomScale="85" zoomScaleNormal="85" workbookViewId="0">
      <selection sqref="A1:D44"/>
    </sheetView>
  </sheetViews>
  <sheetFormatPr defaultColWidth="11" defaultRowHeight="15.75" x14ac:dyDescent="0.25"/>
  <cols>
    <col min="1" max="1" width="17.625" customWidth="1"/>
    <col min="2" max="2" width="30.875" customWidth="1"/>
    <col min="3" max="3" width="30" customWidth="1"/>
    <col min="4" max="4" width="34.125" customWidth="1"/>
  </cols>
  <sheetData>
    <row r="1" spans="1:4" ht="18.75" x14ac:dyDescent="0.25">
      <c r="A1" s="11" t="s">
        <v>0</v>
      </c>
      <c r="B1" s="1"/>
      <c r="C1" s="1"/>
      <c r="D1" s="1"/>
    </row>
    <row r="2" spans="1:4" ht="18.75" x14ac:dyDescent="0.25">
      <c r="A2" s="2"/>
      <c r="B2" s="1"/>
      <c r="C2" s="1"/>
      <c r="D2" s="1"/>
    </row>
    <row r="3" spans="1:4" ht="19.5" thickBot="1" x14ac:dyDescent="0.3">
      <c r="A3" s="11" t="s">
        <v>1</v>
      </c>
      <c r="B3" s="1"/>
      <c r="C3" s="1"/>
      <c r="D3" s="1"/>
    </row>
    <row r="4" spans="1:4" ht="38.25" thickBot="1" x14ac:dyDescent="0.3">
      <c r="A4" s="3" t="s">
        <v>2</v>
      </c>
      <c r="B4" s="4" t="s">
        <v>3</v>
      </c>
      <c r="C4" s="4" t="s">
        <v>4</v>
      </c>
      <c r="D4" s="5" t="s">
        <v>5</v>
      </c>
    </row>
    <row r="5" spans="1:4" ht="18.75" x14ac:dyDescent="0.25">
      <c r="A5" s="6">
        <v>1</v>
      </c>
      <c r="B5" s="1">
        <v>1</v>
      </c>
      <c r="C5" s="1">
        <v>2</v>
      </c>
      <c r="D5" s="7" t="s">
        <v>6</v>
      </c>
    </row>
    <row r="6" spans="1:4" ht="18.75" x14ac:dyDescent="0.25">
      <c r="A6" s="6">
        <v>2</v>
      </c>
      <c r="B6" s="1">
        <v>1</v>
      </c>
      <c r="C6" s="1">
        <v>2</v>
      </c>
      <c r="D6" s="7" t="s">
        <v>6</v>
      </c>
    </row>
    <row r="7" spans="1:4" ht="18.75" x14ac:dyDescent="0.25">
      <c r="A7" s="6">
        <v>3</v>
      </c>
      <c r="B7" s="1">
        <v>2</v>
      </c>
      <c r="C7" s="1">
        <v>1</v>
      </c>
      <c r="D7" s="7" t="s">
        <v>6</v>
      </c>
    </row>
    <row r="8" spans="1:4" ht="18.75" x14ac:dyDescent="0.25">
      <c r="A8" s="6">
        <v>4</v>
      </c>
      <c r="B8" s="1">
        <v>1</v>
      </c>
      <c r="C8" s="1">
        <v>2</v>
      </c>
      <c r="D8" s="7" t="s">
        <v>6</v>
      </c>
    </row>
    <row r="9" spans="1:4" ht="18.75" x14ac:dyDescent="0.25">
      <c r="A9" s="6">
        <v>5</v>
      </c>
      <c r="B9" s="1">
        <v>1</v>
      </c>
      <c r="C9" s="1">
        <v>2</v>
      </c>
      <c r="D9" s="7" t="s">
        <v>6</v>
      </c>
    </row>
    <row r="10" spans="1:4" ht="18.75" x14ac:dyDescent="0.25">
      <c r="A10" s="6">
        <v>6</v>
      </c>
      <c r="B10" s="1">
        <v>2</v>
      </c>
      <c r="C10" s="1">
        <v>1</v>
      </c>
      <c r="D10" s="7" t="s">
        <v>6</v>
      </c>
    </row>
    <row r="11" spans="1:4" ht="18.75" x14ac:dyDescent="0.25">
      <c r="A11" s="6">
        <v>7</v>
      </c>
      <c r="B11" s="1">
        <v>1</v>
      </c>
      <c r="C11" s="1">
        <v>2</v>
      </c>
      <c r="D11" s="7" t="s">
        <v>6</v>
      </c>
    </row>
    <row r="12" spans="1:4" ht="18.75" x14ac:dyDescent="0.25">
      <c r="A12" s="6">
        <v>8</v>
      </c>
      <c r="B12" s="1">
        <v>2</v>
      </c>
      <c r="C12" s="1">
        <v>1</v>
      </c>
      <c r="D12" s="7" t="s">
        <v>6</v>
      </c>
    </row>
    <row r="13" spans="1:4" ht="18.75" x14ac:dyDescent="0.25">
      <c r="A13" s="6">
        <v>9</v>
      </c>
      <c r="B13" s="1">
        <v>1</v>
      </c>
      <c r="C13" s="1">
        <v>2</v>
      </c>
      <c r="D13" s="7" t="s">
        <v>6</v>
      </c>
    </row>
    <row r="14" spans="1:4" ht="18.75" x14ac:dyDescent="0.25">
      <c r="A14" s="6">
        <v>10</v>
      </c>
      <c r="B14" s="1">
        <v>1</v>
      </c>
      <c r="C14" s="1">
        <v>2</v>
      </c>
      <c r="D14" s="7" t="s">
        <v>6</v>
      </c>
    </row>
    <row r="15" spans="1:4" ht="18.75" x14ac:dyDescent="0.25">
      <c r="A15" s="6">
        <v>11</v>
      </c>
      <c r="B15" s="1">
        <v>1</v>
      </c>
      <c r="C15" s="1">
        <v>2</v>
      </c>
      <c r="D15" s="7" t="s">
        <v>6</v>
      </c>
    </row>
    <row r="16" spans="1:4" ht="18.75" x14ac:dyDescent="0.25">
      <c r="A16" s="6">
        <v>12</v>
      </c>
      <c r="B16" s="1">
        <v>2</v>
      </c>
      <c r="C16" s="1">
        <v>1</v>
      </c>
      <c r="D16" s="7" t="s">
        <v>6</v>
      </c>
    </row>
    <row r="17" spans="1:4" ht="18.75" x14ac:dyDescent="0.25">
      <c r="A17" s="6">
        <v>13</v>
      </c>
      <c r="B17" s="1">
        <v>1</v>
      </c>
      <c r="C17" s="1">
        <v>2</v>
      </c>
      <c r="D17" s="7" t="s">
        <v>6</v>
      </c>
    </row>
    <row r="18" spans="1:4" ht="18.75" x14ac:dyDescent="0.25">
      <c r="A18" s="6">
        <v>14</v>
      </c>
      <c r="B18" s="1">
        <v>1</v>
      </c>
      <c r="C18" s="1">
        <v>2</v>
      </c>
      <c r="D18" s="7" t="s">
        <v>6</v>
      </c>
    </row>
    <row r="19" spans="1:4" ht="18.75" x14ac:dyDescent="0.25">
      <c r="A19" s="6">
        <v>15</v>
      </c>
      <c r="B19" s="1">
        <v>1</v>
      </c>
      <c r="C19" s="1">
        <v>2</v>
      </c>
      <c r="D19" s="7" t="s">
        <v>6</v>
      </c>
    </row>
    <row r="20" spans="1:4" ht="18.75" x14ac:dyDescent="0.25">
      <c r="A20" s="6">
        <v>16</v>
      </c>
      <c r="B20" s="1">
        <v>2</v>
      </c>
      <c r="C20" s="1">
        <v>1</v>
      </c>
      <c r="D20" s="7" t="s">
        <v>6</v>
      </c>
    </row>
    <row r="21" spans="1:4" ht="18.75" x14ac:dyDescent="0.25">
      <c r="A21" s="6">
        <v>17</v>
      </c>
      <c r="B21" s="1">
        <v>1</v>
      </c>
      <c r="C21" s="1">
        <v>2</v>
      </c>
      <c r="D21" s="7" t="s">
        <v>6</v>
      </c>
    </row>
    <row r="22" spans="1:4" ht="18.75" x14ac:dyDescent="0.25">
      <c r="A22" s="6">
        <v>18</v>
      </c>
      <c r="B22" s="1">
        <v>1</v>
      </c>
      <c r="C22" s="1">
        <v>2</v>
      </c>
      <c r="D22" s="7" t="s">
        <v>6</v>
      </c>
    </row>
    <row r="23" spans="1:4" ht="18.75" x14ac:dyDescent="0.25">
      <c r="A23" s="6">
        <v>19</v>
      </c>
      <c r="B23" s="1">
        <v>1</v>
      </c>
      <c r="C23" s="1">
        <v>2</v>
      </c>
      <c r="D23" s="7" t="s">
        <v>6</v>
      </c>
    </row>
    <row r="24" spans="1:4" ht="18.75" x14ac:dyDescent="0.25">
      <c r="A24" s="6">
        <v>20</v>
      </c>
      <c r="B24" s="1">
        <v>1</v>
      </c>
      <c r="C24" s="1">
        <v>2</v>
      </c>
      <c r="D24" s="7" t="s">
        <v>6</v>
      </c>
    </row>
    <row r="25" spans="1:4" ht="18.75" x14ac:dyDescent="0.25">
      <c r="A25" s="6">
        <v>21</v>
      </c>
      <c r="B25" s="1">
        <v>2</v>
      </c>
      <c r="C25" s="1">
        <v>1</v>
      </c>
      <c r="D25" s="7" t="s">
        <v>6</v>
      </c>
    </row>
    <row r="26" spans="1:4" ht="18.75" x14ac:dyDescent="0.25">
      <c r="A26" s="6">
        <v>22</v>
      </c>
      <c r="B26" s="1">
        <v>1</v>
      </c>
      <c r="C26" s="1">
        <v>2</v>
      </c>
      <c r="D26" s="7" t="s">
        <v>6</v>
      </c>
    </row>
    <row r="27" spans="1:4" ht="18.75" x14ac:dyDescent="0.25">
      <c r="A27" s="6">
        <v>23</v>
      </c>
      <c r="B27" s="1">
        <v>2</v>
      </c>
      <c r="C27" s="1">
        <v>1</v>
      </c>
      <c r="D27" s="7" t="s">
        <v>6</v>
      </c>
    </row>
    <row r="28" spans="1:4" ht="18.75" x14ac:dyDescent="0.25">
      <c r="A28" s="6">
        <v>24</v>
      </c>
      <c r="B28" s="1">
        <v>1</v>
      </c>
      <c r="C28" s="1">
        <v>2</v>
      </c>
      <c r="D28" s="7" t="s">
        <v>7</v>
      </c>
    </row>
    <row r="29" spans="1:4" ht="18.75" x14ac:dyDescent="0.25">
      <c r="A29" s="6">
        <v>25</v>
      </c>
      <c r="B29" s="1">
        <v>2</v>
      </c>
      <c r="C29" s="1">
        <v>1</v>
      </c>
      <c r="D29" s="7" t="s">
        <v>7</v>
      </c>
    </row>
    <row r="30" spans="1:4" ht="18.75" x14ac:dyDescent="0.25">
      <c r="A30" s="6">
        <v>26</v>
      </c>
      <c r="B30" s="1">
        <v>2</v>
      </c>
      <c r="C30" s="1">
        <v>1</v>
      </c>
      <c r="D30" s="7" t="s">
        <v>7</v>
      </c>
    </row>
    <row r="31" spans="1:4" ht="18.75" x14ac:dyDescent="0.25">
      <c r="A31" s="6">
        <v>27</v>
      </c>
      <c r="B31" s="1">
        <v>2</v>
      </c>
      <c r="C31" s="1">
        <v>1</v>
      </c>
      <c r="D31" s="7" t="s">
        <v>7</v>
      </c>
    </row>
    <row r="32" spans="1:4" ht="18.75" x14ac:dyDescent="0.25">
      <c r="A32" s="6">
        <v>28</v>
      </c>
      <c r="B32" s="1">
        <v>1</v>
      </c>
      <c r="C32" s="1">
        <v>2</v>
      </c>
      <c r="D32" s="7" t="s">
        <v>7</v>
      </c>
    </row>
    <row r="33" spans="1:4" ht="18.75" x14ac:dyDescent="0.25">
      <c r="A33" s="6">
        <v>29</v>
      </c>
      <c r="B33" s="1">
        <v>2</v>
      </c>
      <c r="C33" s="1">
        <v>1</v>
      </c>
      <c r="D33" s="7" t="s">
        <v>7</v>
      </c>
    </row>
    <row r="34" spans="1:4" ht="18.75" x14ac:dyDescent="0.25">
      <c r="A34" s="6">
        <v>30</v>
      </c>
      <c r="B34" s="1">
        <v>1</v>
      </c>
      <c r="C34" s="1">
        <v>2</v>
      </c>
      <c r="D34" s="7" t="s">
        <v>7</v>
      </c>
    </row>
    <row r="35" spans="1:4" ht="18.75" x14ac:dyDescent="0.25">
      <c r="A35" s="6">
        <v>31</v>
      </c>
      <c r="B35" s="1">
        <v>2</v>
      </c>
      <c r="C35" s="1">
        <v>1</v>
      </c>
      <c r="D35" s="7" t="s">
        <v>7</v>
      </c>
    </row>
    <row r="36" spans="1:4" ht="18.75" x14ac:dyDescent="0.25">
      <c r="A36" s="6">
        <v>32</v>
      </c>
      <c r="B36" s="1">
        <v>1</v>
      </c>
      <c r="C36" s="1">
        <v>2</v>
      </c>
      <c r="D36" s="7" t="s">
        <v>7</v>
      </c>
    </row>
    <row r="37" spans="1:4" ht="18.75" x14ac:dyDescent="0.25">
      <c r="A37" s="6">
        <v>33</v>
      </c>
      <c r="B37" s="1">
        <v>2</v>
      </c>
      <c r="C37" s="1">
        <v>1</v>
      </c>
      <c r="D37" s="7" t="s">
        <v>7</v>
      </c>
    </row>
    <row r="38" spans="1:4" ht="18.75" x14ac:dyDescent="0.25">
      <c r="A38" s="6">
        <v>34</v>
      </c>
      <c r="B38" s="1">
        <v>1</v>
      </c>
      <c r="C38" s="1">
        <v>2</v>
      </c>
      <c r="D38" s="7" t="s">
        <v>7</v>
      </c>
    </row>
    <row r="39" spans="1:4" ht="18.75" x14ac:dyDescent="0.25">
      <c r="A39" s="6">
        <v>35</v>
      </c>
      <c r="B39" s="1">
        <v>2</v>
      </c>
      <c r="C39" s="1">
        <v>1</v>
      </c>
      <c r="D39" s="7" t="s">
        <v>7</v>
      </c>
    </row>
    <row r="40" spans="1:4" ht="18.75" x14ac:dyDescent="0.25">
      <c r="A40" s="6">
        <v>36</v>
      </c>
      <c r="B40" s="1">
        <v>2</v>
      </c>
      <c r="C40" s="1">
        <v>1</v>
      </c>
      <c r="D40" s="7" t="s">
        <v>7</v>
      </c>
    </row>
    <row r="41" spans="1:4" ht="18.75" x14ac:dyDescent="0.25">
      <c r="A41" s="6">
        <v>37</v>
      </c>
      <c r="B41" s="1">
        <v>1</v>
      </c>
      <c r="C41" s="1">
        <v>2</v>
      </c>
      <c r="D41" s="7" t="s">
        <v>7</v>
      </c>
    </row>
    <row r="42" spans="1:4" ht="18.75" x14ac:dyDescent="0.25">
      <c r="A42" s="6">
        <v>38</v>
      </c>
      <c r="B42" s="1">
        <v>2</v>
      </c>
      <c r="C42" s="1">
        <v>1</v>
      </c>
      <c r="D42" s="7" t="s">
        <v>7</v>
      </c>
    </row>
    <row r="43" spans="1:4" ht="18.75" x14ac:dyDescent="0.25">
      <c r="A43" s="6">
        <v>39</v>
      </c>
      <c r="B43" s="1">
        <v>2</v>
      </c>
      <c r="C43" s="1">
        <v>1</v>
      </c>
      <c r="D43" s="7" t="s">
        <v>7</v>
      </c>
    </row>
    <row r="44" spans="1:4" ht="19.5" thickBot="1" x14ac:dyDescent="0.3">
      <c r="A44" s="8">
        <v>40</v>
      </c>
      <c r="B44" s="9">
        <v>2</v>
      </c>
      <c r="C44" s="9">
        <v>1</v>
      </c>
      <c r="D44" s="10" t="s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04"/>
  <sheetViews>
    <sheetView tabSelected="1" topLeftCell="A57" zoomScale="55" zoomScaleNormal="55" workbookViewId="0">
      <selection activeCell="R91" sqref="R91"/>
    </sheetView>
  </sheetViews>
  <sheetFormatPr defaultRowHeight="15.75" x14ac:dyDescent="0.25"/>
  <cols>
    <col min="2" max="2" width="4.625" customWidth="1"/>
    <col min="3" max="3" width="5.375" customWidth="1"/>
    <col min="17" max="17" width="17.625" customWidth="1"/>
    <col min="18" max="18" width="30.875" customWidth="1"/>
    <col min="19" max="19" width="30" customWidth="1"/>
    <col min="20" max="20" width="34.125" customWidth="1"/>
    <col min="24" max="25" width="21.5" bestFit="1" customWidth="1"/>
  </cols>
  <sheetData>
    <row r="1" spans="2:24" ht="18.75" x14ac:dyDescent="0.25">
      <c r="Q1" s="11" t="s">
        <v>0</v>
      </c>
      <c r="R1" s="1"/>
      <c r="S1" s="1"/>
      <c r="T1" s="1"/>
    </row>
    <row r="2" spans="2:24" ht="18.75" x14ac:dyDescent="0.25">
      <c r="B2" s="12" t="s">
        <v>0</v>
      </c>
      <c r="Q2" s="2"/>
      <c r="R2" s="1"/>
      <c r="S2" s="1"/>
      <c r="T2" s="1"/>
    </row>
    <row r="3" spans="2:24" ht="19.5" thickBot="1" x14ac:dyDescent="0.3">
      <c r="Q3" s="11" t="s">
        <v>1</v>
      </c>
      <c r="R3" s="1"/>
      <c r="S3" s="1"/>
      <c r="T3" s="1"/>
    </row>
    <row r="4" spans="2:24" ht="38.25" thickBot="1" x14ac:dyDescent="0.3">
      <c r="B4" t="s">
        <v>8</v>
      </c>
      <c r="Q4" s="3" t="s">
        <v>2</v>
      </c>
      <c r="R4" s="4" t="s">
        <v>3</v>
      </c>
      <c r="S4" s="4" t="s">
        <v>4</v>
      </c>
      <c r="T4" s="5" t="s">
        <v>5</v>
      </c>
      <c r="X4" s="4" t="s">
        <v>87</v>
      </c>
    </row>
    <row r="5" spans="2:24" ht="18.75" x14ac:dyDescent="0.25">
      <c r="B5" t="s">
        <v>9</v>
      </c>
      <c r="Q5" s="6">
        <v>1</v>
      </c>
      <c r="R5" s="1">
        <v>1</v>
      </c>
      <c r="S5" s="1">
        <v>2</v>
      </c>
      <c r="T5" s="7" t="s">
        <v>6</v>
      </c>
      <c r="X5" s="16">
        <f>IF(R5=1,1,2)</f>
        <v>1</v>
      </c>
    </row>
    <row r="6" spans="2:24" ht="18.75" x14ac:dyDescent="0.25">
      <c r="B6" t="s">
        <v>10</v>
      </c>
      <c r="Q6" s="6">
        <v>2</v>
      </c>
      <c r="R6" s="1">
        <v>1</v>
      </c>
      <c r="S6" s="1">
        <v>2</v>
      </c>
      <c r="T6" s="7" t="s">
        <v>6</v>
      </c>
      <c r="X6" s="16">
        <f t="shared" ref="X6:X44" si="0">IF(R6=1,1,2)</f>
        <v>1</v>
      </c>
    </row>
    <row r="7" spans="2:24" ht="18.75" x14ac:dyDescent="0.25">
      <c r="B7" t="s">
        <v>11</v>
      </c>
      <c r="Q7" s="6">
        <v>3</v>
      </c>
      <c r="R7" s="1">
        <v>2</v>
      </c>
      <c r="S7" s="1">
        <v>1</v>
      </c>
      <c r="T7" s="7" t="s">
        <v>6</v>
      </c>
      <c r="X7" s="16">
        <f t="shared" si="0"/>
        <v>2</v>
      </c>
    </row>
    <row r="8" spans="2:24" ht="18.75" x14ac:dyDescent="0.25">
      <c r="B8" t="s">
        <v>12</v>
      </c>
      <c r="Q8" s="6">
        <v>4</v>
      </c>
      <c r="R8" s="1">
        <v>1</v>
      </c>
      <c r="S8" s="1">
        <v>2</v>
      </c>
      <c r="T8" s="7" t="s">
        <v>6</v>
      </c>
      <c r="X8" s="16">
        <f t="shared" si="0"/>
        <v>1</v>
      </c>
    </row>
    <row r="9" spans="2:24" ht="18.75" x14ac:dyDescent="0.25">
      <c r="B9" t="s">
        <v>13</v>
      </c>
      <c r="Q9" s="6">
        <v>5</v>
      </c>
      <c r="R9" s="1">
        <v>1</v>
      </c>
      <c r="S9" s="1">
        <v>2</v>
      </c>
      <c r="T9" s="7" t="s">
        <v>6</v>
      </c>
      <c r="X9" s="16">
        <f t="shared" si="0"/>
        <v>1</v>
      </c>
    </row>
    <row r="10" spans="2:24" ht="18.75" x14ac:dyDescent="0.25">
      <c r="B10" t="s">
        <v>14</v>
      </c>
      <c r="Q10" s="6">
        <v>6</v>
      </c>
      <c r="R10" s="1">
        <v>2</v>
      </c>
      <c r="S10" s="1">
        <v>1</v>
      </c>
      <c r="T10" s="7" t="s">
        <v>6</v>
      </c>
      <c r="X10" s="16">
        <f t="shared" si="0"/>
        <v>2</v>
      </c>
    </row>
    <row r="11" spans="2:24" ht="18.75" x14ac:dyDescent="0.25">
      <c r="B11" t="s">
        <v>15</v>
      </c>
      <c r="Q11" s="6">
        <v>7</v>
      </c>
      <c r="R11" s="1">
        <v>1</v>
      </c>
      <c r="S11" s="1">
        <v>2</v>
      </c>
      <c r="T11" s="7" t="s">
        <v>6</v>
      </c>
      <c r="X11" s="16">
        <f t="shared" si="0"/>
        <v>1</v>
      </c>
    </row>
    <row r="12" spans="2:24" ht="18.75" x14ac:dyDescent="0.25">
      <c r="B12" t="s">
        <v>16</v>
      </c>
      <c r="Q12" s="6">
        <v>8</v>
      </c>
      <c r="R12" s="1">
        <v>2</v>
      </c>
      <c r="S12" s="1">
        <v>1</v>
      </c>
      <c r="T12" s="7" t="s">
        <v>6</v>
      </c>
      <c r="X12" s="16">
        <f t="shared" si="0"/>
        <v>2</v>
      </c>
    </row>
    <row r="13" spans="2:24" ht="18.75" x14ac:dyDescent="0.25">
      <c r="B13" t="s">
        <v>17</v>
      </c>
      <c r="Q13" s="6">
        <v>9</v>
      </c>
      <c r="R13" s="1">
        <v>1</v>
      </c>
      <c r="S13" s="1">
        <v>2</v>
      </c>
      <c r="T13" s="7" t="s">
        <v>6</v>
      </c>
      <c r="X13" s="16">
        <f t="shared" si="0"/>
        <v>1</v>
      </c>
    </row>
    <row r="14" spans="2:24" ht="18.75" x14ac:dyDescent="0.25">
      <c r="Q14" s="6">
        <v>10</v>
      </c>
      <c r="R14" s="1">
        <v>1</v>
      </c>
      <c r="S14" s="1">
        <v>2</v>
      </c>
      <c r="T14" s="7" t="s">
        <v>6</v>
      </c>
      <c r="X14" s="16">
        <f t="shared" si="0"/>
        <v>1</v>
      </c>
    </row>
    <row r="15" spans="2:24" ht="18.75" x14ac:dyDescent="0.25">
      <c r="B15" t="s">
        <v>18</v>
      </c>
      <c r="Q15" s="6">
        <v>11</v>
      </c>
      <c r="R15" s="1">
        <v>1</v>
      </c>
      <c r="S15" s="1">
        <v>2</v>
      </c>
      <c r="T15" s="7" t="s">
        <v>6</v>
      </c>
      <c r="X15" s="16">
        <f t="shared" si="0"/>
        <v>1</v>
      </c>
    </row>
    <row r="16" spans="2:24" ht="18.75" x14ac:dyDescent="0.25">
      <c r="B16" t="s">
        <v>19</v>
      </c>
      <c r="Q16" s="6">
        <v>12</v>
      </c>
      <c r="R16" s="1">
        <v>2</v>
      </c>
      <c r="S16" s="1">
        <v>1</v>
      </c>
      <c r="T16" s="7" t="s">
        <v>6</v>
      </c>
      <c r="X16" s="16">
        <f t="shared" si="0"/>
        <v>2</v>
      </c>
    </row>
    <row r="17" spans="2:24" ht="18.75" x14ac:dyDescent="0.25">
      <c r="Q17" s="6">
        <v>13</v>
      </c>
      <c r="R17" s="1">
        <v>1</v>
      </c>
      <c r="S17" s="1">
        <v>2</v>
      </c>
      <c r="T17" s="7" t="s">
        <v>6</v>
      </c>
      <c r="X17" s="16">
        <f t="shared" si="0"/>
        <v>1</v>
      </c>
    </row>
    <row r="18" spans="2:24" ht="18.75" x14ac:dyDescent="0.25">
      <c r="B18" s="12" t="s">
        <v>20</v>
      </c>
      <c r="Q18" s="6">
        <v>14</v>
      </c>
      <c r="R18" s="1">
        <v>1</v>
      </c>
      <c r="S18" s="1">
        <v>2</v>
      </c>
      <c r="T18" s="7" t="s">
        <v>6</v>
      </c>
      <c r="X18" s="16">
        <f t="shared" si="0"/>
        <v>1</v>
      </c>
    </row>
    <row r="19" spans="2:24" ht="18.75" x14ac:dyDescent="0.25">
      <c r="B19" t="s">
        <v>21</v>
      </c>
      <c r="Q19" s="6">
        <v>15</v>
      </c>
      <c r="R19" s="1">
        <v>1</v>
      </c>
      <c r="S19" s="1">
        <v>2</v>
      </c>
      <c r="T19" s="7" t="s">
        <v>6</v>
      </c>
      <c r="X19" s="16">
        <f t="shared" si="0"/>
        <v>1</v>
      </c>
    </row>
    <row r="20" spans="2:24" ht="18.75" x14ac:dyDescent="0.25">
      <c r="B20" t="s">
        <v>22</v>
      </c>
      <c r="Q20" s="6">
        <v>16</v>
      </c>
      <c r="R20" s="1">
        <v>2</v>
      </c>
      <c r="S20" s="1">
        <v>1</v>
      </c>
      <c r="T20" s="7" t="s">
        <v>6</v>
      </c>
      <c r="X20" s="16">
        <f t="shared" si="0"/>
        <v>2</v>
      </c>
    </row>
    <row r="21" spans="2:24" ht="18.75" x14ac:dyDescent="0.25">
      <c r="B21" t="s">
        <v>23</v>
      </c>
      <c r="Q21" s="6">
        <v>17</v>
      </c>
      <c r="R21" s="1">
        <v>1</v>
      </c>
      <c r="S21" s="1">
        <v>2</v>
      </c>
      <c r="T21" s="7" t="s">
        <v>6</v>
      </c>
      <c r="X21" s="16">
        <f t="shared" si="0"/>
        <v>1</v>
      </c>
    </row>
    <row r="22" spans="2:24" ht="18.75" x14ac:dyDescent="0.25">
      <c r="B22" t="s">
        <v>24</v>
      </c>
      <c r="Q22" s="6">
        <v>18</v>
      </c>
      <c r="R22" s="1">
        <v>1</v>
      </c>
      <c r="S22" s="1">
        <v>2</v>
      </c>
      <c r="T22" s="7" t="s">
        <v>6</v>
      </c>
      <c r="X22" s="16">
        <f t="shared" si="0"/>
        <v>1</v>
      </c>
    </row>
    <row r="23" spans="2:24" ht="18.75" x14ac:dyDescent="0.25">
      <c r="B23" s="13" t="s">
        <v>25</v>
      </c>
      <c r="Q23" s="6">
        <v>19</v>
      </c>
      <c r="R23" s="1">
        <v>1</v>
      </c>
      <c r="S23" s="1">
        <v>2</v>
      </c>
      <c r="T23" s="7" t="s">
        <v>6</v>
      </c>
      <c r="X23" s="16">
        <f t="shared" si="0"/>
        <v>1</v>
      </c>
    </row>
    <row r="24" spans="2:24" ht="18.75" x14ac:dyDescent="0.25">
      <c r="B24" t="s">
        <v>70</v>
      </c>
      <c r="Q24" s="6">
        <v>20</v>
      </c>
      <c r="R24" s="1">
        <v>1</v>
      </c>
      <c r="S24" s="1">
        <v>2</v>
      </c>
      <c r="T24" s="7" t="s">
        <v>6</v>
      </c>
      <c r="X24" s="16">
        <f t="shared" si="0"/>
        <v>1</v>
      </c>
    </row>
    <row r="25" spans="2:24" ht="18.75" x14ac:dyDescent="0.25">
      <c r="B25" t="s">
        <v>71</v>
      </c>
      <c r="Q25" s="6">
        <v>21</v>
      </c>
      <c r="R25" s="1">
        <v>2</v>
      </c>
      <c r="S25" s="1">
        <v>1</v>
      </c>
      <c r="T25" s="7" t="s">
        <v>6</v>
      </c>
      <c r="X25" s="16">
        <f t="shared" si="0"/>
        <v>2</v>
      </c>
    </row>
    <row r="26" spans="2:24" ht="18.75" x14ac:dyDescent="0.25">
      <c r="Q26" s="6">
        <v>22</v>
      </c>
      <c r="R26" s="1">
        <v>1</v>
      </c>
      <c r="S26" s="1">
        <v>2</v>
      </c>
      <c r="T26" s="7" t="s">
        <v>6</v>
      </c>
      <c r="X26" s="16">
        <f t="shared" si="0"/>
        <v>1</v>
      </c>
    </row>
    <row r="27" spans="2:24" ht="18.75" x14ac:dyDescent="0.25">
      <c r="B27" t="s">
        <v>26</v>
      </c>
      <c r="Q27" s="6">
        <v>23</v>
      </c>
      <c r="R27" s="1">
        <v>2</v>
      </c>
      <c r="S27" s="1">
        <v>1</v>
      </c>
      <c r="T27" s="7" t="s">
        <v>6</v>
      </c>
      <c r="X27" s="16">
        <f t="shared" si="0"/>
        <v>2</v>
      </c>
    </row>
    <row r="28" spans="2:24" ht="18.75" x14ac:dyDescent="0.25">
      <c r="B28" t="s">
        <v>27</v>
      </c>
      <c r="Q28" s="6">
        <v>24</v>
      </c>
      <c r="R28" s="1">
        <v>1</v>
      </c>
      <c r="S28" s="1">
        <v>2</v>
      </c>
      <c r="T28" s="7" t="s">
        <v>7</v>
      </c>
      <c r="X28" s="16">
        <f t="shared" si="0"/>
        <v>1</v>
      </c>
    </row>
    <row r="29" spans="2:24" ht="18.75" x14ac:dyDescent="0.25">
      <c r="B29" t="s">
        <v>28</v>
      </c>
      <c r="Q29" s="6">
        <v>25</v>
      </c>
      <c r="R29" s="1">
        <v>2</v>
      </c>
      <c r="S29" s="1">
        <v>1</v>
      </c>
      <c r="T29" s="7" t="s">
        <v>7</v>
      </c>
      <c r="X29" s="16">
        <f t="shared" si="0"/>
        <v>2</v>
      </c>
    </row>
    <row r="30" spans="2:24" ht="18.75" x14ac:dyDescent="0.25">
      <c r="B30" t="s">
        <v>29</v>
      </c>
      <c r="Q30" s="6">
        <v>26</v>
      </c>
      <c r="R30" s="1">
        <v>2</v>
      </c>
      <c r="S30" s="1">
        <v>1</v>
      </c>
      <c r="T30" s="7" t="s">
        <v>7</v>
      </c>
      <c r="X30" s="16">
        <f t="shared" si="0"/>
        <v>2</v>
      </c>
    </row>
    <row r="31" spans="2:24" ht="18.75" x14ac:dyDescent="0.25">
      <c r="B31" t="s">
        <v>30</v>
      </c>
      <c r="Q31" s="6">
        <v>27</v>
      </c>
      <c r="R31" s="1">
        <v>2</v>
      </c>
      <c r="S31" s="1">
        <v>1</v>
      </c>
      <c r="T31" s="7" t="s">
        <v>7</v>
      </c>
      <c r="X31" s="16">
        <f t="shared" si="0"/>
        <v>2</v>
      </c>
    </row>
    <row r="32" spans="2:24" ht="18.75" x14ac:dyDescent="0.25">
      <c r="B32" t="s">
        <v>31</v>
      </c>
      <c r="Q32" s="6">
        <v>28</v>
      </c>
      <c r="R32" s="1">
        <v>1</v>
      </c>
      <c r="S32" s="1">
        <v>2</v>
      </c>
      <c r="T32" s="7" t="s">
        <v>7</v>
      </c>
      <c r="X32" s="16">
        <f t="shared" si="0"/>
        <v>1</v>
      </c>
    </row>
    <row r="33" spans="2:25" ht="18.75" x14ac:dyDescent="0.25">
      <c r="B33" t="s">
        <v>32</v>
      </c>
      <c r="Q33" s="6">
        <v>29</v>
      </c>
      <c r="R33" s="1">
        <v>2</v>
      </c>
      <c r="S33" s="1">
        <v>1</v>
      </c>
      <c r="T33" s="7" t="s">
        <v>7</v>
      </c>
      <c r="X33" s="16">
        <f t="shared" si="0"/>
        <v>2</v>
      </c>
    </row>
    <row r="34" spans="2:25" ht="18.75" x14ac:dyDescent="0.25">
      <c r="Q34" s="6">
        <v>30</v>
      </c>
      <c r="R34" s="1">
        <v>1</v>
      </c>
      <c r="S34" s="1">
        <v>2</v>
      </c>
      <c r="T34" s="7" t="s">
        <v>7</v>
      </c>
      <c r="X34" s="16">
        <f t="shared" si="0"/>
        <v>1</v>
      </c>
    </row>
    <row r="35" spans="2:25" ht="18.75" x14ac:dyDescent="0.25">
      <c r="B35" t="s">
        <v>33</v>
      </c>
      <c r="Q35" s="6">
        <v>31</v>
      </c>
      <c r="R35" s="1">
        <v>2</v>
      </c>
      <c r="S35" s="1">
        <v>1</v>
      </c>
      <c r="T35" s="7" t="s">
        <v>7</v>
      </c>
      <c r="X35" s="16">
        <f t="shared" si="0"/>
        <v>2</v>
      </c>
    </row>
    <row r="36" spans="2:25" ht="18.75" x14ac:dyDescent="0.25">
      <c r="C36" s="13">
        <v>42</v>
      </c>
      <c r="Q36" s="6">
        <v>32</v>
      </c>
      <c r="R36" s="1">
        <v>1</v>
      </c>
      <c r="S36" s="1">
        <v>2</v>
      </c>
      <c r="T36" s="7" t="s">
        <v>7</v>
      </c>
      <c r="X36" s="16">
        <f t="shared" si="0"/>
        <v>1</v>
      </c>
    </row>
    <row r="37" spans="2:25" ht="18.75" x14ac:dyDescent="0.25">
      <c r="Q37" s="6">
        <v>33</v>
      </c>
      <c r="R37" s="1">
        <v>2</v>
      </c>
      <c r="S37" s="1">
        <v>1</v>
      </c>
      <c r="T37" s="7" t="s">
        <v>7</v>
      </c>
      <c r="X37" s="16">
        <f t="shared" si="0"/>
        <v>2</v>
      </c>
    </row>
    <row r="38" spans="2:25" ht="18.75" x14ac:dyDescent="0.25">
      <c r="B38" s="12" t="s">
        <v>34</v>
      </c>
      <c r="Q38" s="6">
        <v>34</v>
      </c>
      <c r="R38" s="1">
        <v>1</v>
      </c>
      <c r="S38" s="1">
        <v>2</v>
      </c>
      <c r="T38" s="7" t="s">
        <v>7</v>
      </c>
      <c r="X38" s="16">
        <f t="shared" si="0"/>
        <v>1</v>
      </c>
    </row>
    <row r="39" spans="2:25" ht="18.75" x14ac:dyDescent="0.25">
      <c r="B39" t="s">
        <v>35</v>
      </c>
      <c r="Q39" s="6">
        <v>35</v>
      </c>
      <c r="R39" s="1">
        <v>2</v>
      </c>
      <c r="S39" s="1">
        <v>1</v>
      </c>
      <c r="T39" s="7" t="s">
        <v>7</v>
      </c>
      <c r="X39" s="16">
        <f t="shared" si="0"/>
        <v>2</v>
      </c>
    </row>
    <row r="40" spans="2:25" ht="18.75" x14ac:dyDescent="0.25">
      <c r="C40" s="13">
        <v>38</v>
      </c>
      <c r="Q40" s="6">
        <v>36</v>
      </c>
      <c r="R40" s="1">
        <v>2</v>
      </c>
      <c r="S40" s="1">
        <v>1</v>
      </c>
      <c r="T40" s="7" t="s">
        <v>7</v>
      </c>
      <c r="X40" s="16">
        <f t="shared" si="0"/>
        <v>2</v>
      </c>
    </row>
    <row r="41" spans="2:25" ht="18.75" x14ac:dyDescent="0.25">
      <c r="Q41" s="6">
        <v>37</v>
      </c>
      <c r="R41" s="1">
        <v>1</v>
      </c>
      <c r="S41" s="1">
        <v>2</v>
      </c>
      <c r="T41" s="7" t="s">
        <v>7</v>
      </c>
      <c r="X41" s="16">
        <f t="shared" si="0"/>
        <v>1</v>
      </c>
    </row>
    <row r="42" spans="2:25" ht="18.75" x14ac:dyDescent="0.25">
      <c r="B42" s="12" t="s">
        <v>36</v>
      </c>
      <c r="Q42" s="6">
        <v>38</v>
      </c>
      <c r="R42" s="1">
        <v>2</v>
      </c>
      <c r="S42" s="1">
        <v>1</v>
      </c>
      <c r="T42" s="7" t="s">
        <v>7</v>
      </c>
      <c r="X42" s="16">
        <f t="shared" si="0"/>
        <v>2</v>
      </c>
    </row>
    <row r="43" spans="2:25" ht="18.75" x14ac:dyDescent="0.25">
      <c r="B43" t="s">
        <v>37</v>
      </c>
      <c r="Q43" s="6">
        <v>39</v>
      </c>
      <c r="R43" s="1">
        <v>2</v>
      </c>
      <c r="S43" s="1">
        <v>1</v>
      </c>
      <c r="T43" s="7" t="s">
        <v>7</v>
      </c>
      <c r="X43" s="16">
        <f t="shared" si="0"/>
        <v>2</v>
      </c>
    </row>
    <row r="44" spans="2:25" ht="19.5" thickBot="1" x14ac:dyDescent="0.3">
      <c r="B44" t="s">
        <v>38</v>
      </c>
      <c r="Q44" s="8">
        <v>40</v>
      </c>
      <c r="R44" s="9">
        <v>2</v>
      </c>
      <c r="S44" s="9">
        <v>1</v>
      </c>
      <c r="T44" s="10" t="s">
        <v>7</v>
      </c>
      <c r="X44" s="16">
        <f t="shared" si="0"/>
        <v>2</v>
      </c>
    </row>
    <row r="45" spans="2:25" x14ac:dyDescent="0.25">
      <c r="B45" t="s">
        <v>39</v>
      </c>
    </row>
    <row r="46" spans="2:25" ht="24" thickBot="1" x14ac:dyDescent="0.4">
      <c r="Q46" s="14" t="s">
        <v>72</v>
      </c>
    </row>
    <row r="47" spans="2:25" ht="19.5" thickBot="1" x14ac:dyDescent="0.3">
      <c r="B47" t="s">
        <v>40</v>
      </c>
      <c r="R47" s="3" t="s">
        <v>2</v>
      </c>
      <c r="S47" s="4" t="s">
        <v>74</v>
      </c>
      <c r="T47" s="5" t="s">
        <v>82</v>
      </c>
      <c r="X47" s="12" t="s">
        <v>73</v>
      </c>
      <c r="Y47" s="12" t="s">
        <v>86</v>
      </c>
    </row>
    <row r="48" spans="2:25" ht="18.75" x14ac:dyDescent="0.25">
      <c r="C48" s="13">
        <v>46</v>
      </c>
      <c r="R48" s="6">
        <v>1</v>
      </c>
      <c r="S48" s="1">
        <v>0</v>
      </c>
      <c r="T48" s="7">
        <v>1</v>
      </c>
      <c r="V48" s="16">
        <f>SUM(S48:T48)</f>
        <v>1</v>
      </c>
      <c r="X48" s="16">
        <f>IF(S48=1,1,2)</f>
        <v>2</v>
      </c>
      <c r="Y48" s="16">
        <f>(X48=X5)*1</f>
        <v>0</v>
      </c>
    </row>
    <row r="49" spans="2:25" ht="18.75" x14ac:dyDescent="0.25">
      <c r="R49" s="6">
        <v>2</v>
      </c>
      <c r="S49" s="1">
        <v>1</v>
      </c>
      <c r="T49" s="7">
        <v>0</v>
      </c>
      <c r="V49" s="16">
        <f t="shared" ref="V49:V87" si="1">SUM(S49:T49)</f>
        <v>1</v>
      </c>
      <c r="X49" s="16">
        <f t="shared" ref="X49:X87" si="2">IF(S49=1,1,2)</f>
        <v>1</v>
      </c>
      <c r="Y49" s="16">
        <f t="shared" ref="Y49:Y88" si="3">(X49=X6)*1</f>
        <v>1</v>
      </c>
    </row>
    <row r="50" spans="2:25" ht="18.75" x14ac:dyDescent="0.25">
      <c r="B50" s="12" t="s">
        <v>41</v>
      </c>
      <c r="R50" s="6">
        <v>3</v>
      </c>
      <c r="S50" s="1">
        <v>0</v>
      </c>
      <c r="T50" s="7">
        <v>1</v>
      </c>
      <c r="V50" s="16">
        <f t="shared" si="1"/>
        <v>1</v>
      </c>
      <c r="X50" s="16">
        <f t="shared" si="2"/>
        <v>2</v>
      </c>
      <c r="Y50" s="16">
        <f t="shared" si="3"/>
        <v>1</v>
      </c>
    </row>
    <row r="51" spans="2:25" ht="18.75" x14ac:dyDescent="0.25">
      <c r="B51" t="s">
        <v>42</v>
      </c>
      <c r="R51" s="6">
        <v>4</v>
      </c>
      <c r="S51" s="1">
        <v>1</v>
      </c>
      <c r="T51" s="7">
        <v>0</v>
      </c>
      <c r="V51" s="16">
        <f t="shared" si="1"/>
        <v>1</v>
      </c>
      <c r="X51" s="16">
        <f t="shared" si="2"/>
        <v>1</v>
      </c>
      <c r="Y51" s="16">
        <f t="shared" si="3"/>
        <v>1</v>
      </c>
    </row>
    <row r="52" spans="2:25" ht="18.75" x14ac:dyDescent="0.25">
      <c r="C52" s="13">
        <v>34</v>
      </c>
      <c r="R52" s="6">
        <v>5</v>
      </c>
      <c r="S52" s="1">
        <v>1</v>
      </c>
      <c r="T52" s="7">
        <v>0</v>
      </c>
      <c r="V52" s="16">
        <f t="shared" si="1"/>
        <v>1</v>
      </c>
      <c r="X52" s="16">
        <f t="shared" si="2"/>
        <v>1</v>
      </c>
      <c r="Y52" s="16">
        <f t="shared" si="3"/>
        <v>1</v>
      </c>
    </row>
    <row r="53" spans="2:25" ht="18.75" x14ac:dyDescent="0.25">
      <c r="R53" s="6">
        <v>6</v>
      </c>
      <c r="S53" s="1">
        <v>0</v>
      </c>
      <c r="T53" s="7">
        <v>1</v>
      </c>
      <c r="V53" s="16">
        <f t="shared" si="1"/>
        <v>1</v>
      </c>
      <c r="X53" s="16">
        <f t="shared" si="2"/>
        <v>2</v>
      </c>
      <c r="Y53" s="16">
        <f t="shared" si="3"/>
        <v>1</v>
      </c>
    </row>
    <row r="54" spans="2:25" ht="18.75" x14ac:dyDescent="0.25">
      <c r="C54" t="s">
        <v>68</v>
      </c>
      <c r="R54" s="6">
        <v>7</v>
      </c>
      <c r="S54" s="1">
        <v>1</v>
      </c>
      <c r="T54" s="7">
        <v>0</v>
      </c>
      <c r="V54" s="16">
        <f t="shared" si="1"/>
        <v>1</v>
      </c>
      <c r="X54" s="16">
        <f t="shared" si="2"/>
        <v>1</v>
      </c>
      <c r="Y54" s="16">
        <f t="shared" si="3"/>
        <v>1</v>
      </c>
    </row>
    <row r="55" spans="2:25" ht="18.75" x14ac:dyDescent="0.25">
      <c r="C55" t="s">
        <v>69</v>
      </c>
      <c r="R55" s="6">
        <v>8</v>
      </c>
      <c r="S55" s="1">
        <v>0</v>
      </c>
      <c r="T55" s="7">
        <v>1</v>
      </c>
      <c r="V55" s="16">
        <f t="shared" si="1"/>
        <v>1</v>
      </c>
      <c r="X55" s="16">
        <f t="shared" si="2"/>
        <v>2</v>
      </c>
      <c r="Y55" s="16">
        <f t="shared" si="3"/>
        <v>1</v>
      </c>
    </row>
    <row r="56" spans="2:25" ht="18.75" x14ac:dyDescent="0.25">
      <c r="R56" s="6">
        <v>9</v>
      </c>
      <c r="S56" s="1">
        <v>1</v>
      </c>
      <c r="T56" s="7">
        <v>0</v>
      </c>
      <c r="V56" s="16">
        <f t="shared" si="1"/>
        <v>1</v>
      </c>
      <c r="X56" s="16">
        <f t="shared" si="2"/>
        <v>1</v>
      </c>
      <c r="Y56" s="16">
        <f t="shared" si="3"/>
        <v>1</v>
      </c>
    </row>
    <row r="57" spans="2:25" ht="18.75" x14ac:dyDescent="0.25">
      <c r="B57" s="12" t="s">
        <v>43</v>
      </c>
      <c r="R57" s="6">
        <v>10</v>
      </c>
      <c r="S57" s="1">
        <v>0</v>
      </c>
      <c r="T57" s="7">
        <v>1</v>
      </c>
      <c r="V57" s="16">
        <f t="shared" si="1"/>
        <v>1</v>
      </c>
      <c r="X57" s="16">
        <f t="shared" si="2"/>
        <v>2</v>
      </c>
      <c r="Y57" s="16">
        <f t="shared" si="3"/>
        <v>0</v>
      </c>
    </row>
    <row r="58" spans="2:25" ht="18.75" x14ac:dyDescent="0.25">
      <c r="B58" t="s">
        <v>44</v>
      </c>
      <c r="R58" s="6">
        <v>11</v>
      </c>
      <c r="S58" s="1">
        <v>1</v>
      </c>
      <c r="T58" s="7">
        <v>0</v>
      </c>
      <c r="V58" s="16">
        <f t="shared" si="1"/>
        <v>1</v>
      </c>
      <c r="X58" s="16">
        <f t="shared" si="2"/>
        <v>1</v>
      </c>
      <c r="Y58" s="16">
        <f t="shared" si="3"/>
        <v>1</v>
      </c>
    </row>
    <row r="59" spans="2:25" ht="18.75" x14ac:dyDescent="0.25">
      <c r="B59" t="s">
        <v>45</v>
      </c>
      <c r="R59" s="6">
        <v>12</v>
      </c>
      <c r="S59" s="1">
        <v>0</v>
      </c>
      <c r="T59" s="7">
        <v>1</v>
      </c>
      <c r="V59" s="16">
        <f t="shared" si="1"/>
        <v>1</v>
      </c>
      <c r="X59" s="16">
        <f t="shared" si="2"/>
        <v>2</v>
      </c>
      <c r="Y59" s="16">
        <f t="shared" si="3"/>
        <v>1</v>
      </c>
    </row>
    <row r="60" spans="2:25" ht="18.75" x14ac:dyDescent="0.25">
      <c r="B60" t="s">
        <v>46</v>
      </c>
      <c r="R60" s="6">
        <v>13</v>
      </c>
      <c r="S60" s="1">
        <v>1</v>
      </c>
      <c r="T60" s="7">
        <v>0</v>
      </c>
      <c r="V60" s="16">
        <f t="shared" si="1"/>
        <v>1</v>
      </c>
      <c r="X60" s="16">
        <f t="shared" si="2"/>
        <v>1</v>
      </c>
      <c r="Y60" s="16">
        <f t="shared" si="3"/>
        <v>1</v>
      </c>
    </row>
    <row r="61" spans="2:25" ht="18.75" x14ac:dyDescent="0.25">
      <c r="B61" t="s">
        <v>47</v>
      </c>
      <c r="R61" s="6">
        <v>14</v>
      </c>
      <c r="S61" s="1">
        <v>1</v>
      </c>
      <c r="T61" s="7">
        <v>0</v>
      </c>
      <c r="V61" s="16">
        <f t="shared" si="1"/>
        <v>1</v>
      </c>
      <c r="X61" s="16">
        <f t="shared" si="2"/>
        <v>1</v>
      </c>
      <c r="Y61" s="16">
        <f t="shared" si="3"/>
        <v>1</v>
      </c>
    </row>
    <row r="62" spans="2:25" ht="18.75" x14ac:dyDescent="0.25">
      <c r="B62" t="s">
        <v>48</v>
      </c>
      <c r="R62" s="6">
        <v>15</v>
      </c>
      <c r="S62" s="1">
        <v>1</v>
      </c>
      <c r="T62" s="7">
        <v>0</v>
      </c>
      <c r="V62" s="16">
        <f t="shared" si="1"/>
        <v>1</v>
      </c>
      <c r="X62" s="16">
        <f t="shared" si="2"/>
        <v>1</v>
      </c>
      <c r="Y62" s="16">
        <f t="shared" si="3"/>
        <v>1</v>
      </c>
    </row>
    <row r="63" spans="2:25" ht="18.75" x14ac:dyDescent="0.25">
      <c r="R63" s="6">
        <v>16</v>
      </c>
      <c r="S63" s="1">
        <v>0</v>
      </c>
      <c r="T63" s="7">
        <v>1</v>
      </c>
      <c r="V63" s="16">
        <f t="shared" si="1"/>
        <v>1</v>
      </c>
      <c r="X63" s="16">
        <f t="shared" si="2"/>
        <v>2</v>
      </c>
      <c r="Y63" s="16">
        <f t="shared" si="3"/>
        <v>1</v>
      </c>
    </row>
    <row r="64" spans="2:25" ht="18.75" x14ac:dyDescent="0.25">
      <c r="B64" s="17" t="s">
        <v>40</v>
      </c>
      <c r="R64" s="6">
        <v>17</v>
      </c>
      <c r="S64" s="1">
        <v>1</v>
      </c>
      <c r="T64" s="7">
        <v>0</v>
      </c>
      <c r="V64" s="16">
        <f t="shared" si="1"/>
        <v>1</v>
      </c>
      <c r="X64" s="16">
        <f t="shared" si="2"/>
        <v>1</v>
      </c>
      <c r="Y64" s="16">
        <f t="shared" si="3"/>
        <v>1</v>
      </c>
    </row>
    <row r="65" spans="2:25" ht="18.75" x14ac:dyDescent="0.25">
      <c r="C65" s="13">
        <v>46</v>
      </c>
      <c r="R65" s="6">
        <v>18</v>
      </c>
      <c r="S65" s="1">
        <v>1</v>
      </c>
      <c r="T65" s="7">
        <v>0</v>
      </c>
      <c r="V65" s="16">
        <f t="shared" si="1"/>
        <v>1</v>
      </c>
      <c r="X65" s="16">
        <f t="shared" si="2"/>
        <v>1</v>
      </c>
      <c r="Y65" s="16">
        <f t="shared" si="3"/>
        <v>1</v>
      </c>
    </row>
    <row r="66" spans="2:25" ht="18.75" x14ac:dyDescent="0.25">
      <c r="R66" s="6">
        <v>19</v>
      </c>
      <c r="S66" s="1">
        <v>0</v>
      </c>
      <c r="T66" s="7">
        <v>1</v>
      </c>
      <c r="V66" s="16">
        <f t="shared" si="1"/>
        <v>1</v>
      </c>
      <c r="X66" s="16">
        <f t="shared" si="2"/>
        <v>2</v>
      </c>
      <c r="Y66" s="16">
        <f t="shared" si="3"/>
        <v>0</v>
      </c>
    </row>
    <row r="67" spans="2:25" ht="18.75" x14ac:dyDescent="0.25">
      <c r="B67" s="12" t="s">
        <v>49</v>
      </c>
      <c r="R67" s="6">
        <v>20</v>
      </c>
      <c r="S67" s="1">
        <v>0</v>
      </c>
      <c r="T67" s="7">
        <v>1</v>
      </c>
      <c r="V67" s="16">
        <f t="shared" si="1"/>
        <v>1</v>
      </c>
      <c r="X67" s="16">
        <f t="shared" si="2"/>
        <v>2</v>
      </c>
      <c r="Y67" s="16">
        <f t="shared" si="3"/>
        <v>0</v>
      </c>
    </row>
    <row r="68" spans="2:25" ht="18.75" x14ac:dyDescent="0.25">
      <c r="B68" t="s">
        <v>50</v>
      </c>
      <c r="R68" s="6">
        <v>21</v>
      </c>
      <c r="S68" s="1">
        <v>0</v>
      </c>
      <c r="T68" s="7">
        <v>1</v>
      </c>
      <c r="V68" s="16">
        <f t="shared" si="1"/>
        <v>1</v>
      </c>
      <c r="X68" s="16">
        <f t="shared" si="2"/>
        <v>2</v>
      </c>
      <c r="Y68" s="16">
        <f t="shared" si="3"/>
        <v>1</v>
      </c>
    </row>
    <row r="69" spans="2:25" ht="18.75" x14ac:dyDescent="0.25">
      <c r="B69" t="s">
        <v>51</v>
      </c>
      <c r="R69" s="6">
        <v>22</v>
      </c>
      <c r="S69" s="1">
        <v>1</v>
      </c>
      <c r="T69" s="7">
        <v>0</v>
      </c>
      <c r="V69" s="16">
        <f t="shared" si="1"/>
        <v>1</v>
      </c>
      <c r="X69" s="16">
        <f t="shared" si="2"/>
        <v>1</v>
      </c>
      <c r="Y69" s="16">
        <f t="shared" si="3"/>
        <v>1</v>
      </c>
    </row>
    <row r="70" spans="2:25" ht="18.75" x14ac:dyDescent="0.25">
      <c r="B70" t="s">
        <v>48</v>
      </c>
      <c r="R70" s="6">
        <v>23</v>
      </c>
      <c r="S70" s="1">
        <v>0</v>
      </c>
      <c r="T70" s="7">
        <v>1</v>
      </c>
      <c r="V70" s="16">
        <f t="shared" si="1"/>
        <v>1</v>
      </c>
      <c r="X70" s="16">
        <f t="shared" si="2"/>
        <v>2</v>
      </c>
      <c r="Y70" s="16">
        <f t="shared" si="3"/>
        <v>1</v>
      </c>
    </row>
    <row r="71" spans="2:25" ht="18.75" x14ac:dyDescent="0.25">
      <c r="R71" s="6">
        <v>24</v>
      </c>
      <c r="S71" s="1">
        <v>1</v>
      </c>
      <c r="T71" s="7">
        <v>0</v>
      </c>
      <c r="V71" s="16">
        <f t="shared" si="1"/>
        <v>1</v>
      </c>
      <c r="X71" s="16">
        <f t="shared" si="2"/>
        <v>1</v>
      </c>
      <c r="Y71" s="16">
        <f t="shared" si="3"/>
        <v>1</v>
      </c>
    </row>
    <row r="72" spans="2:25" ht="18.75" x14ac:dyDescent="0.25">
      <c r="B72" t="s">
        <v>40</v>
      </c>
      <c r="R72" s="6">
        <v>25</v>
      </c>
      <c r="S72" s="1">
        <v>0</v>
      </c>
      <c r="T72" s="7">
        <v>1</v>
      </c>
      <c r="V72" s="16">
        <f t="shared" si="1"/>
        <v>1</v>
      </c>
      <c r="X72" s="16">
        <f t="shared" si="2"/>
        <v>2</v>
      </c>
      <c r="Y72" s="16">
        <f t="shared" si="3"/>
        <v>1</v>
      </c>
    </row>
    <row r="73" spans="2:25" ht="18.75" x14ac:dyDescent="0.25">
      <c r="C73" s="13">
        <v>46</v>
      </c>
      <c r="R73" s="6">
        <v>26</v>
      </c>
      <c r="S73" s="1">
        <v>0</v>
      </c>
      <c r="T73" s="7">
        <v>1</v>
      </c>
      <c r="V73" s="16">
        <f t="shared" si="1"/>
        <v>1</v>
      </c>
      <c r="X73" s="16">
        <f t="shared" si="2"/>
        <v>2</v>
      </c>
      <c r="Y73" s="16">
        <f t="shared" si="3"/>
        <v>1</v>
      </c>
    </row>
    <row r="74" spans="2:25" ht="18.75" x14ac:dyDescent="0.25">
      <c r="R74" s="6">
        <v>27</v>
      </c>
      <c r="S74" s="1">
        <v>0</v>
      </c>
      <c r="T74" s="7">
        <v>1</v>
      </c>
      <c r="V74" s="16">
        <f t="shared" si="1"/>
        <v>1</v>
      </c>
      <c r="X74" s="16">
        <f t="shared" si="2"/>
        <v>2</v>
      </c>
      <c r="Y74" s="16">
        <f t="shared" si="3"/>
        <v>1</v>
      </c>
    </row>
    <row r="75" spans="2:25" ht="18.75" x14ac:dyDescent="0.25">
      <c r="B75" s="12" t="s">
        <v>52</v>
      </c>
      <c r="R75" s="6">
        <v>28</v>
      </c>
      <c r="S75" s="1">
        <v>1</v>
      </c>
      <c r="T75" s="7">
        <v>0</v>
      </c>
      <c r="V75" s="16">
        <f t="shared" si="1"/>
        <v>1</v>
      </c>
      <c r="X75" s="16">
        <f t="shared" si="2"/>
        <v>1</v>
      </c>
      <c r="Y75" s="16">
        <f t="shared" si="3"/>
        <v>1</v>
      </c>
    </row>
    <row r="76" spans="2:25" ht="18.75" x14ac:dyDescent="0.25">
      <c r="B76" t="s">
        <v>53</v>
      </c>
      <c r="R76" s="6">
        <v>29</v>
      </c>
      <c r="S76" s="1">
        <v>0</v>
      </c>
      <c r="T76" s="7">
        <v>1</v>
      </c>
      <c r="V76" s="16">
        <f t="shared" si="1"/>
        <v>1</v>
      </c>
      <c r="X76" s="16">
        <f t="shared" si="2"/>
        <v>2</v>
      </c>
      <c r="Y76" s="16">
        <f t="shared" si="3"/>
        <v>1</v>
      </c>
    </row>
    <row r="77" spans="2:25" ht="18.75" x14ac:dyDescent="0.25">
      <c r="B77" t="s">
        <v>54</v>
      </c>
      <c r="R77" s="6">
        <v>30</v>
      </c>
      <c r="S77" s="1">
        <v>1</v>
      </c>
      <c r="T77" s="7">
        <v>0</v>
      </c>
      <c r="V77" s="16">
        <f t="shared" si="1"/>
        <v>1</v>
      </c>
      <c r="X77" s="16">
        <f t="shared" si="2"/>
        <v>1</v>
      </c>
      <c r="Y77" s="16">
        <f t="shared" si="3"/>
        <v>1</v>
      </c>
    </row>
    <row r="78" spans="2:25" ht="18.75" x14ac:dyDescent="0.25">
      <c r="B78" t="s">
        <v>48</v>
      </c>
      <c r="R78" s="6">
        <v>31</v>
      </c>
      <c r="S78" s="1">
        <v>1</v>
      </c>
      <c r="T78" s="7">
        <v>0</v>
      </c>
      <c r="V78" s="16">
        <f t="shared" si="1"/>
        <v>1</v>
      </c>
      <c r="X78" s="16">
        <f t="shared" si="2"/>
        <v>1</v>
      </c>
      <c r="Y78" s="16">
        <f t="shared" si="3"/>
        <v>0</v>
      </c>
    </row>
    <row r="79" spans="2:25" ht="18.75" x14ac:dyDescent="0.25">
      <c r="R79" s="6">
        <v>32</v>
      </c>
      <c r="S79" s="1">
        <v>1</v>
      </c>
      <c r="T79" s="7">
        <v>0</v>
      </c>
      <c r="V79" s="16">
        <f t="shared" si="1"/>
        <v>1</v>
      </c>
      <c r="X79" s="16">
        <f t="shared" si="2"/>
        <v>1</v>
      </c>
      <c r="Y79" s="16">
        <f t="shared" si="3"/>
        <v>1</v>
      </c>
    </row>
    <row r="80" spans="2:25" ht="18.75" x14ac:dyDescent="0.25">
      <c r="B80" t="s">
        <v>40</v>
      </c>
      <c r="R80" s="6">
        <v>33</v>
      </c>
      <c r="S80" s="1">
        <v>1</v>
      </c>
      <c r="T80" s="7">
        <v>0</v>
      </c>
      <c r="V80" s="16">
        <f t="shared" si="1"/>
        <v>1</v>
      </c>
      <c r="X80" s="16">
        <f t="shared" si="2"/>
        <v>1</v>
      </c>
      <c r="Y80" s="16">
        <f t="shared" si="3"/>
        <v>0</v>
      </c>
    </row>
    <row r="81" spans="2:25" ht="18.75" x14ac:dyDescent="0.25">
      <c r="C81" s="13">
        <v>46</v>
      </c>
      <c r="R81" s="6">
        <v>34</v>
      </c>
      <c r="S81" s="1">
        <v>1</v>
      </c>
      <c r="T81" s="7">
        <v>0</v>
      </c>
      <c r="V81" s="16">
        <f t="shared" si="1"/>
        <v>1</v>
      </c>
      <c r="X81" s="16">
        <f t="shared" si="2"/>
        <v>1</v>
      </c>
      <c r="Y81" s="16">
        <f t="shared" si="3"/>
        <v>1</v>
      </c>
    </row>
    <row r="82" spans="2:25" ht="18.75" x14ac:dyDescent="0.25">
      <c r="R82" s="6">
        <v>35</v>
      </c>
      <c r="S82" s="1">
        <v>0</v>
      </c>
      <c r="T82" s="7">
        <v>1</v>
      </c>
      <c r="V82" s="16">
        <f t="shared" si="1"/>
        <v>1</v>
      </c>
      <c r="X82" s="16">
        <f t="shared" si="2"/>
        <v>2</v>
      </c>
      <c r="Y82" s="16">
        <f t="shared" si="3"/>
        <v>1</v>
      </c>
    </row>
    <row r="83" spans="2:25" ht="18.75" x14ac:dyDescent="0.25">
      <c r="B83" s="12" t="s">
        <v>55</v>
      </c>
      <c r="R83" s="6">
        <v>36</v>
      </c>
      <c r="S83" s="1">
        <v>0</v>
      </c>
      <c r="T83" s="7">
        <v>1</v>
      </c>
      <c r="V83" s="16">
        <f t="shared" si="1"/>
        <v>1</v>
      </c>
      <c r="X83" s="16">
        <f t="shared" si="2"/>
        <v>2</v>
      </c>
      <c r="Y83" s="16">
        <f t="shared" si="3"/>
        <v>1</v>
      </c>
    </row>
    <row r="84" spans="2:25" ht="18.75" x14ac:dyDescent="0.25">
      <c r="B84" t="s">
        <v>56</v>
      </c>
      <c r="R84" s="6">
        <v>37</v>
      </c>
      <c r="S84" s="1">
        <v>1</v>
      </c>
      <c r="T84" s="7">
        <v>0</v>
      </c>
      <c r="V84" s="16">
        <f t="shared" si="1"/>
        <v>1</v>
      </c>
      <c r="X84" s="16">
        <f t="shared" si="2"/>
        <v>1</v>
      </c>
      <c r="Y84" s="16">
        <f t="shared" si="3"/>
        <v>1</v>
      </c>
    </row>
    <row r="85" spans="2:25" ht="18.75" x14ac:dyDescent="0.25">
      <c r="R85" s="6">
        <v>38</v>
      </c>
      <c r="S85" s="1">
        <v>0</v>
      </c>
      <c r="T85" s="7">
        <v>1</v>
      </c>
      <c r="V85" s="16">
        <f t="shared" si="1"/>
        <v>1</v>
      </c>
      <c r="X85" s="16">
        <f t="shared" si="2"/>
        <v>2</v>
      </c>
      <c r="Y85" s="16">
        <f t="shared" si="3"/>
        <v>1</v>
      </c>
    </row>
    <row r="86" spans="2:25" ht="18.75" x14ac:dyDescent="0.25">
      <c r="B86" t="s">
        <v>97</v>
      </c>
      <c r="C86" s="13" t="s">
        <v>57</v>
      </c>
      <c r="R86" s="6">
        <v>39</v>
      </c>
      <c r="S86" s="1">
        <v>0</v>
      </c>
      <c r="T86" s="7">
        <v>1</v>
      </c>
      <c r="V86" s="16">
        <f t="shared" si="1"/>
        <v>1</v>
      </c>
      <c r="X86" s="16">
        <f t="shared" si="2"/>
        <v>2</v>
      </c>
      <c r="Y86" s="16">
        <f t="shared" si="3"/>
        <v>1</v>
      </c>
    </row>
    <row r="87" spans="2:25" ht="19.5" thickBot="1" x14ac:dyDescent="0.3">
      <c r="D87" t="s">
        <v>58</v>
      </c>
      <c r="R87" s="8">
        <v>40</v>
      </c>
      <c r="S87" s="9">
        <v>0</v>
      </c>
      <c r="T87" s="10">
        <v>1</v>
      </c>
      <c r="V87" s="16">
        <f t="shared" si="1"/>
        <v>1</v>
      </c>
      <c r="X87" s="16">
        <f t="shared" si="2"/>
        <v>2</v>
      </c>
      <c r="Y87" s="16">
        <f t="shared" si="3"/>
        <v>1</v>
      </c>
    </row>
    <row r="88" spans="2:25" x14ac:dyDescent="0.25">
      <c r="B88" t="s">
        <v>97</v>
      </c>
      <c r="C88" s="13" t="s">
        <v>59</v>
      </c>
      <c r="Y88" s="16">
        <f>SUM(Y48:Y87)</f>
        <v>34</v>
      </c>
    </row>
    <row r="89" spans="2:25" x14ac:dyDescent="0.25">
      <c r="D89" t="s">
        <v>60</v>
      </c>
      <c r="S89" s="16">
        <f>SUM(S48:S87)</f>
        <v>20</v>
      </c>
      <c r="T89" s="16">
        <f>SUM(T48:T87)</f>
        <v>20</v>
      </c>
    </row>
    <row r="90" spans="2:25" x14ac:dyDescent="0.25">
      <c r="B90" t="s">
        <v>97</v>
      </c>
      <c r="C90" s="13" t="s">
        <v>61</v>
      </c>
    </row>
    <row r="91" spans="2:25" ht="23.25" x14ac:dyDescent="0.35">
      <c r="D91" t="s">
        <v>62</v>
      </c>
      <c r="Q91" s="14" t="s">
        <v>75</v>
      </c>
      <c r="R91" s="13">
        <f>SUMPRODUCT(S48:T87,R5:S44)</f>
        <v>46</v>
      </c>
      <c r="S91" t="s">
        <v>76</v>
      </c>
    </row>
    <row r="92" spans="2:25" x14ac:dyDescent="0.25">
      <c r="B92" t="s">
        <v>97</v>
      </c>
      <c r="C92" s="13" t="s">
        <v>61</v>
      </c>
    </row>
    <row r="93" spans="2:25" x14ac:dyDescent="0.25">
      <c r="D93" t="s">
        <v>63</v>
      </c>
    </row>
    <row r="94" spans="2:25" ht="23.25" x14ac:dyDescent="0.35">
      <c r="B94" t="s">
        <v>98</v>
      </c>
      <c r="C94" s="13" t="s">
        <v>61</v>
      </c>
      <c r="Q94" s="14" t="s">
        <v>79</v>
      </c>
    </row>
    <row r="95" spans="2:25" x14ac:dyDescent="0.25">
      <c r="D95" t="s">
        <v>64</v>
      </c>
      <c r="R95" t="s">
        <v>80</v>
      </c>
      <c r="S95" s="15" t="s">
        <v>85</v>
      </c>
      <c r="T95" t="s">
        <v>84</v>
      </c>
      <c r="U95">
        <v>1</v>
      </c>
    </row>
    <row r="96" spans="2:25" x14ac:dyDescent="0.25">
      <c r="D96" t="s">
        <v>65</v>
      </c>
      <c r="R96" t="s">
        <v>81</v>
      </c>
      <c r="S96" s="15" t="s">
        <v>83</v>
      </c>
      <c r="T96" t="s">
        <v>84</v>
      </c>
      <c r="U96">
        <v>20</v>
      </c>
    </row>
    <row r="97" spans="2:21" x14ac:dyDescent="0.25">
      <c r="R97" t="s">
        <v>88</v>
      </c>
      <c r="S97">
        <f>SUM(S48:S70)</f>
        <v>12</v>
      </c>
      <c r="T97" t="s">
        <v>89</v>
      </c>
      <c r="U97">
        <v>12</v>
      </c>
    </row>
    <row r="98" spans="2:21" x14ac:dyDescent="0.25">
      <c r="B98" t="s">
        <v>66</v>
      </c>
      <c r="S98">
        <f>SUM(T48:T70)</f>
        <v>11</v>
      </c>
      <c r="T98" t="s">
        <v>89</v>
      </c>
      <c r="U98">
        <v>12</v>
      </c>
    </row>
    <row r="99" spans="2:21" x14ac:dyDescent="0.25">
      <c r="Q99">
        <v>2.1</v>
      </c>
      <c r="R99" t="s">
        <v>90</v>
      </c>
      <c r="S99">
        <f>S57+S58</f>
        <v>1</v>
      </c>
      <c r="T99" t="s">
        <v>84</v>
      </c>
      <c r="U99">
        <v>1</v>
      </c>
    </row>
    <row r="100" spans="2:21" x14ac:dyDescent="0.25">
      <c r="B100" t="s">
        <v>77</v>
      </c>
      <c r="Q100">
        <v>2.2000000000000002</v>
      </c>
      <c r="R100" t="s">
        <v>92</v>
      </c>
      <c r="S100">
        <f>S51+S56+S62+S72+S77+S83</f>
        <v>4</v>
      </c>
      <c r="T100" t="s">
        <v>93</v>
      </c>
      <c r="U100">
        <v>2</v>
      </c>
    </row>
    <row r="101" spans="2:21" x14ac:dyDescent="0.25">
      <c r="B101" t="s">
        <v>78</v>
      </c>
      <c r="R101" t="s">
        <v>91</v>
      </c>
      <c r="S101">
        <f>T51+T56+T62+T72+T77+T83</f>
        <v>2</v>
      </c>
      <c r="T101" t="s">
        <v>93</v>
      </c>
      <c r="U101">
        <v>2</v>
      </c>
    </row>
    <row r="102" spans="2:21" x14ac:dyDescent="0.25">
      <c r="Q102">
        <v>2.2999999999999998</v>
      </c>
      <c r="R102" t="s">
        <v>94</v>
      </c>
      <c r="S102">
        <f>S67-S68</f>
        <v>0</v>
      </c>
      <c r="T102" t="s">
        <v>84</v>
      </c>
      <c r="U102">
        <v>0</v>
      </c>
    </row>
    <row r="103" spans="2:21" x14ac:dyDescent="0.25">
      <c r="B103" t="s">
        <v>67</v>
      </c>
      <c r="R103" t="s">
        <v>95</v>
      </c>
      <c r="S103">
        <f>T48</f>
        <v>1</v>
      </c>
      <c r="T103" t="s">
        <v>84</v>
      </c>
      <c r="U103">
        <v>1</v>
      </c>
    </row>
    <row r="104" spans="2:21" x14ac:dyDescent="0.25">
      <c r="R104" t="s">
        <v>96</v>
      </c>
      <c r="S104">
        <f>T87</f>
        <v>1</v>
      </c>
      <c r="T104" t="s">
        <v>84</v>
      </c>
      <c r="U104">
        <v>1</v>
      </c>
    </row>
  </sheetData>
  <conditionalFormatting sqref="S48:T87">
    <cfRule type="colorScale" priority="4">
      <colorScale>
        <cfvo type="min"/>
        <cfvo type="max"/>
        <color rgb="FFFCFCFF"/>
        <color rgb="FF63BE7B"/>
      </colorScale>
    </cfRule>
  </conditionalFormatting>
  <conditionalFormatting sqref="X5:X44">
    <cfRule type="colorScale" priority="3">
      <colorScale>
        <cfvo type="min"/>
        <cfvo type="max"/>
        <color rgb="FFFCFCFF"/>
        <color rgb="FF63BE7B"/>
      </colorScale>
    </cfRule>
  </conditionalFormatting>
  <conditionalFormatting sqref="X48:X87">
    <cfRule type="colorScale" priority="2">
      <colorScale>
        <cfvo type="min"/>
        <cfvo type="max"/>
        <color rgb="FFFCFCFF"/>
        <color rgb="FF63BE7B"/>
      </colorScale>
    </cfRule>
  </conditionalFormatting>
  <conditionalFormatting sqref="Y48:Y87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Assn</vt:lpstr>
    </vt:vector>
  </TitlesOfParts>
  <Company>MIT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DIMEX</cp:lastModifiedBy>
  <dcterms:created xsi:type="dcterms:W3CDTF">2014-01-19T14:29:01Z</dcterms:created>
  <dcterms:modified xsi:type="dcterms:W3CDTF">2016-06-22T09:56:38Z</dcterms:modified>
</cp:coreProperties>
</file>