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Rajathesh\Downloads\"/>
    </mc:Choice>
  </mc:AlternateContent>
  <xr:revisionPtr revIDLastSave="0" documentId="13_ncr:1_{E611BBA2-4AEE-4E65-9350-8AA7F7AD5012}" xr6:coauthVersionLast="47" xr6:coauthVersionMax="47" xr10:uidLastSave="{00000000-0000-0000-0000-000000000000}"/>
  <bookViews>
    <workbookView xWindow="-120" yWindow="-120" windowWidth="29040" windowHeight="15720" activeTab="3" xr2:uid="{BF275616-AF23-45F7-84D2-39C60F4A50C1}"/>
  </bookViews>
  <sheets>
    <sheet name="Transactions" sheetId="1" r:id="rId1"/>
    <sheet name="Validation_Log" sheetId="2" r:id="rId2"/>
    <sheet name="MIS_Dashboard" sheetId="3" r:id="rId3"/>
    <sheet name="EOD_Checklist       " sheetId="4" r:id="rId4"/>
    <sheet name="Escalations" sheetId="5" r:id="rId5"/>
  </sheets>
  <calcPr calcId="191029"/>
  <pivotCaches>
    <pivotCache cacheId="18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5" l="1"/>
  <c r="D3" i="5" s="1"/>
  <c r="C2" i="5"/>
  <c r="D2" i="5" s="1"/>
  <c r="C4" i="5"/>
  <c r="A4" i="5" s="1"/>
  <c r="C5" i="5"/>
  <c r="A5" i="5" s="1"/>
  <c r="C6" i="5"/>
  <c r="A6" i="5" s="1"/>
  <c r="C7" i="5"/>
  <c r="A7" i="5" s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" i="2"/>
  <c r="M12" i="3"/>
  <c r="M5" i="3"/>
  <c r="D6" i="5" l="1"/>
  <c r="A2" i="5"/>
  <c r="A3" i="5"/>
  <c r="D5" i="5"/>
  <c r="D4" i="5"/>
  <c r="M16" i="3"/>
</calcChain>
</file>

<file path=xl/sharedStrings.xml><?xml version="1.0" encoding="utf-8"?>
<sst xmlns="http://schemas.openxmlformats.org/spreadsheetml/2006/main" count="671" uniqueCount="162">
  <si>
    <t>Txn_ID</t>
  </si>
  <si>
    <t>Value_Date</t>
  </si>
  <si>
    <t>Sender</t>
  </si>
  <si>
    <t>Receiver</t>
  </si>
  <si>
    <t>Currency</t>
  </si>
  <si>
    <t>Amount</t>
  </si>
  <si>
    <t>Status</t>
  </si>
  <si>
    <t>Verified_By</t>
  </si>
  <si>
    <t>TXN1001</t>
  </si>
  <si>
    <t>XYZ Corp</t>
  </si>
  <si>
    <t>INR</t>
  </si>
  <si>
    <t>Initiated</t>
  </si>
  <si>
    <t>TXN1002</t>
  </si>
  <si>
    <t>HDFC Bank</t>
  </si>
  <si>
    <t>Blue Traders</t>
  </si>
  <si>
    <t>USD</t>
  </si>
  <si>
    <t>Processed</t>
  </si>
  <si>
    <t>AK</t>
  </si>
  <si>
    <t>TXN1003</t>
  </si>
  <si>
    <t>ICICI Bank</t>
  </si>
  <si>
    <t>Red Inc.</t>
  </si>
  <si>
    <t>EUR</t>
  </si>
  <si>
    <t>TXN1004</t>
  </si>
  <si>
    <t>Axis Bank</t>
  </si>
  <si>
    <t>Leo Pvt Ltd</t>
  </si>
  <si>
    <t>Failed</t>
  </si>
  <si>
    <t>TXN1005</t>
  </si>
  <si>
    <t>Kotak</t>
  </si>
  <si>
    <t>Nova Corp</t>
  </si>
  <si>
    <t>TXN1006</t>
  </si>
  <si>
    <t>SBI</t>
  </si>
  <si>
    <t>Vision Co.</t>
  </si>
  <si>
    <t>VS</t>
  </si>
  <si>
    <t>TXN1007</t>
  </si>
  <si>
    <t>Canara</t>
  </si>
  <si>
    <t>Zen Pvt Ltd</t>
  </si>
  <si>
    <t>TXN1008</t>
  </si>
  <si>
    <t>Union Bank</t>
  </si>
  <si>
    <t>Sky Corp</t>
  </si>
  <si>
    <t>NR</t>
  </si>
  <si>
    <t>TXN1009</t>
  </si>
  <si>
    <t>HSBC</t>
  </si>
  <si>
    <t>Olive Inc.</t>
  </si>
  <si>
    <t>TXN1010</t>
  </si>
  <si>
    <t>IDFC First</t>
  </si>
  <si>
    <t>Atomix Ltd.</t>
  </si>
  <si>
    <t>coer</t>
  </si>
  <si>
    <t>Issue_Found</t>
  </si>
  <si>
    <t>Row Labels</t>
  </si>
  <si>
    <t>Count of coer</t>
  </si>
  <si>
    <t>Sum of Amount</t>
  </si>
  <si>
    <t>Done (✔/✘)</t>
  </si>
  <si>
    <t>All transactions validated</t>
  </si>
  <si>
    <t>Validation log reviewed</t>
  </si>
  <si>
    <t>Status updated for all payments</t>
  </si>
  <si>
    <t>Escalation sheet updated (if needed)</t>
  </si>
  <si>
    <t>MIS Dashboard refreshed</t>
  </si>
  <si>
    <t>Final file saved for audit/reference</t>
  </si>
  <si>
    <t>📋 End-of-Day Operational Checklist</t>
  </si>
  <si>
    <t>Date</t>
  </si>
  <si>
    <t>Issue</t>
  </si>
  <si>
    <t>Action Taken</t>
  </si>
  <si>
    <t>Total Transactions</t>
  </si>
  <si>
    <t>% Processed</t>
  </si>
  <si>
    <t>Exception Rate</t>
  </si>
  <si>
    <t>MIS_Dashboard</t>
  </si>
  <si>
    <t>01-Jul-25</t>
  </si>
  <si>
    <t>05-Jul-25</t>
  </si>
  <si>
    <t>BOI</t>
  </si>
  <si>
    <t>02-Jul-25</t>
  </si>
  <si>
    <t>04-Jul-25</t>
  </si>
  <si>
    <t>03-Jul-25</t>
  </si>
  <si>
    <t>TXN1011</t>
  </si>
  <si>
    <t>TXN1012</t>
  </si>
  <si>
    <t>TXN1013</t>
  </si>
  <si>
    <t>TXN1014</t>
  </si>
  <si>
    <t>TXN1015</t>
  </si>
  <si>
    <t>TXN1016</t>
  </si>
  <si>
    <t>TXN1017</t>
  </si>
  <si>
    <t>TXN1018</t>
  </si>
  <si>
    <t>TXN1019</t>
  </si>
  <si>
    <t>TXN1020</t>
  </si>
  <si>
    <t>TXN1021</t>
  </si>
  <si>
    <t>TXN1022</t>
  </si>
  <si>
    <t>TXN1023</t>
  </si>
  <si>
    <t>TXN1024</t>
  </si>
  <si>
    <t>TXN1025</t>
  </si>
  <si>
    <t>TXN1026</t>
  </si>
  <si>
    <t>TXN1027</t>
  </si>
  <si>
    <t>TXN1028</t>
  </si>
  <si>
    <t>TXN1029</t>
  </si>
  <si>
    <t>TXN1030</t>
  </si>
  <si>
    <t>TXN1031</t>
  </si>
  <si>
    <t>TXN1032</t>
  </si>
  <si>
    <t>TXN1033</t>
  </si>
  <si>
    <t>TXN1034</t>
  </si>
  <si>
    <t>TXN1035</t>
  </si>
  <si>
    <t>TXN1036</t>
  </si>
  <si>
    <t>TXN1037</t>
  </si>
  <si>
    <t>TXN1038</t>
  </si>
  <si>
    <t>TXN1039</t>
  </si>
  <si>
    <t>TXN1040</t>
  </si>
  <si>
    <t>TXN1041</t>
  </si>
  <si>
    <t>TXN1042</t>
  </si>
  <si>
    <t>TXN1043</t>
  </si>
  <si>
    <t>TXN1044</t>
  </si>
  <si>
    <t>TXN1045</t>
  </si>
  <si>
    <t>TXN1046</t>
  </si>
  <si>
    <t>TXN1047</t>
  </si>
  <si>
    <t>TXN1048</t>
  </si>
  <si>
    <t>TXN1049</t>
  </si>
  <si>
    <t>TXN1050</t>
  </si>
  <si>
    <t>TXN1051</t>
  </si>
  <si>
    <t>TXN1052</t>
  </si>
  <si>
    <t>TXN1053</t>
  </si>
  <si>
    <t>TXN1054</t>
  </si>
  <si>
    <t>TXN1055</t>
  </si>
  <si>
    <t>TXN1056</t>
  </si>
  <si>
    <t>TXN1057</t>
  </si>
  <si>
    <t>TXN1058</t>
  </si>
  <si>
    <t>TXN1059</t>
  </si>
  <si>
    <t>TXN1060</t>
  </si>
  <si>
    <t>TXN1061</t>
  </si>
  <si>
    <t>TXN1062</t>
  </si>
  <si>
    <t>TXN1063</t>
  </si>
  <si>
    <t>TXN1064</t>
  </si>
  <si>
    <t>TXN1065</t>
  </si>
  <si>
    <t>TXN1066</t>
  </si>
  <si>
    <t>TXN1067</t>
  </si>
  <si>
    <t>TXN1068</t>
  </si>
  <si>
    <t>TXN1069</t>
  </si>
  <si>
    <t>TXN1070</t>
  </si>
  <si>
    <t>TXN1071</t>
  </si>
  <si>
    <t>TXN1072</t>
  </si>
  <si>
    <t>TXN1073</t>
  </si>
  <si>
    <t>TXN1074</t>
  </si>
  <si>
    <t>TXN1075</t>
  </si>
  <si>
    <t>TXN1076</t>
  </si>
  <si>
    <t>TXN1077</t>
  </si>
  <si>
    <t>TXN1078</t>
  </si>
  <si>
    <t>TXN1079</t>
  </si>
  <si>
    <t>TXN1080</t>
  </si>
  <si>
    <t>TXN1081</t>
  </si>
  <si>
    <t>TXN1082</t>
  </si>
  <si>
    <t>TXN1083</t>
  </si>
  <si>
    <t>TXN1084</t>
  </si>
  <si>
    <t>TXN1085</t>
  </si>
  <si>
    <t>TXN1086</t>
  </si>
  <si>
    <t>TXN1087</t>
  </si>
  <si>
    <t>TXN1088</t>
  </si>
  <si>
    <t>TXN1089</t>
  </si>
  <si>
    <t>TXN1090</t>
  </si>
  <si>
    <t>TXN1091</t>
  </si>
  <si>
    <t>TXN1092</t>
  </si>
  <si>
    <t>TXN1093</t>
  </si>
  <si>
    <t>TXN1094</t>
  </si>
  <si>
    <t>TXN1095</t>
  </si>
  <si>
    <t>TXN1096</t>
  </si>
  <si>
    <t>TXN1097</t>
  </si>
  <si>
    <t>TXN1098</t>
  </si>
  <si>
    <t>TXN1099</t>
  </si>
  <si>
    <t>TXN1100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</si>
</sst>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72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15" fontId="0" fillId="0" borderId="0" xfId="0" applyNumberFormat="1" applyAlignment="1">
      <alignment horizontal="left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/>
    <xf numFmtId="0" fontId="2" fillId="2" borderId="0" xfId="0" applyFont="1" applyFill="1"/>
    <xf numFmtId="164" fontId="3" fillId="0" borderId="0" xfId="0" applyNumberFormat="1" applyFont="1"/>
    <xf numFmtId="0" fontId="6" fillId="0" borderId="0" xfId="0" applyFont="1"/>
    <xf numFmtId="165" fontId="6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21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0" formatCode="dd/mmm/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20" formatCode="dd/mmm/yy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[Payment_Processing_Simulation_v2.xlsx]MIS_Dashboard!PivotTable3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Total Amount by Currency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1"/>
        <c:ser>
          <c:idx val="0"/>
          <c:order val="0"/>
          <c:tx>
            <c:strRef>
              <c:f>MIS_Dashboard!$B$8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4BC-40EC-84EE-91EB108318C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4BC-40EC-84EE-91EB108318C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4BC-40EC-84EE-91EB108318CC}"/>
              </c:ext>
            </c:extLst>
          </c:dPt>
          <c:cat>
            <c:strRef>
              <c:f>MIS_Dashboard!$A$9:$A$11</c:f>
              <c:strCache>
                <c:ptCount val="3"/>
                <c:pt idx="0">
                  <c:v>EUR</c:v>
                </c:pt>
                <c:pt idx="1">
                  <c:v>INR</c:v>
                </c:pt>
                <c:pt idx="2">
                  <c:v>USD</c:v>
                </c:pt>
              </c:strCache>
            </c:strRef>
          </c:cat>
          <c:val>
            <c:numRef>
              <c:f>MIS_Dashboard!$B$9:$B$11</c:f>
              <c:numCache>
                <c:formatCode>General</c:formatCode>
                <c:ptCount val="3"/>
                <c:pt idx="0">
                  <c:v>308712</c:v>
                </c:pt>
                <c:pt idx="1">
                  <c:v>227695</c:v>
                </c:pt>
                <c:pt idx="2">
                  <c:v>163623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66-45D1-9F87-A59CDF6FB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5810399"/>
        <c:axId val="745813759"/>
      </c:barChart>
      <c:catAx>
        <c:axId val="7458103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13759"/>
        <c:crosses val="autoZero"/>
        <c:auto val="1"/>
        <c:lblAlgn val="ctr"/>
        <c:lblOffset val="100"/>
        <c:noMultiLvlLbl val="0"/>
      </c:catAx>
      <c:valAx>
        <c:axId val="74581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810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[Payment_Processing_Simulation_v2.xlsx]MIS_Dashboard!PivotTable4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Daily Volume Trend</a:t>
            </a:r>
            <a:endParaRPr lang="en-US"/>
          </a:p>
        </c:rich>
      </c:tx>
      <c:layout>
        <c:manualLayout>
          <c:xMode val="edge"/>
          <c:yMode val="edge"/>
          <c:x val="0.32583333333333336"/>
          <c:y val="3.601633129192184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MIS_Dashboard!$B$13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MIS_Dashboard!$A$14:$A$18</c:f>
              <c:strCache>
                <c:ptCount val="5"/>
                <c:pt idx="0">
                  <c:v>01-Jul-25</c:v>
                </c:pt>
                <c:pt idx="1">
                  <c:v>05-Jul-25</c:v>
                </c:pt>
                <c:pt idx="2">
                  <c:v>02-Jul-25</c:v>
                </c:pt>
                <c:pt idx="3">
                  <c:v>04-Jul-25</c:v>
                </c:pt>
                <c:pt idx="4">
                  <c:v>03-Jul-25</c:v>
                </c:pt>
              </c:strCache>
            </c:strRef>
          </c:cat>
          <c:val>
            <c:numRef>
              <c:f>MIS_Dashboard!$B$14:$B$18</c:f>
              <c:numCache>
                <c:formatCode>General</c:formatCode>
                <c:ptCount val="5"/>
                <c:pt idx="0">
                  <c:v>184319</c:v>
                </c:pt>
                <c:pt idx="1">
                  <c:v>78685</c:v>
                </c:pt>
                <c:pt idx="2">
                  <c:v>168357</c:v>
                </c:pt>
                <c:pt idx="3">
                  <c:v>141563</c:v>
                </c:pt>
                <c:pt idx="4">
                  <c:v>127106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EA-419B-AFE0-DD01C310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1639391"/>
        <c:axId val="891654271"/>
      </c:lineChart>
      <c:catAx>
        <c:axId val="8916393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54271"/>
        <c:crosses val="autoZero"/>
        <c:auto val="1"/>
        <c:lblAlgn val="ctr"/>
        <c:lblOffset val="100"/>
        <c:noMultiLvlLbl val="0"/>
      </c:catAx>
      <c:valAx>
        <c:axId val="8916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6393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[Payment_Processing_Simulation_v2.xlsx]MIS_Dashboard!PivotTable2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0" i="0" u="none" strike="noStrike" baseline="0"/>
              <a:t>Transaction Status Distribution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MIS_Dashboard!$B$2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E-4504-9FCB-4BF06E18125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CE-4504-9FCB-4BF06E18125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CE-4504-9FCB-4BF06E18125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E-4504-9FCB-4BF06E18125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MIS_Dashboard!$A$3:$A$5</c:f>
              <c:strCache>
                <c:ptCount val="3"/>
                <c:pt idx="0">
                  <c:v>Failed</c:v>
                </c:pt>
                <c:pt idx="1">
                  <c:v>Initiated</c:v>
                </c:pt>
                <c:pt idx="2">
                  <c:v>Processed</c:v>
                </c:pt>
              </c:strCache>
            </c:strRef>
          </c:cat>
          <c:val>
            <c:numRef>
              <c:f>MIS_Dashboard!$B$3:$B$5</c:f>
              <c:numCache>
                <c:formatCode>General</c:formatCode>
                <c:ptCount val="3"/>
                <c:pt idx="0">
                  <c:v>14</c:v>
                </c:pt>
                <c:pt idx="1">
                  <c:v>41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42-4821-9688-E842DC3450B5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477610</xdr:colOff>
      <xdr:row>23</xdr:row>
      <xdr:rowOff>60551</xdr:rowOff>
    </xdr:from>
    <xdr:to>
      <xdr:col>11</xdr:col>
      <xdr:colOff>367393</xdr:colOff>
      <xdr:row>39</xdr:row>
      <xdr:rowOff>176893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467F49-F327-1A69-6BE7-E9F2EC141A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9523</xdr:colOff>
      <xdr:row>22</xdr:row>
      <xdr:rowOff>187097</xdr:rowOff>
    </xdr:from>
    <xdr:to>
      <xdr:col>20</xdr:col>
      <xdr:colOff>244928</xdr:colOff>
      <xdr:row>40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80AA9CC-1C7E-6C76-D585-16B8A497AB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125186</xdr:colOff>
      <xdr:row>1</xdr:row>
      <xdr:rowOff>82324</xdr:rowOff>
    </xdr:from>
    <xdr:to>
      <xdr:col>11</xdr:col>
      <xdr:colOff>204107</xdr:colOff>
      <xdr:row>22</xdr:row>
      <xdr:rowOff>81643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3AF670-C789-C761-EA31-ACBAA95CAC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ajathesh" refreshedDate="45840.801532175923" createdVersion="8" refreshedVersion="8" minRefreshableVersion="3" recordCount="100" xr:uid="{8BB1E242-6076-4B2A-B0FA-4F02577CD077}">
  <cacheSource type="worksheet">
    <worksheetSource name="Table1"/>
  </cacheSource>
  <cacheFields count="9">
    <cacheField name="coer" numFmtId="0">
      <sharedItems/>
    </cacheField>
    <cacheField name="Value_Date" numFmtId="0">
      <sharedItems containsDate="1" containsMixedTypes="1" minDate="2025-07-01T00:00:00" maxDate="2025-07-06T00:00:00" count="10">
        <s v="01-Jul-25"/>
        <s v="05-Jul-25"/>
        <s v="02-Jul-25"/>
        <s v="04-Jul-25"/>
        <s v="03-Jul-25"/>
        <d v="2025-07-01T00:00:00" u="1"/>
        <d v="2025-07-02T00:00:00" u="1"/>
        <d v="2025-07-03T00:00:00" u="1"/>
        <d v="2025-07-04T00:00:00" u="1"/>
        <d v="2025-07-05T00:00:00" u="1"/>
      </sharedItems>
    </cacheField>
    <cacheField name="Sender" numFmtId="0">
      <sharedItems/>
    </cacheField>
    <cacheField name="Receiver" numFmtId="0">
      <sharedItems/>
    </cacheField>
    <cacheField name="Currency" numFmtId="0">
      <sharedItems count="3">
        <s v="INR"/>
        <s v="USD"/>
        <s v="EUR"/>
      </sharedItems>
    </cacheField>
    <cacheField name="Amount" numFmtId="0">
      <sharedItems containsString="0" containsBlank="1" containsNumber="1" containsInteger="1" minValue="-667" maxValue="14596"/>
    </cacheField>
    <cacheField name="Status" numFmtId="0">
      <sharedItems containsBlank="1" count="4">
        <s v="Initiated"/>
        <s v="Processed"/>
        <s v="Failed"/>
        <m u="1"/>
      </sharedItems>
    </cacheField>
    <cacheField name="Verified_By" numFmtId="0">
      <sharedItems containsBlank="1"/>
    </cacheField>
    <cacheField name="Total Transactions" numFmtId="0">
      <sharedItems containsSemiMixedTypes="0" containsString="0" containsNumber="1" containsInteger="1" minValue="1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TXN1001"/>
    <x v="0"/>
    <s v="HDFC Bank"/>
    <s v="Nova Corp"/>
    <x v="0"/>
    <n v="11066"/>
    <x v="0"/>
    <m/>
    <n v="100"/>
  </r>
  <r>
    <s v="TXN1002"/>
    <x v="1"/>
    <s v="ICICI Bank"/>
    <s v="Atomix Ltd."/>
    <x v="1"/>
    <m/>
    <x v="0"/>
    <m/>
    <n v="99"/>
  </r>
  <r>
    <s v="TXN1003"/>
    <x v="1"/>
    <s v="BOI"/>
    <s v="XYZ Corp"/>
    <x v="2"/>
    <m/>
    <x v="1"/>
    <m/>
    <n v="98"/>
  </r>
  <r>
    <s v="TXN1004"/>
    <x v="2"/>
    <s v="IDFC First"/>
    <s v="Atomix Ltd."/>
    <x v="1"/>
    <n v="3374"/>
    <x v="1"/>
    <s v="VS"/>
    <n v="97"/>
  </r>
  <r>
    <s v="TXN1005"/>
    <x v="3"/>
    <s v="Union Bank"/>
    <s v="Nova Corp"/>
    <x v="0"/>
    <n v="11509"/>
    <x v="0"/>
    <m/>
    <n v="96"/>
  </r>
  <r>
    <s v="TXN1006"/>
    <x v="0"/>
    <s v="Kotak"/>
    <s v="Blue Traders"/>
    <x v="1"/>
    <n v="8891"/>
    <x v="0"/>
    <m/>
    <n v="95"/>
  </r>
  <r>
    <s v="TXN1007"/>
    <x v="0"/>
    <s v="IDFC First"/>
    <s v="Olive Inc."/>
    <x v="0"/>
    <m/>
    <x v="0"/>
    <m/>
    <n v="94"/>
  </r>
  <r>
    <s v="TXN1008"/>
    <x v="4"/>
    <s v="BOI"/>
    <s v="Vision Co."/>
    <x v="2"/>
    <n v="139"/>
    <x v="0"/>
    <m/>
    <n v="93"/>
  </r>
  <r>
    <s v="TXN1009"/>
    <x v="2"/>
    <s v="Canara"/>
    <s v="Blue Traders"/>
    <x v="0"/>
    <n v="5227"/>
    <x v="0"/>
    <m/>
    <n v="92"/>
  </r>
  <r>
    <s v="TXN1010"/>
    <x v="4"/>
    <s v="Axis Bank"/>
    <s v="Vision Co."/>
    <x v="1"/>
    <n v="3374"/>
    <x v="1"/>
    <m/>
    <n v="91"/>
  </r>
  <r>
    <s v="TXN1011"/>
    <x v="0"/>
    <s v="BOI"/>
    <s v="Red Inc."/>
    <x v="2"/>
    <n v="1677"/>
    <x v="1"/>
    <s v="NR"/>
    <n v="90"/>
  </r>
  <r>
    <s v="TXN1012"/>
    <x v="1"/>
    <s v="SBI"/>
    <s v="Vision Co."/>
    <x v="0"/>
    <n v="-475"/>
    <x v="1"/>
    <m/>
    <n v="89"/>
  </r>
  <r>
    <s v="TXN1013"/>
    <x v="4"/>
    <s v="ICICI Bank"/>
    <s v="Leo Pvt Ltd"/>
    <x v="2"/>
    <n v="4155"/>
    <x v="0"/>
    <m/>
    <n v="88"/>
  </r>
  <r>
    <s v="TXN1014"/>
    <x v="3"/>
    <s v="Kotak"/>
    <s v="Sky Corp"/>
    <x v="0"/>
    <n v="3040"/>
    <x v="1"/>
    <m/>
    <n v="87"/>
  </r>
  <r>
    <s v="TXN1015"/>
    <x v="4"/>
    <s v="BOI"/>
    <s v="Zen Pvt Ltd"/>
    <x v="2"/>
    <n v="2593"/>
    <x v="2"/>
    <m/>
    <n v="86"/>
  </r>
  <r>
    <s v="TXN1016"/>
    <x v="2"/>
    <s v="HSBC"/>
    <s v="Sky Corp"/>
    <x v="0"/>
    <n v="13108"/>
    <x v="0"/>
    <m/>
    <n v="85"/>
  </r>
  <r>
    <s v="TXN1017"/>
    <x v="2"/>
    <s v="Kotak"/>
    <s v="Atomix Ltd."/>
    <x v="0"/>
    <n v="8763"/>
    <x v="2"/>
    <m/>
    <n v="84"/>
  </r>
  <r>
    <s v="TXN1018"/>
    <x v="1"/>
    <s v="Canara"/>
    <s v="Olive Inc."/>
    <x v="0"/>
    <n v="876"/>
    <x v="1"/>
    <m/>
    <n v="83"/>
  </r>
  <r>
    <s v="TXN1019"/>
    <x v="4"/>
    <s v="Union Bank"/>
    <s v="Blue Traders"/>
    <x v="1"/>
    <n v="6433"/>
    <x v="0"/>
    <m/>
    <n v="82"/>
  </r>
  <r>
    <s v="TXN1020"/>
    <x v="4"/>
    <s v="HSBC"/>
    <s v="Red Inc."/>
    <x v="2"/>
    <n v="13262"/>
    <x v="1"/>
    <m/>
    <n v="81"/>
  </r>
  <r>
    <s v="TXN1021"/>
    <x v="1"/>
    <s v="BOI"/>
    <s v="Leo Pvt Ltd"/>
    <x v="0"/>
    <n v="1646"/>
    <x v="1"/>
    <m/>
    <n v="80"/>
  </r>
  <r>
    <s v="TXN1022"/>
    <x v="0"/>
    <s v="BOI"/>
    <s v="Vision Co."/>
    <x v="1"/>
    <n v="-500"/>
    <x v="2"/>
    <m/>
    <n v="79"/>
  </r>
  <r>
    <s v="TXN1023"/>
    <x v="4"/>
    <s v="SBI"/>
    <s v="XYZ Corp"/>
    <x v="0"/>
    <n v="14514"/>
    <x v="0"/>
    <m/>
    <n v="78"/>
  </r>
  <r>
    <s v="TXN1024"/>
    <x v="3"/>
    <s v="ICICI Bank"/>
    <s v="Olive Inc."/>
    <x v="0"/>
    <n v="6787"/>
    <x v="2"/>
    <m/>
    <n v="77"/>
  </r>
  <r>
    <s v="TXN1025"/>
    <x v="2"/>
    <s v="Canara"/>
    <s v="Olive Inc."/>
    <x v="2"/>
    <n v="2470"/>
    <x v="2"/>
    <m/>
    <n v="76"/>
  </r>
  <r>
    <s v="TXN1026"/>
    <x v="2"/>
    <s v="Canara"/>
    <s v="Zen Pvt Ltd"/>
    <x v="2"/>
    <n v="6177"/>
    <x v="1"/>
    <m/>
    <n v="75"/>
  </r>
  <r>
    <s v="TXN1027"/>
    <x v="0"/>
    <s v="SBI"/>
    <s v="Leo Pvt Ltd"/>
    <x v="0"/>
    <n v="8638"/>
    <x v="1"/>
    <m/>
    <n v="74"/>
  </r>
  <r>
    <s v="TXN1028"/>
    <x v="2"/>
    <s v="HDFC Bank"/>
    <s v="Blue Traders"/>
    <x v="2"/>
    <n v="2750"/>
    <x v="0"/>
    <m/>
    <n v="73"/>
  </r>
  <r>
    <s v="TXN1029"/>
    <x v="0"/>
    <s v="Union Bank"/>
    <s v="Blue Traders"/>
    <x v="2"/>
    <n v="9960"/>
    <x v="1"/>
    <m/>
    <n v="72"/>
  </r>
  <r>
    <s v="TXN1030"/>
    <x v="2"/>
    <s v="BOI"/>
    <s v="Atomix Ltd."/>
    <x v="1"/>
    <n v="6749"/>
    <x v="1"/>
    <s v="VS"/>
    <n v="71"/>
  </r>
  <r>
    <s v="TXN1031"/>
    <x v="0"/>
    <s v="ICICI Bank"/>
    <s v="Zen Pvt Ltd"/>
    <x v="1"/>
    <n v="6651"/>
    <x v="1"/>
    <s v="AK"/>
    <n v="70"/>
  </r>
  <r>
    <s v="TXN1032"/>
    <x v="0"/>
    <s v="HDFC Bank"/>
    <s v="Zen Pvt Ltd"/>
    <x v="2"/>
    <n v="13117"/>
    <x v="0"/>
    <m/>
    <n v="69"/>
  </r>
  <r>
    <s v="TXN1033"/>
    <x v="2"/>
    <s v="SBI"/>
    <s v="Olive Inc."/>
    <x v="1"/>
    <n v="2006"/>
    <x v="0"/>
    <m/>
    <n v="68"/>
  </r>
  <r>
    <s v="TXN1034"/>
    <x v="2"/>
    <s v="ICICI Bank"/>
    <s v="Sky Corp"/>
    <x v="2"/>
    <n v="9684"/>
    <x v="2"/>
    <m/>
    <n v="67"/>
  </r>
  <r>
    <s v="TXN1035"/>
    <x v="0"/>
    <s v="ICICI Bank"/>
    <s v="Leo Pvt Ltd"/>
    <x v="0"/>
    <n v="6886"/>
    <x v="0"/>
    <m/>
    <n v="66"/>
  </r>
  <r>
    <s v="TXN1036"/>
    <x v="3"/>
    <s v="HDFC Bank"/>
    <s v="Red Inc."/>
    <x v="1"/>
    <n v="-500"/>
    <x v="0"/>
    <m/>
    <n v="65"/>
  </r>
  <r>
    <s v="TXN1037"/>
    <x v="3"/>
    <s v="Canara"/>
    <s v="Zen Pvt Ltd"/>
    <x v="2"/>
    <n v="11834"/>
    <x v="1"/>
    <m/>
    <n v="64"/>
  </r>
  <r>
    <s v="TXN1038"/>
    <x v="3"/>
    <s v="Axis Bank"/>
    <s v="Leo Pvt Ltd"/>
    <x v="1"/>
    <n v="-42"/>
    <x v="1"/>
    <m/>
    <n v="63"/>
  </r>
  <r>
    <s v="TXN1039"/>
    <x v="0"/>
    <s v="Union Bank"/>
    <s v="XYZ Corp"/>
    <x v="0"/>
    <n v="7238"/>
    <x v="2"/>
    <m/>
    <n v="62"/>
  </r>
  <r>
    <s v="TXN1040"/>
    <x v="1"/>
    <s v="Axis Bank"/>
    <s v="XYZ Corp"/>
    <x v="2"/>
    <n v="2044"/>
    <x v="0"/>
    <m/>
    <n v="61"/>
  </r>
  <r>
    <s v="TXN1041"/>
    <x v="0"/>
    <s v="SBI"/>
    <s v="Zen Pvt Ltd"/>
    <x v="0"/>
    <n v="8333"/>
    <x v="0"/>
    <m/>
    <n v="60"/>
  </r>
  <r>
    <s v="TXN1042"/>
    <x v="1"/>
    <s v="HDFC Bank"/>
    <s v="Atomix Ltd."/>
    <x v="0"/>
    <n v="8562"/>
    <x v="1"/>
    <s v="NR"/>
    <n v="59"/>
  </r>
  <r>
    <s v="TXN1043"/>
    <x v="4"/>
    <s v="SBI"/>
    <s v="Vision Co."/>
    <x v="0"/>
    <n v="1144"/>
    <x v="1"/>
    <s v="NR"/>
    <n v="58"/>
  </r>
  <r>
    <s v="TXN1044"/>
    <x v="3"/>
    <s v="Union Bank"/>
    <s v="Blue Traders"/>
    <x v="0"/>
    <n v="8224"/>
    <x v="2"/>
    <m/>
    <n v="57"/>
  </r>
  <r>
    <s v="TXN1045"/>
    <x v="0"/>
    <s v="HSBC"/>
    <s v="Leo Pvt Ltd"/>
    <x v="2"/>
    <n v="14290"/>
    <x v="0"/>
    <m/>
    <n v="56"/>
  </r>
  <r>
    <s v="TXN1046"/>
    <x v="0"/>
    <s v="SBI"/>
    <s v="Vision Co."/>
    <x v="1"/>
    <n v="12660"/>
    <x v="1"/>
    <s v="NR"/>
    <n v="55"/>
  </r>
  <r>
    <s v="TXN1047"/>
    <x v="1"/>
    <s v="HSBC"/>
    <s v="XYZ Corp"/>
    <x v="2"/>
    <n v="3905"/>
    <x v="2"/>
    <m/>
    <n v="54"/>
  </r>
  <r>
    <s v="TXN1048"/>
    <x v="0"/>
    <s v="Axis Bank"/>
    <s v="Nova Corp"/>
    <x v="0"/>
    <n v="11163"/>
    <x v="1"/>
    <s v="NR"/>
    <n v="53"/>
  </r>
  <r>
    <s v="TXN1049"/>
    <x v="4"/>
    <s v="BOI"/>
    <s v="Leo Pvt Ltd"/>
    <x v="2"/>
    <n v="10263"/>
    <x v="1"/>
    <s v="NR"/>
    <n v="52"/>
  </r>
  <r>
    <s v="TXN1050"/>
    <x v="1"/>
    <s v="IDFC First"/>
    <s v="Nova Corp"/>
    <x v="0"/>
    <n v="5939"/>
    <x v="1"/>
    <s v="AK"/>
    <n v="51"/>
  </r>
  <r>
    <s v="TXN1051"/>
    <x v="0"/>
    <s v="Union Bank"/>
    <s v="Red Inc."/>
    <x v="2"/>
    <n v="1647"/>
    <x v="1"/>
    <m/>
    <n v="50"/>
  </r>
  <r>
    <s v="TXN1052"/>
    <x v="3"/>
    <s v="HSBC"/>
    <s v="XYZ Corp"/>
    <x v="0"/>
    <n v="13468"/>
    <x v="1"/>
    <s v="VS"/>
    <n v="49"/>
  </r>
  <r>
    <s v="TXN1053"/>
    <x v="1"/>
    <s v="HDFC Bank"/>
    <s v="Vision Co."/>
    <x v="2"/>
    <n v="6041"/>
    <x v="0"/>
    <m/>
    <n v="48"/>
  </r>
  <r>
    <s v="TXN1054"/>
    <x v="4"/>
    <s v="Union Bank"/>
    <s v="XYZ Corp"/>
    <x v="1"/>
    <n v="3088"/>
    <x v="1"/>
    <s v="NR"/>
    <n v="47"/>
  </r>
  <r>
    <s v="TXN1055"/>
    <x v="1"/>
    <s v="Kotak"/>
    <s v="Atomix Ltd."/>
    <x v="2"/>
    <n v="14235"/>
    <x v="0"/>
    <m/>
    <n v="46"/>
  </r>
  <r>
    <s v="TXN1056"/>
    <x v="2"/>
    <s v="Axis Bank"/>
    <s v="Zen Pvt Ltd"/>
    <x v="0"/>
    <n v="14146"/>
    <x v="0"/>
    <m/>
    <n v="45"/>
  </r>
  <r>
    <s v="TXN1057"/>
    <x v="3"/>
    <s v="SBI"/>
    <s v="Nova Corp"/>
    <x v="0"/>
    <n v="771"/>
    <x v="0"/>
    <m/>
    <n v="44"/>
  </r>
  <r>
    <s v="TXN1058"/>
    <x v="0"/>
    <s v="IDFC First"/>
    <s v="Leo Pvt Ltd"/>
    <x v="0"/>
    <n v="6541"/>
    <x v="0"/>
    <m/>
    <n v="43"/>
  </r>
  <r>
    <s v="TXN1059"/>
    <x v="2"/>
    <s v="SBI"/>
    <s v="XYZ Corp"/>
    <x v="2"/>
    <n v="4378"/>
    <x v="0"/>
    <m/>
    <n v="42"/>
  </r>
  <r>
    <s v="TXN1060"/>
    <x v="0"/>
    <s v="Canara"/>
    <s v="Vision Co."/>
    <x v="2"/>
    <n v="10133"/>
    <x v="2"/>
    <m/>
    <n v="41"/>
  </r>
  <r>
    <s v="TXN1061"/>
    <x v="1"/>
    <s v="Union Bank"/>
    <s v="XYZ Corp"/>
    <x v="0"/>
    <n v="3279"/>
    <x v="0"/>
    <m/>
    <n v="40"/>
  </r>
  <r>
    <s v="TXN1062"/>
    <x v="4"/>
    <s v="HDFC Bank"/>
    <s v="Blue Traders"/>
    <x v="2"/>
    <n v="10936"/>
    <x v="1"/>
    <m/>
    <n v="39"/>
  </r>
  <r>
    <s v="TXN1063"/>
    <x v="1"/>
    <s v="HSBC"/>
    <s v="Blue Traders"/>
    <x v="1"/>
    <n v="2114"/>
    <x v="0"/>
    <m/>
    <n v="38"/>
  </r>
  <r>
    <s v="TXN1064"/>
    <x v="3"/>
    <s v="HDFC Bank"/>
    <s v="Olive Inc."/>
    <x v="2"/>
    <n v="14405"/>
    <x v="1"/>
    <m/>
    <n v="37"/>
  </r>
  <r>
    <s v="TXN1065"/>
    <x v="2"/>
    <s v="Union Bank"/>
    <s v="Zen Pvt Ltd"/>
    <x v="0"/>
    <n v="14085"/>
    <x v="0"/>
    <m/>
    <n v="36"/>
  </r>
  <r>
    <s v="TXN1066"/>
    <x v="4"/>
    <s v="ICICI Bank"/>
    <s v="Nova Corp"/>
    <x v="2"/>
    <n v="5691"/>
    <x v="0"/>
    <m/>
    <n v="35"/>
  </r>
  <r>
    <s v="TXN1067"/>
    <x v="4"/>
    <s v="HSBC"/>
    <s v="Red Inc."/>
    <x v="0"/>
    <n v="14406"/>
    <x v="0"/>
    <m/>
    <n v="34"/>
  </r>
  <r>
    <s v="TXN1068"/>
    <x v="2"/>
    <s v="BOI"/>
    <s v="Atomix Ltd."/>
    <x v="1"/>
    <n v="12659"/>
    <x v="0"/>
    <m/>
    <n v="33"/>
  </r>
  <r>
    <s v="TXN1069"/>
    <x v="4"/>
    <s v="SBI"/>
    <s v="Zen Pvt Ltd"/>
    <x v="2"/>
    <n v="4279"/>
    <x v="1"/>
    <m/>
    <n v="32"/>
  </r>
  <r>
    <s v="TXN1070"/>
    <x v="2"/>
    <s v="HSBC"/>
    <s v="Sky Corp"/>
    <x v="2"/>
    <n v="389"/>
    <x v="0"/>
    <m/>
    <n v="31"/>
  </r>
  <r>
    <s v="TXN1071"/>
    <x v="1"/>
    <s v="Union Bank"/>
    <s v="Blue Traders"/>
    <x v="0"/>
    <n v="2680"/>
    <x v="1"/>
    <s v="VS"/>
    <n v="30"/>
  </r>
  <r>
    <s v="TXN1072"/>
    <x v="0"/>
    <s v="HDFC Bank"/>
    <s v="Leo Pvt Ltd"/>
    <x v="1"/>
    <n v="11590"/>
    <x v="0"/>
    <m/>
    <n v="29"/>
  </r>
  <r>
    <s v="TXN1073"/>
    <x v="3"/>
    <s v="BOI"/>
    <s v="Leo Pvt Ltd"/>
    <x v="2"/>
    <n v="7099"/>
    <x v="0"/>
    <m/>
    <n v="28"/>
  </r>
  <r>
    <s v="TXN1074"/>
    <x v="2"/>
    <s v="HDFC Bank"/>
    <s v="Blue Traders"/>
    <x v="1"/>
    <n v="12174"/>
    <x v="2"/>
    <m/>
    <n v="27"/>
  </r>
  <r>
    <s v="TXN1075"/>
    <x v="1"/>
    <s v="IDFC First"/>
    <s v="XYZ Corp"/>
    <x v="2"/>
    <n v="12899"/>
    <x v="0"/>
    <m/>
    <n v="26"/>
  </r>
  <r>
    <s v="TXN1076"/>
    <x v="2"/>
    <s v="IDFC First"/>
    <s v="Olive Inc."/>
    <x v="2"/>
    <n v="14565"/>
    <x v="1"/>
    <m/>
    <n v="25"/>
  </r>
  <r>
    <s v="TXN1077"/>
    <x v="1"/>
    <s v="HSBC"/>
    <s v="Zen Pvt Ltd"/>
    <x v="2"/>
    <n v="1607"/>
    <x v="1"/>
    <m/>
    <n v="24"/>
  </r>
  <r>
    <s v="TXN1078"/>
    <x v="3"/>
    <s v="Canara"/>
    <s v="Leo Pvt Ltd"/>
    <x v="2"/>
    <n v="11741"/>
    <x v="1"/>
    <m/>
    <n v="23"/>
  </r>
  <r>
    <s v="TXN1079"/>
    <x v="2"/>
    <s v="Canara"/>
    <s v="Sky Corp"/>
    <x v="0"/>
    <n v="2841"/>
    <x v="0"/>
    <m/>
    <n v="22"/>
  </r>
  <r>
    <s v="TXN1080"/>
    <x v="4"/>
    <s v="HSBC"/>
    <s v="Blue Traders"/>
    <x v="0"/>
    <n v="5275"/>
    <x v="1"/>
    <m/>
    <n v="21"/>
  </r>
  <r>
    <s v="TXN1081"/>
    <x v="2"/>
    <s v="ICICI Bank"/>
    <s v="Zen Pvt Ltd"/>
    <x v="1"/>
    <n v="6633"/>
    <x v="1"/>
    <s v="VS"/>
    <n v="20"/>
  </r>
  <r>
    <s v="TXN1082"/>
    <x v="3"/>
    <s v="Kotak"/>
    <s v="Atomix Ltd."/>
    <x v="2"/>
    <n v="-500"/>
    <x v="1"/>
    <m/>
    <n v="19"/>
  </r>
  <r>
    <s v="TXN1083"/>
    <x v="3"/>
    <s v="IDFC First"/>
    <s v="XYZ Corp"/>
    <x v="1"/>
    <n v="5389"/>
    <x v="1"/>
    <m/>
    <n v="18"/>
  </r>
  <r>
    <s v="TXN1084"/>
    <x v="1"/>
    <s v="HSBC"/>
    <s v="Atomix Ltd."/>
    <x v="0"/>
    <n v="3471"/>
    <x v="1"/>
    <s v="AK"/>
    <n v="17"/>
  </r>
  <r>
    <s v="TXN1085"/>
    <x v="3"/>
    <s v="Union Bank"/>
    <s v="Zen Pvt Ltd"/>
    <x v="2"/>
    <n v="6657"/>
    <x v="2"/>
    <m/>
    <n v="16"/>
  </r>
  <r>
    <s v="TXN1086"/>
    <x v="1"/>
    <s v="HSBC"/>
    <s v="XYZ Corp"/>
    <x v="1"/>
    <n v="9862"/>
    <x v="0"/>
    <m/>
    <n v="15"/>
  </r>
  <r>
    <s v="TXN1087"/>
    <x v="3"/>
    <s v="Axis Bank"/>
    <s v="Sky Corp"/>
    <x v="0"/>
    <n v="5211"/>
    <x v="0"/>
    <m/>
    <n v="14"/>
  </r>
  <r>
    <s v="TXN1088"/>
    <x v="3"/>
    <s v="Union Bank"/>
    <s v="Vision Co."/>
    <x v="1"/>
    <n v="14584"/>
    <x v="1"/>
    <s v="NR"/>
    <n v="13"/>
  </r>
  <r>
    <s v="TXN1089"/>
    <x v="0"/>
    <s v="IDFC First"/>
    <s v="XYZ Corp"/>
    <x v="2"/>
    <n v="14596"/>
    <x v="0"/>
    <m/>
    <n v="12"/>
  </r>
  <r>
    <s v="TXN1090"/>
    <x v="0"/>
    <s v="HDFC Bank"/>
    <s v="XYZ Corp"/>
    <x v="0"/>
    <n v="-667"/>
    <x v="1"/>
    <s v="VS"/>
    <n v="11"/>
  </r>
  <r>
    <s v="TXN1091"/>
    <x v="2"/>
    <s v="IDFC First"/>
    <s v="Blue Traders"/>
    <x v="2"/>
    <n v="6619"/>
    <x v="1"/>
    <s v="NR"/>
    <n v="10"/>
  </r>
  <r>
    <s v="TXN1092"/>
    <x v="2"/>
    <s v="BOI"/>
    <s v="Atomix Ltd."/>
    <x v="2"/>
    <n v="11743"/>
    <x v="1"/>
    <s v="NR"/>
    <n v="9"/>
  </r>
  <r>
    <s v="TXN1093"/>
    <x v="0"/>
    <s v="BOI"/>
    <s v="XYZ Corp"/>
    <x v="1"/>
    <n v="13877"/>
    <x v="2"/>
    <m/>
    <n v="8"/>
  </r>
  <r>
    <s v="TXN1094"/>
    <x v="3"/>
    <s v="SBI"/>
    <s v="Blue Traders"/>
    <x v="2"/>
    <n v="9276"/>
    <x v="0"/>
    <m/>
    <n v="7"/>
  </r>
  <r>
    <s v="TXN1095"/>
    <x v="4"/>
    <s v="BOI"/>
    <s v="Blue Traders"/>
    <x v="2"/>
    <n v="4688"/>
    <x v="1"/>
    <m/>
    <n v="6"/>
  </r>
  <r>
    <s v="TXN1096"/>
    <x v="4"/>
    <s v="ICICI Bank"/>
    <s v="Olive Inc."/>
    <x v="2"/>
    <n v="12919"/>
    <x v="1"/>
    <m/>
    <n v="5"/>
  </r>
  <r>
    <s v="TXN1097"/>
    <x v="0"/>
    <s v="Kotak"/>
    <s v="Vision Co."/>
    <x v="2"/>
    <n v="6532"/>
    <x v="1"/>
    <m/>
    <n v="4"/>
  </r>
  <r>
    <s v="TXN1098"/>
    <x v="2"/>
    <s v="HSBC"/>
    <s v="Nova Corp"/>
    <x v="2"/>
    <n v="7817"/>
    <x v="1"/>
    <m/>
    <n v="3"/>
  </r>
  <r>
    <s v="TXN1099"/>
    <x v="3"/>
    <s v="BOI"/>
    <s v="Nova Corp"/>
    <x v="1"/>
    <n v="12610"/>
    <x v="2"/>
    <m/>
    <n v="2"/>
  </r>
  <r>
    <s v="TXN1100"/>
    <x v="4"/>
    <s v="IDFC First"/>
    <s v="Leo Pvt Ltd"/>
    <x v="1"/>
    <n v="9947"/>
    <x v="0"/>
    <m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AE24DAA-7B27-4950-83D7-0FEB85D93059}" name="PivotTable4" cacheId="1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5">
  <location ref="A13:B18" firstHeaderRow="1" firstDataRow="1" firstDataCol="1"/>
  <pivotFields count="9">
    <pivotField showAll="0"/>
    <pivotField axis="axisRow" numFmtId="15" showAll="0">
      <items count="11">
        <item m="1" x="5"/>
        <item m="1" x="6"/>
        <item m="1" x="7"/>
        <item m="1" x="8"/>
        <item m="1" x="9"/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1"/>
  </rowFields>
  <rowItems count="5"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Amount" fld="5" baseField="0" baseItem="0"/>
  </dataFields>
  <chartFormats count="1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5CDB28-2999-4387-ACC2-8EEED92CC4B6}" name="PivotTable3" cacheId="1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>
  <location ref="A8:B11" firstHeaderRow="1" firstDataRow="1" firstDataCol="1"/>
  <pivotFields count="9">
    <pivotField showAll="0"/>
    <pivotField numFmtId="15" showAll="0"/>
    <pivotField showAll="0"/>
    <pivotField showAll="0"/>
    <pivotField axis="axisRow" showAll="0">
      <items count="4">
        <item x="2"/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4"/>
  </rowFields>
  <rowItems count="3">
    <i>
      <x/>
    </i>
    <i>
      <x v="1"/>
    </i>
    <i>
      <x v="2"/>
    </i>
  </rowItems>
  <colItems count="1">
    <i/>
  </colItems>
  <dataFields count="1">
    <dataField name="Sum of Amount" fld="5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22A27D-6FFB-48A8-9E25-B3AF4D3AFDC1}" name="PivotTable2" cacheId="18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0" rowHeaderCaption="Status">
  <location ref="A2:B5" firstHeaderRow="1" firstDataRow="1" firstDataCol="1"/>
  <pivotFields count="9">
    <pivotField dataField="1" showAll="0"/>
    <pivotField numFmtId="15"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m="1" x="3"/>
        <item t="default"/>
      </items>
    </pivotField>
    <pivotField showAll="0"/>
    <pivotField showAll="0"/>
  </pivotFields>
  <rowFields count="1">
    <field x="6"/>
  </rowFields>
  <rowItems count="3">
    <i>
      <x/>
    </i>
    <i>
      <x v="1"/>
    </i>
    <i>
      <x v="2"/>
    </i>
  </rowItems>
  <colItems count="1">
    <i/>
  </colItems>
  <dataFields count="1">
    <dataField name="Count of coer" fld="0" subtotal="count" baseField="0" baseItem="0"/>
  </dataFields>
  <chartFormats count="5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38D6BF-CE37-4C0E-A7E5-CCFB08676E30}" name="Table1" displayName="Table1" ref="A1:I101" totalsRowShown="0" headerRowDxfId="20" dataDxfId="19">
  <autoFilter ref="A1:I101" xr:uid="{C338D6BF-CE37-4C0E-A7E5-CCFB08676E30}"/>
  <tableColumns count="9">
    <tableColumn id="1" xr3:uid="{0E4E24CB-03BA-431F-B714-02914473902C}" name="coer" dataDxfId="18"/>
    <tableColumn id="2" xr3:uid="{E9E5284F-CA62-4228-9B04-A539BFD946CE}" name="Value_Date" dataDxfId="17"/>
    <tableColumn id="3" xr3:uid="{C1F27295-509D-46F0-B2C9-C102CE6757E3}" name="Sender" dataDxfId="16"/>
    <tableColumn id="4" xr3:uid="{BDD58170-AAEF-4A27-82EC-5A47CFDAA7D5}" name="Receiver" dataDxfId="15"/>
    <tableColumn id="5" xr3:uid="{61DF215B-761C-4DAF-B031-4073F9DBE6B8}" name="Currency" dataDxfId="14"/>
    <tableColumn id="6" xr3:uid="{A27554A6-29F0-4C87-A83F-729F1BFE8453}" name="Amount" dataDxfId="13"/>
    <tableColumn id="7" xr3:uid="{986B9955-1E5D-4E77-86C9-0475CA62AA18}" name="Status" dataDxfId="12"/>
    <tableColumn id="8" xr3:uid="{95B84520-C3E3-4F5C-AD06-45A4AFD75EF2}" name="Verified_By" dataDxfId="11"/>
    <tableColumn id="9" xr3:uid="{6928E3E2-8BC9-4B2E-B379-143F6EB3DFFC}" name="Total Transactions" dataDxfId="1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9DA9F7-7AD0-4B0C-A32A-75C77E6ABE79}" name="Table2" displayName="Table2" ref="A1:B6" totalsRowShown="0" headerRowDxfId="9" dataDxfId="8">
  <autoFilter ref="A1:B6" xr:uid="{A99DA9F7-7AD0-4B0C-A32A-75C77E6ABE79}"/>
  <tableColumns count="2">
    <tableColumn id="1" xr3:uid="{A323011C-7A37-4F72-A365-0A7B6BB31962}" name="Txn_ID" dataDxfId="7"/>
    <tableColumn id="2" xr3:uid="{6E808092-9A13-486B-AB68-FA719E546F23}" name="Issue_Found" dataDxfId="6">
      <calculatedColumnFormula>IF(AND(A2&lt;&gt;"", ISBLANK(F2)), "Missing Amount", "")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90FCD71-615D-4C80-835C-FFF53C672460}" name="Table3" displayName="Table3" ref="A1:D5" totalsRowShown="0" headerRowDxfId="5" dataDxfId="4">
  <autoFilter ref="A1:D5" xr:uid="{090FCD71-615D-4C80-835C-FFF53C672460}"/>
  <tableColumns count="4">
    <tableColumn id="1" xr3:uid="{1A729A73-4828-4E45-A119-1A77A960918C}" name="Date" dataDxfId="3"/>
    <tableColumn id="2" xr3:uid="{6FC05A90-3C2E-4F68-845D-FEFB5AE9DF98}" name="Txn_ID" dataDxfId="2"/>
    <tableColumn id="3" xr3:uid="{66AFB08F-B821-4ADC-A1F5-BFF6A78A01C1}" name="Issue" dataDxfId="1"/>
    <tableColumn id="4" xr3:uid="{76F87A29-AC40-45EE-8159-43B7E81499FF}" name="Action Taken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FBB8E-952D-4053-A91B-8AFB42AF2308}">
  <dimension ref="A1:I101"/>
  <sheetViews>
    <sheetView workbookViewId="0">
      <selection activeCell="H9" sqref="H9"/>
    </sheetView>
  </sheetViews>
  <sheetFormatPr defaultRowHeight="15" x14ac:dyDescent="0.25"/>
  <cols>
    <col min="1" max="1" width="9.42578125" bestFit="1" customWidth="1"/>
    <col min="2" max="2" width="15.85546875" bestFit="1" customWidth="1"/>
    <col min="3" max="3" width="11.85546875" bestFit="1" customWidth="1"/>
    <col min="4" max="4" width="13.28515625" bestFit="1" customWidth="1"/>
    <col min="5" max="5" width="13.42578125" bestFit="1" customWidth="1"/>
    <col min="6" max="6" width="12.7109375" bestFit="1" customWidth="1"/>
    <col min="7" max="7" width="11" bestFit="1" customWidth="1"/>
    <col min="8" max="8" width="16" bestFit="1" customWidth="1"/>
    <col min="9" max="9" width="16" customWidth="1"/>
    <col min="10" max="10" width="18.28515625" customWidth="1"/>
  </cols>
  <sheetData>
    <row r="1" spans="1:9" ht="30" x14ac:dyDescent="0.25">
      <c r="A1" s="1" t="s">
        <v>46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62</v>
      </c>
    </row>
    <row r="2" spans="1:9" x14ac:dyDescent="0.25">
      <c r="A2" t="s">
        <v>8</v>
      </c>
      <c r="B2" t="s">
        <v>66</v>
      </c>
      <c r="C2" t="s">
        <v>13</v>
      </c>
      <c r="D2" t="s">
        <v>28</v>
      </c>
      <c r="E2" t="s">
        <v>10</v>
      </c>
      <c r="F2">
        <v>11066</v>
      </c>
      <c r="G2" t="s">
        <v>11</v>
      </c>
      <c r="I2">
        <v>100</v>
      </c>
    </row>
    <row r="3" spans="1:9" x14ac:dyDescent="0.25">
      <c r="A3" t="s">
        <v>12</v>
      </c>
      <c r="B3" t="s">
        <v>67</v>
      </c>
      <c r="C3" t="s">
        <v>19</v>
      </c>
      <c r="D3" t="s">
        <v>45</v>
      </c>
      <c r="E3" t="s">
        <v>15</v>
      </c>
      <c r="G3" t="s">
        <v>11</v>
      </c>
      <c r="I3">
        <v>99</v>
      </c>
    </row>
    <row r="4" spans="1:9" x14ac:dyDescent="0.25">
      <c r="A4" t="s">
        <v>18</v>
      </c>
      <c r="B4" t="s">
        <v>67</v>
      </c>
      <c r="C4" t="s">
        <v>68</v>
      </c>
      <c r="D4" t="s">
        <v>9</v>
      </c>
      <c r="E4" t="s">
        <v>21</v>
      </c>
      <c r="G4" t="s">
        <v>16</v>
      </c>
      <c r="I4">
        <v>98</v>
      </c>
    </row>
    <row r="5" spans="1:9" x14ac:dyDescent="0.25">
      <c r="A5" t="s">
        <v>22</v>
      </c>
      <c r="B5" t="s">
        <v>69</v>
      </c>
      <c r="C5" t="s">
        <v>44</v>
      </c>
      <c r="D5" t="s">
        <v>45</v>
      </c>
      <c r="E5" t="s">
        <v>15</v>
      </c>
      <c r="F5">
        <v>3374</v>
      </c>
      <c r="G5" t="s">
        <v>16</v>
      </c>
      <c r="H5" t="s">
        <v>32</v>
      </c>
      <c r="I5">
        <v>97</v>
      </c>
    </row>
    <row r="6" spans="1:9" x14ac:dyDescent="0.25">
      <c r="A6" t="s">
        <v>26</v>
      </c>
      <c r="B6" t="s">
        <v>70</v>
      </c>
      <c r="C6" t="s">
        <v>37</v>
      </c>
      <c r="D6" t="s">
        <v>28</v>
      </c>
      <c r="E6" t="s">
        <v>10</v>
      </c>
      <c r="F6">
        <v>11509</v>
      </c>
      <c r="G6" t="s">
        <v>11</v>
      </c>
      <c r="I6">
        <v>96</v>
      </c>
    </row>
    <row r="7" spans="1:9" x14ac:dyDescent="0.25">
      <c r="A7" t="s">
        <v>29</v>
      </c>
      <c r="B7" t="s">
        <v>66</v>
      </c>
      <c r="C7" t="s">
        <v>27</v>
      </c>
      <c r="D7" t="s">
        <v>14</v>
      </c>
      <c r="E7" t="s">
        <v>15</v>
      </c>
      <c r="F7">
        <v>8891</v>
      </c>
      <c r="G7" t="s">
        <v>11</v>
      </c>
      <c r="I7">
        <v>95</v>
      </c>
    </row>
    <row r="8" spans="1:9" x14ac:dyDescent="0.25">
      <c r="A8" t="s">
        <v>33</v>
      </c>
      <c r="B8" t="s">
        <v>66</v>
      </c>
      <c r="C8" t="s">
        <v>44</v>
      </c>
      <c r="D8" t="s">
        <v>42</v>
      </c>
      <c r="E8" t="s">
        <v>10</v>
      </c>
      <c r="G8" t="s">
        <v>11</v>
      </c>
      <c r="I8">
        <v>94</v>
      </c>
    </row>
    <row r="9" spans="1:9" x14ac:dyDescent="0.25">
      <c r="A9" t="s">
        <v>36</v>
      </c>
      <c r="B9" t="s">
        <v>71</v>
      </c>
      <c r="C9" t="s">
        <v>68</v>
      </c>
      <c r="D9" t="s">
        <v>31</v>
      </c>
      <c r="E9" t="s">
        <v>21</v>
      </c>
      <c r="F9">
        <v>139</v>
      </c>
      <c r="G9" t="s">
        <v>11</v>
      </c>
      <c r="I9">
        <v>93</v>
      </c>
    </row>
    <row r="10" spans="1:9" x14ac:dyDescent="0.25">
      <c r="A10" t="s">
        <v>40</v>
      </c>
      <c r="B10" t="s">
        <v>69</v>
      </c>
      <c r="C10" t="s">
        <v>34</v>
      </c>
      <c r="D10" t="s">
        <v>14</v>
      </c>
      <c r="E10" t="s">
        <v>10</v>
      </c>
      <c r="F10">
        <v>5227</v>
      </c>
      <c r="G10" t="s">
        <v>11</v>
      </c>
      <c r="I10">
        <v>92</v>
      </c>
    </row>
    <row r="11" spans="1:9" x14ac:dyDescent="0.25">
      <c r="A11" t="s">
        <v>43</v>
      </c>
      <c r="B11" t="s">
        <v>71</v>
      </c>
      <c r="C11" t="s">
        <v>23</v>
      </c>
      <c r="D11" t="s">
        <v>31</v>
      </c>
      <c r="E11" t="s">
        <v>15</v>
      </c>
      <c r="F11">
        <v>3374</v>
      </c>
      <c r="G11" t="s">
        <v>16</v>
      </c>
      <c r="I11">
        <v>91</v>
      </c>
    </row>
    <row r="12" spans="1:9" x14ac:dyDescent="0.25">
      <c r="A12" t="s">
        <v>72</v>
      </c>
      <c r="B12" t="s">
        <v>66</v>
      </c>
      <c r="C12" t="s">
        <v>68</v>
      </c>
      <c r="D12" t="s">
        <v>20</v>
      </c>
      <c r="E12" t="s">
        <v>21</v>
      </c>
      <c r="F12">
        <v>1677</v>
      </c>
      <c r="G12" t="s">
        <v>16</v>
      </c>
      <c r="H12" t="s">
        <v>39</v>
      </c>
      <c r="I12">
        <v>90</v>
      </c>
    </row>
    <row r="13" spans="1:9" x14ac:dyDescent="0.25">
      <c r="A13" t="s">
        <v>73</v>
      </c>
      <c r="B13" t="s">
        <v>67</v>
      </c>
      <c r="C13" t="s">
        <v>30</v>
      </c>
      <c r="D13" t="s">
        <v>31</v>
      </c>
      <c r="E13" t="s">
        <v>10</v>
      </c>
      <c r="F13">
        <v>-475</v>
      </c>
      <c r="G13" t="s">
        <v>16</v>
      </c>
      <c r="I13">
        <v>89</v>
      </c>
    </row>
    <row r="14" spans="1:9" x14ac:dyDescent="0.25">
      <c r="A14" t="s">
        <v>74</v>
      </c>
      <c r="B14" t="s">
        <v>71</v>
      </c>
      <c r="C14" t="s">
        <v>19</v>
      </c>
      <c r="D14" t="s">
        <v>24</v>
      </c>
      <c r="E14" t="s">
        <v>21</v>
      </c>
      <c r="F14">
        <v>4155</v>
      </c>
      <c r="G14" t="s">
        <v>11</v>
      </c>
      <c r="I14">
        <v>88</v>
      </c>
    </row>
    <row r="15" spans="1:9" x14ac:dyDescent="0.25">
      <c r="A15" t="s">
        <v>75</v>
      </c>
      <c r="B15" t="s">
        <v>70</v>
      </c>
      <c r="C15" t="s">
        <v>27</v>
      </c>
      <c r="D15" t="s">
        <v>38</v>
      </c>
      <c r="E15" t="s">
        <v>10</v>
      </c>
      <c r="F15">
        <v>3040</v>
      </c>
      <c r="G15" t="s">
        <v>16</v>
      </c>
      <c r="I15">
        <v>87</v>
      </c>
    </row>
    <row r="16" spans="1:9" x14ac:dyDescent="0.25">
      <c r="A16" t="s">
        <v>76</v>
      </c>
      <c r="B16" t="s">
        <v>71</v>
      </c>
      <c r="C16" t="s">
        <v>68</v>
      </c>
      <c r="D16" t="s">
        <v>35</v>
      </c>
      <c r="E16" t="s">
        <v>21</v>
      </c>
      <c r="F16">
        <v>2593</v>
      </c>
      <c r="G16" t="s">
        <v>25</v>
      </c>
      <c r="I16">
        <v>86</v>
      </c>
    </row>
    <row r="17" spans="1:9" x14ac:dyDescent="0.25">
      <c r="A17" t="s">
        <v>77</v>
      </c>
      <c r="B17" t="s">
        <v>69</v>
      </c>
      <c r="C17" t="s">
        <v>41</v>
      </c>
      <c r="D17" t="s">
        <v>38</v>
      </c>
      <c r="E17" t="s">
        <v>10</v>
      </c>
      <c r="F17">
        <v>13108</v>
      </c>
      <c r="G17" t="s">
        <v>11</v>
      </c>
      <c r="I17">
        <v>85</v>
      </c>
    </row>
    <row r="18" spans="1:9" x14ac:dyDescent="0.25">
      <c r="A18" t="s">
        <v>78</v>
      </c>
      <c r="B18" t="s">
        <v>69</v>
      </c>
      <c r="C18" t="s">
        <v>27</v>
      </c>
      <c r="D18" t="s">
        <v>45</v>
      </c>
      <c r="E18" t="s">
        <v>10</v>
      </c>
      <c r="F18">
        <v>8763</v>
      </c>
      <c r="G18" t="s">
        <v>25</v>
      </c>
      <c r="I18">
        <v>84</v>
      </c>
    </row>
    <row r="19" spans="1:9" x14ac:dyDescent="0.25">
      <c r="A19" t="s">
        <v>79</v>
      </c>
      <c r="B19" t="s">
        <v>67</v>
      </c>
      <c r="C19" t="s">
        <v>34</v>
      </c>
      <c r="D19" t="s">
        <v>42</v>
      </c>
      <c r="E19" t="s">
        <v>10</v>
      </c>
      <c r="F19">
        <v>876</v>
      </c>
      <c r="G19" t="s">
        <v>16</v>
      </c>
      <c r="I19">
        <v>83</v>
      </c>
    </row>
    <row r="20" spans="1:9" x14ac:dyDescent="0.25">
      <c r="A20" t="s">
        <v>80</v>
      </c>
      <c r="B20" t="s">
        <v>71</v>
      </c>
      <c r="C20" t="s">
        <v>37</v>
      </c>
      <c r="D20" t="s">
        <v>14</v>
      </c>
      <c r="E20" t="s">
        <v>15</v>
      </c>
      <c r="F20">
        <v>6433</v>
      </c>
      <c r="G20" t="s">
        <v>11</v>
      </c>
      <c r="I20">
        <v>82</v>
      </c>
    </row>
    <row r="21" spans="1:9" x14ac:dyDescent="0.25">
      <c r="A21" t="s">
        <v>81</v>
      </c>
      <c r="B21" t="s">
        <v>71</v>
      </c>
      <c r="C21" t="s">
        <v>41</v>
      </c>
      <c r="D21" t="s">
        <v>20</v>
      </c>
      <c r="E21" t="s">
        <v>21</v>
      </c>
      <c r="F21">
        <v>13262</v>
      </c>
      <c r="G21" t="s">
        <v>16</v>
      </c>
      <c r="I21">
        <v>81</v>
      </c>
    </row>
    <row r="22" spans="1:9" x14ac:dyDescent="0.25">
      <c r="A22" t="s">
        <v>82</v>
      </c>
      <c r="B22" t="s">
        <v>67</v>
      </c>
      <c r="C22" t="s">
        <v>68</v>
      </c>
      <c r="D22" t="s">
        <v>24</v>
      </c>
      <c r="E22" t="s">
        <v>10</v>
      </c>
      <c r="F22">
        <v>1646</v>
      </c>
      <c r="G22" t="s">
        <v>16</v>
      </c>
      <c r="I22">
        <v>80</v>
      </c>
    </row>
    <row r="23" spans="1:9" x14ac:dyDescent="0.25">
      <c r="A23" t="s">
        <v>83</v>
      </c>
      <c r="B23" t="s">
        <v>66</v>
      </c>
      <c r="C23" t="s">
        <v>68</v>
      </c>
      <c r="D23" t="s">
        <v>31</v>
      </c>
      <c r="E23" t="s">
        <v>15</v>
      </c>
      <c r="F23">
        <v>-500</v>
      </c>
      <c r="G23" t="s">
        <v>25</v>
      </c>
      <c r="I23">
        <v>79</v>
      </c>
    </row>
    <row r="24" spans="1:9" x14ac:dyDescent="0.25">
      <c r="A24" t="s">
        <v>84</v>
      </c>
      <c r="B24" t="s">
        <v>71</v>
      </c>
      <c r="C24" t="s">
        <v>30</v>
      </c>
      <c r="D24" t="s">
        <v>9</v>
      </c>
      <c r="E24" t="s">
        <v>10</v>
      </c>
      <c r="F24">
        <v>14514</v>
      </c>
      <c r="G24" t="s">
        <v>11</v>
      </c>
      <c r="I24">
        <v>78</v>
      </c>
    </row>
    <row r="25" spans="1:9" x14ac:dyDescent="0.25">
      <c r="A25" t="s">
        <v>85</v>
      </c>
      <c r="B25" t="s">
        <v>70</v>
      </c>
      <c r="C25" t="s">
        <v>19</v>
      </c>
      <c r="D25" t="s">
        <v>42</v>
      </c>
      <c r="E25" t="s">
        <v>10</v>
      </c>
      <c r="F25">
        <v>6787</v>
      </c>
      <c r="G25" t="s">
        <v>25</v>
      </c>
      <c r="I25">
        <v>77</v>
      </c>
    </row>
    <row r="26" spans="1:9" x14ac:dyDescent="0.25">
      <c r="A26" t="s">
        <v>86</v>
      </c>
      <c r="B26" t="s">
        <v>69</v>
      </c>
      <c r="C26" t="s">
        <v>34</v>
      </c>
      <c r="D26" t="s">
        <v>42</v>
      </c>
      <c r="E26" t="s">
        <v>21</v>
      </c>
      <c r="F26">
        <v>2470</v>
      </c>
      <c r="G26" t="s">
        <v>25</v>
      </c>
      <c r="I26">
        <v>76</v>
      </c>
    </row>
    <row r="27" spans="1:9" x14ac:dyDescent="0.25">
      <c r="A27" t="s">
        <v>87</v>
      </c>
      <c r="B27" t="s">
        <v>69</v>
      </c>
      <c r="C27" t="s">
        <v>34</v>
      </c>
      <c r="D27" t="s">
        <v>35</v>
      </c>
      <c r="E27" t="s">
        <v>21</v>
      </c>
      <c r="F27">
        <v>6177</v>
      </c>
      <c r="G27" t="s">
        <v>16</v>
      </c>
      <c r="I27">
        <v>75</v>
      </c>
    </row>
    <row r="28" spans="1:9" x14ac:dyDescent="0.25">
      <c r="A28" t="s">
        <v>88</v>
      </c>
      <c r="B28" t="s">
        <v>66</v>
      </c>
      <c r="C28" t="s">
        <v>30</v>
      </c>
      <c r="D28" t="s">
        <v>24</v>
      </c>
      <c r="E28" t="s">
        <v>10</v>
      </c>
      <c r="F28">
        <v>8638</v>
      </c>
      <c r="G28" t="s">
        <v>16</v>
      </c>
      <c r="I28">
        <v>74</v>
      </c>
    </row>
    <row r="29" spans="1:9" x14ac:dyDescent="0.25">
      <c r="A29" t="s">
        <v>89</v>
      </c>
      <c r="B29" t="s">
        <v>69</v>
      </c>
      <c r="C29" t="s">
        <v>13</v>
      </c>
      <c r="D29" t="s">
        <v>14</v>
      </c>
      <c r="E29" t="s">
        <v>21</v>
      </c>
      <c r="F29">
        <v>2750</v>
      </c>
      <c r="G29" t="s">
        <v>11</v>
      </c>
      <c r="I29">
        <v>73</v>
      </c>
    </row>
    <row r="30" spans="1:9" x14ac:dyDescent="0.25">
      <c r="A30" t="s">
        <v>90</v>
      </c>
      <c r="B30" t="s">
        <v>66</v>
      </c>
      <c r="C30" t="s">
        <v>37</v>
      </c>
      <c r="D30" t="s">
        <v>14</v>
      </c>
      <c r="E30" t="s">
        <v>21</v>
      </c>
      <c r="F30">
        <v>9960</v>
      </c>
      <c r="G30" t="s">
        <v>16</v>
      </c>
      <c r="I30">
        <v>72</v>
      </c>
    </row>
    <row r="31" spans="1:9" x14ac:dyDescent="0.25">
      <c r="A31" t="s">
        <v>91</v>
      </c>
      <c r="B31" t="s">
        <v>69</v>
      </c>
      <c r="C31" t="s">
        <v>68</v>
      </c>
      <c r="D31" t="s">
        <v>45</v>
      </c>
      <c r="E31" t="s">
        <v>15</v>
      </c>
      <c r="F31">
        <v>6749</v>
      </c>
      <c r="G31" t="s">
        <v>16</v>
      </c>
      <c r="H31" t="s">
        <v>32</v>
      </c>
      <c r="I31">
        <v>71</v>
      </c>
    </row>
    <row r="32" spans="1:9" x14ac:dyDescent="0.25">
      <c r="A32" t="s">
        <v>92</v>
      </c>
      <c r="B32" t="s">
        <v>66</v>
      </c>
      <c r="C32" t="s">
        <v>19</v>
      </c>
      <c r="D32" t="s">
        <v>35</v>
      </c>
      <c r="E32" t="s">
        <v>15</v>
      </c>
      <c r="F32">
        <v>6651</v>
      </c>
      <c r="G32" t="s">
        <v>16</v>
      </c>
      <c r="H32" t="s">
        <v>17</v>
      </c>
      <c r="I32">
        <v>70</v>
      </c>
    </row>
    <row r="33" spans="1:9" x14ac:dyDescent="0.25">
      <c r="A33" t="s">
        <v>93</v>
      </c>
      <c r="B33" t="s">
        <v>66</v>
      </c>
      <c r="C33" t="s">
        <v>13</v>
      </c>
      <c r="D33" t="s">
        <v>35</v>
      </c>
      <c r="E33" t="s">
        <v>21</v>
      </c>
      <c r="F33">
        <v>13117</v>
      </c>
      <c r="G33" t="s">
        <v>11</v>
      </c>
      <c r="I33">
        <v>69</v>
      </c>
    </row>
    <row r="34" spans="1:9" x14ac:dyDescent="0.25">
      <c r="A34" t="s">
        <v>94</v>
      </c>
      <c r="B34" t="s">
        <v>69</v>
      </c>
      <c r="C34" t="s">
        <v>30</v>
      </c>
      <c r="D34" t="s">
        <v>42</v>
      </c>
      <c r="E34" t="s">
        <v>15</v>
      </c>
      <c r="F34">
        <v>2006</v>
      </c>
      <c r="G34" t="s">
        <v>11</v>
      </c>
      <c r="I34">
        <v>68</v>
      </c>
    </row>
    <row r="35" spans="1:9" x14ac:dyDescent="0.25">
      <c r="A35" t="s">
        <v>95</v>
      </c>
      <c r="B35" t="s">
        <v>69</v>
      </c>
      <c r="C35" t="s">
        <v>19</v>
      </c>
      <c r="D35" t="s">
        <v>38</v>
      </c>
      <c r="E35" t="s">
        <v>21</v>
      </c>
      <c r="F35">
        <v>9684</v>
      </c>
      <c r="G35" t="s">
        <v>25</v>
      </c>
      <c r="I35">
        <v>67</v>
      </c>
    </row>
    <row r="36" spans="1:9" x14ac:dyDescent="0.25">
      <c r="A36" t="s">
        <v>96</v>
      </c>
      <c r="B36" t="s">
        <v>66</v>
      </c>
      <c r="C36" t="s">
        <v>19</v>
      </c>
      <c r="D36" t="s">
        <v>24</v>
      </c>
      <c r="E36" t="s">
        <v>10</v>
      </c>
      <c r="F36">
        <v>6886</v>
      </c>
      <c r="G36" t="s">
        <v>11</v>
      </c>
      <c r="I36">
        <v>66</v>
      </c>
    </row>
    <row r="37" spans="1:9" x14ac:dyDescent="0.25">
      <c r="A37" t="s">
        <v>97</v>
      </c>
      <c r="B37" t="s">
        <v>70</v>
      </c>
      <c r="C37" t="s">
        <v>13</v>
      </c>
      <c r="D37" t="s">
        <v>20</v>
      </c>
      <c r="E37" t="s">
        <v>15</v>
      </c>
      <c r="F37">
        <v>-500</v>
      </c>
      <c r="G37" t="s">
        <v>11</v>
      </c>
      <c r="I37">
        <v>65</v>
      </c>
    </row>
    <row r="38" spans="1:9" x14ac:dyDescent="0.25">
      <c r="A38" t="s">
        <v>98</v>
      </c>
      <c r="B38" t="s">
        <v>70</v>
      </c>
      <c r="C38" t="s">
        <v>34</v>
      </c>
      <c r="D38" t="s">
        <v>35</v>
      </c>
      <c r="E38" t="s">
        <v>21</v>
      </c>
      <c r="F38">
        <v>11834</v>
      </c>
      <c r="G38" t="s">
        <v>16</v>
      </c>
      <c r="I38">
        <v>64</v>
      </c>
    </row>
    <row r="39" spans="1:9" x14ac:dyDescent="0.25">
      <c r="A39" t="s">
        <v>99</v>
      </c>
      <c r="B39" t="s">
        <v>70</v>
      </c>
      <c r="C39" t="s">
        <v>23</v>
      </c>
      <c r="D39" t="s">
        <v>24</v>
      </c>
      <c r="E39" t="s">
        <v>15</v>
      </c>
      <c r="F39">
        <v>-42</v>
      </c>
      <c r="G39" t="s">
        <v>16</v>
      </c>
      <c r="I39">
        <v>63</v>
      </c>
    </row>
    <row r="40" spans="1:9" x14ac:dyDescent="0.25">
      <c r="A40" t="s">
        <v>100</v>
      </c>
      <c r="B40" t="s">
        <v>66</v>
      </c>
      <c r="C40" t="s">
        <v>37</v>
      </c>
      <c r="D40" t="s">
        <v>9</v>
      </c>
      <c r="E40" t="s">
        <v>10</v>
      </c>
      <c r="F40">
        <v>7238</v>
      </c>
      <c r="G40" t="s">
        <v>25</v>
      </c>
      <c r="I40">
        <v>62</v>
      </c>
    </row>
    <row r="41" spans="1:9" x14ac:dyDescent="0.25">
      <c r="A41" t="s">
        <v>101</v>
      </c>
      <c r="B41" t="s">
        <v>67</v>
      </c>
      <c r="C41" t="s">
        <v>23</v>
      </c>
      <c r="D41" t="s">
        <v>9</v>
      </c>
      <c r="E41" t="s">
        <v>21</v>
      </c>
      <c r="F41">
        <v>2044</v>
      </c>
      <c r="G41" t="s">
        <v>11</v>
      </c>
      <c r="I41">
        <v>61</v>
      </c>
    </row>
    <row r="42" spans="1:9" x14ac:dyDescent="0.25">
      <c r="A42" t="s">
        <v>102</v>
      </c>
      <c r="B42" t="s">
        <v>66</v>
      </c>
      <c r="C42" t="s">
        <v>30</v>
      </c>
      <c r="D42" t="s">
        <v>35</v>
      </c>
      <c r="E42" t="s">
        <v>10</v>
      </c>
      <c r="F42">
        <v>8333</v>
      </c>
      <c r="G42" t="s">
        <v>11</v>
      </c>
      <c r="I42">
        <v>60</v>
      </c>
    </row>
    <row r="43" spans="1:9" x14ac:dyDescent="0.25">
      <c r="A43" t="s">
        <v>103</v>
      </c>
      <c r="B43" t="s">
        <v>67</v>
      </c>
      <c r="C43" t="s">
        <v>13</v>
      </c>
      <c r="D43" t="s">
        <v>45</v>
      </c>
      <c r="E43" t="s">
        <v>10</v>
      </c>
      <c r="F43">
        <v>8562</v>
      </c>
      <c r="G43" t="s">
        <v>16</v>
      </c>
      <c r="H43" t="s">
        <v>39</v>
      </c>
      <c r="I43">
        <v>59</v>
      </c>
    </row>
    <row r="44" spans="1:9" x14ac:dyDescent="0.25">
      <c r="A44" t="s">
        <v>104</v>
      </c>
      <c r="B44" t="s">
        <v>71</v>
      </c>
      <c r="C44" t="s">
        <v>30</v>
      </c>
      <c r="D44" t="s">
        <v>31</v>
      </c>
      <c r="E44" t="s">
        <v>10</v>
      </c>
      <c r="F44">
        <v>1144</v>
      </c>
      <c r="G44" t="s">
        <v>16</v>
      </c>
      <c r="H44" t="s">
        <v>39</v>
      </c>
      <c r="I44">
        <v>58</v>
      </c>
    </row>
    <row r="45" spans="1:9" x14ac:dyDescent="0.25">
      <c r="A45" t="s">
        <v>105</v>
      </c>
      <c r="B45" t="s">
        <v>70</v>
      </c>
      <c r="C45" t="s">
        <v>37</v>
      </c>
      <c r="D45" t="s">
        <v>14</v>
      </c>
      <c r="E45" t="s">
        <v>10</v>
      </c>
      <c r="F45">
        <v>8224</v>
      </c>
      <c r="G45" t="s">
        <v>25</v>
      </c>
      <c r="I45">
        <v>57</v>
      </c>
    </row>
    <row r="46" spans="1:9" x14ac:dyDescent="0.25">
      <c r="A46" t="s">
        <v>106</v>
      </c>
      <c r="B46" t="s">
        <v>66</v>
      </c>
      <c r="C46" t="s">
        <v>41</v>
      </c>
      <c r="D46" t="s">
        <v>24</v>
      </c>
      <c r="E46" t="s">
        <v>21</v>
      </c>
      <c r="F46">
        <v>14290</v>
      </c>
      <c r="G46" t="s">
        <v>11</v>
      </c>
      <c r="I46">
        <v>56</v>
      </c>
    </row>
    <row r="47" spans="1:9" x14ac:dyDescent="0.25">
      <c r="A47" t="s">
        <v>107</v>
      </c>
      <c r="B47" t="s">
        <v>66</v>
      </c>
      <c r="C47" t="s">
        <v>30</v>
      </c>
      <c r="D47" t="s">
        <v>31</v>
      </c>
      <c r="E47" t="s">
        <v>15</v>
      </c>
      <c r="F47">
        <v>12660</v>
      </c>
      <c r="G47" t="s">
        <v>16</v>
      </c>
      <c r="H47" t="s">
        <v>39</v>
      </c>
      <c r="I47">
        <v>55</v>
      </c>
    </row>
    <row r="48" spans="1:9" x14ac:dyDescent="0.25">
      <c r="A48" t="s">
        <v>108</v>
      </c>
      <c r="B48" t="s">
        <v>67</v>
      </c>
      <c r="C48" t="s">
        <v>41</v>
      </c>
      <c r="D48" t="s">
        <v>9</v>
      </c>
      <c r="E48" t="s">
        <v>21</v>
      </c>
      <c r="F48">
        <v>3905</v>
      </c>
      <c r="G48" t="s">
        <v>25</v>
      </c>
      <c r="I48">
        <v>54</v>
      </c>
    </row>
    <row r="49" spans="1:9" x14ac:dyDescent="0.25">
      <c r="A49" t="s">
        <v>109</v>
      </c>
      <c r="B49" t="s">
        <v>66</v>
      </c>
      <c r="C49" t="s">
        <v>23</v>
      </c>
      <c r="D49" t="s">
        <v>28</v>
      </c>
      <c r="E49" t="s">
        <v>10</v>
      </c>
      <c r="F49">
        <v>11163</v>
      </c>
      <c r="G49" t="s">
        <v>16</v>
      </c>
      <c r="H49" t="s">
        <v>39</v>
      </c>
      <c r="I49">
        <v>53</v>
      </c>
    </row>
    <row r="50" spans="1:9" x14ac:dyDescent="0.25">
      <c r="A50" t="s">
        <v>110</v>
      </c>
      <c r="B50" t="s">
        <v>71</v>
      </c>
      <c r="C50" t="s">
        <v>68</v>
      </c>
      <c r="D50" t="s">
        <v>24</v>
      </c>
      <c r="E50" t="s">
        <v>21</v>
      </c>
      <c r="F50">
        <v>10263</v>
      </c>
      <c r="G50" t="s">
        <v>16</v>
      </c>
      <c r="H50" t="s">
        <v>39</v>
      </c>
      <c r="I50">
        <v>52</v>
      </c>
    </row>
    <row r="51" spans="1:9" x14ac:dyDescent="0.25">
      <c r="A51" t="s">
        <v>111</v>
      </c>
      <c r="B51" t="s">
        <v>67</v>
      </c>
      <c r="C51" t="s">
        <v>44</v>
      </c>
      <c r="D51" t="s">
        <v>28</v>
      </c>
      <c r="E51" t="s">
        <v>10</v>
      </c>
      <c r="F51">
        <v>5939</v>
      </c>
      <c r="G51" t="s">
        <v>16</v>
      </c>
      <c r="H51" t="s">
        <v>17</v>
      </c>
      <c r="I51">
        <v>51</v>
      </c>
    </row>
    <row r="52" spans="1:9" x14ac:dyDescent="0.25">
      <c r="A52" t="s">
        <v>112</v>
      </c>
      <c r="B52" t="s">
        <v>66</v>
      </c>
      <c r="C52" t="s">
        <v>37</v>
      </c>
      <c r="D52" t="s">
        <v>20</v>
      </c>
      <c r="E52" t="s">
        <v>21</v>
      </c>
      <c r="F52">
        <v>1647</v>
      </c>
      <c r="G52" t="s">
        <v>16</v>
      </c>
      <c r="I52">
        <v>50</v>
      </c>
    </row>
    <row r="53" spans="1:9" x14ac:dyDescent="0.25">
      <c r="A53" t="s">
        <v>113</v>
      </c>
      <c r="B53" t="s">
        <v>70</v>
      </c>
      <c r="C53" t="s">
        <v>41</v>
      </c>
      <c r="D53" t="s">
        <v>9</v>
      </c>
      <c r="E53" t="s">
        <v>10</v>
      </c>
      <c r="F53">
        <v>13468</v>
      </c>
      <c r="G53" t="s">
        <v>16</v>
      </c>
      <c r="H53" t="s">
        <v>32</v>
      </c>
      <c r="I53">
        <v>49</v>
      </c>
    </row>
    <row r="54" spans="1:9" x14ac:dyDescent="0.25">
      <c r="A54" t="s">
        <v>114</v>
      </c>
      <c r="B54" t="s">
        <v>67</v>
      </c>
      <c r="C54" t="s">
        <v>13</v>
      </c>
      <c r="D54" t="s">
        <v>31</v>
      </c>
      <c r="E54" t="s">
        <v>21</v>
      </c>
      <c r="F54">
        <v>6041</v>
      </c>
      <c r="G54" t="s">
        <v>11</v>
      </c>
      <c r="I54">
        <v>48</v>
      </c>
    </row>
    <row r="55" spans="1:9" x14ac:dyDescent="0.25">
      <c r="A55" t="s">
        <v>115</v>
      </c>
      <c r="B55" t="s">
        <v>71</v>
      </c>
      <c r="C55" t="s">
        <v>37</v>
      </c>
      <c r="D55" t="s">
        <v>9</v>
      </c>
      <c r="E55" t="s">
        <v>15</v>
      </c>
      <c r="F55">
        <v>3088</v>
      </c>
      <c r="G55" t="s">
        <v>16</v>
      </c>
      <c r="H55" t="s">
        <v>39</v>
      </c>
      <c r="I55">
        <v>47</v>
      </c>
    </row>
    <row r="56" spans="1:9" x14ac:dyDescent="0.25">
      <c r="A56" t="s">
        <v>116</v>
      </c>
      <c r="B56" t="s">
        <v>67</v>
      </c>
      <c r="C56" t="s">
        <v>27</v>
      </c>
      <c r="D56" t="s">
        <v>45</v>
      </c>
      <c r="E56" t="s">
        <v>21</v>
      </c>
      <c r="F56">
        <v>14235</v>
      </c>
      <c r="G56" t="s">
        <v>11</v>
      </c>
      <c r="I56">
        <v>46</v>
      </c>
    </row>
    <row r="57" spans="1:9" x14ac:dyDescent="0.25">
      <c r="A57" t="s">
        <v>117</v>
      </c>
      <c r="B57" t="s">
        <v>69</v>
      </c>
      <c r="C57" t="s">
        <v>23</v>
      </c>
      <c r="D57" t="s">
        <v>35</v>
      </c>
      <c r="E57" t="s">
        <v>10</v>
      </c>
      <c r="F57">
        <v>14146</v>
      </c>
      <c r="G57" t="s">
        <v>11</v>
      </c>
      <c r="I57">
        <v>45</v>
      </c>
    </row>
    <row r="58" spans="1:9" x14ac:dyDescent="0.25">
      <c r="A58" t="s">
        <v>118</v>
      </c>
      <c r="B58" t="s">
        <v>70</v>
      </c>
      <c r="C58" t="s">
        <v>30</v>
      </c>
      <c r="D58" t="s">
        <v>28</v>
      </c>
      <c r="E58" t="s">
        <v>10</v>
      </c>
      <c r="F58">
        <v>771</v>
      </c>
      <c r="G58" t="s">
        <v>11</v>
      </c>
      <c r="I58">
        <v>44</v>
      </c>
    </row>
    <row r="59" spans="1:9" x14ac:dyDescent="0.25">
      <c r="A59" t="s">
        <v>119</v>
      </c>
      <c r="B59" t="s">
        <v>66</v>
      </c>
      <c r="C59" t="s">
        <v>44</v>
      </c>
      <c r="D59" t="s">
        <v>24</v>
      </c>
      <c r="E59" t="s">
        <v>10</v>
      </c>
      <c r="F59">
        <v>6541</v>
      </c>
      <c r="G59" t="s">
        <v>11</v>
      </c>
      <c r="I59">
        <v>43</v>
      </c>
    </row>
    <row r="60" spans="1:9" x14ac:dyDescent="0.25">
      <c r="A60" t="s">
        <v>120</v>
      </c>
      <c r="B60" t="s">
        <v>69</v>
      </c>
      <c r="C60" t="s">
        <v>30</v>
      </c>
      <c r="D60" t="s">
        <v>9</v>
      </c>
      <c r="E60" t="s">
        <v>21</v>
      </c>
      <c r="F60">
        <v>4378</v>
      </c>
      <c r="G60" t="s">
        <v>11</v>
      </c>
      <c r="I60">
        <v>42</v>
      </c>
    </row>
    <row r="61" spans="1:9" x14ac:dyDescent="0.25">
      <c r="A61" t="s">
        <v>121</v>
      </c>
      <c r="B61" t="s">
        <v>66</v>
      </c>
      <c r="C61" t="s">
        <v>34</v>
      </c>
      <c r="D61" t="s">
        <v>31</v>
      </c>
      <c r="E61" t="s">
        <v>21</v>
      </c>
      <c r="F61">
        <v>10133</v>
      </c>
      <c r="G61" t="s">
        <v>25</v>
      </c>
      <c r="I61">
        <v>41</v>
      </c>
    </row>
    <row r="62" spans="1:9" x14ac:dyDescent="0.25">
      <c r="A62" t="s">
        <v>122</v>
      </c>
      <c r="B62" t="s">
        <v>67</v>
      </c>
      <c r="C62" t="s">
        <v>37</v>
      </c>
      <c r="D62" t="s">
        <v>9</v>
      </c>
      <c r="E62" t="s">
        <v>10</v>
      </c>
      <c r="F62">
        <v>3279</v>
      </c>
      <c r="G62" t="s">
        <v>11</v>
      </c>
      <c r="I62">
        <v>40</v>
      </c>
    </row>
    <row r="63" spans="1:9" x14ac:dyDescent="0.25">
      <c r="A63" t="s">
        <v>123</v>
      </c>
      <c r="B63" t="s">
        <v>71</v>
      </c>
      <c r="C63" t="s">
        <v>13</v>
      </c>
      <c r="D63" t="s">
        <v>14</v>
      </c>
      <c r="E63" t="s">
        <v>21</v>
      </c>
      <c r="F63">
        <v>10936</v>
      </c>
      <c r="G63" t="s">
        <v>16</v>
      </c>
      <c r="I63">
        <v>39</v>
      </c>
    </row>
    <row r="64" spans="1:9" x14ac:dyDescent="0.25">
      <c r="A64" t="s">
        <v>124</v>
      </c>
      <c r="B64" t="s">
        <v>67</v>
      </c>
      <c r="C64" t="s">
        <v>41</v>
      </c>
      <c r="D64" t="s">
        <v>14</v>
      </c>
      <c r="E64" t="s">
        <v>15</v>
      </c>
      <c r="F64">
        <v>2114</v>
      </c>
      <c r="G64" t="s">
        <v>11</v>
      </c>
      <c r="I64">
        <v>38</v>
      </c>
    </row>
    <row r="65" spans="1:9" x14ac:dyDescent="0.25">
      <c r="A65" t="s">
        <v>125</v>
      </c>
      <c r="B65" t="s">
        <v>70</v>
      </c>
      <c r="C65" t="s">
        <v>13</v>
      </c>
      <c r="D65" t="s">
        <v>42</v>
      </c>
      <c r="E65" t="s">
        <v>21</v>
      </c>
      <c r="F65">
        <v>14405</v>
      </c>
      <c r="G65" t="s">
        <v>16</v>
      </c>
      <c r="I65">
        <v>37</v>
      </c>
    </row>
    <row r="66" spans="1:9" x14ac:dyDescent="0.25">
      <c r="A66" t="s">
        <v>126</v>
      </c>
      <c r="B66" t="s">
        <v>69</v>
      </c>
      <c r="C66" t="s">
        <v>37</v>
      </c>
      <c r="D66" t="s">
        <v>35</v>
      </c>
      <c r="E66" t="s">
        <v>10</v>
      </c>
      <c r="F66">
        <v>14085</v>
      </c>
      <c r="G66" t="s">
        <v>11</v>
      </c>
      <c r="I66">
        <v>36</v>
      </c>
    </row>
    <row r="67" spans="1:9" x14ac:dyDescent="0.25">
      <c r="A67" t="s">
        <v>127</v>
      </c>
      <c r="B67" t="s">
        <v>71</v>
      </c>
      <c r="C67" t="s">
        <v>19</v>
      </c>
      <c r="D67" t="s">
        <v>28</v>
      </c>
      <c r="E67" t="s">
        <v>21</v>
      </c>
      <c r="F67">
        <v>5691</v>
      </c>
      <c r="G67" t="s">
        <v>11</v>
      </c>
      <c r="I67">
        <v>35</v>
      </c>
    </row>
    <row r="68" spans="1:9" x14ac:dyDescent="0.25">
      <c r="A68" t="s">
        <v>128</v>
      </c>
      <c r="B68" t="s">
        <v>71</v>
      </c>
      <c r="C68" t="s">
        <v>41</v>
      </c>
      <c r="D68" t="s">
        <v>20</v>
      </c>
      <c r="E68" t="s">
        <v>10</v>
      </c>
      <c r="F68">
        <v>14406</v>
      </c>
      <c r="G68" t="s">
        <v>11</v>
      </c>
      <c r="I68">
        <v>34</v>
      </c>
    </row>
    <row r="69" spans="1:9" x14ac:dyDescent="0.25">
      <c r="A69" t="s">
        <v>129</v>
      </c>
      <c r="B69" t="s">
        <v>69</v>
      </c>
      <c r="C69" t="s">
        <v>68</v>
      </c>
      <c r="D69" t="s">
        <v>45</v>
      </c>
      <c r="E69" t="s">
        <v>15</v>
      </c>
      <c r="F69">
        <v>12659</v>
      </c>
      <c r="G69" t="s">
        <v>11</v>
      </c>
      <c r="I69">
        <v>33</v>
      </c>
    </row>
    <row r="70" spans="1:9" x14ac:dyDescent="0.25">
      <c r="A70" t="s">
        <v>130</v>
      </c>
      <c r="B70" t="s">
        <v>71</v>
      </c>
      <c r="C70" t="s">
        <v>30</v>
      </c>
      <c r="D70" t="s">
        <v>35</v>
      </c>
      <c r="E70" t="s">
        <v>21</v>
      </c>
      <c r="F70">
        <v>4279</v>
      </c>
      <c r="G70" t="s">
        <v>16</v>
      </c>
      <c r="I70">
        <v>32</v>
      </c>
    </row>
    <row r="71" spans="1:9" x14ac:dyDescent="0.25">
      <c r="A71" t="s">
        <v>131</v>
      </c>
      <c r="B71" t="s">
        <v>69</v>
      </c>
      <c r="C71" t="s">
        <v>41</v>
      </c>
      <c r="D71" t="s">
        <v>38</v>
      </c>
      <c r="E71" t="s">
        <v>21</v>
      </c>
      <c r="F71">
        <v>389</v>
      </c>
      <c r="G71" t="s">
        <v>11</v>
      </c>
      <c r="I71">
        <v>31</v>
      </c>
    </row>
    <row r="72" spans="1:9" x14ac:dyDescent="0.25">
      <c r="A72" t="s">
        <v>132</v>
      </c>
      <c r="B72" t="s">
        <v>67</v>
      </c>
      <c r="C72" t="s">
        <v>37</v>
      </c>
      <c r="D72" t="s">
        <v>14</v>
      </c>
      <c r="E72" t="s">
        <v>10</v>
      </c>
      <c r="F72">
        <v>2680</v>
      </c>
      <c r="G72" t="s">
        <v>16</v>
      </c>
      <c r="H72" t="s">
        <v>32</v>
      </c>
      <c r="I72">
        <v>30</v>
      </c>
    </row>
    <row r="73" spans="1:9" x14ac:dyDescent="0.25">
      <c r="A73" t="s">
        <v>133</v>
      </c>
      <c r="B73" t="s">
        <v>66</v>
      </c>
      <c r="C73" t="s">
        <v>13</v>
      </c>
      <c r="D73" t="s">
        <v>24</v>
      </c>
      <c r="E73" t="s">
        <v>15</v>
      </c>
      <c r="F73">
        <v>11590</v>
      </c>
      <c r="G73" t="s">
        <v>11</v>
      </c>
      <c r="I73">
        <v>29</v>
      </c>
    </row>
    <row r="74" spans="1:9" x14ac:dyDescent="0.25">
      <c r="A74" t="s">
        <v>134</v>
      </c>
      <c r="B74" t="s">
        <v>70</v>
      </c>
      <c r="C74" t="s">
        <v>68</v>
      </c>
      <c r="D74" t="s">
        <v>24</v>
      </c>
      <c r="E74" t="s">
        <v>21</v>
      </c>
      <c r="F74">
        <v>7099</v>
      </c>
      <c r="G74" t="s">
        <v>11</v>
      </c>
      <c r="I74">
        <v>28</v>
      </c>
    </row>
    <row r="75" spans="1:9" x14ac:dyDescent="0.25">
      <c r="A75" t="s">
        <v>135</v>
      </c>
      <c r="B75" t="s">
        <v>69</v>
      </c>
      <c r="C75" t="s">
        <v>13</v>
      </c>
      <c r="D75" t="s">
        <v>14</v>
      </c>
      <c r="E75" t="s">
        <v>15</v>
      </c>
      <c r="F75">
        <v>12174</v>
      </c>
      <c r="G75" t="s">
        <v>25</v>
      </c>
      <c r="I75">
        <v>27</v>
      </c>
    </row>
    <row r="76" spans="1:9" x14ac:dyDescent="0.25">
      <c r="A76" t="s">
        <v>136</v>
      </c>
      <c r="B76" t="s">
        <v>67</v>
      </c>
      <c r="C76" t="s">
        <v>44</v>
      </c>
      <c r="D76" t="s">
        <v>9</v>
      </c>
      <c r="E76" t="s">
        <v>21</v>
      </c>
      <c r="F76">
        <v>12899</v>
      </c>
      <c r="G76" t="s">
        <v>11</v>
      </c>
      <c r="I76">
        <v>26</v>
      </c>
    </row>
    <row r="77" spans="1:9" x14ac:dyDescent="0.25">
      <c r="A77" t="s">
        <v>137</v>
      </c>
      <c r="B77" t="s">
        <v>69</v>
      </c>
      <c r="C77" t="s">
        <v>44</v>
      </c>
      <c r="D77" t="s">
        <v>42</v>
      </c>
      <c r="E77" t="s">
        <v>21</v>
      </c>
      <c r="F77">
        <v>14565</v>
      </c>
      <c r="G77" t="s">
        <v>16</v>
      </c>
      <c r="I77">
        <v>25</v>
      </c>
    </row>
    <row r="78" spans="1:9" x14ac:dyDescent="0.25">
      <c r="A78" t="s">
        <v>138</v>
      </c>
      <c r="B78" t="s">
        <v>67</v>
      </c>
      <c r="C78" t="s">
        <v>41</v>
      </c>
      <c r="D78" t="s">
        <v>35</v>
      </c>
      <c r="E78" t="s">
        <v>21</v>
      </c>
      <c r="F78">
        <v>1607</v>
      </c>
      <c r="G78" t="s">
        <v>16</v>
      </c>
      <c r="I78">
        <v>24</v>
      </c>
    </row>
    <row r="79" spans="1:9" x14ac:dyDescent="0.25">
      <c r="A79" t="s">
        <v>139</v>
      </c>
      <c r="B79" t="s">
        <v>70</v>
      </c>
      <c r="C79" t="s">
        <v>34</v>
      </c>
      <c r="D79" t="s">
        <v>24</v>
      </c>
      <c r="E79" t="s">
        <v>21</v>
      </c>
      <c r="F79">
        <v>11741</v>
      </c>
      <c r="G79" t="s">
        <v>16</v>
      </c>
      <c r="I79">
        <v>23</v>
      </c>
    </row>
    <row r="80" spans="1:9" x14ac:dyDescent="0.25">
      <c r="A80" t="s">
        <v>140</v>
      </c>
      <c r="B80" t="s">
        <v>69</v>
      </c>
      <c r="C80" t="s">
        <v>34</v>
      </c>
      <c r="D80" t="s">
        <v>38</v>
      </c>
      <c r="E80" t="s">
        <v>10</v>
      </c>
      <c r="F80">
        <v>2841</v>
      </c>
      <c r="G80" t="s">
        <v>11</v>
      </c>
      <c r="I80">
        <v>22</v>
      </c>
    </row>
    <row r="81" spans="1:9" x14ac:dyDescent="0.25">
      <c r="A81" t="s">
        <v>141</v>
      </c>
      <c r="B81" t="s">
        <v>71</v>
      </c>
      <c r="C81" t="s">
        <v>41</v>
      </c>
      <c r="D81" t="s">
        <v>14</v>
      </c>
      <c r="E81" t="s">
        <v>10</v>
      </c>
      <c r="F81">
        <v>5275</v>
      </c>
      <c r="G81" t="s">
        <v>16</v>
      </c>
      <c r="I81">
        <v>21</v>
      </c>
    </row>
    <row r="82" spans="1:9" x14ac:dyDescent="0.25">
      <c r="A82" t="s">
        <v>142</v>
      </c>
      <c r="B82" t="s">
        <v>69</v>
      </c>
      <c r="C82" t="s">
        <v>19</v>
      </c>
      <c r="D82" t="s">
        <v>35</v>
      </c>
      <c r="E82" t="s">
        <v>15</v>
      </c>
      <c r="F82">
        <v>6633</v>
      </c>
      <c r="G82" t="s">
        <v>16</v>
      </c>
      <c r="H82" t="s">
        <v>32</v>
      </c>
      <c r="I82">
        <v>20</v>
      </c>
    </row>
    <row r="83" spans="1:9" x14ac:dyDescent="0.25">
      <c r="A83" t="s">
        <v>143</v>
      </c>
      <c r="B83" t="s">
        <v>70</v>
      </c>
      <c r="C83" t="s">
        <v>27</v>
      </c>
      <c r="D83" t="s">
        <v>45</v>
      </c>
      <c r="E83" t="s">
        <v>21</v>
      </c>
      <c r="F83">
        <v>-500</v>
      </c>
      <c r="G83" t="s">
        <v>16</v>
      </c>
      <c r="I83">
        <v>19</v>
      </c>
    </row>
    <row r="84" spans="1:9" x14ac:dyDescent="0.25">
      <c r="A84" t="s">
        <v>144</v>
      </c>
      <c r="B84" t="s">
        <v>70</v>
      </c>
      <c r="C84" t="s">
        <v>44</v>
      </c>
      <c r="D84" t="s">
        <v>9</v>
      </c>
      <c r="E84" t="s">
        <v>15</v>
      </c>
      <c r="F84">
        <v>5389</v>
      </c>
      <c r="G84" t="s">
        <v>16</v>
      </c>
      <c r="I84">
        <v>18</v>
      </c>
    </row>
    <row r="85" spans="1:9" x14ac:dyDescent="0.25">
      <c r="A85" t="s">
        <v>145</v>
      </c>
      <c r="B85" t="s">
        <v>67</v>
      </c>
      <c r="C85" t="s">
        <v>41</v>
      </c>
      <c r="D85" t="s">
        <v>45</v>
      </c>
      <c r="E85" t="s">
        <v>10</v>
      </c>
      <c r="F85">
        <v>3471</v>
      </c>
      <c r="G85" t="s">
        <v>16</v>
      </c>
      <c r="H85" t="s">
        <v>17</v>
      </c>
      <c r="I85">
        <v>17</v>
      </c>
    </row>
    <row r="86" spans="1:9" x14ac:dyDescent="0.25">
      <c r="A86" t="s">
        <v>146</v>
      </c>
      <c r="B86" t="s">
        <v>70</v>
      </c>
      <c r="C86" t="s">
        <v>37</v>
      </c>
      <c r="D86" t="s">
        <v>35</v>
      </c>
      <c r="E86" t="s">
        <v>21</v>
      </c>
      <c r="F86">
        <v>6657</v>
      </c>
      <c r="G86" t="s">
        <v>25</v>
      </c>
      <c r="I86">
        <v>16</v>
      </c>
    </row>
    <row r="87" spans="1:9" x14ac:dyDescent="0.25">
      <c r="A87" t="s">
        <v>147</v>
      </c>
      <c r="B87" t="s">
        <v>67</v>
      </c>
      <c r="C87" t="s">
        <v>41</v>
      </c>
      <c r="D87" t="s">
        <v>9</v>
      </c>
      <c r="E87" t="s">
        <v>15</v>
      </c>
      <c r="F87">
        <v>9862</v>
      </c>
      <c r="G87" t="s">
        <v>11</v>
      </c>
      <c r="I87">
        <v>15</v>
      </c>
    </row>
    <row r="88" spans="1:9" x14ac:dyDescent="0.25">
      <c r="A88" t="s">
        <v>148</v>
      </c>
      <c r="B88" t="s">
        <v>70</v>
      </c>
      <c r="C88" t="s">
        <v>23</v>
      </c>
      <c r="D88" t="s">
        <v>38</v>
      </c>
      <c r="E88" t="s">
        <v>10</v>
      </c>
      <c r="F88">
        <v>5211</v>
      </c>
      <c r="G88" t="s">
        <v>11</v>
      </c>
      <c r="I88">
        <v>14</v>
      </c>
    </row>
    <row r="89" spans="1:9" x14ac:dyDescent="0.25">
      <c r="A89" t="s">
        <v>149</v>
      </c>
      <c r="B89" t="s">
        <v>70</v>
      </c>
      <c r="C89" t="s">
        <v>37</v>
      </c>
      <c r="D89" t="s">
        <v>31</v>
      </c>
      <c r="E89" t="s">
        <v>15</v>
      </c>
      <c r="F89">
        <v>14584</v>
      </c>
      <c r="G89" t="s">
        <v>16</v>
      </c>
      <c r="H89" t="s">
        <v>39</v>
      </c>
      <c r="I89">
        <v>13</v>
      </c>
    </row>
    <row r="90" spans="1:9" x14ac:dyDescent="0.25">
      <c r="A90" t="s">
        <v>150</v>
      </c>
      <c r="B90" t="s">
        <v>66</v>
      </c>
      <c r="C90" t="s">
        <v>44</v>
      </c>
      <c r="D90" t="s">
        <v>9</v>
      </c>
      <c r="E90" t="s">
        <v>21</v>
      </c>
      <c r="F90">
        <v>14596</v>
      </c>
      <c r="G90" t="s">
        <v>11</v>
      </c>
      <c r="I90">
        <v>12</v>
      </c>
    </row>
    <row r="91" spans="1:9" x14ac:dyDescent="0.25">
      <c r="A91" t="s">
        <v>151</v>
      </c>
      <c r="B91" t="s">
        <v>66</v>
      </c>
      <c r="C91" t="s">
        <v>13</v>
      </c>
      <c r="D91" t="s">
        <v>9</v>
      </c>
      <c r="E91" t="s">
        <v>10</v>
      </c>
      <c r="F91">
        <v>-667</v>
      </c>
      <c r="G91" t="s">
        <v>16</v>
      </c>
      <c r="H91" t="s">
        <v>32</v>
      </c>
      <c r="I91">
        <v>11</v>
      </c>
    </row>
    <row r="92" spans="1:9" x14ac:dyDescent="0.25">
      <c r="A92" t="s">
        <v>152</v>
      </c>
      <c r="B92" t="s">
        <v>69</v>
      </c>
      <c r="C92" t="s">
        <v>44</v>
      </c>
      <c r="D92" t="s">
        <v>14</v>
      </c>
      <c r="E92" t="s">
        <v>21</v>
      </c>
      <c r="F92">
        <v>6619</v>
      </c>
      <c r="G92" t="s">
        <v>16</v>
      </c>
      <c r="H92" t="s">
        <v>39</v>
      </c>
      <c r="I92">
        <v>10</v>
      </c>
    </row>
    <row r="93" spans="1:9" x14ac:dyDescent="0.25">
      <c r="A93" t="s">
        <v>153</v>
      </c>
      <c r="B93" t="s">
        <v>69</v>
      </c>
      <c r="C93" t="s">
        <v>68</v>
      </c>
      <c r="D93" t="s">
        <v>45</v>
      </c>
      <c r="E93" t="s">
        <v>21</v>
      </c>
      <c r="F93">
        <v>11743</v>
      </c>
      <c r="G93" t="s">
        <v>16</v>
      </c>
      <c r="H93" t="s">
        <v>39</v>
      </c>
      <c r="I93">
        <v>9</v>
      </c>
    </row>
    <row r="94" spans="1:9" x14ac:dyDescent="0.25">
      <c r="A94" t="s">
        <v>154</v>
      </c>
      <c r="B94" t="s">
        <v>66</v>
      </c>
      <c r="C94" t="s">
        <v>68</v>
      </c>
      <c r="D94" t="s">
        <v>9</v>
      </c>
      <c r="E94" t="s">
        <v>15</v>
      </c>
      <c r="F94">
        <v>13877</v>
      </c>
      <c r="G94" t="s">
        <v>25</v>
      </c>
      <c r="I94">
        <v>8</v>
      </c>
    </row>
    <row r="95" spans="1:9" x14ac:dyDescent="0.25">
      <c r="A95" t="s">
        <v>155</v>
      </c>
      <c r="B95" t="s">
        <v>70</v>
      </c>
      <c r="C95" t="s">
        <v>30</v>
      </c>
      <c r="D95" t="s">
        <v>14</v>
      </c>
      <c r="E95" t="s">
        <v>21</v>
      </c>
      <c r="F95">
        <v>9276</v>
      </c>
      <c r="G95" t="s">
        <v>11</v>
      </c>
      <c r="I95">
        <v>7</v>
      </c>
    </row>
    <row r="96" spans="1:9" x14ac:dyDescent="0.25">
      <c r="A96" t="s">
        <v>156</v>
      </c>
      <c r="B96" t="s">
        <v>71</v>
      </c>
      <c r="C96" t="s">
        <v>68</v>
      </c>
      <c r="D96" t="s">
        <v>14</v>
      </c>
      <c r="E96" t="s">
        <v>21</v>
      </c>
      <c r="F96">
        <v>4688</v>
      </c>
      <c r="G96" t="s">
        <v>16</v>
      </c>
      <c r="I96">
        <v>6</v>
      </c>
    </row>
    <row r="97" spans="1:9" x14ac:dyDescent="0.25">
      <c r="A97" t="s">
        <v>157</v>
      </c>
      <c r="B97" t="s">
        <v>71</v>
      </c>
      <c r="C97" t="s">
        <v>19</v>
      </c>
      <c r="D97" t="s">
        <v>42</v>
      </c>
      <c r="E97" t="s">
        <v>21</v>
      </c>
      <c r="F97">
        <v>12919</v>
      </c>
      <c r="G97" t="s">
        <v>16</v>
      </c>
      <c r="I97">
        <v>5</v>
      </c>
    </row>
    <row r="98" spans="1:9" x14ac:dyDescent="0.25">
      <c r="A98" t="s">
        <v>158</v>
      </c>
      <c r="B98" t="s">
        <v>66</v>
      </c>
      <c r="C98" t="s">
        <v>27</v>
      </c>
      <c r="D98" t="s">
        <v>31</v>
      </c>
      <c r="E98" t="s">
        <v>21</v>
      </c>
      <c r="F98">
        <v>6532</v>
      </c>
      <c r="G98" t="s">
        <v>16</v>
      </c>
      <c r="I98">
        <v>4</v>
      </c>
    </row>
    <row r="99" spans="1:9" x14ac:dyDescent="0.25">
      <c r="A99" t="s">
        <v>159</v>
      </c>
      <c r="B99" t="s">
        <v>69</v>
      </c>
      <c r="C99" t="s">
        <v>41</v>
      </c>
      <c r="D99" t="s">
        <v>28</v>
      </c>
      <c r="E99" t="s">
        <v>21</v>
      </c>
      <c r="F99">
        <v>7817</v>
      </c>
      <c r="G99" t="s">
        <v>16</v>
      </c>
      <c r="I99">
        <v>3</v>
      </c>
    </row>
    <row r="100" spans="1:9" x14ac:dyDescent="0.25">
      <c r="A100" t="s">
        <v>160</v>
      </c>
      <c r="B100" t="s">
        <v>70</v>
      </c>
      <c r="C100" t="s">
        <v>68</v>
      </c>
      <c r="D100" t="s">
        <v>28</v>
      </c>
      <c r="E100" t="s">
        <v>15</v>
      </c>
      <c r="F100">
        <v>12610</v>
      </c>
      <c r="G100" t="s">
        <v>25</v>
      </c>
      <c r="I100">
        <v>2</v>
      </c>
    </row>
    <row r="101" spans="1:9" x14ac:dyDescent="0.25">
      <c r="A101" t="s">
        <v>161</v>
      </c>
      <c r="B101" t="s">
        <v>71</v>
      </c>
      <c r="C101" t="s">
        <v>44</v>
      </c>
      <c r="D101" t="s">
        <v>24</v>
      </c>
      <c r="E101" t="s">
        <v>15</v>
      </c>
      <c r="F101">
        <v>9947</v>
      </c>
      <c r="G101" t="s">
        <v>11</v>
      </c>
      <c r="I101">
        <v>1</v>
      </c>
    </row>
  </sheetData>
  <dataValidations count="3">
    <dataValidation type="list" allowBlank="1" showInputMessage="1" showErrorMessage="1" sqref="E2:E101" xr:uid="{C552C100-DDCF-4196-9452-9987647571D1}">
      <formula1>"INR,USD,EUR"</formula1>
    </dataValidation>
    <dataValidation type="list" allowBlank="1" showInputMessage="1" showErrorMessage="1" sqref="G2:G101" xr:uid="{A55A8F6D-89EF-4EA4-9795-6761570BA07C}">
      <formula1>"Initiated,Processed,Failed"</formula1>
    </dataValidation>
    <dataValidation type="whole" operator="greaterThan" allowBlank="1" showInputMessage="1" showErrorMessage="1" promptTitle="Amount Check" prompt="Enter a positive amount only" sqref="F2:F101" xr:uid="{DC5E7CD5-4B4A-4324-9536-0B1BE55D6E71}">
      <formula1>0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94173-4EF1-4A82-BBAB-28622D93F952}">
  <dimension ref="A1:B20"/>
  <sheetViews>
    <sheetView workbookViewId="0">
      <selection activeCell="D16" sqref="D16"/>
    </sheetView>
  </sheetViews>
  <sheetFormatPr defaultRowHeight="15" x14ac:dyDescent="0.25"/>
  <cols>
    <col min="1" max="1" width="11.5703125" bestFit="1" customWidth="1"/>
    <col min="2" max="2" width="16.7109375" bestFit="1" customWidth="1"/>
  </cols>
  <sheetData>
    <row r="1" spans="1:2" ht="30" x14ac:dyDescent="0.25">
      <c r="A1" s="1" t="s">
        <v>0</v>
      </c>
      <c r="B1" s="1" t="s">
        <v>47</v>
      </c>
    </row>
    <row r="2" spans="1:2" ht="30" x14ac:dyDescent="0.25">
      <c r="A2" s="2" t="s">
        <v>18</v>
      </c>
      <c r="B2" s="2" t="str">
        <f>IF(AND(A2&lt;&gt;"", ISBLANK(F2)), "Missing Amount", "")</f>
        <v>Missing Amount</v>
      </c>
    </row>
    <row r="3" spans="1:2" x14ac:dyDescent="0.25">
      <c r="A3" s="2" t="s">
        <v>26</v>
      </c>
      <c r="B3" s="2" t="str">
        <f t="shared" ref="B3:B20" si="0">IF(AND(A3&lt;&gt;"", ISBLANK(F3)), "Missing Amount", "")</f>
        <v>Missing Amount</v>
      </c>
    </row>
    <row r="4" spans="1:2" x14ac:dyDescent="0.25">
      <c r="A4" s="2" t="s">
        <v>33</v>
      </c>
      <c r="B4" s="2" t="str">
        <f t="shared" si="0"/>
        <v>Missing Amount</v>
      </c>
    </row>
    <row r="5" spans="1:2" x14ac:dyDescent="0.25">
      <c r="A5" s="2" t="s">
        <v>12</v>
      </c>
      <c r="B5" s="2" t="str">
        <f t="shared" si="0"/>
        <v>Missing Amount</v>
      </c>
    </row>
    <row r="6" spans="1:2" x14ac:dyDescent="0.25">
      <c r="A6" s="2"/>
      <c r="B6" s="2" t="str">
        <f t="shared" si="0"/>
        <v/>
      </c>
    </row>
    <row r="7" spans="1:2" x14ac:dyDescent="0.25">
      <c r="A7" s="2"/>
      <c r="B7" s="2" t="str">
        <f t="shared" si="0"/>
        <v/>
      </c>
    </row>
    <row r="8" spans="1:2" x14ac:dyDescent="0.25">
      <c r="A8" s="2"/>
      <c r="B8" s="2" t="str">
        <f t="shared" si="0"/>
        <v/>
      </c>
    </row>
    <row r="9" spans="1:2" x14ac:dyDescent="0.25">
      <c r="A9" s="2"/>
      <c r="B9" s="2" t="str">
        <f t="shared" si="0"/>
        <v/>
      </c>
    </row>
    <row r="10" spans="1:2" x14ac:dyDescent="0.25">
      <c r="A10" s="2"/>
      <c r="B10" s="2" t="str">
        <f t="shared" si="0"/>
        <v/>
      </c>
    </row>
    <row r="11" spans="1:2" x14ac:dyDescent="0.25">
      <c r="A11" s="2"/>
      <c r="B11" s="2" t="str">
        <f t="shared" si="0"/>
        <v/>
      </c>
    </row>
    <row r="12" spans="1:2" x14ac:dyDescent="0.25">
      <c r="A12" s="2"/>
      <c r="B12" s="2" t="str">
        <f t="shared" si="0"/>
        <v/>
      </c>
    </row>
    <row r="13" spans="1:2" x14ac:dyDescent="0.25">
      <c r="A13" s="2"/>
      <c r="B13" s="2" t="str">
        <f t="shared" si="0"/>
        <v/>
      </c>
    </row>
    <row r="14" spans="1:2" x14ac:dyDescent="0.25">
      <c r="A14" s="2"/>
      <c r="B14" s="2" t="str">
        <f t="shared" si="0"/>
        <v/>
      </c>
    </row>
    <row r="15" spans="1:2" x14ac:dyDescent="0.25">
      <c r="A15" s="2"/>
      <c r="B15" s="2" t="str">
        <f t="shared" si="0"/>
        <v/>
      </c>
    </row>
    <row r="16" spans="1:2" x14ac:dyDescent="0.25">
      <c r="A16" s="2"/>
      <c r="B16" s="2" t="str">
        <f t="shared" si="0"/>
        <v/>
      </c>
    </row>
    <row r="17" spans="1:2" x14ac:dyDescent="0.25">
      <c r="A17" s="2"/>
      <c r="B17" s="2" t="str">
        <f t="shared" si="0"/>
        <v/>
      </c>
    </row>
    <row r="18" spans="1:2" x14ac:dyDescent="0.25">
      <c r="A18" s="2"/>
      <c r="B18" s="2" t="str">
        <f t="shared" si="0"/>
        <v/>
      </c>
    </row>
    <row r="19" spans="1:2" x14ac:dyDescent="0.25">
      <c r="A19" s="2"/>
      <c r="B19" s="2" t="str">
        <f t="shared" si="0"/>
        <v/>
      </c>
    </row>
    <row r="20" spans="1:2" x14ac:dyDescent="0.25">
      <c r="A20" s="2"/>
      <c r="B20" s="2" t="str">
        <f t="shared" si="0"/>
        <v/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B82B2-3AB6-4B15-8267-231EDBE98C64}">
  <dimension ref="A1:U18"/>
  <sheetViews>
    <sheetView showGridLines="0" zoomScale="70" zoomScaleNormal="70" workbookViewId="0">
      <selection activeCell="AA16" sqref="AA16"/>
    </sheetView>
  </sheetViews>
  <sheetFormatPr defaultRowHeight="15" x14ac:dyDescent="0.25"/>
  <cols>
    <col min="1" max="1" width="18" customWidth="1"/>
    <col min="2" max="2" width="17.28515625" bestFit="1" customWidth="1"/>
    <col min="5" max="5" width="13.140625" bestFit="1" customWidth="1"/>
    <col min="6" max="6" width="14.85546875" bestFit="1" customWidth="1"/>
    <col min="13" max="13" width="30.5703125" customWidth="1"/>
  </cols>
  <sheetData>
    <row r="1" spans="1:21" ht="92.25" customHeight="1" x14ac:dyDescent="1.35">
      <c r="A1" s="7"/>
      <c r="B1" s="7"/>
      <c r="C1" s="7"/>
      <c r="D1" s="7"/>
      <c r="E1" s="7"/>
      <c r="F1" s="7"/>
      <c r="G1" s="7"/>
      <c r="H1" s="7"/>
      <c r="I1" s="7"/>
      <c r="J1" s="8" t="s">
        <v>65</v>
      </c>
      <c r="K1" s="9"/>
      <c r="L1" s="9"/>
      <c r="M1" s="9"/>
      <c r="N1" s="9"/>
      <c r="O1" s="9"/>
      <c r="P1" s="9"/>
      <c r="Q1" s="9"/>
      <c r="R1" s="9"/>
      <c r="S1" s="7"/>
      <c r="T1" s="7"/>
      <c r="U1" s="7"/>
    </row>
    <row r="2" spans="1:21" x14ac:dyDescent="0.25">
      <c r="A2" s="4" t="s">
        <v>6</v>
      </c>
      <c r="B2" t="s">
        <v>49</v>
      </c>
    </row>
    <row r="3" spans="1:21" ht="23.25" x14ac:dyDescent="0.35">
      <c r="A3" s="5" t="s">
        <v>25</v>
      </c>
      <c r="B3" s="15">
        <v>14</v>
      </c>
      <c r="M3" s="10" t="s">
        <v>62</v>
      </c>
    </row>
    <row r="4" spans="1:21" x14ac:dyDescent="0.25">
      <c r="A4" s="5" t="s">
        <v>11</v>
      </c>
      <c r="B4" s="15">
        <v>41</v>
      </c>
    </row>
    <row r="5" spans="1:21" ht="28.5" x14ac:dyDescent="0.45">
      <c r="A5" s="5" t="s">
        <v>16</v>
      </c>
      <c r="B5" s="15">
        <v>45</v>
      </c>
      <c r="M5" s="13">
        <f>COUNTA(Transactions!A2:A101)</f>
        <v>100</v>
      </c>
    </row>
    <row r="8" spans="1:21" x14ac:dyDescent="0.25">
      <c r="A8" s="4" t="s">
        <v>48</v>
      </c>
      <c r="B8" t="s">
        <v>50</v>
      </c>
    </row>
    <row r="9" spans="1:21" x14ac:dyDescent="0.25">
      <c r="A9" s="5" t="s">
        <v>21</v>
      </c>
      <c r="B9" s="15">
        <v>308712</v>
      </c>
    </row>
    <row r="10" spans="1:21" ht="26.25" x14ac:dyDescent="0.4">
      <c r="A10" s="5" t="s">
        <v>10</v>
      </c>
      <c r="B10" s="15">
        <v>227695</v>
      </c>
      <c r="M10" s="11" t="s">
        <v>63</v>
      </c>
    </row>
    <row r="11" spans="1:21" x14ac:dyDescent="0.25">
      <c r="A11" s="5" t="s">
        <v>15</v>
      </c>
      <c r="B11" s="15">
        <v>163623</v>
      </c>
    </row>
    <row r="12" spans="1:21" ht="23.25" x14ac:dyDescent="0.35">
      <c r="M12" s="12">
        <f>COUNTA(Transactions!A2:A101)</f>
        <v>100</v>
      </c>
    </row>
    <row r="13" spans="1:21" x14ac:dyDescent="0.25">
      <c r="A13" s="4" t="s">
        <v>48</v>
      </c>
      <c r="B13" t="s">
        <v>50</v>
      </c>
    </row>
    <row r="14" spans="1:21" ht="23.25" x14ac:dyDescent="0.35">
      <c r="A14" s="6" t="s">
        <v>66</v>
      </c>
      <c r="B14" s="15">
        <v>184319</v>
      </c>
      <c r="M14" s="10" t="s">
        <v>64</v>
      </c>
    </row>
    <row r="15" spans="1:21" x14ac:dyDescent="0.25">
      <c r="A15" s="6" t="s">
        <v>67</v>
      </c>
      <c r="B15" s="15">
        <v>78685</v>
      </c>
    </row>
    <row r="16" spans="1:21" ht="28.5" x14ac:dyDescent="0.45">
      <c r="A16" s="6" t="s">
        <v>69</v>
      </c>
      <c r="B16" s="15">
        <v>168357</v>
      </c>
      <c r="M16" s="14">
        <f>IF(M5=0, 0, COUNTA(Validation_Log!B2:B26)/M5)</f>
        <v>0.19</v>
      </c>
    </row>
    <row r="17" spans="1:2" x14ac:dyDescent="0.25">
      <c r="A17" s="6" t="s">
        <v>70</v>
      </c>
      <c r="B17" s="15">
        <v>141563</v>
      </c>
    </row>
    <row r="18" spans="1:2" x14ac:dyDescent="0.25">
      <c r="A18" s="6" t="s">
        <v>71</v>
      </c>
      <c r="B18" s="15">
        <v>127106</v>
      </c>
    </row>
  </sheetData>
  <pageMargins left="0.7" right="0.7" top="0.75" bottom="0.75" header="0.3" footer="0.3"/>
  <pageSetup orientation="portrait" r:id="rId4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97282-82F2-4D63-9C0D-3C88740C0C35}">
  <dimension ref="A1:B7"/>
  <sheetViews>
    <sheetView tabSelected="1" workbookViewId="0">
      <selection activeCell="F6" sqref="F6"/>
    </sheetView>
  </sheetViews>
  <sheetFormatPr defaultRowHeight="15" x14ac:dyDescent="0.25"/>
  <cols>
    <col min="1" max="1" width="39.28515625" customWidth="1"/>
    <col min="2" max="2" width="7" bestFit="1" customWidth="1"/>
  </cols>
  <sheetData>
    <row r="1" spans="1:2" ht="30" x14ac:dyDescent="0.25">
      <c r="A1" s="1" t="s">
        <v>58</v>
      </c>
      <c r="B1" s="1" t="s">
        <v>51</v>
      </c>
    </row>
    <row r="2" spans="1:2" ht="75" x14ac:dyDescent="0.25">
      <c r="A2" s="2" t="s">
        <v>52</v>
      </c>
      <c r="B2" s="2"/>
    </row>
    <row r="3" spans="1:2" ht="60" x14ac:dyDescent="0.25">
      <c r="A3" s="2" t="s">
        <v>53</v>
      </c>
      <c r="B3" s="2"/>
    </row>
    <row r="4" spans="1:2" ht="75" x14ac:dyDescent="0.25">
      <c r="A4" s="2" t="s">
        <v>54</v>
      </c>
      <c r="B4" s="2"/>
    </row>
    <row r="5" spans="1:2" ht="75" x14ac:dyDescent="0.25">
      <c r="A5" s="2" t="s">
        <v>55</v>
      </c>
      <c r="B5" s="2"/>
    </row>
    <row r="6" spans="1:2" ht="75" x14ac:dyDescent="0.25">
      <c r="A6" s="2" t="s">
        <v>56</v>
      </c>
      <c r="B6" s="2"/>
    </row>
    <row r="7" spans="1:2" x14ac:dyDescent="0.25">
      <c r="A7" s="2" t="s">
        <v>57</v>
      </c>
      <c r="B7" s="2"/>
    </row>
  </sheetData>
  <dataValidations count="1">
    <dataValidation type="list" allowBlank="1" showInputMessage="1" showErrorMessage="1" sqref="B2" xr:uid="{C5D6B528-D73F-4170-89C0-0714019A2A61}">
      <formula1>"✔,✘"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2C305-3CEF-4997-BA96-8238BE5854C5}">
  <dimension ref="A1:D9"/>
  <sheetViews>
    <sheetView workbookViewId="0">
      <selection activeCell="A2" sqref="A2"/>
    </sheetView>
  </sheetViews>
  <sheetFormatPr defaultRowHeight="15" x14ac:dyDescent="0.25"/>
  <cols>
    <col min="4" max="4" width="16.7109375" customWidth="1"/>
  </cols>
  <sheetData>
    <row r="1" spans="1:4" ht="30" x14ac:dyDescent="0.25">
      <c r="A1" s="1" t="s">
        <v>59</v>
      </c>
      <c r="B1" s="1" t="s">
        <v>0</v>
      </c>
      <c r="C1" s="1" t="s">
        <v>60</v>
      </c>
      <c r="D1" s="1" t="s">
        <v>61</v>
      </c>
    </row>
    <row r="2" spans="1:4" ht="30" x14ac:dyDescent="0.25">
      <c r="A2" s="3">
        <f ca="1">IF(C2&lt;&gt;"", TODAY(), "")</f>
        <v>45840</v>
      </c>
      <c r="B2" s="2" t="s">
        <v>26</v>
      </c>
      <c r="C2" s="2" t="str">
        <f>IFERROR(
    IF(INDEX(Transactions!F:F, MATCH(B2, Transactions!A:A, 0)) &lt; 0,
        "Amount Negative",
        IF(COUNTIF(Validation_Log!A:A, B2), "Missing Amount", "")
    ),
"")</f>
        <v>Missing Amount</v>
      </c>
      <c r="D2" s="2" t="str">
        <f>IF(C2="Amount Negative", "Escalated to Ops Team",
 IF(C2="Missing Amount", "Flagged to QA Lead", ""))</f>
        <v>Flagged to QA Lead</v>
      </c>
    </row>
    <row r="3" spans="1:4" ht="30" x14ac:dyDescent="0.25">
      <c r="A3" s="3">
        <f t="shared" ref="A3:A7" ca="1" si="0">IF(C3&lt;&gt;"", TODAY(), "")</f>
        <v>45840</v>
      </c>
      <c r="B3" s="2" t="s">
        <v>18</v>
      </c>
      <c r="C3" s="2" t="str">
        <f>IFERROR(
    IF(INDEX(Transactions!F:F, MATCH(B3, Transactions!A:A, 0)) &lt; 0,
        "Amount Negative",
        IF(COUNTIF(Validation_Log!A:A, B3), "Missing Amount", "")
    ),
"")</f>
        <v>Missing Amount</v>
      </c>
      <c r="D3" s="2" t="str">
        <f t="shared" ref="D3:D6" si="1">IF(C3="Amount Negative", "Escalated to Ops Team",
 IF(C3="Missing Amount", "Flagged to QA Lead", ""))</f>
        <v>Flagged to QA Lead</v>
      </c>
    </row>
    <row r="4" spans="1:4" x14ac:dyDescent="0.25">
      <c r="A4" s="3">
        <f t="shared" ca="1" si="0"/>
        <v>45840</v>
      </c>
      <c r="B4" s="2" t="s">
        <v>33</v>
      </c>
      <c r="C4" s="2" t="str">
        <f>IFERROR(
    IF(INDEX(Transactions!F:F, MATCH(B4, Transactions!A:A, 0)) &lt; 0,
        "Amount Negative",
        IF(COUNTIF(Validation_Log!A:A, B4), "Missing Amount", "")
    ),
"")</f>
        <v>Missing Amount</v>
      </c>
      <c r="D4" s="2" t="str">
        <f t="shared" si="1"/>
        <v>Flagged to QA Lead</v>
      </c>
    </row>
    <row r="5" spans="1:4" x14ac:dyDescent="0.25">
      <c r="A5" s="3">
        <f t="shared" ca="1" si="0"/>
        <v>45840</v>
      </c>
      <c r="B5" s="2" t="s">
        <v>12</v>
      </c>
      <c r="C5" s="2" t="str">
        <f>IFERROR(
    IF(INDEX(Transactions!F:F, MATCH(B5, Transactions!A:A, 0)) &lt; 0,
        "Amount Negative",
        IF(COUNTIF(Validation_Log!A:A, B5), "Missing Amount", "")
    ),
"")</f>
        <v>Missing Amount</v>
      </c>
      <c r="D5" s="2" t="str">
        <f t="shared" si="1"/>
        <v>Flagged to QA Lead</v>
      </c>
    </row>
    <row r="6" spans="1:4" x14ac:dyDescent="0.25">
      <c r="A6" s="3" t="str">
        <f t="shared" ca="1" si="0"/>
        <v/>
      </c>
      <c r="B6" s="2"/>
      <c r="C6" s="2" t="str">
        <f>IFERROR(
    IF(INDEX(Transactions!F:F, MATCH(B6, Transactions!A:A, 0)) &lt; 0,
        "Amount Negative",
        IF(COUNTIF(Validation_Log!A:A, B6), "Missing Amount", "")
    ),
"")</f>
        <v/>
      </c>
      <c r="D6" s="2" t="str">
        <f t="shared" si="1"/>
        <v/>
      </c>
    </row>
    <row r="7" spans="1:4" x14ac:dyDescent="0.25">
      <c r="A7" s="3" t="str">
        <f t="shared" ca="1" si="0"/>
        <v/>
      </c>
      <c r="B7" s="2"/>
      <c r="C7" s="2" t="str">
        <f>IFERROR(
    IF(INDEX(Transactions!F:F, MATCH(B7, Transactions!A:A, 0)) &lt; 0,
        "Amount Negative",
        IF(COUNTIF(Validation_Log!A:A, B7), "Missing Amount", "")
    ),
"")</f>
        <v/>
      </c>
      <c r="D7" s="2"/>
    </row>
    <row r="8" spans="1:4" x14ac:dyDescent="0.25">
      <c r="A8" s="3"/>
      <c r="B8" s="2"/>
      <c r="C8" s="2"/>
      <c r="D8" s="2"/>
    </row>
    <row r="9" spans="1:4" x14ac:dyDescent="0.25">
      <c r="A9" s="3"/>
      <c r="B9" s="2"/>
      <c r="C9" s="2"/>
      <c r="D9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Transactions</vt:lpstr>
      <vt:lpstr>Validation_Log</vt:lpstr>
      <vt:lpstr>MIS_Dashboard</vt:lpstr>
      <vt:lpstr>EOD_Checklist       </vt:lpstr>
      <vt:lpstr>Escalations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rajathesh hm</dc:creator>
  <cp:lastModifiedBy>rajathesh hm</cp:lastModifiedBy>
  <dcterms:created xsi:type="dcterms:W3CDTF">2025-07-01T11:44:47Z</dcterms:created>
  <dcterms:modified xsi:type="dcterms:W3CDTF">2025-07-02T13:46:04Z</dcterms:modified>
</cp:coreProperties>
</file>