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STUDY\Projects\Maths_for_ML\Statistics_for_ML\Regression_using_excel\"/>
    </mc:Choice>
  </mc:AlternateContent>
  <xr:revisionPtr revIDLastSave="0" documentId="13_ncr:1_{FE634A78-3338-4C62-9D1E-C0305CC52570}" xr6:coauthVersionLast="45" xr6:coauthVersionMax="45" xr10:uidLastSave="{00000000-0000-0000-0000-000000000000}"/>
  <bookViews>
    <workbookView xWindow="-108" yWindow="-108" windowWidth="22320" windowHeight="13176" xr2:uid="{2BEFFB6F-5A7F-431A-B794-16E03DC9664C}"/>
  </bookViews>
  <sheets>
    <sheet name="Bone Density DataSet" sheetId="9" r:id="rId1"/>
    <sheet name="Exam_Score" sheetId="1" r:id="rId2"/>
    <sheet name="Vitamins_Effect" sheetId="5" r:id="rId3"/>
    <sheet name="House_Repairs_Results" sheetId="7" r:id="rId4"/>
    <sheet name="House_Repairs" sheetId="6" r:id="rId5"/>
    <sheet name="Wind_&amp;_Windmill_speed" sheetId="2" r:id="rId6"/>
    <sheet name="Example3" sheetId="3" r:id="rId7"/>
    <sheet name="Example4" sheetId="4" r:id="rId8"/>
    <sheet name="Dorm_Datase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" i="6" l="1"/>
  <c r="U12" i="6"/>
  <c r="U3" i="6"/>
  <c r="U4" i="6"/>
  <c r="U5" i="6"/>
  <c r="U6" i="6"/>
  <c r="U7" i="6"/>
  <c r="U8" i="6"/>
  <c r="U9" i="6"/>
  <c r="U10" i="6"/>
  <c r="U11" i="6"/>
  <c r="U2" i="6"/>
  <c r="R12" i="6"/>
  <c r="R3" i="6"/>
  <c r="R4" i="6"/>
  <c r="R5" i="6"/>
  <c r="R6" i="6"/>
  <c r="R7" i="6"/>
  <c r="R8" i="6"/>
  <c r="R9" i="6"/>
  <c r="R10" i="6"/>
  <c r="R11" i="6"/>
  <c r="R2" i="6"/>
  <c r="T3" i="6"/>
  <c r="T4" i="6"/>
  <c r="T5" i="6"/>
  <c r="T6" i="6"/>
  <c r="T7" i="6"/>
  <c r="T8" i="6"/>
  <c r="T9" i="6"/>
  <c r="T10" i="6"/>
  <c r="T12" i="6" s="1"/>
  <c r="T11" i="6"/>
  <c r="T2" i="6"/>
  <c r="Q3" i="6"/>
  <c r="Q4" i="6"/>
  <c r="Q5" i="6"/>
  <c r="Q6" i="6"/>
  <c r="Q7" i="6"/>
  <c r="Q8" i="6"/>
  <c r="Q9" i="6"/>
  <c r="Q10" i="6"/>
  <c r="Q11" i="6"/>
  <c r="Q2" i="6"/>
  <c r="B12" i="6"/>
  <c r="I3" i="6"/>
  <c r="I4" i="6"/>
  <c r="I5" i="6"/>
  <c r="I6" i="6"/>
  <c r="I7" i="6"/>
  <c r="I8" i="6"/>
  <c r="I9" i="6"/>
  <c r="I10" i="6"/>
  <c r="I11" i="6"/>
  <c r="I2" i="6"/>
  <c r="I12" i="6" s="1"/>
  <c r="G3" i="6" l="1"/>
  <c r="G4" i="6"/>
  <c r="G5" i="6"/>
  <c r="G6" i="6"/>
  <c r="G7" i="6"/>
  <c r="G8" i="6"/>
  <c r="G9" i="6"/>
  <c r="G10" i="6"/>
  <c r="G11" i="6"/>
  <c r="G2" i="6"/>
  <c r="D12" i="6"/>
  <c r="C12" i="6"/>
  <c r="A12" i="6"/>
  <c r="K3" i="6"/>
  <c r="K4" i="6"/>
  <c r="K5" i="6"/>
  <c r="K6" i="6"/>
  <c r="K7" i="6"/>
  <c r="K8" i="6"/>
  <c r="K9" i="6"/>
  <c r="K10" i="6"/>
  <c r="K11" i="6"/>
  <c r="K2" i="6"/>
  <c r="J3" i="6"/>
  <c r="J4" i="6"/>
  <c r="J5" i="6"/>
  <c r="J6" i="6"/>
  <c r="J7" i="6"/>
  <c r="J8" i="6"/>
  <c r="J9" i="6"/>
  <c r="J10" i="6"/>
  <c r="J11" i="6"/>
  <c r="J2" i="6"/>
  <c r="F3" i="6"/>
  <c r="F4" i="6"/>
  <c r="F5" i="6"/>
  <c r="F6" i="6"/>
  <c r="F7" i="6"/>
  <c r="F8" i="6"/>
  <c r="F9" i="6"/>
  <c r="F10" i="6"/>
  <c r="F11" i="6"/>
  <c r="F2" i="6"/>
  <c r="G12" i="6" l="1"/>
  <c r="J12" i="6"/>
  <c r="K12" i="6"/>
  <c r="F12" i="6"/>
  <c r="E7" i="2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Rajesh Sharma</author>
  </authors>
  <commentList>
    <comment ref="B1" authorId="0" shapeId="0" xr:uid="{E4D3FF68-3A79-4FF1-8F18-205FE6A2B2D1}">
      <text>
        <r>
          <rPr>
            <b/>
            <sz val="9"/>
            <color indexed="81"/>
            <rFont val="Tahoma"/>
            <charset val="1"/>
          </rPr>
          <t>Rajesh Sharma:</t>
        </r>
        <r>
          <rPr>
            <sz val="9"/>
            <color indexed="81"/>
            <rFont val="Tahoma"/>
            <charset val="1"/>
          </rPr>
          <t xml:space="preserve">
Warden or helping people</t>
        </r>
      </text>
    </comment>
  </commentList>
</comments>
</file>

<file path=xl/sharedStrings.xml><?xml version="1.0" encoding="utf-8"?>
<sst xmlns="http://schemas.openxmlformats.org/spreadsheetml/2006/main" count="289" uniqueCount="67">
  <si>
    <t>Class Size</t>
  </si>
  <si>
    <t>Average Exam Score</t>
  </si>
  <si>
    <t>n=8</t>
  </si>
  <si>
    <t>loc=95%</t>
  </si>
  <si>
    <t>alpha = 0.05</t>
  </si>
  <si>
    <t xml:space="preserve"> is greater than 0.6319 ??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</si>
  <si>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</si>
  <si>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</si>
  <si>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</si>
  <si>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</si>
  <si>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</si>
  <si>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</si>
  <si>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</si>
  <si>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</si>
  <si>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</si>
  <si>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</si>
  <si>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</si>
  <si>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</si>
  <si>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</si>
  <si>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</si>
  <si>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</si>
  <si>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</si>
  <si>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</si>
  <si>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</si>
  <si>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</si>
  <si>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</si>
  <si>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</si>
  <si>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</si>
  <si>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</si>
  <si>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</si>
  <si>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</t>
  </si>
  <si>
    <t>y</t>
  </si>
  <si>
    <t>n=12</t>
  </si>
  <si>
    <t>alpha=0.05</t>
  </si>
  <si>
    <t>X Variable 1</t>
  </si>
  <si>
    <t>No. of Vitamins taken</t>
  </si>
  <si>
    <t>Length of Flu</t>
  </si>
  <si>
    <t>Age of House</t>
  </si>
  <si>
    <t>Storms per month</t>
  </si>
  <si>
    <t>Days Maintenance</t>
  </si>
  <si>
    <t>Repairs per year</t>
  </si>
  <si>
    <t>x1*y</t>
  </si>
  <si>
    <t>x2*y</t>
  </si>
  <si>
    <t>x3*y</t>
  </si>
  <si>
    <t>X Variable 2</t>
  </si>
  <si>
    <t>X Variable 3</t>
  </si>
  <si>
    <t>x1^2</t>
  </si>
  <si>
    <t>x2^2</t>
  </si>
  <si>
    <t>Mean</t>
  </si>
  <si>
    <t>Diff2</t>
  </si>
  <si>
    <t>Mean_Y</t>
  </si>
  <si>
    <t>Diff_X^2</t>
  </si>
  <si>
    <t>Diff_X</t>
  </si>
  <si>
    <t>Dorm Cost</t>
  </si>
  <si>
    <t>RA Student Ratio</t>
  </si>
  <si>
    <t>Female-Male Ratio</t>
  </si>
  <si>
    <t>Student Enrollment</t>
  </si>
  <si>
    <t>Age</t>
  </si>
  <si>
    <t>Daily Calcium Intake</t>
  </si>
  <si>
    <t>Bone Density</t>
  </si>
  <si>
    <t>RESIDUAL OUTPUT</t>
  </si>
  <si>
    <t>Observation</t>
  </si>
  <si>
    <t>Predicted Bone Density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</si>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</sst>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'Bone Density DataSet'!$C$1</c:f>
              <c:strCache>
                <c:ptCount val="1"/>
                <c:pt idx="0">
                  <c:v>Bone 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8066004597391"/>
                  <c:y val="-0.65986913094196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'Bone Density DataSet'!$A$2:$A$6</c:f>
              <c:numCache>
                <c:formatCode>General</c:formatCode>
                <c:ptCount val="5"/>
                <c:pt idx="0">
                  <c:v>34</c:v>
                </c:pt>
                <c:pt idx="1">
                  <c:v>43</c:v>
                </c:pt>
                <c:pt idx="2">
                  <c:v>47</c:v>
                </c:pt>
                <c:pt idx="3">
                  <c:v>52</c:v>
                </c:pt>
                <c:pt idx="4">
                  <c:v>58</c:v>
                </c:pt>
              </c:numCache>
            </c:numRef>
          </c:xVal>
          <c:yVal>
            <c:numRef>
              <c:f>'Bone Density DataSet'!$C$2:$C$6</c:f>
              <c:numCache>
                <c:formatCode>General</c:formatCode>
                <c:ptCount val="5"/>
                <c:pt idx="0">
                  <c:v>950</c:v>
                </c:pt>
                <c:pt idx="1">
                  <c:v>875</c:v>
                </c:pt>
                <c:pt idx="2">
                  <c:v>804</c:v>
                </c:pt>
                <c:pt idx="3">
                  <c:v>723</c:v>
                </c:pt>
                <c:pt idx="4">
                  <c:v>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6-4C33-915E-62299D648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74896"/>
        <c:axId val="1190806848"/>
      </c:scatterChart>
      <c:valAx>
        <c:axId val="11415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06848"/>
        <c:crosses val="autoZero"/>
        <c:crossBetween val="midCat"/>
      </c:valAx>
      <c:valAx>
        <c:axId val="119080684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House_Repairs!$O$1</c:f>
              <c:strCache>
                <c:ptCount val="1"/>
                <c:pt idx="0">
                  <c:v>Repairs per 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61614173228346"/>
                  <c:y val="-0.41900590551181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House_Repairs!$N$2:$N$11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</c:numCache>
            </c:numRef>
          </c:xVal>
          <c:yVal>
            <c:numRef>
              <c:f>House_Repairs!$O$2:$O$11</c:f>
              <c:numCache>
                <c:formatCode>General</c:formatCode>
                <c:ptCount val="10"/>
                <c:pt idx="0">
                  <c:v>1.3</c:v>
                </c:pt>
                <c:pt idx="1">
                  <c:v>2.2000000000000002</c:v>
                </c:pt>
                <c:pt idx="2">
                  <c:v>3.7</c:v>
                </c:pt>
                <c:pt idx="3">
                  <c:v>4.0999999999999996</c:v>
                </c:pt>
                <c:pt idx="4">
                  <c:v>4.9000000000000004</c:v>
                </c:pt>
                <c:pt idx="5">
                  <c:v>5.2</c:v>
                </c:pt>
                <c:pt idx="6">
                  <c:v>6</c:v>
                </c:pt>
                <c:pt idx="7">
                  <c:v>7.1</c:v>
                </c:pt>
                <c:pt idx="8">
                  <c:v>8.5</c:v>
                </c:pt>
                <c:pt idx="9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1-4C47-A81F-2C7CC763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35727"/>
        <c:axId val="1481543247"/>
      </c:scatterChart>
      <c:valAx>
        <c:axId val="15820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43247"/>
        <c:crosses val="autoZero"/>
        <c:crossBetween val="midCat"/>
      </c:valAx>
      <c:valAx>
        <c:axId val="14815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'Wind_&amp;_Windmill_speed'!$A$2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199037620297462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'Wind_&amp;_Windmill_speed'!$B$1:$M$1</c:f>
              <c:numCache>
                <c:formatCode>General</c:formatCode>
                <c:ptCount val="12"/>
                <c:pt idx="0">
                  <c:v>55</c:v>
                </c:pt>
                <c:pt idx="1">
                  <c:v>40</c:v>
                </c:pt>
                <c:pt idx="2">
                  <c:v>71</c:v>
                </c:pt>
                <c:pt idx="3">
                  <c:v>82</c:v>
                </c:pt>
                <c:pt idx="4">
                  <c:v>90</c:v>
                </c:pt>
                <c:pt idx="5">
                  <c:v>50</c:v>
                </c:pt>
                <c:pt idx="6">
                  <c:v>83</c:v>
                </c:pt>
                <c:pt idx="7">
                  <c:v>75</c:v>
                </c:pt>
                <c:pt idx="8">
                  <c:v>65</c:v>
                </c:pt>
                <c:pt idx="9">
                  <c:v>52</c:v>
                </c:pt>
                <c:pt idx="10">
                  <c:v>77</c:v>
                </c:pt>
                <c:pt idx="11">
                  <c:v>93</c:v>
                </c:pt>
              </c:numCache>
            </c:numRef>
          </c:xVal>
          <c:yVal>
            <c:numRef>
              <c:f>'Wind_&amp;_Windmill_speed'!$B$2:$M$2</c:f>
              <c:numCache>
                <c:formatCode>General</c:formatCode>
                <c:ptCount val="12"/>
                <c:pt idx="0">
                  <c:v>58</c:v>
                </c:pt>
                <c:pt idx="1">
                  <c:v>43</c:v>
                </c:pt>
                <c:pt idx="2">
                  <c:v>68</c:v>
                </c:pt>
                <c:pt idx="3">
                  <c:v>86</c:v>
                </c:pt>
                <c:pt idx="4">
                  <c:v>87</c:v>
                </c:pt>
                <c:pt idx="5">
                  <c:v>51</c:v>
                </c:pt>
                <c:pt idx="6">
                  <c:v>87</c:v>
                </c:pt>
                <c:pt idx="7">
                  <c:v>70</c:v>
                </c:pt>
                <c:pt idx="8">
                  <c:v>67</c:v>
                </c:pt>
                <c:pt idx="9">
                  <c:v>55</c:v>
                </c:pt>
                <c:pt idx="10">
                  <c:v>77</c:v>
                </c:pt>
                <c:pt idx="1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D-44E1-B976-BF04CDD2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77264"/>
        <c:axId val="1049039680"/>
      </c:scatterChart>
      <c:valAx>
        <c:axId val="11859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39680"/>
        <c:crosses val="autoZero"/>
        <c:crossBetween val="midCat"/>
      </c:valAx>
      <c:valAx>
        <c:axId val="1049039680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5411198600175E-2"/>
                  <c:y val="-0.19196048410615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Example3!$A$2:$A$13</c:f>
              <c:numCache>
                <c:formatCode>General</c:formatCode>
                <c:ptCount val="12"/>
                <c:pt idx="0">
                  <c:v>121</c:v>
                </c:pt>
                <c:pt idx="1">
                  <c:v>156</c:v>
                </c:pt>
                <c:pt idx="2">
                  <c:v>145</c:v>
                </c:pt>
                <c:pt idx="3">
                  <c:v>109</c:v>
                </c:pt>
                <c:pt idx="4">
                  <c:v>111</c:v>
                </c:pt>
                <c:pt idx="5">
                  <c:v>137</c:v>
                </c:pt>
                <c:pt idx="6">
                  <c:v>128</c:v>
                </c:pt>
                <c:pt idx="7">
                  <c:v>142</c:v>
                </c:pt>
                <c:pt idx="8">
                  <c:v>149</c:v>
                </c:pt>
                <c:pt idx="9">
                  <c:v>152</c:v>
                </c:pt>
                <c:pt idx="10">
                  <c:v>155</c:v>
                </c:pt>
                <c:pt idx="11">
                  <c:v>128</c:v>
                </c:pt>
              </c:numCache>
            </c:numRef>
          </c:xVal>
          <c:yVal>
            <c:numRef>
              <c:f>Example3!$B$2:$B$13</c:f>
              <c:numCache>
                <c:formatCode>General</c:formatCode>
                <c:ptCount val="12"/>
                <c:pt idx="0">
                  <c:v>99</c:v>
                </c:pt>
                <c:pt idx="1">
                  <c:v>123</c:v>
                </c:pt>
                <c:pt idx="2">
                  <c:v>119</c:v>
                </c:pt>
                <c:pt idx="3">
                  <c:v>87</c:v>
                </c:pt>
                <c:pt idx="4">
                  <c:v>90</c:v>
                </c:pt>
                <c:pt idx="5">
                  <c:v>101</c:v>
                </c:pt>
                <c:pt idx="6">
                  <c:v>98</c:v>
                </c:pt>
                <c:pt idx="7">
                  <c:v>121</c:v>
                </c:pt>
                <c:pt idx="8">
                  <c:v>131</c:v>
                </c:pt>
                <c:pt idx="9">
                  <c:v>134</c:v>
                </c:pt>
                <c:pt idx="10">
                  <c:v>135</c:v>
                </c:pt>
                <c:pt idx="11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9-40DB-A51A-DFF8F89A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63504"/>
        <c:axId val="1049025536"/>
      </c:scatterChart>
      <c:valAx>
        <c:axId val="10490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25536"/>
        <c:crosses val="autoZero"/>
        <c:crossBetween val="midCat"/>
      </c:valAx>
      <c:valAx>
        <c:axId val="104902553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74846894138233E-2"/>
                  <c:y val="-0.19212197433654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Example4!$A$2:$A$9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numCache>
            </c:numRef>
          </c:xVal>
          <c:yVal>
            <c:numRef>
              <c:f>Example4!$B$2:$B$9</c:f>
              <c:numCache>
                <c:formatCode>General</c:formatCode>
                <c:ptCount val="8"/>
                <c:pt idx="0">
                  <c:v>1.7447999999999999</c:v>
                </c:pt>
                <c:pt idx="1">
                  <c:v>1.7453000000000001</c:v>
                </c:pt>
                <c:pt idx="2">
                  <c:v>1.7448999999999999</c:v>
                </c:pt>
                <c:pt idx="3">
                  <c:v>1.7461</c:v>
                </c:pt>
                <c:pt idx="4">
                  <c:v>1.7487999999999999</c:v>
                </c:pt>
                <c:pt idx="5">
                  <c:v>1.7513000000000001</c:v>
                </c:pt>
                <c:pt idx="6">
                  <c:v>1.7534000000000001</c:v>
                </c:pt>
                <c:pt idx="7">
                  <c:v>1.7542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7-424D-8894-63A95F58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75504"/>
        <c:axId val="1049041344"/>
      </c:scatterChart>
      <c:valAx>
        <c:axId val="10490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41344"/>
        <c:crosses val="autoZero"/>
        <c:crossBetween val="midCat"/>
      </c:valAx>
      <c:valAx>
        <c:axId val="10490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Dorm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77384076990375E-2"/>
                  <c:y val="-0.56143773694954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Dorm_Dataset!$A$2:$A$7</c:f>
              <c:numCache>
                <c:formatCode>General</c:formatCode>
                <c:ptCount val="6"/>
                <c:pt idx="0">
                  <c:v>5495</c:v>
                </c:pt>
                <c:pt idx="1">
                  <c:v>7912</c:v>
                </c:pt>
                <c:pt idx="2">
                  <c:v>5812</c:v>
                </c:pt>
                <c:pt idx="3">
                  <c:v>7180</c:v>
                </c:pt>
                <c:pt idx="4">
                  <c:v>8883</c:v>
                </c:pt>
                <c:pt idx="5">
                  <c:v>6495</c:v>
                </c:pt>
              </c:numCache>
            </c:numRef>
          </c:xVal>
          <c:yVal>
            <c:numRef>
              <c:f>Dorm_Dataset!$D$2:$D$7</c:f>
              <c:numCache>
                <c:formatCode>General</c:formatCode>
                <c:ptCount val="6"/>
                <c:pt idx="0">
                  <c:v>3219</c:v>
                </c:pt>
                <c:pt idx="1">
                  <c:v>2781</c:v>
                </c:pt>
                <c:pt idx="2">
                  <c:v>3556</c:v>
                </c:pt>
                <c:pt idx="3">
                  <c:v>2987</c:v>
                </c:pt>
                <c:pt idx="4">
                  <c:v>1794</c:v>
                </c:pt>
                <c:pt idx="5">
                  <c:v>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71-427C-BE6E-09DCD709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889104"/>
        <c:axId val="1178715552"/>
      </c:scatterChart>
      <c:valAx>
        <c:axId val="11378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15552"/>
        <c:crosses val="autoZero"/>
        <c:crossBetween val="midCat"/>
      </c:valAx>
      <c:valAx>
        <c:axId val="1178715552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Dorm_Dataset!$D$1</c:f>
              <c:strCache>
                <c:ptCount val="1"/>
                <c:pt idx="0">
                  <c:v>Student Enrollment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159886264216973E-2"/>
                  <c:y val="-0.43564596092155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Dorm_Dataset!$B$2:$B$7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4</c:v>
                </c:pt>
                <c:pt idx="4">
                  <c:v>15</c:v>
                </c:pt>
                <c:pt idx="5">
                  <c:v>19</c:v>
                </c:pt>
              </c:numCache>
            </c:numRef>
          </c:xVal>
          <c:yVal>
            <c:numRef>
              <c:f>Dorm_Dataset!$D$2:$D$7</c:f>
              <c:numCache>
                <c:formatCode>General</c:formatCode>
                <c:ptCount val="6"/>
                <c:pt idx="0">
                  <c:v>3219</c:v>
                </c:pt>
                <c:pt idx="1">
                  <c:v>2781</c:v>
                </c:pt>
                <c:pt idx="2">
                  <c:v>3556</c:v>
                </c:pt>
                <c:pt idx="3">
                  <c:v>2987</c:v>
                </c:pt>
                <c:pt idx="4">
                  <c:v>1794</c:v>
                </c:pt>
                <c:pt idx="5">
                  <c:v>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2-4C1B-B755-F4DF8392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97888"/>
        <c:axId val="946091072"/>
      </c:scatterChart>
      <c:valAx>
        <c:axId val="11857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91072"/>
        <c:crosses val="autoZero"/>
        <c:crossBetween val="midCat"/>
      </c:valAx>
      <c:valAx>
        <c:axId val="946091072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Dorm_Dataset!$D$1</c:f>
              <c:strCache>
                <c:ptCount val="1"/>
                <c:pt idx="0">
                  <c:v>Student Enrollment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94860017497812"/>
                  <c:y val="-0.69315981335666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Dorm_Dataset!$C$2:$C$7</c:f>
              <c:numCache>
                <c:formatCode>General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1.7</c:v>
                </c:pt>
                <c:pt idx="3">
                  <c:v>2.1</c:v>
                </c:pt>
                <c:pt idx="4">
                  <c:v>3</c:v>
                </c:pt>
                <c:pt idx="5">
                  <c:v>1.8</c:v>
                </c:pt>
              </c:numCache>
            </c:numRef>
          </c:xVal>
          <c:yVal>
            <c:numRef>
              <c:f>Dorm_Dataset!$D$2:$D$7</c:f>
              <c:numCache>
                <c:formatCode>General</c:formatCode>
                <c:ptCount val="6"/>
                <c:pt idx="0">
                  <c:v>3219</c:v>
                </c:pt>
                <c:pt idx="1">
                  <c:v>2781</c:v>
                </c:pt>
                <c:pt idx="2">
                  <c:v>3556</c:v>
                </c:pt>
                <c:pt idx="3">
                  <c:v>2987</c:v>
                </c:pt>
                <c:pt idx="4">
                  <c:v>1794</c:v>
                </c:pt>
                <c:pt idx="5">
                  <c:v>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0-4D90-9B50-BF153962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73296"/>
        <c:axId val="1059977824"/>
      </c:scatterChart>
      <c:valAx>
        <c:axId val="11415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77824"/>
        <c:crosses val="autoZero"/>
        <c:crossBetween val="midCat"/>
      </c:valAx>
      <c:valAx>
        <c:axId val="1059977824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'Bone Density DataSet'!$C$1</c:f>
              <c:strCache>
                <c:ptCount val="1"/>
                <c:pt idx="0">
                  <c:v>Bone 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43916687833376"/>
                  <c:y val="-0.63269539224263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'Bone Density DataSet'!$B$2:$B$6</c:f>
              <c:numCache>
                <c:formatCode>General</c:formatCode>
                <c:ptCount val="5"/>
                <c:pt idx="0">
                  <c:v>791</c:v>
                </c:pt>
                <c:pt idx="1">
                  <c:v>832</c:v>
                </c:pt>
                <c:pt idx="2">
                  <c:v>865</c:v>
                </c:pt>
                <c:pt idx="3">
                  <c:v>901</c:v>
                </c:pt>
                <c:pt idx="4">
                  <c:v>923</c:v>
                </c:pt>
              </c:numCache>
            </c:numRef>
          </c:xVal>
          <c:yVal>
            <c:numRef>
              <c:f>'Bone Density DataSet'!$C$2:$C$6</c:f>
              <c:numCache>
                <c:formatCode>General</c:formatCode>
                <c:ptCount val="5"/>
                <c:pt idx="0">
                  <c:v>950</c:v>
                </c:pt>
                <c:pt idx="1">
                  <c:v>875</c:v>
                </c:pt>
                <c:pt idx="2">
                  <c:v>804</c:v>
                </c:pt>
                <c:pt idx="3">
                  <c:v>723</c:v>
                </c:pt>
                <c:pt idx="4">
                  <c:v>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4-4AE5-9DF2-C03F12FA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87888"/>
        <c:axId val="1132359248"/>
      </c:scatterChart>
      <c:valAx>
        <c:axId val="11857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59248"/>
        <c:crosses val="autoZero"/>
        <c:crossBetween val="midCat"/>
      </c:valAx>
      <c:valAx>
        <c:axId val="113235924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'Bone Density DataSet'!$A$2:$A$6</c:f>
              <c:numCache>
                <c:formatCode>General</c:formatCode>
                <c:ptCount val="5"/>
                <c:pt idx="0">
                  <c:v>34</c:v>
                </c:pt>
                <c:pt idx="1">
                  <c:v>43</c:v>
                </c:pt>
                <c:pt idx="2">
                  <c:v>47</c:v>
                </c:pt>
                <c:pt idx="3">
                  <c:v>52</c:v>
                </c:pt>
                <c:pt idx="4">
                  <c:v>58</c:v>
                </c:pt>
              </c:numCache>
            </c:numRef>
          </c:xVal>
          <c:yVal>
            <c:numRef>
              <c:f>'Bone Density DataSet'!$I$27:$I$31</c:f>
              <c:numCache>
                <c:formatCode>General</c:formatCode>
                <c:ptCount val="5"/>
                <c:pt idx="0">
                  <c:v>0.34071471499237305</c:v>
                </c:pt>
                <c:pt idx="1">
                  <c:v>-1.2832508899264212</c:v>
                </c:pt>
                <c:pt idx="2">
                  <c:v>1.7663538440201592</c:v>
                </c:pt>
                <c:pt idx="3">
                  <c:v>-1.3930470158570643</c:v>
                </c:pt>
                <c:pt idx="4">
                  <c:v>0.56922934677095327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6-493F-92DD-46293515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98496"/>
        <c:axId val="889454656"/>
      </c:scatterChart>
      <c:valAx>
        <c:axId val="114159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454656"/>
        <c:crosses val="autoZero"/>
        <c:crossBetween val="midCat"/>
      </c:valAx>
      <c:valAx>
        <c:axId val="88945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598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Calcium Intake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'Bone Density DataSet'!$B$2:$B$6</c:f>
              <c:numCache>
                <c:formatCode>General</c:formatCode>
                <c:ptCount val="5"/>
                <c:pt idx="0">
                  <c:v>791</c:v>
                </c:pt>
                <c:pt idx="1">
                  <c:v>832</c:v>
                </c:pt>
                <c:pt idx="2">
                  <c:v>865</c:v>
                </c:pt>
                <c:pt idx="3">
                  <c:v>901</c:v>
                </c:pt>
                <c:pt idx="4">
                  <c:v>923</c:v>
                </c:pt>
              </c:numCache>
            </c:numRef>
          </c:xVal>
          <c:yVal>
            <c:numRef>
              <c:f>'Bone Density DataSet'!$I$27:$I$31</c:f>
              <c:numCache>
                <c:formatCode>General</c:formatCode>
                <c:ptCount val="5"/>
                <c:pt idx="0">
                  <c:v>0.34071471499237305</c:v>
                </c:pt>
                <c:pt idx="1">
                  <c:v>-1.2832508899264212</c:v>
                </c:pt>
                <c:pt idx="2">
                  <c:v>1.7663538440201592</c:v>
                </c:pt>
                <c:pt idx="3">
                  <c:v>-1.3930470158570643</c:v>
                </c:pt>
                <c:pt idx="4">
                  <c:v>0.56922934677095327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6-49F4-B264-9929A386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98496"/>
        <c:axId val="889451328"/>
      </c:scatterChart>
      <c:valAx>
        <c:axId val="114159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 Calcium Intake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451328"/>
        <c:crosses val="autoZero"/>
        <c:crossBetween val="midCat"/>
      </c:valAx>
      <c:valAx>
        <c:axId val="88945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598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Bone Density</c:v>
          </c:tx>
          <c:spPr>
            <a:ln w="19050">
              <a:noFill/>
            </a:ln>
          </c:spPr>
          <c:xVal>
            <c:numRef>
              <c:f>'Bone Density DataSet'!$A$2:$A$6</c:f>
              <c:numCache>
                <c:formatCode>General</c:formatCode>
                <c:ptCount val="5"/>
                <c:pt idx="0">
                  <c:v>34</c:v>
                </c:pt>
                <c:pt idx="1">
                  <c:v>43</c:v>
                </c:pt>
                <c:pt idx="2">
                  <c:v>47</c:v>
                </c:pt>
                <c:pt idx="3">
                  <c:v>52</c:v>
                </c:pt>
                <c:pt idx="4">
                  <c:v>58</c:v>
                </c:pt>
              </c:numCache>
            </c:numRef>
          </c:xVal>
          <c:yVal>
            <c:numRef>
              <c:f>'Bone Density DataSet'!$C$2:$C$6</c:f>
              <c:numCache>
                <c:formatCode>General</c:formatCode>
                <c:ptCount val="5"/>
                <c:pt idx="0">
                  <c:v>950</c:v>
                </c:pt>
                <c:pt idx="1">
                  <c:v>875</c:v>
                </c:pt>
                <c:pt idx="2">
                  <c:v>804</c:v>
                </c:pt>
                <c:pt idx="3">
                  <c:v>723</c:v>
                </c:pt>
                <c:pt idx="4">
                  <c:v>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C-4C2A-AAA6-C0A90EA84E91}"/>
            </c:ext>
          </c:extLst>
        </c:ser>
        <c:ser>
          <c:idx val="1"/>
          <c:order val="1"/>
          <c:tx>
            <c:v>Predicted Bone Density</c:v>
          </c:tx>
          <c:spPr>
            <a:ln w="19050">
              <a:noFill/>
            </a:ln>
          </c:spPr>
          <c:xVal>
            <c:numRef>
              <c:f>'Bone Density DataSet'!$A$2:$A$6</c:f>
              <c:numCache>
                <c:formatCode>General</c:formatCode>
                <c:ptCount val="5"/>
                <c:pt idx="0">
                  <c:v>34</c:v>
                </c:pt>
                <c:pt idx="1">
                  <c:v>43</c:v>
                </c:pt>
                <c:pt idx="2">
                  <c:v>47</c:v>
                </c:pt>
                <c:pt idx="3">
                  <c:v>52</c:v>
                </c:pt>
                <c:pt idx="4">
                  <c:v>58</c:v>
                </c:pt>
              </c:numCache>
            </c:numRef>
          </c:xVal>
          <c:yVal>
            <c:numRef>
              <c:f>'Bone Density DataSet'!$H$27:$H$31</c:f>
              <c:numCache>
                <c:formatCode>General</c:formatCode>
                <c:ptCount val="5"/>
                <c:pt idx="0">
                  <c:v>949.65928528500763</c:v>
                </c:pt>
                <c:pt idx="1">
                  <c:v>876.28325088992642</c:v>
                </c:pt>
                <c:pt idx="2">
                  <c:v>802.23364615597984</c:v>
                </c:pt>
                <c:pt idx="3">
                  <c:v>724.39304701585706</c:v>
                </c:pt>
                <c:pt idx="4">
                  <c:v>690.43077065322905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C-4C2A-AAA6-C0A90EA84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12496"/>
        <c:axId val="889448416"/>
      </c:scatterChart>
      <c:valAx>
        <c:axId val="114161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448416"/>
        <c:crosses val="autoZero"/>
        <c:crossBetween val="midCat"/>
      </c:valAx>
      <c:valAx>
        <c:axId val="88944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612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Calcium Intake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Bone Density</c:v>
          </c:tx>
          <c:spPr>
            <a:ln w="19050">
              <a:noFill/>
            </a:ln>
          </c:spPr>
          <c:xVal>
            <c:numRef>
              <c:f>'Bone Density DataSet'!$B$2:$B$6</c:f>
              <c:numCache>
                <c:formatCode>General</c:formatCode>
                <c:ptCount val="5"/>
                <c:pt idx="0">
                  <c:v>791</c:v>
                </c:pt>
                <c:pt idx="1">
                  <c:v>832</c:v>
                </c:pt>
                <c:pt idx="2">
                  <c:v>865</c:v>
                </c:pt>
                <c:pt idx="3">
                  <c:v>901</c:v>
                </c:pt>
                <c:pt idx="4">
                  <c:v>923</c:v>
                </c:pt>
              </c:numCache>
            </c:numRef>
          </c:xVal>
          <c:yVal>
            <c:numRef>
              <c:f>'Bone Density DataSet'!$C$2:$C$6</c:f>
              <c:numCache>
                <c:formatCode>General</c:formatCode>
                <c:ptCount val="5"/>
                <c:pt idx="0">
                  <c:v>950</c:v>
                </c:pt>
                <c:pt idx="1">
                  <c:v>875</c:v>
                </c:pt>
                <c:pt idx="2">
                  <c:v>804</c:v>
                </c:pt>
                <c:pt idx="3">
                  <c:v>723</c:v>
                </c:pt>
                <c:pt idx="4">
                  <c:v>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6-4708-99A9-9C73B95818E1}"/>
            </c:ext>
          </c:extLst>
        </c:ser>
        <c:ser>
          <c:idx val="1"/>
          <c:order val="1"/>
          <c:tx>
            <c:v>Predicted Bone Density</c:v>
          </c:tx>
          <c:spPr>
            <a:ln w="19050">
              <a:noFill/>
            </a:ln>
          </c:spPr>
          <c:xVal>
            <c:numRef>
              <c:f>'Bone Density DataSet'!$B$2:$B$6</c:f>
              <c:numCache>
                <c:formatCode>General</c:formatCode>
                <c:ptCount val="5"/>
                <c:pt idx="0">
                  <c:v>791</c:v>
                </c:pt>
                <c:pt idx="1">
                  <c:v>832</c:v>
                </c:pt>
                <c:pt idx="2">
                  <c:v>865</c:v>
                </c:pt>
                <c:pt idx="3">
                  <c:v>901</c:v>
                </c:pt>
                <c:pt idx="4">
                  <c:v>923</c:v>
                </c:pt>
              </c:numCache>
            </c:numRef>
          </c:xVal>
          <c:yVal>
            <c:numRef>
              <c:f>'Bone Density DataSet'!$H$27:$H$31</c:f>
              <c:numCache>
                <c:formatCode>General</c:formatCode>
                <c:ptCount val="5"/>
                <c:pt idx="0">
                  <c:v>949.65928528500763</c:v>
                </c:pt>
                <c:pt idx="1">
                  <c:v>876.28325088992642</c:v>
                </c:pt>
                <c:pt idx="2">
                  <c:v>802.23364615597984</c:v>
                </c:pt>
                <c:pt idx="3">
                  <c:v>724.39304701585706</c:v>
                </c:pt>
                <c:pt idx="4">
                  <c:v>690.43077065322905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6-4708-99A9-9C73B9581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12496"/>
        <c:axId val="889454240"/>
      </c:scatterChart>
      <c:valAx>
        <c:axId val="114161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 Calcium Intake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454240"/>
        <c:crosses val="autoZero"/>
        <c:crossBetween val="midCat"/>
      </c:valAx>
      <c:valAx>
        <c:axId val="88945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612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'Bone Density DataSet'!$L$27:$L$31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'Bone Density DataSet'!$M$27:$M$31</c:f>
              <c:numCache>
                <c:formatCode>General</c:formatCode>
                <c:ptCount val="5"/>
                <c:pt idx="0">
                  <c:v>691</c:v>
                </c:pt>
                <c:pt idx="1">
                  <c:v>723</c:v>
                </c:pt>
                <c:pt idx="2">
                  <c:v>804</c:v>
                </c:pt>
                <c:pt idx="3">
                  <c:v>875</c:v>
                </c:pt>
                <c:pt idx="4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6-4867-BC26-8333B726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12496"/>
        <c:axId val="889455072"/>
      </c:scatterChart>
      <c:valAx>
        <c:axId val="114161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455072"/>
        <c:crosses val="autoZero"/>
        <c:crossBetween val="midCat"/>
      </c:valAx>
      <c:valAx>
        <c:axId val="88945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Bone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612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Exam_Score!$B$1</c:f>
              <c:strCache>
                <c:ptCount val="1"/>
                <c:pt idx="0">
                  <c:v>Average Exam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65733449985418"/>
                  <c:y val="-0.65931065547499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Exam_Score!$A$2:$A$9</c:f>
              <c:numCache>
                <c:formatCode>General</c:formatCode>
                <c:ptCount val="8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26</c:v>
                </c:pt>
                <c:pt idx="7">
                  <c:v>29</c:v>
                </c:pt>
              </c:numCache>
            </c:numRef>
          </c:xVal>
          <c:yVal>
            <c:numRef>
              <c:f>Exam_Score!$B$2:$B$9</c:f>
              <c:numCache>
                <c:formatCode>General</c:formatCode>
                <c:ptCount val="8"/>
                <c:pt idx="0">
                  <c:v>85.3</c:v>
                </c:pt>
                <c:pt idx="1">
                  <c:v>86.2</c:v>
                </c:pt>
                <c:pt idx="2">
                  <c:v>85</c:v>
                </c:pt>
                <c:pt idx="3">
                  <c:v>82.7</c:v>
                </c:pt>
                <c:pt idx="4">
                  <c:v>81.900000000000006</c:v>
                </c:pt>
                <c:pt idx="5">
                  <c:v>78.8</c:v>
                </c:pt>
                <c:pt idx="6">
                  <c:v>75.3</c:v>
                </c:pt>
                <c:pt idx="7">
                  <c:v>72.099999999999994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A-45F4-BF94-C1B13139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735856"/>
        <c:axId val="972650944"/>
      </c:scatterChart>
      <c:valAx>
        <c:axId val="9967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50944"/>
        <c:crosses val="autoZero"/>
        <c:crossBetween val="midCat"/>
      </c:valAx>
      <c:valAx>
        <c:axId val="97265094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Exam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Vitamins_Effect!$B$1</c:f>
              <c:strCache>
                <c:ptCount val="1"/>
                <c:pt idx="0">
                  <c:v>Length of Flu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89391951006126"/>
                  <c:y val="-0.63794218431029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Vitamins_Effect!$A$2:$A$9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Vitamins_Effect!$B$2:$B$9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0-4828-886C-A93B4200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57904"/>
        <c:axId val="957554080"/>
      </c:scatterChart>
      <c:valAx>
        <c:axId val="9487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54080"/>
        <c:crosses val="autoZero"/>
        <c:crossBetween val="midCat"/>
      </c:valAx>
      <c:valAx>
        <c:axId val="95755408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7</xdr:row>
      <xdr:rowOff>171450</xdr:rowOff>
    </xdr:from>
    <xdr:to>
      <xdr:col>4</xdr:col>
      <xdr:colOff>601980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99020-6EFD-4E58-AEEC-9B98ECE56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23</xdr:row>
      <xdr:rowOff>41910</xdr:rowOff>
    </xdr:from>
    <xdr:to>
      <xdr:col>5</xdr:col>
      <xdr:colOff>22860</xdr:colOff>
      <xdr:row>38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F29B7-CFEC-4F8A-9B42-410BB3F4D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1</xdr:row>
      <xdr:rowOff>175260</xdr:rowOff>
    </xdr:from>
    <xdr:to>
      <xdr:col>21</xdr:col>
      <xdr:colOff>251460</xdr:colOff>
      <xdr:row>11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18B87A-C5D9-4261-AA86-A84E904FE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243840</xdr:colOff>
      <xdr:row>12</xdr:row>
      <xdr:rowOff>106680</xdr:rowOff>
    </xdr:from>
    <xdr:to>
      <xdr:col>21</xdr:col>
      <xdr:colOff>243840</xdr:colOff>
      <xdr:row>22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28C180-509E-4809-8EDE-5BEE8212D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274320</xdr:colOff>
      <xdr:row>5</xdr:row>
      <xdr:rowOff>167640</xdr:rowOff>
    </xdr:from>
    <xdr:to>
      <xdr:col>27</xdr:col>
      <xdr:colOff>274320</xdr:colOff>
      <xdr:row>15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4CD686-3D2C-4490-AB14-B33D92352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190500</xdr:colOff>
      <xdr:row>0</xdr:row>
      <xdr:rowOff>30480</xdr:rowOff>
    </xdr:from>
    <xdr:to>
      <xdr:col>14</xdr:col>
      <xdr:colOff>807720</xdr:colOff>
      <xdr:row>10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423D85-6860-484D-BCCF-CAE4AF6F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419100</xdr:colOff>
      <xdr:row>24</xdr:row>
      <xdr:rowOff>15240</xdr:rowOff>
    </xdr:from>
    <xdr:to>
      <xdr:col>18</xdr:col>
      <xdr:colOff>548640</xdr:colOff>
      <xdr:row>34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EF2A05-6E4E-408E-9CBF-42E2771C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6</xdr:col>
      <xdr:colOff>525780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CE483-0586-4776-9E78-9E2DE02F2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14</xdr:row>
      <xdr:rowOff>11430</xdr:rowOff>
    </xdr:from>
    <xdr:to>
      <xdr:col>5</xdr:col>
      <xdr:colOff>76200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B90C6-45BC-46A5-B311-0E18ECA8D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8</xdr:row>
      <xdr:rowOff>19050</xdr:rowOff>
    </xdr:from>
    <xdr:to>
      <xdr:col>12</xdr:col>
      <xdr:colOff>236220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06423-17F5-41E1-9155-AC0A3128B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12</xdr:row>
      <xdr:rowOff>11430</xdr:rowOff>
    </xdr:from>
    <xdr:to>
      <xdr:col>8</xdr:col>
      <xdr:colOff>339090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8C3F8-D9EA-4EA9-BDAC-322A69EC2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262890</xdr:colOff>
      <xdr:row>0</xdr:row>
      <xdr:rowOff>57150</xdr:rowOff>
    </xdr:from>
    <xdr:to>
      <xdr:col>10</xdr:col>
      <xdr:colOff>567690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D26BA-167B-4F06-B483-037941FD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19050</xdr:rowOff>
    </xdr:from>
    <xdr:to>
      <xdr:col>10</xdr:col>
      <xdr:colOff>361950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BFFE4-1E72-4503-B006-49333D9C0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8</xdr:row>
      <xdr:rowOff>34290</xdr:rowOff>
    </xdr:from>
    <xdr:to>
      <xdr:col>4</xdr:col>
      <xdr:colOff>228600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FA82C-50B5-4D91-8F06-B5F66CD1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</xdr:row>
      <xdr:rowOff>57150</xdr:rowOff>
    </xdr:from>
    <xdr:to>
      <xdr:col>5</xdr:col>
      <xdr:colOff>76200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1C8FB-8A87-4D3B-A4D3-7AA2F6DFC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23</xdr:row>
      <xdr:rowOff>41910</xdr:rowOff>
    </xdr:from>
    <xdr:to>
      <xdr:col>10</xdr:col>
      <xdr:colOff>83820</xdr:colOff>
      <xdr:row>38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A8A59-6B96-4CCD-A794-30C13EE8B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F67-24EB-4A0E-971C-F7412A1A89D9}">
  <dimension ref="A1:O31"/>
  <sheetViews>
    <sheetView tabSelected="1" workbookViewId="0"/>
  </sheetViews>
  <sheetFormatPr defaultRowHeight="14.4" x14ac:dyDescent="0.3"/>
  <cols>
    <col min="1" max="1" width="6.44140625" customWidth="1"/>
    <col min="2" max="2" width="17.6640625" bestFit="1" customWidth="1"/>
    <col min="3" max="3" width="11.6640625" bestFit="1" customWidth="1"/>
    <col min="7" max="7" width="17.6640625" bestFit="1" customWidth="1"/>
    <col min="8" max="8" width="20.44140625" bestFit="1" customWidth="1"/>
    <col min="9" max="9" width="13.44140625" bestFit="1" customWidth="1"/>
    <col min="10" max="10" width="17" bestFit="1" customWidth="1"/>
    <col min="11" max="11" width="12" bestFit="1" customWidth="1"/>
    <col min="12" max="12" width="19.44140625" bestFit="1" customWidth="1"/>
    <col min="13" max="13" width="12.21875" bestFit="1" customWidth="1"/>
    <col min="14" max="14" width="12.6640625" bestFit="1" customWidth="1"/>
    <col min="15" max="15" width="12.109375" bestFit="1" customWidth="1"/>
  </cols>
  <sheetData>
    <row r="1" spans="1:12" x14ac:dyDescent="0.3">
      <c r="A1" t="s">
        <v>57</v>
      </c>
      <c r="B1" t="s">
        <v>58</v>
      </c>
      <c r="C1" t="s">
        <v>59</v>
      </c>
    </row>
    <row r="2" spans="1:12" x14ac:dyDescent="0.3">
      <c r="A2">
        <v>34</v>
      </c>
      <c r="B2">
        <v>791</v>
      </c>
      <c r="C2">
        <v>950</v>
      </c>
      <c r="G2" t="s">
        <v>6</v>
      </c>
    </row>
    <row r="3" spans="1:12" ht="15" thickBot="1" x14ac:dyDescent="0.35">
      <c r="A3">
        <v>43</v>
      </c>
      <c r="B3">
        <v>832</v>
      </c>
      <c r="C3">
        <v>875</v>
      </c>
    </row>
    <row r="4" spans="1:12" x14ac:dyDescent="0.3">
      <c r="A4">
        <v>47</v>
      </c>
      <c r="B4">
        <v>865</v>
      </c>
      <c r="C4">
        <v>804</v>
      </c>
      <c r="G4" s="4" t="s">
        <v>7</v>
      </c>
      <c r="H4" s="4"/>
    </row>
    <row r="5" spans="1:12" x14ac:dyDescent="0.3">
      <c r="A5">
        <v>52</v>
      </c>
      <c r="B5">
        <v>901</v>
      </c>
      <c r="C5">
        <v>723</v>
      </c>
      <c r="G5" s="1" t="s">
        <v>8</v>
      </c>
      <c r="H5" s="1">
        <v>0.99992159368866884</v>
      </c>
    </row>
    <row r="6" spans="1:12" x14ac:dyDescent="0.3">
      <c r="A6">
        <v>58</v>
      </c>
      <c r="B6">
        <v>923</v>
      </c>
      <c r="C6">
        <v>691</v>
      </c>
      <c r="G6" s="1" t="s">
        <v>9</v>
      </c>
      <c r="H6" s="1">
        <v>0.99984319352488737</v>
      </c>
    </row>
    <row r="7" spans="1:12" x14ac:dyDescent="0.3">
      <c r="G7" s="1" t="s">
        <v>10</v>
      </c>
      <c r="H7" s="1">
        <v>0.99968638704977475</v>
      </c>
    </row>
    <row r="8" spans="1:12" x14ac:dyDescent="0.3">
      <c r="G8" s="1" t="s">
        <v>11</v>
      </c>
      <c r="H8" s="1">
        <v>1.8904268437851619</v>
      </c>
    </row>
    <row r="9" spans="1:12" ht="15" thickBot="1" x14ac:dyDescent="0.35">
      <c r="G9" s="2" t="s">
        <v>12</v>
      </c>
      <c r="H9" s="2">
        <v>5</v>
      </c>
    </row>
    <row r="11" spans="1:12" ht="15" thickBot="1" x14ac:dyDescent="0.35">
      <c r="G11" t="s">
        <v>13</v>
      </c>
    </row>
    <row r="12" spans="1:12" x14ac:dyDescent="0.3">
      <c r="G12" s="3"/>
      <c r="H12" s="3" t="s">
        <v>18</v>
      </c>
      <c r="I12" s="3" t="s">
        <v>19</v>
      </c>
      <c r="J12" s="3" t="s">
        <v>20</v>
      </c>
      <c r="K12" s="3" t="s">
        <v>21</v>
      </c>
      <c r="L12" s="3" t="s">
        <v>22</v>
      </c>
    </row>
    <row r="13" spans="1:12" x14ac:dyDescent="0.3">
      <c r="G13" s="1" t="s">
        <v>14</v>
      </c>
      <c r="H13" s="1">
        <v>2</v>
      </c>
      <c r="I13" s="1">
        <v>45574.052572696593</v>
      </c>
      <c r="J13" s="1">
        <v>22787.026286348297</v>
      </c>
      <c r="K13" s="1">
        <v>6376.2876680077898</v>
      </c>
      <c r="L13" s="1">
        <v>1.5680647511270133E-4</v>
      </c>
    </row>
    <row r="14" spans="1:12" x14ac:dyDescent="0.3">
      <c r="G14" s="1" t="s">
        <v>15</v>
      </c>
      <c r="H14" s="1">
        <v>2</v>
      </c>
      <c r="I14" s="1">
        <v>7.1474273034070581</v>
      </c>
      <c r="J14" s="1">
        <v>3.5737136517035291</v>
      </c>
      <c r="K14" s="1"/>
      <c r="L14" s="1"/>
    </row>
    <row r="15" spans="1:12" ht="15" thickBot="1" x14ac:dyDescent="0.35">
      <c r="G15" s="2" t="s">
        <v>16</v>
      </c>
      <c r="H15" s="2">
        <v>4</v>
      </c>
      <c r="I15" s="2">
        <v>45581.2</v>
      </c>
      <c r="J15" s="2"/>
      <c r="K15" s="2"/>
      <c r="L15" s="2"/>
    </row>
    <row r="16" spans="1:12" ht="15" thickBot="1" x14ac:dyDescent="0.35"/>
    <row r="17" spans="7:15" x14ac:dyDescent="0.3">
      <c r="G17" s="3"/>
      <c r="H17" s="3" t="s">
        <v>23</v>
      </c>
      <c r="I17" s="3" t="s">
        <v>11</v>
      </c>
      <c r="J17" s="3" t="s">
        <v>24</v>
      </c>
      <c r="K17" s="3" t="s">
        <v>25</v>
      </c>
      <c r="L17" s="3" t="s">
        <v>26</v>
      </c>
      <c r="M17" s="3" t="s">
        <v>27</v>
      </c>
      <c r="N17" s="3" t="s">
        <v>28</v>
      </c>
      <c r="O17" s="3" t="s">
        <v>29</v>
      </c>
    </row>
    <row r="18" spans="7:15" x14ac:dyDescent="0.3">
      <c r="G18" s="1" t="s">
        <v>17</v>
      </c>
      <c r="H18" s="1">
        <v>3010.5624797743985</v>
      </c>
      <c r="I18" s="1">
        <v>86.010615868399356</v>
      </c>
      <c r="J18" s="1">
        <v>35.002219776925131</v>
      </c>
      <c r="K18" s="1">
        <v>8.1522502157386502E-4</v>
      </c>
      <c r="L18" s="1">
        <v>2640.4886686207974</v>
      </c>
      <c r="M18" s="1">
        <v>3380.6362909279997</v>
      </c>
      <c r="N18" s="1">
        <v>2640.4886686207974</v>
      </c>
      <c r="O18" s="1">
        <v>3380.6362909279997</v>
      </c>
    </row>
    <row r="19" spans="7:15" x14ac:dyDescent="0.3">
      <c r="G19" s="1" t="s">
        <v>57</v>
      </c>
      <c r="H19" s="1">
        <v>4.6212380380010218</v>
      </c>
      <c r="I19" s="1">
        <v>0.84328277900532955</v>
      </c>
      <c r="J19" s="1">
        <v>5.4800574054789459</v>
      </c>
      <c r="K19" s="1">
        <v>3.1722898580067833E-2</v>
      </c>
      <c r="L19" s="1">
        <v>0.9928850869630268</v>
      </c>
      <c r="M19" s="1">
        <v>8.2495909890390173</v>
      </c>
      <c r="N19" s="1">
        <v>0.9928850869630268</v>
      </c>
      <c r="O19" s="1">
        <v>8.2495909890390173</v>
      </c>
    </row>
    <row r="20" spans="7:15" ht="15" thickBot="1" x14ac:dyDescent="0.35">
      <c r="G20" s="2" t="s">
        <v>58</v>
      </c>
      <c r="H20" s="2">
        <v>-2.8040774813924472</v>
      </c>
      <c r="I20" s="2">
        <v>0.14498319075989133</v>
      </c>
      <c r="J20" s="2">
        <v>-19.340707475781237</v>
      </c>
      <c r="K20" s="2">
        <v>2.6626740819715227E-3</v>
      </c>
      <c r="L20" s="2">
        <v>-3.4278898028832807</v>
      </c>
      <c r="M20" s="2">
        <v>-2.1802651599016136</v>
      </c>
      <c r="N20" s="2">
        <v>-3.4278898028832807</v>
      </c>
      <c r="O20" s="2">
        <v>-2.1802651599016136</v>
      </c>
    </row>
    <row r="24" spans="7:15" x14ac:dyDescent="0.3">
      <c r="G24" t="s">
        <v>60</v>
      </c>
      <c r="L24" t="s">
        <v>65</v>
      </c>
    </row>
    <row r="25" spans="7:15" ht="15" thickBot="1" x14ac:dyDescent="0.35"/>
    <row r="26" spans="7:15" x14ac:dyDescent="0.3">
      <c r="G26" s="3" t="s">
        <v>61</v>
      </c>
      <c r="H26" s="3" t="s">
        <v>62</v>
      </c>
      <c r="I26" s="3" t="s">
        <v>63</v>
      </c>
      <c r="J26" s="3" t="s">
        <v>64</v>
      </c>
      <c r="L26" s="3" t="s">
        <v>66</v>
      </c>
      <c r="M26" s="3" t="s">
        <v>59</v>
      </c>
    </row>
    <row r="27" spans="7:15" x14ac:dyDescent="0.3">
      <c r="G27" s="1">
        <v>1</v>
      </c>
      <c r="H27" s="1">
        <v>949.65928528500763</v>
      </c>
      <c r="I27" s="1">
        <v>0.34071471499237305</v>
      </c>
      <c r="J27" s="1">
        <v>0.25488601816375678</v>
      </c>
      <c r="L27" s="1">
        <v>10</v>
      </c>
      <c r="M27" s="1">
        <v>691</v>
      </c>
    </row>
    <row r="28" spans="7:15" x14ac:dyDescent="0.3">
      <c r="G28" s="1">
        <v>2</v>
      </c>
      <c r="H28" s="1">
        <v>876.28325088992642</v>
      </c>
      <c r="I28" s="1">
        <v>-1.2832508899264212</v>
      </c>
      <c r="J28" s="1">
        <v>-0.95998997180313927</v>
      </c>
      <c r="L28" s="1">
        <v>30</v>
      </c>
      <c r="M28" s="1">
        <v>723</v>
      </c>
    </row>
    <row r="29" spans="7:15" x14ac:dyDescent="0.3">
      <c r="G29" s="1">
        <v>3</v>
      </c>
      <c r="H29" s="1">
        <v>802.23364615597984</v>
      </c>
      <c r="I29" s="1">
        <v>1.7663538440201592</v>
      </c>
      <c r="J29" s="1">
        <v>1.3213955199458354</v>
      </c>
      <c r="L29" s="1">
        <v>50</v>
      </c>
      <c r="M29" s="1">
        <v>804</v>
      </c>
    </row>
    <row r="30" spans="7:15" x14ac:dyDescent="0.3">
      <c r="G30" s="1">
        <v>4</v>
      </c>
      <c r="H30" s="1">
        <v>724.39304701585706</v>
      </c>
      <c r="I30" s="1">
        <v>-1.3930470158570643</v>
      </c>
      <c r="J30" s="1">
        <v>-1.0421275963812102</v>
      </c>
      <c r="L30" s="1">
        <v>70</v>
      </c>
      <c r="M30" s="1">
        <v>875</v>
      </c>
    </row>
    <row r="31" spans="7:15" ht="15" thickBot="1" x14ac:dyDescent="0.35">
      <c r="G31" s="2">
        <v>5</v>
      </c>
      <c r="H31" s="2">
        <v>690.43077065322905</v>
      </c>
      <c r="I31" s="2">
        <v>0.56922934677095327</v>
      </c>
      <c r="J31" s="2">
        <v>0.42583603007475751</v>
      </c>
      <c r="L31" s="2">
        <v>90</v>
      </c>
      <c r="M31" s="2">
        <v>950</v>
      </c>
    </row>
  </sheetData>
  <sortState xmlns:xlrd2="http://schemas.microsoft.com/office/spreadsheetml/2017/richdata2" ref="M27:M31">
    <sortCondition ref="M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D589-AFA4-477B-8FF0-4EF52CF3AE23}">
  <dimension ref="A1:Q18"/>
  <sheetViews>
    <sheetView workbookViewId="0"/>
  </sheetViews>
  <sheetFormatPr defaultRowHeight="14.4" x14ac:dyDescent="0.3"/>
  <cols>
    <col min="1" max="1" width="8.6640625" bestFit="1" customWidth="1"/>
    <col min="2" max="2" width="17.6640625" bestFit="1" customWidth="1"/>
    <col min="4" max="4" width="17.6640625" bestFit="1" customWidth="1"/>
    <col min="5" max="5" width="12.6640625" bestFit="1" customWidth="1"/>
    <col min="6" max="6" width="18.21875" bestFit="1" customWidth="1"/>
    <col min="9" max="9" width="17.44140625" bestFit="1" customWidth="1"/>
    <col min="10" max="10" width="12.6640625" bestFit="1" customWidth="1"/>
    <col min="11" max="11" width="13.44140625" bestFit="1" customWidth="1"/>
    <col min="12" max="12" width="12.6640625" bestFit="1" customWidth="1"/>
    <col min="13" max="13" width="12" bestFit="1" customWidth="1"/>
    <col min="14" max="17" width="12.6640625" bestFit="1" customWidth="1"/>
  </cols>
  <sheetData>
    <row r="1" spans="1:17" x14ac:dyDescent="0.3">
      <c r="A1" t="s">
        <v>0</v>
      </c>
      <c r="B1" t="s">
        <v>1</v>
      </c>
      <c r="D1" s="3"/>
      <c r="E1" s="3" t="s">
        <v>0</v>
      </c>
      <c r="F1" s="3" t="s">
        <v>1</v>
      </c>
      <c r="I1" t="s">
        <v>6</v>
      </c>
    </row>
    <row r="2" spans="1:17" ht="15" thickBot="1" x14ac:dyDescent="0.35">
      <c r="A2">
        <v>15</v>
      </c>
      <c r="B2">
        <v>85.3</v>
      </c>
      <c r="D2" s="1" t="s">
        <v>0</v>
      </c>
      <c r="E2" s="1">
        <v>1</v>
      </c>
      <c r="F2" s="1"/>
    </row>
    <row r="3" spans="1:17" ht="15" thickBot="1" x14ac:dyDescent="0.35">
      <c r="A3">
        <v>17</v>
      </c>
      <c r="B3">
        <v>86.2</v>
      </c>
      <c r="D3" s="2" t="s">
        <v>1</v>
      </c>
      <c r="E3" s="2">
        <v>-0.97757548372907599</v>
      </c>
      <c r="F3" s="2">
        <v>1</v>
      </c>
      <c r="I3" s="4" t="s">
        <v>7</v>
      </c>
      <c r="J3" s="4"/>
    </row>
    <row r="4" spans="1:17" x14ac:dyDescent="0.3">
      <c r="A4">
        <v>18</v>
      </c>
      <c r="B4">
        <v>85</v>
      </c>
      <c r="I4" s="1" t="s">
        <v>8</v>
      </c>
      <c r="J4" s="1">
        <v>0.97757548372907577</v>
      </c>
    </row>
    <row r="5" spans="1:17" x14ac:dyDescent="0.3">
      <c r="A5">
        <v>20</v>
      </c>
      <c r="B5">
        <v>82.7</v>
      </c>
      <c r="D5" t="s">
        <v>2</v>
      </c>
      <c r="I5" s="1" t="s">
        <v>9</v>
      </c>
      <c r="J5" s="1">
        <v>0.95565382638813656</v>
      </c>
    </row>
    <row r="6" spans="1:17" x14ac:dyDescent="0.3">
      <c r="A6">
        <v>21</v>
      </c>
      <c r="B6">
        <v>81.900000000000006</v>
      </c>
      <c r="D6" t="s">
        <v>3</v>
      </c>
      <c r="I6" s="1" t="s">
        <v>10</v>
      </c>
      <c r="J6" s="1">
        <v>0.94826279745282605</v>
      </c>
    </row>
    <row r="7" spans="1:17" x14ac:dyDescent="0.3">
      <c r="A7">
        <v>24</v>
      </c>
      <c r="B7">
        <v>78.8</v>
      </c>
      <c r="D7" t="s">
        <v>4</v>
      </c>
      <c r="I7" s="1" t="s">
        <v>11</v>
      </c>
      <c r="J7" s="1">
        <v>1.1588850801736634</v>
      </c>
    </row>
    <row r="8" spans="1:17" ht="15" thickBot="1" x14ac:dyDescent="0.35">
      <c r="A8">
        <v>26</v>
      </c>
      <c r="B8">
        <v>75.3</v>
      </c>
      <c r="I8" s="2" t="s">
        <v>12</v>
      </c>
      <c r="J8" s="2">
        <v>8</v>
      </c>
    </row>
    <row r="9" spans="1:17" x14ac:dyDescent="0.3">
      <c r="A9">
        <v>29</v>
      </c>
      <c r="B9">
        <v>72.099999999999994</v>
      </c>
      <c r="D9">
        <f>ABS(E3)</f>
        <v>0.97757548372907599</v>
      </c>
      <c r="E9" t="s">
        <v>5</v>
      </c>
      <c r="G9" t="b">
        <v>1</v>
      </c>
    </row>
    <row r="10" spans="1:17" ht="15" thickBot="1" x14ac:dyDescent="0.35">
      <c r="I10" t="s">
        <v>13</v>
      </c>
    </row>
    <row r="11" spans="1:17" x14ac:dyDescent="0.3">
      <c r="I11" s="3"/>
      <c r="J11" s="3" t="s">
        <v>18</v>
      </c>
      <c r="K11" s="3" t="s">
        <v>19</v>
      </c>
      <c r="L11" s="3" t="s">
        <v>20</v>
      </c>
      <c r="M11" s="3" t="s">
        <v>21</v>
      </c>
      <c r="N11" s="3" t="s">
        <v>22</v>
      </c>
    </row>
    <row r="12" spans="1:17" x14ac:dyDescent="0.3">
      <c r="I12" s="1" t="s">
        <v>14</v>
      </c>
      <c r="J12" s="1">
        <v>1</v>
      </c>
      <c r="K12" s="1">
        <v>173.65066222570547</v>
      </c>
      <c r="L12" s="1">
        <v>173.65066222570547</v>
      </c>
      <c r="M12" s="1">
        <v>129.29915912282627</v>
      </c>
      <c r="N12" s="1">
        <v>2.7718921232997897E-5</v>
      </c>
    </row>
    <row r="13" spans="1:17" x14ac:dyDescent="0.3">
      <c r="I13" s="1" t="s">
        <v>15</v>
      </c>
      <c r="J13" s="1">
        <v>6</v>
      </c>
      <c r="K13" s="1">
        <v>8.0580877742947106</v>
      </c>
      <c r="L13" s="1">
        <v>1.3430146290491185</v>
      </c>
      <c r="M13" s="1"/>
      <c r="N13" s="1"/>
    </row>
    <row r="14" spans="1:17" ht="15" thickBot="1" x14ac:dyDescent="0.35">
      <c r="I14" s="2" t="s">
        <v>16</v>
      </c>
      <c r="J14" s="2">
        <v>7</v>
      </c>
      <c r="K14" s="2">
        <v>181.70875000000018</v>
      </c>
      <c r="L14" s="2"/>
      <c r="M14" s="2"/>
      <c r="N14" s="2"/>
    </row>
    <row r="15" spans="1:17" ht="15" thickBot="1" x14ac:dyDescent="0.35"/>
    <row r="16" spans="1:17" x14ac:dyDescent="0.3">
      <c r="I16" s="3"/>
      <c r="J16" s="3" t="s">
        <v>23</v>
      </c>
      <c r="K16" s="3" t="s">
        <v>11</v>
      </c>
      <c r="L16" s="3" t="s">
        <v>24</v>
      </c>
      <c r="M16" s="3" t="s">
        <v>25</v>
      </c>
      <c r="N16" s="3" t="s">
        <v>26</v>
      </c>
      <c r="O16" s="3" t="s">
        <v>27</v>
      </c>
      <c r="P16" s="3" t="s">
        <v>28</v>
      </c>
      <c r="Q16" s="3" t="s">
        <v>29</v>
      </c>
    </row>
    <row r="17" spans="9:17" x14ac:dyDescent="0.3">
      <c r="I17" s="1" t="s">
        <v>17</v>
      </c>
      <c r="J17" s="1">
        <v>103.08510971786835</v>
      </c>
      <c r="K17" s="1">
        <v>1.9925116828386848</v>
      </c>
      <c r="L17" s="1">
        <v>51.736263634351893</v>
      </c>
      <c r="M17" s="1">
        <v>3.4992961749419097E-9</v>
      </c>
      <c r="N17" s="1">
        <v>98.209609267585563</v>
      </c>
      <c r="O17" s="1">
        <v>107.96061016815113</v>
      </c>
      <c r="P17" s="1">
        <v>98.209609267585563</v>
      </c>
      <c r="Q17" s="1">
        <v>107.96061016815113</v>
      </c>
    </row>
    <row r="18" spans="9:17" ht="15" thickBot="1" x14ac:dyDescent="0.35">
      <c r="I18" s="2" t="s">
        <v>0</v>
      </c>
      <c r="J18" s="2">
        <v>-1.0434169278996868</v>
      </c>
      <c r="K18" s="2">
        <v>9.1761399368694554E-2</v>
      </c>
      <c r="L18" s="2">
        <v>-11.370978811114997</v>
      </c>
      <c r="M18" s="2">
        <v>2.7718921232997948E-5</v>
      </c>
      <c r="N18" s="2">
        <v>-1.2679489834925919</v>
      </c>
      <c r="O18" s="2">
        <v>-0.81888487230678153</v>
      </c>
      <c r="P18" s="2">
        <v>-1.2679489834925919</v>
      </c>
      <c r="Q18" s="2">
        <v>-0.81888487230678153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7AD7-FFE5-4870-8FB2-1C2868D5E32D}">
  <dimension ref="A1:O18"/>
  <sheetViews>
    <sheetView workbookViewId="0">
      <selection activeCell="G7" sqref="G7"/>
    </sheetView>
  </sheetViews>
  <sheetFormatPr defaultRowHeight="14.4" x14ac:dyDescent="0.3"/>
  <cols>
    <col min="1" max="1" width="18.88671875" bestFit="1" customWidth="1"/>
    <col min="2" max="2" width="19.33203125" bestFit="1" customWidth="1"/>
    <col min="3" max="3" width="12.109375" bestFit="1" customWidth="1"/>
    <col min="7" max="7" width="17.44140625" bestFit="1" customWidth="1"/>
    <col min="8" max="8" width="12.6640625" bestFit="1" customWidth="1"/>
    <col min="9" max="9" width="13.44140625" bestFit="1" customWidth="1"/>
    <col min="10" max="11" width="12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.109375" bestFit="1" customWidth="1"/>
  </cols>
  <sheetData>
    <row r="1" spans="1:15" x14ac:dyDescent="0.3">
      <c r="A1" t="s">
        <v>35</v>
      </c>
      <c r="B1" t="s">
        <v>36</v>
      </c>
      <c r="G1" t="s">
        <v>6</v>
      </c>
    </row>
    <row r="2" spans="1:15" ht="15" thickBot="1" x14ac:dyDescent="0.35">
      <c r="A2">
        <v>5</v>
      </c>
      <c r="B2">
        <v>3</v>
      </c>
    </row>
    <row r="3" spans="1:15" x14ac:dyDescent="0.3">
      <c r="A3">
        <v>5</v>
      </c>
      <c r="B3">
        <v>4</v>
      </c>
      <c r="G3" s="4" t="s">
        <v>7</v>
      </c>
      <c r="H3" s="4"/>
    </row>
    <row r="4" spans="1:15" x14ac:dyDescent="0.3">
      <c r="A4">
        <v>4</v>
      </c>
      <c r="B4">
        <v>3</v>
      </c>
      <c r="G4" s="1" t="s">
        <v>8</v>
      </c>
      <c r="H4" s="1">
        <v>0.87679459896190559</v>
      </c>
    </row>
    <row r="5" spans="1:15" x14ac:dyDescent="0.3">
      <c r="A5">
        <v>4</v>
      </c>
      <c r="B5">
        <v>5</v>
      </c>
      <c r="G5" s="1" t="s">
        <v>9</v>
      </c>
      <c r="H5" s="1">
        <v>0.76876876876876887</v>
      </c>
    </row>
    <row r="6" spans="1:15" x14ac:dyDescent="0.3">
      <c r="A6">
        <v>3</v>
      </c>
      <c r="B6">
        <v>4</v>
      </c>
      <c r="G6" s="1" t="s">
        <v>10</v>
      </c>
      <c r="H6" s="1">
        <v>0.73023023023023026</v>
      </c>
    </row>
    <row r="7" spans="1:15" x14ac:dyDescent="0.3">
      <c r="A7">
        <v>2</v>
      </c>
      <c r="B7">
        <v>5</v>
      </c>
      <c r="G7" s="1" t="s">
        <v>11</v>
      </c>
      <c r="H7" s="1">
        <v>0.73124703228267685</v>
      </c>
    </row>
    <row r="8" spans="1:15" ht="15" thickBot="1" x14ac:dyDescent="0.35">
      <c r="A8">
        <v>1</v>
      </c>
      <c r="B8">
        <v>6</v>
      </c>
      <c r="G8" s="2" t="s">
        <v>12</v>
      </c>
      <c r="H8" s="2">
        <v>8</v>
      </c>
    </row>
    <row r="9" spans="1:15" x14ac:dyDescent="0.3">
      <c r="A9">
        <v>0</v>
      </c>
      <c r="B9">
        <v>7</v>
      </c>
    </row>
    <row r="10" spans="1:15" ht="15" thickBot="1" x14ac:dyDescent="0.35">
      <c r="G10" t="s">
        <v>13</v>
      </c>
    </row>
    <row r="11" spans="1:15" x14ac:dyDescent="0.3">
      <c r="A11" s="3"/>
      <c r="B11" s="3" t="s">
        <v>35</v>
      </c>
      <c r="C11" s="3" t="s">
        <v>36</v>
      </c>
      <c r="G11" s="3"/>
      <c r="H11" s="3" t="s">
        <v>18</v>
      </c>
      <c r="I11" s="3" t="s">
        <v>19</v>
      </c>
      <c r="J11" s="3" t="s">
        <v>20</v>
      </c>
      <c r="K11" s="3" t="s">
        <v>21</v>
      </c>
      <c r="L11" s="3" t="s">
        <v>22</v>
      </c>
    </row>
    <row r="12" spans="1:15" x14ac:dyDescent="0.3">
      <c r="A12" s="1" t="s">
        <v>35</v>
      </c>
      <c r="B12" s="1">
        <v>1</v>
      </c>
      <c r="C12" s="1"/>
      <c r="G12" s="1" t="s">
        <v>14</v>
      </c>
      <c r="H12" s="1">
        <v>1</v>
      </c>
      <c r="I12" s="1">
        <v>10.666666666666668</v>
      </c>
      <c r="J12" s="1">
        <v>10.666666666666668</v>
      </c>
      <c r="K12" s="1">
        <v>19.948051948051951</v>
      </c>
      <c r="L12" s="1">
        <v>4.254122304784236E-3</v>
      </c>
    </row>
    <row r="13" spans="1:15" ht="15" thickBot="1" x14ac:dyDescent="0.35">
      <c r="A13" s="2" t="s">
        <v>36</v>
      </c>
      <c r="B13" s="2">
        <v>-0.8767945989619057</v>
      </c>
      <c r="C13" s="2">
        <v>1</v>
      </c>
      <c r="G13" s="1" t="s">
        <v>15</v>
      </c>
      <c r="H13" s="1">
        <v>6</v>
      </c>
      <c r="I13" s="1">
        <v>3.208333333333333</v>
      </c>
      <c r="J13" s="1">
        <v>0.53472222222222221</v>
      </c>
      <c r="K13" s="1"/>
      <c r="L13" s="1"/>
    </row>
    <row r="14" spans="1:15" ht="15" thickBot="1" x14ac:dyDescent="0.35">
      <c r="G14" s="2" t="s">
        <v>16</v>
      </c>
      <c r="H14" s="2">
        <v>7</v>
      </c>
      <c r="I14" s="2">
        <v>13.875</v>
      </c>
      <c r="J14" s="2"/>
      <c r="K14" s="2"/>
      <c r="L14" s="2"/>
    </row>
    <row r="15" spans="1:15" ht="15" thickBot="1" x14ac:dyDescent="0.35"/>
    <row r="16" spans="1:15" x14ac:dyDescent="0.3">
      <c r="G16" s="3"/>
      <c r="H16" s="3" t="s">
        <v>23</v>
      </c>
      <c r="I16" s="3" t="s">
        <v>11</v>
      </c>
      <c r="J16" s="3" t="s">
        <v>24</v>
      </c>
      <c r="K16" s="3" t="s">
        <v>25</v>
      </c>
      <c r="L16" s="3" t="s">
        <v>26</v>
      </c>
      <c r="M16" s="3" t="s">
        <v>27</v>
      </c>
      <c r="N16" s="3" t="s">
        <v>28</v>
      </c>
      <c r="O16" s="3" t="s">
        <v>29</v>
      </c>
    </row>
    <row r="17" spans="7:15" x14ac:dyDescent="0.3">
      <c r="G17" s="1" t="s">
        <v>17</v>
      </c>
      <c r="H17" s="1">
        <v>6.6250000000000009</v>
      </c>
      <c r="I17" s="1">
        <v>0.51706973524961897</v>
      </c>
      <c r="J17" s="1">
        <v>12.812585128003549</v>
      </c>
      <c r="K17" s="1">
        <v>1.3884851647889619E-5</v>
      </c>
      <c r="L17" s="1">
        <v>5.3597759369493163</v>
      </c>
      <c r="M17" s="1">
        <v>7.8902240630506855</v>
      </c>
      <c r="N17" s="1">
        <v>5.3597759369493163</v>
      </c>
      <c r="O17" s="1">
        <v>7.8902240630506855</v>
      </c>
    </row>
    <row r="18" spans="7:15" ht="15" thickBot="1" x14ac:dyDescent="0.35">
      <c r="G18" s="2" t="s">
        <v>34</v>
      </c>
      <c r="H18" s="2">
        <v>-0.66666666666666696</v>
      </c>
      <c r="I18" s="2">
        <v>0.14926517541808806</v>
      </c>
      <c r="J18" s="2">
        <v>-4.4663242099126617</v>
      </c>
      <c r="K18" s="2">
        <v>4.254122304784236E-3</v>
      </c>
      <c r="L18" s="2">
        <v>-1.0319053933604194</v>
      </c>
      <c r="M18" s="2">
        <v>-0.30142793997291445</v>
      </c>
      <c r="N18" s="2">
        <v>-1.0319053933604194</v>
      </c>
      <c r="O18" s="2">
        <v>-0.30142793997291445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DA57-3DE8-4DDE-AE33-3D204E3830D8}">
  <dimension ref="A1:I20"/>
  <sheetViews>
    <sheetView workbookViewId="0"/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s="1" t="s">
        <v>8</v>
      </c>
      <c r="B4" s="1">
        <v>0.99670649683042567</v>
      </c>
    </row>
    <row r="5" spans="1:9" x14ac:dyDescent="0.3">
      <c r="A5" s="1" t="s">
        <v>9</v>
      </c>
      <c r="B5" s="1">
        <v>0.99342384082397939</v>
      </c>
    </row>
    <row r="6" spans="1:9" x14ac:dyDescent="0.3">
      <c r="A6" s="1" t="s">
        <v>10</v>
      </c>
      <c r="B6" s="1">
        <v>0.99013576123596925</v>
      </c>
    </row>
    <row r="7" spans="1:9" x14ac:dyDescent="0.3">
      <c r="A7" s="1" t="s">
        <v>11</v>
      </c>
      <c r="B7" s="1">
        <v>0.26298359269672883</v>
      </c>
    </row>
    <row r="8" spans="1:9" ht="15" thickBot="1" x14ac:dyDescent="0.35">
      <c r="A8" s="2" t="s">
        <v>12</v>
      </c>
      <c r="B8" s="2">
        <v>10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s="1" t="s">
        <v>14</v>
      </c>
      <c r="B12" s="1">
        <v>3</v>
      </c>
      <c r="C12" s="1">
        <v>62.686037779833917</v>
      </c>
      <c r="D12" s="1">
        <v>20.895345926611306</v>
      </c>
      <c r="E12" s="1">
        <v>302.12889141930117</v>
      </c>
      <c r="F12" s="1">
        <v>6.205707149411166E-7</v>
      </c>
    </row>
    <row r="13" spans="1:9" x14ac:dyDescent="0.3">
      <c r="A13" s="1" t="s">
        <v>15</v>
      </c>
      <c r="B13" s="1">
        <v>6</v>
      </c>
      <c r="C13" s="1">
        <v>0.4149622201660737</v>
      </c>
      <c r="D13" s="1">
        <v>6.9160370027678955E-2</v>
      </c>
      <c r="E13" s="1"/>
      <c r="F13" s="1"/>
    </row>
    <row r="14" spans="1:9" ht="15" thickBot="1" x14ac:dyDescent="0.35">
      <c r="A14" s="2" t="s">
        <v>16</v>
      </c>
      <c r="B14" s="2">
        <v>9</v>
      </c>
      <c r="C14" s="2">
        <v>63.100999999999992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s="1" t="s">
        <v>17</v>
      </c>
      <c r="B17" s="1">
        <v>-6.9833488183559798</v>
      </c>
      <c r="C17" s="1">
        <v>0.93246396063921855</v>
      </c>
      <c r="D17" s="1">
        <v>-7.4891353587207652</v>
      </c>
      <c r="E17" s="1">
        <v>2.9288834751207938E-4</v>
      </c>
      <c r="F17" s="1">
        <v>-9.2650059344096611</v>
      </c>
      <c r="G17" s="1">
        <v>-4.7016917023022993</v>
      </c>
      <c r="H17" s="1">
        <v>-9.2650059344096611</v>
      </c>
      <c r="I17" s="1">
        <v>-4.7016917023022993</v>
      </c>
    </row>
    <row r="18" spans="1:9" x14ac:dyDescent="0.3">
      <c r="A18" s="1" t="s">
        <v>34</v>
      </c>
      <c r="B18" s="1">
        <v>0.89810517003778223</v>
      </c>
      <c r="C18" s="1">
        <v>3.1202521053692801E-2</v>
      </c>
      <c r="D18" s="1">
        <v>28.783096355975122</v>
      </c>
      <c r="E18" s="1">
        <v>1.1647999187755607E-7</v>
      </c>
      <c r="F18" s="1">
        <v>0.82175535148590084</v>
      </c>
      <c r="G18" s="1">
        <v>0.97445498858966362</v>
      </c>
      <c r="H18" s="1">
        <v>0.82175535148590084</v>
      </c>
      <c r="I18" s="1">
        <v>0.97445498858966362</v>
      </c>
    </row>
    <row r="19" spans="1:9" x14ac:dyDescent="0.3">
      <c r="A19" s="1" t="s">
        <v>44</v>
      </c>
      <c r="B19" s="1">
        <v>-3.3200086364339708E-2</v>
      </c>
      <c r="C19" s="1">
        <v>5.0469878194007604E-2</v>
      </c>
      <c r="D19" s="1">
        <v>-0.6578198234740662</v>
      </c>
      <c r="E19" s="1">
        <v>0.53506182783306855</v>
      </c>
      <c r="F19" s="1">
        <v>-0.1566954294431</v>
      </c>
      <c r="G19" s="1">
        <v>9.0295256714420569E-2</v>
      </c>
      <c r="H19" s="1">
        <v>-0.1566954294431</v>
      </c>
      <c r="I19" s="1">
        <v>9.0295256714420569E-2</v>
      </c>
    </row>
    <row r="20" spans="1:9" ht="15" thickBot="1" x14ac:dyDescent="0.35">
      <c r="A20" s="2" t="s">
        <v>45</v>
      </c>
      <c r="B20" s="2">
        <v>0.23195361888037658</v>
      </c>
      <c r="C20" s="2">
        <v>7.51477894289211E-2</v>
      </c>
      <c r="D20" s="2">
        <v>3.0866326294237973</v>
      </c>
      <c r="E20" s="2">
        <v>2.1480081724509575E-2</v>
      </c>
      <c r="F20" s="2">
        <v>4.807360233940286E-2</v>
      </c>
      <c r="G20" s="2">
        <v>0.41583363542135032</v>
      </c>
      <c r="H20" s="2">
        <v>4.807360233940286E-2</v>
      </c>
      <c r="I20" s="2">
        <v>0.41583363542135032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BCD0-6805-495C-ADD7-50C78C5342D6}">
  <dimension ref="A1:U13"/>
  <sheetViews>
    <sheetView topLeftCell="D1" workbookViewId="0">
      <selection activeCell="I28" sqref="I28"/>
    </sheetView>
  </sheetViews>
  <sheetFormatPr defaultRowHeight="14.4" x14ac:dyDescent="0.3"/>
  <cols>
    <col min="1" max="1" width="11.77734375" bestFit="1" customWidth="1"/>
    <col min="2" max="2" width="15.6640625" bestFit="1" customWidth="1"/>
    <col min="3" max="3" width="16.109375" bestFit="1" customWidth="1"/>
    <col min="4" max="4" width="14.21875" bestFit="1" customWidth="1"/>
    <col min="14" max="14" width="15.6640625" bestFit="1" customWidth="1"/>
    <col min="15" max="15" width="14.21875" bestFit="1" customWidth="1"/>
    <col min="17" max="17" width="12" bestFit="1" customWidth="1"/>
    <col min="18" max="18" width="12" customWidth="1"/>
  </cols>
  <sheetData>
    <row r="1" spans="1:21" x14ac:dyDescent="0.3">
      <c r="A1" t="s">
        <v>37</v>
      </c>
      <c r="B1" t="s">
        <v>38</v>
      </c>
      <c r="C1" t="s">
        <v>39</v>
      </c>
      <c r="D1" t="s">
        <v>40</v>
      </c>
      <c r="F1" t="s">
        <v>41</v>
      </c>
      <c r="G1" t="s">
        <v>46</v>
      </c>
      <c r="I1" t="s">
        <v>47</v>
      </c>
      <c r="J1" t="s">
        <v>42</v>
      </c>
      <c r="K1" t="s">
        <v>43</v>
      </c>
      <c r="N1" t="s">
        <v>38</v>
      </c>
      <c r="O1" t="s">
        <v>40</v>
      </c>
      <c r="P1" t="s">
        <v>48</v>
      </c>
      <c r="Q1" t="s">
        <v>52</v>
      </c>
      <c r="R1" t="s">
        <v>51</v>
      </c>
      <c r="S1" t="s">
        <v>50</v>
      </c>
      <c r="T1" t="s">
        <v>49</v>
      </c>
    </row>
    <row r="2" spans="1:21" x14ac:dyDescent="0.3">
      <c r="A2">
        <v>6</v>
      </c>
      <c r="B2">
        <v>5</v>
      </c>
      <c r="C2">
        <v>13.1</v>
      </c>
      <c r="D2">
        <v>1.3</v>
      </c>
      <c r="F2">
        <f>A2*D2</f>
        <v>7.8000000000000007</v>
      </c>
      <c r="G2">
        <f>A2^2</f>
        <v>36</v>
      </c>
      <c r="I2">
        <f>B2^2</f>
        <v>25</v>
      </c>
      <c r="J2">
        <f>B2*D2</f>
        <v>6.5</v>
      </c>
      <c r="K2">
        <f>C2*D2</f>
        <v>17.03</v>
      </c>
      <c r="N2">
        <v>5</v>
      </c>
      <c r="O2">
        <v>1.3</v>
      </c>
      <c r="P2">
        <v>4.5999999999999996</v>
      </c>
      <c r="Q2">
        <f>N2-P2</f>
        <v>0.40000000000000036</v>
      </c>
      <c r="R2">
        <f>Q2^2</f>
        <v>0.16000000000000028</v>
      </c>
      <c r="S2">
        <v>5.27</v>
      </c>
      <c r="T2">
        <f>O2-S2</f>
        <v>-3.9699999999999998</v>
      </c>
      <c r="U2">
        <f>Q2*T2</f>
        <v>-1.5880000000000014</v>
      </c>
    </row>
    <row r="3" spans="1:21" x14ac:dyDescent="0.3">
      <c r="A3">
        <v>7</v>
      </c>
      <c r="B3">
        <v>10</v>
      </c>
      <c r="C3">
        <v>14.5</v>
      </c>
      <c r="D3">
        <v>2.2000000000000002</v>
      </c>
      <c r="F3">
        <f t="shared" ref="F3:F11" si="0">A3*D3</f>
        <v>15.400000000000002</v>
      </c>
      <c r="G3">
        <f t="shared" ref="G3:G11" si="1">A3^2</f>
        <v>49</v>
      </c>
      <c r="I3">
        <f t="shared" ref="I3:I11" si="2">B3^2</f>
        <v>100</v>
      </c>
      <c r="J3">
        <f t="shared" ref="J3:J11" si="3">B3*D3</f>
        <v>22</v>
      </c>
      <c r="K3">
        <f t="shared" ref="K3:K11" si="4">C3*D3</f>
        <v>31.900000000000002</v>
      </c>
      <c r="N3">
        <v>10</v>
      </c>
      <c r="O3">
        <v>2.2000000000000002</v>
      </c>
      <c r="P3">
        <v>4.5999999999999996</v>
      </c>
      <c r="Q3">
        <f t="shared" ref="Q3:Q11" si="5">N3-P3</f>
        <v>5.4</v>
      </c>
      <c r="R3">
        <f t="shared" ref="R3:R11" si="6">Q3^2</f>
        <v>29.160000000000004</v>
      </c>
      <c r="S3">
        <v>5.27</v>
      </c>
      <c r="T3">
        <f t="shared" ref="T3:T11" si="7">O3-S3</f>
        <v>-3.0699999999999994</v>
      </c>
      <c r="U3">
        <f t="shared" ref="U3:U11" si="8">Q3*T3</f>
        <v>-16.577999999999999</v>
      </c>
    </row>
    <row r="4" spans="1:21" x14ac:dyDescent="0.3">
      <c r="A4">
        <v>8</v>
      </c>
      <c r="B4">
        <v>7</v>
      </c>
      <c r="C4">
        <v>16.100000000000001</v>
      </c>
      <c r="D4">
        <v>3.7</v>
      </c>
      <c r="F4">
        <f t="shared" si="0"/>
        <v>29.6</v>
      </c>
      <c r="G4">
        <f t="shared" si="1"/>
        <v>64</v>
      </c>
      <c r="I4">
        <f t="shared" si="2"/>
        <v>49</v>
      </c>
      <c r="J4">
        <f t="shared" si="3"/>
        <v>25.900000000000002</v>
      </c>
      <c r="K4">
        <f t="shared" si="4"/>
        <v>59.570000000000007</v>
      </c>
      <c r="N4">
        <v>7</v>
      </c>
      <c r="O4">
        <v>3.7</v>
      </c>
      <c r="P4">
        <v>4.5999999999999996</v>
      </c>
      <c r="Q4">
        <f t="shared" si="5"/>
        <v>2.4000000000000004</v>
      </c>
      <c r="R4">
        <f t="shared" si="6"/>
        <v>5.7600000000000016</v>
      </c>
      <c r="S4">
        <v>5.27</v>
      </c>
      <c r="T4">
        <f t="shared" si="7"/>
        <v>-1.5699999999999994</v>
      </c>
      <c r="U4">
        <f t="shared" si="8"/>
        <v>-3.7679999999999989</v>
      </c>
    </row>
    <row r="5" spans="1:21" x14ac:dyDescent="0.3">
      <c r="A5">
        <v>9</v>
      </c>
      <c r="B5">
        <v>3</v>
      </c>
      <c r="C5">
        <v>12.5</v>
      </c>
      <c r="D5">
        <v>4.0999999999999996</v>
      </c>
      <c r="F5">
        <f t="shared" si="0"/>
        <v>36.9</v>
      </c>
      <c r="G5">
        <f t="shared" si="1"/>
        <v>81</v>
      </c>
      <c r="I5">
        <f t="shared" si="2"/>
        <v>9</v>
      </c>
      <c r="J5">
        <f t="shared" si="3"/>
        <v>12.299999999999999</v>
      </c>
      <c r="K5">
        <f t="shared" si="4"/>
        <v>51.249999999999993</v>
      </c>
      <c r="N5">
        <v>3</v>
      </c>
      <c r="O5">
        <v>4.0999999999999996</v>
      </c>
      <c r="P5">
        <v>4.5999999999999996</v>
      </c>
      <c r="Q5">
        <f t="shared" si="5"/>
        <v>-1.5999999999999996</v>
      </c>
      <c r="R5">
        <f t="shared" si="6"/>
        <v>2.5599999999999987</v>
      </c>
      <c r="S5">
        <v>5.27</v>
      </c>
      <c r="T5">
        <f t="shared" si="7"/>
        <v>-1.17</v>
      </c>
      <c r="U5">
        <f t="shared" si="8"/>
        <v>1.8719999999999994</v>
      </c>
    </row>
    <row r="6" spans="1:21" x14ac:dyDescent="0.3">
      <c r="A6">
        <v>10</v>
      </c>
      <c r="B6">
        <v>2</v>
      </c>
      <c r="C6">
        <v>11.8</v>
      </c>
      <c r="D6">
        <v>4.9000000000000004</v>
      </c>
      <c r="F6">
        <f t="shared" si="0"/>
        <v>49</v>
      </c>
      <c r="G6">
        <f t="shared" si="1"/>
        <v>100</v>
      </c>
      <c r="I6">
        <f t="shared" si="2"/>
        <v>4</v>
      </c>
      <c r="J6">
        <f t="shared" si="3"/>
        <v>9.8000000000000007</v>
      </c>
      <c r="K6">
        <f t="shared" si="4"/>
        <v>57.820000000000007</v>
      </c>
      <c r="N6">
        <v>2</v>
      </c>
      <c r="O6">
        <v>4.9000000000000004</v>
      </c>
      <c r="P6">
        <v>4.5999999999999996</v>
      </c>
      <c r="Q6">
        <f t="shared" si="5"/>
        <v>-2.5999999999999996</v>
      </c>
      <c r="R6">
        <f t="shared" si="6"/>
        <v>6.759999999999998</v>
      </c>
      <c r="S6">
        <v>5.27</v>
      </c>
      <c r="T6">
        <f t="shared" si="7"/>
        <v>-0.36999999999999922</v>
      </c>
      <c r="U6">
        <f t="shared" si="8"/>
        <v>0.96199999999999786</v>
      </c>
    </row>
    <row r="7" spans="1:21" x14ac:dyDescent="0.3">
      <c r="A7">
        <v>11</v>
      </c>
      <c r="B7">
        <v>4</v>
      </c>
      <c r="C7">
        <v>11.1</v>
      </c>
      <c r="D7">
        <v>5.2</v>
      </c>
      <c r="F7">
        <f t="shared" si="0"/>
        <v>57.2</v>
      </c>
      <c r="G7">
        <f t="shared" si="1"/>
        <v>121</v>
      </c>
      <c r="I7">
        <f t="shared" si="2"/>
        <v>16</v>
      </c>
      <c r="J7">
        <f t="shared" si="3"/>
        <v>20.8</v>
      </c>
      <c r="K7">
        <f t="shared" si="4"/>
        <v>57.72</v>
      </c>
      <c r="N7">
        <v>4</v>
      </c>
      <c r="O7">
        <v>5.2</v>
      </c>
      <c r="P7">
        <v>4.5999999999999996</v>
      </c>
      <c r="Q7">
        <f t="shared" si="5"/>
        <v>-0.59999999999999964</v>
      </c>
      <c r="R7">
        <f t="shared" si="6"/>
        <v>0.3599999999999996</v>
      </c>
      <c r="S7">
        <v>5.27</v>
      </c>
      <c r="T7">
        <f t="shared" si="7"/>
        <v>-6.9999999999999396E-2</v>
      </c>
      <c r="U7">
        <f t="shared" si="8"/>
        <v>4.1999999999999614E-2</v>
      </c>
    </row>
    <row r="8" spans="1:21" x14ac:dyDescent="0.3">
      <c r="A8">
        <v>12</v>
      </c>
      <c r="B8">
        <v>1</v>
      </c>
      <c r="C8">
        <v>10.199999999999999</v>
      </c>
      <c r="D8">
        <v>6</v>
      </c>
      <c r="F8">
        <f t="shared" si="0"/>
        <v>72</v>
      </c>
      <c r="G8">
        <f t="shared" si="1"/>
        <v>144</v>
      </c>
      <c r="I8">
        <f t="shared" si="2"/>
        <v>1</v>
      </c>
      <c r="J8">
        <f t="shared" si="3"/>
        <v>6</v>
      </c>
      <c r="K8">
        <f t="shared" si="4"/>
        <v>61.199999999999996</v>
      </c>
      <c r="N8">
        <v>1</v>
      </c>
      <c r="O8">
        <v>6</v>
      </c>
      <c r="P8">
        <v>4.5999999999999996</v>
      </c>
      <c r="Q8">
        <f t="shared" si="5"/>
        <v>-3.5999999999999996</v>
      </c>
      <c r="R8">
        <f t="shared" si="6"/>
        <v>12.959999999999997</v>
      </c>
      <c r="S8">
        <v>5.27</v>
      </c>
      <c r="T8">
        <f t="shared" si="7"/>
        <v>0.73000000000000043</v>
      </c>
      <c r="U8">
        <f t="shared" si="8"/>
        <v>-2.6280000000000014</v>
      </c>
    </row>
    <row r="9" spans="1:21" x14ac:dyDescent="0.3">
      <c r="A9">
        <v>13</v>
      </c>
      <c r="B9">
        <v>3</v>
      </c>
      <c r="C9">
        <v>12.6</v>
      </c>
      <c r="D9">
        <v>7.1</v>
      </c>
      <c r="F9">
        <f t="shared" si="0"/>
        <v>92.3</v>
      </c>
      <c r="G9">
        <f t="shared" si="1"/>
        <v>169</v>
      </c>
      <c r="I9">
        <f t="shared" si="2"/>
        <v>9</v>
      </c>
      <c r="J9">
        <f t="shared" si="3"/>
        <v>21.299999999999997</v>
      </c>
      <c r="K9">
        <f t="shared" si="4"/>
        <v>89.46</v>
      </c>
      <c r="N9">
        <v>3</v>
      </c>
      <c r="O9">
        <v>7.1</v>
      </c>
      <c r="P9">
        <v>4.5999999999999996</v>
      </c>
      <c r="Q9">
        <f t="shared" si="5"/>
        <v>-1.5999999999999996</v>
      </c>
      <c r="R9">
        <f t="shared" si="6"/>
        <v>2.5599999999999987</v>
      </c>
      <c r="S9">
        <v>5.27</v>
      </c>
      <c r="T9">
        <f t="shared" si="7"/>
        <v>1.83</v>
      </c>
      <c r="U9">
        <f t="shared" si="8"/>
        <v>-2.9279999999999995</v>
      </c>
    </row>
    <row r="10" spans="1:21" x14ac:dyDescent="0.3">
      <c r="A10">
        <v>14</v>
      </c>
      <c r="B10">
        <v>6</v>
      </c>
      <c r="C10">
        <v>12.1</v>
      </c>
      <c r="D10">
        <v>8.5</v>
      </c>
      <c r="F10">
        <f t="shared" si="0"/>
        <v>119</v>
      </c>
      <c r="G10">
        <f t="shared" si="1"/>
        <v>196</v>
      </c>
      <c r="I10">
        <f t="shared" si="2"/>
        <v>36</v>
      </c>
      <c r="J10">
        <f t="shared" si="3"/>
        <v>51</v>
      </c>
      <c r="K10">
        <f t="shared" si="4"/>
        <v>102.85</v>
      </c>
      <c r="N10">
        <v>6</v>
      </c>
      <c r="O10">
        <v>8.5</v>
      </c>
      <c r="P10">
        <v>4.5999999999999996</v>
      </c>
      <c r="Q10">
        <f t="shared" si="5"/>
        <v>1.4000000000000004</v>
      </c>
      <c r="R10">
        <f t="shared" si="6"/>
        <v>1.9600000000000011</v>
      </c>
      <c r="S10">
        <v>5.27</v>
      </c>
      <c r="T10">
        <f t="shared" si="7"/>
        <v>3.2300000000000004</v>
      </c>
      <c r="U10">
        <f t="shared" si="8"/>
        <v>4.522000000000002</v>
      </c>
    </row>
    <row r="11" spans="1:21" x14ac:dyDescent="0.3">
      <c r="A11">
        <v>15</v>
      </c>
      <c r="B11">
        <v>5</v>
      </c>
      <c r="C11">
        <v>14.3</v>
      </c>
      <c r="D11">
        <v>9.6999999999999993</v>
      </c>
      <c r="F11">
        <f t="shared" si="0"/>
        <v>145.5</v>
      </c>
      <c r="G11">
        <f t="shared" si="1"/>
        <v>225</v>
      </c>
      <c r="I11">
        <f t="shared" si="2"/>
        <v>25</v>
      </c>
      <c r="J11">
        <f t="shared" si="3"/>
        <v>48.5</v>
      </c>
      <c r="K11">
        <f t="shared" si="4"/>
        <v>138.71</v>
      </c>
      <c r="N11">
        <v>5</v>
      </c>
      <c r="O11">
        <v>9.6999999999999993</v>
      </c>
      <c r="P11">
        <v>4.5999999999999996</v>
      </c>
      <c r="Q11">
        <f t="shared" si="5"/>
        <v>0.40000000000000036</v>
      </c>
      <c r="R11">
        <f t="shared" si="6"/>
        <v>0.16000000000000028</v>
      </c>
      <c r="S11">
        <v>5.27</v>
      </c>
      <c r="T11">
        <f t="shared" si="7"/>
        <v>4.43</v>
      </c>
      <c r="U11">
        <f t="shared" si="8"/>
        <v>1.7720000000000014</v>
      </c>
    </row>
    <row r="12" spans="1:21" x14ac:dyDescent="0.3">
      <c r="A12" s="5">
        <f>SUM(A2:A11)</f>
        <v>105</v>
      </c>
      <c r="B12" s="5">
        <f>SUM(B2:B11)</f>
        <v>46</v>
      </c>
      <c r="C12" s="5">
        <f>SUM(C2:C11)</f>
        <v>128.29999999999998</v>
      </c>
      <c r="D12" s="5">
        <f>SUM(D2:D11)</f>
        <v>52.7</v>
      </c>
      <c r="F12" s="5">
        <f>SUM(F2:F11)</f>
        <v>624.70000000000005</v>
      </c>
      <c r="G12" s="5">
        <f>SUM(G2:G11)</f>
        <v>1185</v>
      </c>
      <c r="H12" s="5"/>
      <c r="I12" s="5">
        <f>SUM(I2:I11)</f>
        <v>274</v>
      </c>
      <c r="J12" s="5">
        <f>SUM(J2:J11)</f>
        <v>224.1</v>
      </c>
      <c r="K12" s="5">
        <f>SUM(K2:K11)</f>
        <v>667.51</v>
      </c>
      <c r="N12" s="5"/>
      <c r="O12" s="5"/>
      <c r="R12">
        <f>SUM(R2:R11)</f>
        <v>62.400000000000006</v>
      </c>
      <c r="T12">
        <f>SUM(T2:T11)</f>
        <v>0</v>
      </c>
      <c r="U12">
        <f>SUM(U2:U11)</f>
        <v>-18.32</v>
      </c>
    </row>
    <row r="13" spans="1:21" x14ac:dyDescent="0.3">
      <c r="U13">
        <f>U12/R12</f>
        <v>-0.29358974358974355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0831-CA11-4DE3-9937-DB5C0424B354}">
  <dimension ref="A1:U22"/>
  <sheetViews>
    <sheetView workbookViewId="0"/>
  </sheetViews>
  <sheetFormatPr defaultRowHeight="14.4" x14ac:dyDescent="0.3"/>
  <cols>
    <col min="13" max="13" width="17.44140625" bestFit="1" customWidth="1"/>
    <col min="14" max="14" width="12" bestFit="1" customWidth="1"/>
    <col min="15" max="15" width="13.44140625" bestFit="1" customWidth="1"/>
    <col min="16" max="17" width="12" bestFit="1" customWidth="1"/>
    <col min="18" max="18" width="12.6640625" bestFit="1" customWidth="1"/>
    <col min="19" max="19" width="12" bestFit="1" customWidth="1"/>
    <col min="20" max="20" width="12.6640625" bestFit="1" customWidth="1"/>
    <col min="21" max="21" width="12.109375" bestFit="1" customWidth="1"/>
  </cols>
  <sheetData>
    <row r="1" spans="1:18" x14ac:dyDescent="0.3">
      <c r="A1" t="s">
        <v>30</v>
      </c>
      <c r="B1">
        <v>55</v>
      </c>
      <c r="C1">
        <v>40</v>
      </c>
      <c r="D1">
        <v>71</v>
      </c>
      <c r="E1">
        <v>82</v>
      </c>
      <c r="F1">
        <v>90</v>
      </c>
      <c r="G1">
        <v>50</v>
      </c>
      <c r="H1">
        <v>83</v>
      </c>
      <c r="I1">
        <v>75</v>
      </c>
      <c r="J1">
        <v>65</v>
      </c>
      <c r="K1">
        <v>52</v>
      </c>
      <c r="L1">
        <v>77</v>
      </c>
      <c r="M1">
        <v>93</v>
      </c>
    </row>
    <row r="2" spans="1:18" x14ac:dyDescent="0.3">
      <c r="A2" t="s">
        <v>31</v>
      </c>
      <c r="B2">
        <v>58</v>
      </c>
      <c r="C2">
        <v>43</v>
      </c>
      <c r="D2">
        <v>68</v>
      </c>
      <c r="E2">
        <v>86</v>
      </c>
      <c r="F2">
        <v>87</v>
      </c>
      <c r="G2">
        <v>51</v>
      </c>
      <c r="H2">
        <v>87</v>
      </c>
      <c r="I2">
        <v>70</v>
      </c>
      <c r="J2">
        <v>67</v>
      </c>
      <c r="K2">
        <v>55</v>
      </c>
      <c r="L2">
        <v>77</v>
      </c>
      <c r="M2">
        <v>90</v>
      </c>
    </row>
    <row r="4" spans="1:18" ht="15" thickBot="1" x14ac:dyDescent="0.35"/>
    <row r="5" spans="1:18" x14ac:dyDescent="0.3">
      <c r="A5" s="3"/>
      <c r="B5" s="3" t="s">
        <v>30</v>
      </c>
      <c r="C5" s="3" t="s">
        <v>31</v>
      </c>
      <c r="J5" t="s">
        <v>30</v>
      </c>
      <c r="K5" t="s">
        <v>31</v>
      </c>
      <c r="M5" t="s">
        <v>6</v>
      </c>
    </row>
    <row r="6" spans="1:18" ht="15" thickBot="1" x14ac:dyDescent="0.35">
      <c r="A6" s="1" t="s">
        <v>30</v>
      </c>
      <c r="B6" s="1">
        <v>1</v>
      </c>
      <c r="C6" s="1"/>
      <c r="J6">
        <v>55</v>
      </c>
      <c r="K6">
        <v>58</v>
      </c>
    </row>
    <row r="7" spans="1:18" ht="15" thickBot="1" x14ac:dyDescent="0.35">
      <c r="A7" s="2" t="s">
        <v>31</v>
      </c>
      <c r="B7" s="2">
        <v>0.98358535765784516</v>
      </c>
      <c r="C7" s="2">
        <v>1</v>
      </c>
      <c r="E7">
        <f>B7^2</f>
        <v>0.96744015579891118</v>
      </c>
      <c r="J7">
        <v>40</v>
      </c>
      <c r="K7">
        <v>43</v>
      </c>
      <c r="M7" s="4" t="s">
        <v>7</v>
      </c>
      <c r="N7" s="4"/>
    </row>
    <row r="8" spans="1:18" x14ac:dyDescent="0.3">
      <c r="J8">
        <v>71</v>
      </c>
      <c r="K8">
        <v>68</v>
      </c>
      <c r="M8" s="1" t="s">
        <v>8</v>
      </c>
      <c r="N8" s="1">
        <v>0.98358535765784483</v>
      </c>
    </row>
    <row r="9" spans="1:18" x14ac:dyDescent="0.3">
      <c r="B9" t="s">
        <v>32</v>
      </c>
      <c r="J9">
        <v>82</v>
      </c>
      <c r="K9">
        <v>86</v>
      </c>
      <c r="M9" s="1" t="s">
        <v>9</v>
      </c>
      <c r="N9" s="1">
        <v>0.96744015579891052</v>
      </c>
    </row>
    <row r="10" spans="1:18" x14ac:dyDescent="0.3">
      <c r="B10" t="s">
        <v>3</v>
      </c>
      <c r="J10">
        <v>90</v>
      </c>
      <c r="K10">
        <v>87</v>
      </c>
      <c r="M10" s="1" t="s">
        <v>10</v>
      </c>
      <c r="N10" s="1">
        <v>0.96418417137880152</v>
      </c>
    </row>
    <row r="11" spans="1:18" x14ac:dyDescent="0.3">
      <c r="B11" t="s">
        <v>33</v>
      </c>
      <c r="J11">
        <v>50</v>
      </c>
      <c r="K11">
        <v>51</v>
      </c>
      <c r="M11" s="1" t="s">
        <v>11</v>
      </c>
      <c r="N11" s="1">
        <v>2.994990107724091</v>
      </c>
    </row>
    <row r="12" spans="1:18" ht="15" thickBot="1" x14ac:dyDescent="0.35">
      <c r="J12">
        <v>83</v>
      </c>
      <c r="K12">
        <v>87</v>
      </c>
      <c r="M12" s="2" t="s">
        <v>12</v>
      </c>
      <c r="N12" s="2">
        <v>12</v>
      </c>
    </row>
    <row r="13" spans="1:18" x14ac:dyDescent="0.3">
      <c r="J13">
        <v>75</v>
      </c>
      <c r="K13">
        <v>70</v>
      </c>
    </row>
    <row r="14" spans="1:18" ht="15" thickBot="1" x14ac:dyDescent="0.35">
      <c r="J14">
        <v>65</v>
      </c>
      <c r="K14">
        <v>67</v>
      </c>
      <c r="M14" t="s">
        <v>13</v>
      </c>
    </row>
    <row r="15" spans="1:18" x14ac:dyDescent="0.3">
      <c r="J15">
        <v>52</v>
      </c>
      <c r="K15">
        <v>55</v>
      </c>
      <c r="M15" s="3"/>
      <c r="N15" s="3" t="s">
        <v>18</v>
      </c>
      <c r="O15" s="3" t="s">
        <v>19</v>
      </c>
      <c r="P15" s="3" t="s">
        <v>20</v>
      </c>
      <c r="Q15" s="3" t="s">
        <v>21</v>
      </c>
      <c r="R15" s="3" t="s">
        <v>22</v>
      </c>
    </row>
    <row r="16" spans="1:18" x14ac:dyDescent="0.3">
      <c r="J16">
        <v>77</v>
      </c>
      <c r="K16">
        <v>77</v>
      </c>
      <c r="M16" s="1" t="s">
        <v>14</v>
      </c>
      <c r="N16" s="1">
        <v>1</v>
      </c>
      <c r="O16" s="1">
        <v>2665.2170092130145</v>
      </c>
      <c r="P16" s="1">
        <v>2665.2170092130145</v>
      </c>
      <c r="Q16" s="1">
        <v>297.1267767204294</v>
      </c>
      <c r="R16" s="1">
        <v>9.1303849191231981E-9</v>
      </c>
    </row>
    <row r="17" spans="10:21" x14ac:dyDescent="0.3">
      <c r="J17">
        <v>93</v>
      </c>
      <c r="K17">
        <v>90</v>
      </c>
      <c r="M17" s="1" t="s">
        <v>15</v>
      </c>
      <c r="N17" s="1">
        <v>10</v>
      </c>
      <c r="O17" s="1">
        <v>89.699657453651625</v>
      </c>
      <c r="P17" s="1">
        <v>8.9699657453651618</v>
      </c>
      <c r="Q17" s="1"/>
      <c r="R17" s="1"/>
    </row>
    <row r="18" spans="10:21" ht="15" thickBot="1" x14ac:dyDescent="0.35">
      <c r="M18" s="2" t="s">
        <v>16</v>
      </c>
      <c r="N18" s="2">
        <v>11</v>
      </c>
      <c r="O18" s="2">
        <v>2754.9166666666661</v>
      </c>
      <c r="P18" s="2"/>
      <c r="Q18" s="2"/>
      <c r="R18" s="2"/>
    </row>
    <row r="19" spans="10:21" ht="15" thickBot="1" x14ac:dyDescent="0.35"/>
    <row r="20" spans="10:21" x14ac:dyDescent="0.3">
      <c r="M20" s="3"/>
      <c r="N20" s="3" t="s">
        <v>23</v>
      </c>
      <c r="O20" s="3" t="s">
        <v>11</v>
      </c>
      <c r="P20" s="3" t="s">
        <v>24</v>
      </c>
      <c r="Q20" s="3" t="s">
        <v>25</v>
      </c>
      <c r="R20" s="3" t="s">
        <v>26</v>
      </c>
      <c r="S20" s="3" t="s">
        <v>27</v>
      </c>
      <c r="T20" s="3" t="s">
        <v>28</v>
      </c>
      <c r="U20" s="3" t="s">
        <v>29</v>
      </c>
    </row>
    <row r="21" spans="10:21" x14ac:dyDescent="0.3">
      <c r="M21" s="1" t="s">
        <v>17</v>
      </c>
      <c r="N21" s="1">
        <v>6.4355306853542089</v>
      </c>
      <c r="O21" s="1">
        <v>3.7828880338566342</v>
      </c>
      <c r="P21" s="1">
        <v>1.7012215608171779</v>
      </c>
      <c r="Q21" s="1">
        <v>0.11973425284398634</v>
      </c>
      <c r="R21" s="1">
        <v>-1.9932691155957265</v>
      </c>
      <c r="S21" s="1">
        <v>14.864330486304144</v>
      </c>
      <c r="T21" s="1">
        <v>-1.9932691155957265</v>
      </c>
      <c r="U21" s="1">
        <v>14.864330486304144</v>
      </c>
    </row>
    <row r="22" spans="10:21" ht="15" thickBot="1" x14ac:dyDescent="0.35">
      <c r="M22" s="2" t="s">
        <v>30</v>
      </c>
      <c r="N22" s="2">
        <v>0.91449415579321669</v>
      </c>
      <c r="O22" s="2">
        <v>5.3053011174936861E-2</v>
      </c>
      <c r="P22" s="2">
        <v>17.237365712904893</v>
      </c>
      <c r="Q22" s="2">
        <v>9.1303849191232312E-9</v>
      </c>
      <c r="R22" s="2">
        <v>0.79628468037947786</v>
      </c>
      <c r="S22" s="2">
        <v>1.0327036312069555</v>
      </c>
      <c r="T22" s="2">
        <v>0.79628468037947786</v>
      </c>
      <c r="U22" s="2">
        <v>1.0327036312069555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7387-8983-4961-8747-1933DDD904F6}">
  <dimension ref="A1:T22"/>
  <sheetViews>
    <sheetView workbookViewId="0"/>
  </sheetViews>
  <sheetFormatPr defaultRowHeight="14.4" x14ac:dyDescent="0.3"/>
  <cols>
    <col min="12" max="12" width="17.44140625" bestFit="1" customWidth="1"/>
    <col min="13" max="13" width="12" bestFit="1" customWidth="1"/>
    <col min="14" max="14" width="13.44140625" bestFit="1" customWidth="1"/>
    <col min="15" max="15" width="12.6640625" bestFit="1" customWidth="1"/>
    <col min="16" max="16" width="12" bestFit="1" customWidth="1"/>
    <col min="17" max="17" width="12.44140625" bestFit="1" customWidth="1"/>
    <col min="18" max="18" width="12" bestFit="1" customWidth="1"/>
    <col min="19" max="20" width="12.109375" bestFit="1" customWidth="1"/>
  </cols>
  <sheetData>
    <row r="1" spans="1:17" x14ac:dyDescent="0.3">
      <c r="A1" t="s">
        <v>30</v>
      </c>
      <c r="B1" t="s">
        <v>31</v>
      </c>
    </row>
    <row r="2" spans="1:17" x14ac:dyDescent="0.3">
      <c r="A2">
        <v>121</v>
      </c>
      <c r="B2">
        <v>99</v>
      </c>
      <c r="L2" t="s">
        <v>6</v>
      </c>
    </row>
    <row r="3" spans="1:17" ht="15" thickBot="1" x14ac:dyDescent="0.35">
      <c r="A3">
        <v>156</v>
      </c>
      <c r="B3">
        <v>123</v>
      </c>
    </row>
    <row r="4" spans="1:17" x14ac:dyDescent="0.3">
      <c r="A4">
        <v>145</v>
      </c>
      <c r="B4">
        <v>119</v>
      </c>
      <c r="L4" s="4" t="s">
        <v>7</v>
      </c>
      <c r="M4" s="4"/>
    </row>
    <row r="5" spans="1:17" x14ac:dyDescent="0.3">
      <c r="A5">
        <v>109</v>
      </c>
      <c r="B5">
        <v>87</v>
      </c>
      <c r="L5" s="1" t="s">
        <v>8</v>
      </c>
      <c r="M5" s="1">
        <v>0.93698623353751043</v>
      </c>
    </row>
    <row r="6" spans="1:17" x14ac:dyDescent="0.3">
      <c r="A6">
        <v>111</v>
      </c>
      <c r="B6">
        <v>90</v>
      </c>
      <c r="L6" s="1" t="s">
        <v>9</v>
      </c>
      <c r="M6" s="1">
        <v>0.87794320183881003</v>
      </c>
    </row>
    <row r="7" spans="1:17" x14ac:dyDescent="0.3">
      <c r="A7">
        <v>137</v>
      </c>
      <c r="B7">
        <v>101</v>
      </c>
      <c r="L7" s="1" t="s">
        <v>10</v>
      </c>
      <c r="M7" s="1">
        <v>0.86573752202269105</v>
      </c>
    </row>
    <row r="8" spans="1:17" x14ac:dyDescent="0.3">
      <c r="A8">
        <v>128</v>
      </c>
      <c r="B8">
        <v>98</v>
      </c>
      <c r="L8" s="1" t="s">
        <v>11</v>
      </c>
      <c r="M8" s="1">
        <v>6.4781307973651741</v>
      </c>
    </row>
    <row r="9" spans="1:17" ht="15" thickBot="1" x14ac:dyDescent="0.35">
      <c r="A9">
        <v>142</v>
      </c>
      <c r="B9">
        <v>121</v>
      </c>
      <c r="L9" s="2" t="s">
        <v>12</v>
      </c>
      <c r="M9" s="2">
        <v>12</v>
      </c>
    </row>
    <row r="10" spans="1:17" x14ac:dyDescent="0.3">
      <c r="A10">
        <v>149</v>
      </c>
      <c r="B10">
        <v>131</v>
      </c>
    </row>
    <row r="11" spans="1:17" ht="15" thickBot="1" x14ac:dyDescent="0.35">
      <c r="A11">
        <v>152</v>
      </c>
      <c r="B11">
        <v>134</v>
      </c>
      <c r="L11" t="s">
        <v>13</v>
      </c>
    </row>
    <row r="12" spans="1:17" x14ac:dyDescent="0.3">
      <c r="A12">
        <v>155</v>
      </c>
      <c r="B12">
        <v>135</v>
      </c>
      <c r="L12" s="3"/>
      <c r="M12" s="3" t="s">
        <v>18</v>
      </c>
      <c r="N12" s="3" t="s">
        <v>19</v>
      </c>
      <c r="O12" s="3" t="s">
        <v>20</v>
      </c>
      <c r="P12" s="3" t="s">
        <v>21</v>
      </c>
      <c r="Q12" s="3" t="s">
        <v>22</v>
      </c>
    </row>
    <row r="13" spans="1:17" x14ac:dyDescent="0.3">
      <c r="A13">
        <v>128</v>
      </c>
      <c r="B13">
        <v>97</v>
      </c>
      <c r="L13" s="1" t="s">
        <v>14</v>
      </c>
      <c r="M13" s="1">
        <v>1</v>
      </c>
      <c r="N13" s="1">
        <v>3018.5882137222884</v>
      </c>
      <c r="O13" s="1">
        <v>3018.5882137222884</v>
      </c>
      <c r="P13" s="1">
        <v>71.929070323423161</v>
      </c>
      <c r="Q13" s="1">
        <v>7.0349615460019359E-6</v>
      </c>
    </row>
    <row r="14" spans="1:17" x14ac:dyDescent="0.3">
      <c r="L14" s="1" t="s">
        <v>15</v>
      </c>
      <c r="M14" s="1">
        <v>10</v>
      </c>
      <c r="N14" s="1">
        <v>419.66178627771143</v>
      </c>
      <c r="O14" s="1">
        <v>41.966178627771143</v>
      </c>
      <c r="P14" s="1"/>
      <c r="Q14" s="1"/>
    </row>
    <row r="15" spans="1:17" ht="15" thickBot="1" x14ac:dyDescent="0.35">
      <c r="L15" s="2" t="s">
        <v>16</v>
      </c>
      <c r="M15" s="2">
        <v>11</v>
      </c>
      <c r="N15" s="2">
        <v>3438.25</v>
      </c>
      <c r="O15" s="2"/>
      <c r="P15" s="2"/>
      <c r="Q15" s="2"/>
    </row>
    <row r="16" spans="1:17" ht="15" thickBot="1" x14ac:dyDescent="0.35">
      <c r="A16" s="3"/>
      <c r="B16" s="3" t="s">
        <v>30</v>
      </c>
      <c r="C16" s="3" t="s">
        <v>31</v>
      </c>
    </row>
    <row r="17" spans="1:20" x14ac:dyDescent="0.3">
      <c r="A17" s="1" t="s">
        <v>30</v>
      </c>
      <c r="B17" s="1">
        <v>1</v>
      </c>
      <c r="C17" s="1"/>
      <c r="L17" s="3"/>
      <c r="M17" s="3" t="s">
        <v>23</v>
      </c>
      <c r="N17" s="3" t="s">
        <v>11</v>
      </c>
      <c r="O17" s="3" t="s">
        <v>24</v>
      </c>
      <c r="P17" s="3" t="s">
        <v>25</v>
      </c>
      <c r="Q17" s="3" t="s">
        <v>26</v>
      </c>
      <c r="R17" s="3" t="s">
        <v>27</v>
      </c>
      <c r="S17" s="3" t="s">
        <v>28</v>
      </c>
      <c r="T17" s="3" t="s">
        <v>29</v>
      </c>
    </row>
    <row r="18" spans="1:20" ht="15" thickBot="1" x14ac:dyDescent="0.35">
      <c r="A18" s="2" t="s">
        <v>31</v>
      </c>
      <c r="B18" s="2">
        <v>0.93698623353751054</v>
      </c>
      <c r="C18" s="2">
        <v>1</v>
      </c>
      <c r="L18" s="1" t="s">
        <v>17</v>
      </c>
      <c r="M18" s="1">
        <v>-25.00658714123611</v>
      </c>
      <c r="N18" s="1">
        <v>16.174380681839494</v>
      </c>
      <c r="O18" s="1">
        <v>-1.54606149274781</v>
      </c>
      <c r="P18" s="1">
        <v>0.15312574837090179</v>
      </c>
      <c r="Q18" s="1">
        <v>-61.045353145258936</v>
      </c>
      <c r="R18" s="1">
        <v>11.032178862786715</v>
      </c>
      <c r="S18" s="1">
        <v>-61.045353145258936</v>
      </c>
      <c r="T18" s="1">
        <v>11.032178862786715</v>
      </c>
    </row>
    <row r="19" spans="1:20" ht="15" thickBot="1" x14ac:dyDescent="0.35">
      <c r="L19" s="2" t="s">
        <v>34</v>
      </c>
      <c r="M19" s="2">
        <v>1.0012731449447845</v>
      </c>
      <c r="N19" s="2">
        <v>0.11805933825488293</v>
      </c>
      <c r="O19" s="2">
        <v>8.4811007730968022</v>
      </c>
      <c r="P19" s="2">
        <v>7.0349615460019114E-6</v>
      </c>
      <c r="Q19" s="2">
        <v>0.73822054653929037</v>
      </c>
      <c r="R19" s="2">
        <v>1.2643257433502786</v>
      </c>
      <c r="S19" s="2">
        <v>0.73822054653929037</v>
      </c>
      <c r="T19" s="2">
        <v>1.2643257433502786</v>
      </c>
    </row>
    <row r="20" spans="1:20" x14ac:dyDescent="0.3">
      <c r="A20" t="s">
        <v>32</v>
      </c>
    </row>
    <row r="21" spans="1:20" x14ac:dyDescent="0.3">
      <c r="A21" t="s">
        <v>3</v>
      </c>
    </row>
    <row r="22" spans="1:20" x14ac:dyDescent="0.3">
      <c r="A22" t="s"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4254-2143-49F5-AE04-829D956E3CB4}">
  <dimension ref="A1:T19"/>
  <sheetViews>
    <sheetView workbookViewId="0"/>
  </sheetViews>
  <sheetFormatPr defaultRowHeight="14.4" x14ac:dyDescent="0.3"/>
  <cols>
    <col min="12" max="12" width="17.44140625" bestFit="1" customWidth="1"/>
    <col min="13" max="13" width="12" bestFit="1" customWidth="1"/>
    <col min="14" max="14" width="13.44140625" bestFit="1" customWidth="1"/>
    <col min="15" max="16" width="12" bestFit="1" customWidth="1"/>
    <col min="17" max="17" width="12.44140625" bestFit="1" customWidth="1"/>
    <col min="18" max="18" width="12" bestFit="1" customWidth="1"/>
    <col min="19" max="20" width="12.109375" bestFit="1" customWidth="1"/>
  </cols>
  <sheetData>
    <row r="1" spans="1:17" x14ac:dyDescent="0.3">
      <c r="A1" t="s">
        <v>30</v>
      </c>
      <c r="B1" t="s">
        <v>31</v>
      </c>
    </row>
    <row r="2" spans="1:17" x14ac:dyDescent="0.3">
      <c r="A2">
        <v>12</v>
      </c>
      <c r="B2">
        <v>1.7447999999999999</v>
      </c>
      <c r="L2" t="s">
        <v>6</v>
      </c>
    </row>
    <row r="3" spans="1:17" ht="15" thickBot="1" x14ac:dyDescent="0.35">
      <c r="A3">
        <v>13</v>
      </c>
      <c r="B3">
        <v>1.7453000000000001</v>
      </c>
    </row>
    <row r="4" spans="1:17" x14ac:dyDescent="0.3">
      <c r="A4">
        <v>14</v>
      </c>
      <c r="B4">
        <v>1.7448999999999999</v>
      </c>
      <c r="L4" s="4" t="s">
        <v>7</v>
      </c>
      <c r="M4" s="4"/>
    </row>
    <row r="5" spans="1:17" x14ac:dyDescent="0.3">
      <c r="A5">
        <v>15</v>
      </c>
      <c r="B5">
        <v>1.7461</v>
      </c>
      <c r="L5" s="1" t="s">
        <v>8</v>
      </c>
      <c r="M5" s="1">
        <v>0.9561840510460593</v>
      </c>
    </row>
    <row r="6" spans="1:17" x14ac:dyDescent="0.3">
      <c r="A6">
        <v>16</v>
      </c>
      <c r="B6">
        <v>1.7487999999999999</v>
      </c>
      <c r="L6" s="1" t="s">
        <v>9</v>
      </c>
      <c r="M6" s="1">
        <v>0.91428793947485287</v>
      </c>
    </row>
    <row r="7" spans="1:17" x14ac:dyDescent="0.3">
      <c r="A7">
        <v>17</v>
      </c>
      <c r="B7">
        <v>1.7513000000000001</v>
      </c>
      <c r="L7" s="1" t="s">
        <v>10</v>
      </c>
      <c r="M7" s="1">
        <v>0.90000259605399491</v>
      </c>
    </row>
    <row r="8" spans="1:17" x14ac:dyDescent="0.3">
      <c r="A8">
        <v>18</v>
      </c>
      <c r="B8">
        <v>1.7534000000000001</v>
      </c>
      <c r="L8" s="1" t="s">
        <v>11</v>
      </c>
      <c r="M8" s="1">
        <v>1.2363380387385228E-3</v>
      </c>
    </row>
    <row r="9" spans="1:17" ht="15" thickBot="1" x14ac:dyDescent="0.35">
      <c r="A9">
        <v>19</v>
      </c>
      <c r="B9">
        <v>1.7542</v>
      </c>
      <c r="L9" s="2" t="s">
        <v>12</v>
      </c>
      <c r="M9" s="2">
        <v>8</v>
      </c>
    </row>
    <row r="10" spans="1:17" ht="15" thickBot="1" x14ac:dyDescent="0.35"/>
    <row r="11" spans="1:17" ht="15" thickBot="1" x14ac:dyDescent="0.35">
      <c r="A11" s="3"/>
      <c r="B11" s="3" t="s">
        <v>30</v>
      </c>
      <c r="C11" s="3" t="s">
        <v>31</v>
      </c>
      <c r="L11" t="s">
        <v>13</v>
      </c>
    </row>
    <row r="12" spans="1:17" x14ac:dyDescent="0.3">
      <c r="A12" s="1" t="s">
        <v>30</v>
      </c>
      <c r="B12" s="1">
        <v>1</v>
      </c>
      <c r="C12" s="1"/>
      <c r="L12" s="3"/>
      <c r="M12" s="3" t="s">
        <v>18</v>
      </c>
      <c r="N12" s="3" t="s">
        <v>19</v>
      </c>
      <c r="O12" s="3" t="s">
        <v>20</v>
      </c>
      <c r="P12" s="3" t="s">
        <v>21</v>
      </c>
      <c r="Q12" s="3" t="s">
        <v>22</v>
      </c>
    </row>
    <row r="13" spans="1:17" ht="15" thickBot="1" x14ac:dyDescent="0.35">
      <c r="A13" s="2" t="s">
        <v>31</v>
      </c>
      <c r="B13" s="2">
        <v>0.95618405104605941</v>
      </c>
      <c r="C13" s="2">
        <v>1</v>
      </c>
      <c r="L13" s="1" t="s">
        <v>14</v>
      </c>
      <c r="M13" s="1">
        <v>1</v>
      </c>
      <c r="N13" s="1">
        <v>9.7828809523811021E-5</v>
      </c>
      <c r="O13" s="1">
        <v>9.7828809523811021E-5</v>
      </c>
      <c r="P13" s="1">
        <v>64.001817284974237</v>
      </c>
      <c r="Q13" s="1">
        <v>2.0344847360705419E-4</v>
      </c>
    </row>
    <row r="14" spans="1:17" x14ac:dyDescent="0.3">
      <c r="L14" s="1" t="s">
        <v>15</v>
      </c>
      <c r="M14" s="1">
        <v>6</v>
      </c>
      <c r="N14" s="1">
        <v>9.1711904761909036E-6</v>
      </c>
      <c r="O14" s="1">
        <v>1.5285317460318173E-6</v>
      </c>
      <c r="P14" s="1"/>
      <c r="Q14" s="1"/>
    </row>
    <row r="15" spans="1:17" ht="15" thickBot="1" x14ac:dyDescent="0.35">
      <c r="A15" t="s">
        <v>2</v>
      </c>
      <c r="L15" s="2" t="s">
        <v>16</v>
      </c>
      <c r="M15" s="2">
        <v>7</v>
      </c>
      <c r="N15" s="2">
        <v>1.0700000000000192E-4</v>
      </c>
      <c r="O15" s="2"/>
      <c r="P15" s="2"/>
      <c r="Q15" s="2"/>
    </row>
    <row r="16" spans="1:17" ht="15" thickBot="1" x14ac:dyDescent="0.35">
      <c r="A16" t="s">
        <v>3</v>
      </c>
    </row>
    <row r="17" spans="1:20" x14ac:dyDescent="0.3">
      <c r="A17" t="s">
        <v>33</v>
      </c>
      <c r="L17" s="3"/>
      <c r="M17" s="3" t="s">
        <v>23</v>
      </c>
      <c r="N17" s="3" t="s">
        <v>11</v>
      </c>
      <c r="O17" s="3" t="s">
        <v>24</v>
      </c>
      <c r="P17" s="3" t="s">
        <v>25</v>
      </c>
      <c r="Q17" s="3" t="s">
        <v>26</v>
      </c>
      <c r="R17" s="3" t="s">
        <v>27</v>
      </c>
      <c r="S17" s="3" t="s">
        <v>28</v>
      </c>
      <c r="T17" s="3" t="s">
        <v>29</v>
      </c>
    </row>
    <row r="18" spans="1:20" x14ac:dyDescent="0.3">
      <c r="L18" s="1" t="s">
        <v>17</v>
      </c>
      <c r="M18" s="1">
        <v>1.7249440476190476</v>
      </c>
      <c r="N18" s="1">
        <v>2.9890854774806928E-3</v>
      </c>
      <c r="O18" s="1">
        <v>577.08086992309484</v>
      </c>
      <c r="P18" s="1">
        <v>1.8275243264499044E-15</v>
      </c>
      <c r="Q18" s="1">
        <v>1.7176300189401148</v>
      </c>
      <c r="R18" s="1">
        <v>1.7322580762979805</v>
      </c>
      <c r="S18" s="1">
        <v>1.7176300189401148</v>
      </c>
      <c r="T18" s="1">
        <v>1.7322580762979805</v>
      </c>
    </row>
    <row r="19" spans="1:20" ht="15" thickBot="1" x14ac:dyDescent="0.35">
      <c r="L19" s="2" t="s">
        <v>34</v>
      </c>
      <c r="M19" s="2">
        <v>1.5261904761904872E-3</v>
      </c>
      <c r="N19" s="2">
        <v>1.9077110106291664E-4</v>
      </c>
      <c r="O19" s="2">
        <v>8.0001135795046174</v>
      </c>
      <c r="P19" s="2">
        <v>2.0344847360705492E-4</v>
      </c>
      <c r="Q19" s="2">
        <v>1.0593904081436618E-3</v>
      </c>
      <c r="R19" s="2">
        <v>1.9929905442373128E-3</v>
      </c>
      <c r="S19" s="2">
        <v>1.0593904081436618E-3</v>
      </c>
      <c r="T19" s="2">
        <v>1.9929905442373128E-3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A8BA-DEE7-4F1E-9DF5-033CBD47F8A0}">
  <dimension ref="A1:N21"/>
  <sheetViews>
    <sheetView workbookViewId="0"/>
  </sheetViews>
  <sheetFormatPr defaultRowHeight="14.4" x14ac:dyDescent="0.3"/>
  <cols>
    <col min="1" max="1" width="9.6640625" bestFit="1" customWidth="1"/>
    <col min="2" max="2" width="15.44140625" bestFit="1" customWidth="1"/>
    <col min="3" max="3" width="16.5546875" bestFit="1" customWidth="1"/>
    <col min="4" max="4" width="16.6640625" bestFit="1" customWidth="1"/>
    <col min="6" max="6" width="17.44140625" bestFit="1" customWidth="1"/>
    <col min="7" max="7" width="12.6640625" bestFit="1" customWidth="1"/>
    <col min="8" max="8" width="13.44140625" bestFit="1" customWidth="1"/>
    <col min="9" max="9" width="12.6640625" bestFit="1" customWidth="1"/>
    <col min="10" max="10" width="12" bestFit="1" customWidth="1"/>
    <col min="11" max="11" width="12.6640625" bestFit="1" customWidth="1"/>
    <col min="12" max="12" width="12" bestFit="1" customWidth="1"/>
    <col min="13" max="13" width="12.6640625" bestFit="1" customWidth="1"/>
    <col min="14" max="14" width="12.109375" bestFit="1" customWidth="1"/>
  </cols>
  <sheetData>
    <row r="1" spans="1:11" x14ac:dyDescent="0.3">
      <c r="A1" t="s">
        <v>53</v>
      </c>
      <c r="B1" t="s">
        <v>54</v>
      </c>
      <c r="C1" t="s">
        <v>55</v>
      </c>
      <c r="D1" t="s">
        <v>56</v>
      </c>
    </row>
    <row r="2" spans="1:11" x14ac:dyDescent="0.3">
      <c r="A2">
        <v>5495</v>
      </c>
      <c r="B2">
        <v>18</v>
      </c>
      <c r="C2">
        <v>1.5</v>
      </c>
      <c r="D2">
        <v>3219</v>
      </c>
      <c r="F2" t="s">
        <v>6</v>
      </c>
    </row>
    <row r="3" spans="1:11" ht="15" thickBot="1" x14ac:dyDescent="0.35">
      <c r="A3">
        <v>7912</v>
      </c>
      <c r="B3">
        <v>18</v>
      </c>
      <c r="C3">
        <v>2</v>
      </c>
      <c r="D3">
        <v>2781</v>
      </c>
    </row>
    <row r="4" spans="1:11" x14ac:dyDescent="0.3">
      <c r="A4">
        <v>5812</v>
      </c>
      <c r="B4">
        <v>6</v>
      </c>
      <c r="C4">
        <v>1.7</v>
      </c>
      <c r="D4">
        <v>3556</v>
      </c>
      <c r="F4" s="4" t="s">
        <v>7</v>
      </c>
      <c r="G4" s="4"/>
    </row>
    <row r="5" spans="1:11" x14ac:dyDescent="0.3">
      <c r="A5">
        <v>7180</v>
      </c>
      <c r="B5">
        <v>4</v>
      </c>
      <c r="C5">
        <v>2.1</v>
      </c>
      <c r="D5">
        <v>2987</v>
      </c>
      <c r="F5" s="1" t="s">
        <v>8</v>
      </c>
      <c r="G5" s="1">
        <v>0.99127481198038525</v>
      </c>
    </row>
    <row r="6" spans="1:11" x14ac:dyDescent="0.3">
      <c r="A6">
        <v>8883</v>
      </c>
      <c r="B6">
        <v>15</v>
      </c>
      <c r="C6">
        <v>3</v>
      </c>
      <c r="D6">
        <v>1794</v>
      </c>
      <c r="F6" s="1" t="s">
        <v>9</v>
      </c>
      <c r="G6" s="1">
        <v>0.98262575286674803</v>
      </c>
    </row>
    <row r="7" spans="1:11" x14ac:dyDescent="0.3">
      <c r="A7">
        <v>6495</v>
      </c>
      <c r="B7">
        <v>19</v>
      </c>
      <c r="C7">
        <v>1.8</v>
      </c>
      <c r="D7">
        <v>3014</v>
      </c>
      <c r="F7" s="1" t="s">
        <v>10</v>
      </c>
      <c r="G7" s="1">
        <v>0.9565643821668699</v>
      </c>
    </row>
    <row r="8" spans="1:11" x14ac:dyDescent="0.3">
      <c r="F8" s="1" t="s">
        <v>11</v>
      </c>
      <c r="G8" s="1">
        <v>124.68755923214783</v>
      </c>
    </row>
    <row r="9" spans="1:11" ht="15" thickBot="1" x14ac:dyDescent="0.35">
      <c r="F9" s="2" t="s">
        <v>12</v>
      </c>
      <c r="G9" s="2">
        <v>6</v>
      </c>
    </row>
    <row r="11" spans="1:11" ht="15" thickBot="1" x14ac:dyDescent="0.35">
      <c r="F11" t="s">
        <v>13</v>
      </c>
    </row>
    <row r="12" spans="1:11" x14ac:dyDescent="0.3">
      <c r="F12" s="3"/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</row>
    <row r="13" spans="1:11" x14ac:dyDescent="0.3">
      <c r="F13" s="1" t="s">
        <v>14</v>
      </c>
      <c r="G13" s="1">
        <v>3</v>
      </c>
      <c r="H13" s="1">
        <v>1758564.8584787927</v>
      </c>
      <c r="I13" s="1">
        <v>586188.28615959757</v>
      </c>
      <c r="J13" s="1">
        <v>37.70430052135935</v>
      </c>
      <c r="K13" s="1">
        <v>2.5947841579929902E-2</v>
      </c>
    </row>
    <row r="14" spans="1:11" x14ac:dyDescent="0.3">
      <c r="F14" s="1" t="s">
        <v>15</v>
      </c>
      <c r="G14" s="1">
        <v>2</v>
      </c>
      <c r="H14" s="1">
        <v>31093.974854540746</v>
      </c>
      <c r="I14" s="1">
        <v>15546.987427270373</v>
      </c>
      <c r="J14" s="1"/>
      <c r="K14" s="1"/>
    </row>
    <row r="15" spans="1:11" ht="15" thickBot="1" x14ac:dyDescent="0.35">
      <c r="F15" s="2" t="s">
        <v>16</v>
      </c>
      <c r="G15" s="2">
        <v>5</v>
      </c>
      <c r="H15" s="2">
        <v>1789658.8333333335</v>
      </c>
      <c r="I15" s="2"/>
      <c r="J15" s="2"/>
      <c r="K15" s="2"/>
    </row>
    <row r="16" spans="1:11" ht="15" thickBot="1" x14ac:dyDescent="0.35"/>
    <row r="17" spans="6:14" x14ac:dyDescent="0.3">
      <c r="F17" s="3"/>
      <c r="G17" s="3" t="s">
        <v>23</v>
      </c>
      <c r="H17" s="3" t="s">
        <v>11</v>
      </c>
      <c r="I17" s="3" t="s">
        <v>24</v>
      </c>
      <c r="J17" s="3" t="s">
        <v>25</v>
      </c>
      <c r="K17" s="3" t="s">
        <v>26</v>
      </c>
      <c r="L17" s="3" t="s">
        <v>27</v>
      </c>
      <c r="M17" s="3" t="s">
        <v>28</v>
      </c>
      <c r="N17" s="3" t="s">
        <v>29</v>
      </c>
    </row>
    <row r="18" spans="6:14" x14ac:dyDescent="0.3">
      <c r="F18" s="1" t="s">
        <v>17</v>
      </c>
      <c r="G18" s="1">
        <v>5476.5962449789349</v>
      </c>
      <c r="H18" s="1">
        <v>343.43045257800225</v>
      </c>
      <c r="I18" s="1">
        <v>15.946740319235532</v>
      </c>
      <c r="J18" s="1">
        <v>3.9093416240315671E-3</v>
      </c>
      <c r="K18" s="1">
        <v>3998.9342707151</v>
      </c>
      <c r="L18" s="1">
        <v>6954.2582192427699</v>
      </c>
      <c r="M18" s="1">
        <v>3998.9342707151</v>
      </c>
      <c r="N18" s="1">
        <v>6954.2582192427699</v>
      </c>
    </row>
    <row r="19" spans="6:14" x14ac:dyDescent="0.3">
      <c r="F19" s="1" t="s">
        <v>34</v>
      </c>
      <c r="G19" s="1">
        <v>-1.2499995316305582E-2</v>
      </c>
      <c r="H19" s="1">
        <v>0.11404731859099843</v>
      </c>
      <c r="I19" s="1">
        <v>-0.10960358797328346</v>
      </c>
      <c r="J19" s="1">
        <v>0.92273027155825604</v>
      </c>
      <c r="K19" s="1">
        <v>-0.50320600197247178</v>
      </c>
      <c r="L19" s="1">
        <v>0.47820601133986057</v>
      </c>
      <c r="M19" s="1">
        <v>-0.50320600197247178</v>
      </c>
      <c r="N19" s="1">
        <v>0.47820601133986057</v>
      </c>
    </row>
    <row r="20" spans="6:14" x14ac:dyDescent="0.3">
      <c r="F20" s="1" t="s">
        <v>44</v>
      </c>
      <c r="G20" s="1">
        <v>-29.123532724786735</v>
      </c>
      <c r="H20" s="1">
        <v>8.9368445152558404</v>
      </c>
      <c r="I20" s="1">
        <v>-3.2588160927574332</v>
      </c>
      <c r="J20" s="1">
        <v>8.2656053116201389E-2</v>
      </c>
      <c r="K20" s="1">
        <v>-67.575671173698794</v>
      </c>
      <c r="L20" s="1">
        <v>9.3286057241253317</v>
      </c>
      <c r="M20" s="1">
        <v>-67.575671173698794</v>
      </c>
      <c r="N20" s="1">
        <v>9.3286057241253317</v>
      </c>
    </row>
    <row r="21" spans="6:14" ht="15" thickBot="1" x14ac:dyDescent="0.35">
      <c r="F21" s="2" t="s">
        <v>45</v>
      </c>
      <c r="G21" s="2">
        <v>-1045.9902931868899</v>
      </c>
      <c r="H21" s="2">
        <v>277.95597317016342</v>
      </c>
      <c r="I21" s="2">
        <v>-3.7631509812762296</v>
      </c>
      <c r="J21" s="2">
        <v>6.3919010054446335E-2</v>
      </c>
      <c r="K21" s="2">
        <v>-2241.938319897662</v>
      </c>
      <c r="L21" s="2">
        <v>149.95773352388255</v>
      </c>
      <c r="M21" s="2">
        <v>-2241.938319897662</v>
      </c>
      <c r="N21" s="2">
        <v>149.95773352388255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Bone Density DataSet</vt:lpstr>
      <vt:lpstr>Exam_Score</vt:lpstr>
      <vt:lpstr>Vitamins_Effect</vt:lpstr>
      <vt:lpstr>House_Repairs_Results</vt:lpstr>
      <vt:lpstr>House_Repairs</vt:lpstr>
      <vt:lpstr>Wind_&amp;_Windmill_speed</vt:lpstr>
      <vt:lpstr>Example3</vt:lpstr>
      <vt:lpstr>Example4</vt:lpstr>
      <vt:lpstr>Dorm_Dataset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Sharma</dc:creator>
  <cp:lastModifiedBy>Rajesh Sharma</cp:lastModifiedBy>
  <dcterms:created xsi:type="dcterms:W3CDTF">2020-07-31T06:16:57Z</dcterms:created>
  <dcterms:modified xsi:type="dcterms:W3CDTF">2020-08-03T15:01:56Z</dcterms:modified>
</cp:coreProperties>
</file>