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ajesh\STUDY\Projects\Maths_for_ML\Statistics_for_ML\ANOVA_using_excel\"/>
    </mc:Choice>
  </mc:AlternateContent>
  <xr:revisionPtr revIDLastSave="0" documentId="13_ncr:1_{379F71CD-79F4-4CB7-B6C0-7A22BA634FDE}" xr6:coauthVersionLast="45" xr6:coauthVersionMax="45" xr10:uidLastSave="{00000000-0000-0000-0000-000000000000}"/>
  <bookViews>
    <workbookView xWindow="-108" yWindow="-108" windowWidth="22140" windowHeight="13176" xr2:uid="{A511CB45-DD40-48DB-BA89-DED05738D4E4}"/>
  </bookViews>
  <sheets>
    <sheet name="Nurses_Home_Visit_Dataset" sheetId="21" r:id="rId1"/>
    <sheet name="ANOVA 2-way Nurse Results" sheetId="22" r:id="rId2"/>
    <sheet name="Starbucks_quality_test_dataset" sheetId="16" r:id="rId3"/>
    <sheet name="ANOVA 2-way Starbucks results" sheetId="17" r:id="rId4"/>
    <sheet name="Plants Growth DataSet" sheetId="14" r:id="rId5"/>
    <sheet name="ANOVA 2-way Plants DS results" sheetId="15" r:id="rId6"/>
    <sheet name="Batsmen_Runs_Dataset" sheetId="18" r:id="rId7"/>
    <sheet name="ANOVA 2-way Batsmen results" sheetId="19" r:id="rId8"/>
    <sheet name="Sheet1" sheetId="23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2" i="19" l="1"/>
  <c r="I53" i="17"/>
  <c r="I51" i="17"/>
  <c r="I50" i="17"/>
  <c r="I49" i="17"/>
  <c r="H49" i="17" l="1"/>
  <c r="E32" i="21" l="1"/>
  <c r="D32" i="21"/>
  <c r="C32" i="21"/>
  <c r="B32" i="21"/>
  <c r="C31" i="21"/>
  <c r="D31" i="21"/>
  <c r="E31" i="21"/>
  <c r="B31" i="21"/>
  <c r="E30" i="21"/>
  <c r="D30" i="21"/>
  <c r="C30" i="21"/>
  <c r="B30" i="21"/>
  <c r="E29" i="21"/>
  <c r="E28" i="21"/>
  <c r="E27" i="21"/>
  <c r="D29" i="21"/>
  <c r="D28" i="21"/>
  <c r="D27" i="21"/>
  <c r="C29" i="21"/>
  <c r="C28" i="21"/>
  <c r="C27" i="21"/>
  <c r="B29" i="21"/>
  <c r="B28" i="21"/>
  <c r="B27" i="21"/>
  <c r="E26" i="21"/>
  <c r="D26" i="21"/>
  <c r="C26" i="21"/>
  <c r="B26" i="21"/>
  <c r="E24" i="21"/>
  <c r="D24" i="21"/>
  <c r="C24" i="21"/>
  <c r="B24" i="21"/>
  <c r="F24" i="21"/>
  <c r="F4" i="21"/>
  <c r="F5" i="21"/>
  <c r="F6" i="21"/>
  <c r="F7" i="21"/>
  <c r="F8" i="21"/>
  <c r="F9" i="21"/>
  <c r="F10" i="21"/>
  <c r="F11" i="21"/>
  <c r="F12" i="21"/>
  <c r="F13" i="21"/>
  <c r="F14" i="21"/>
  <c r="F15" i="21"/>
  <c r="F16" i="21"/>
  <c r="F17" i="21"/>
  <c r="F18" i="21"/>
  <c r="F19" i="21"/>
  <c r="F20" i="21"/>
  <c r="F21" i="21"/>
  <c r="F22" i="21"/>
  <c r="F3" i="21"/>
  <c r="I13" i="18"/>
  <c r="H13" i="18"/>
  <c r="G13" i="18"/>
  <c r="F13" i="18"/>
  <c r="E13" i="18"/>
  <c r="D13" i="18"/>
  <c r="C13" i="18"/>
  <c r="B13" i="18"/>
  <c r="G12" i="18"/>
  <c r="G4" i="18"/>
  <c r="G5" i="18"/>
  <c r="G6" i="18"/>
  <c r="G7" i="18"/>
  <c r="G8" i="18"/>
  <c r="G9" i="18"/>
  <c r="G10" i="18"/>
  <c r="G3" i="18"/>
  <c r="F12" i="18"/>
  <c r="E12" i="18"/>
  <c r="D12" i="18"/>
  <c r="C12" i="18"/>
  <c r="B12" i="18"/>
  <c r="G30" i="16"/>
  <c r="F30" i="16"/>
  <c r="E30" i="16"/>
  <c r="G32" i="16"/>
  <c r="F32" i="16"/>
  <c r="E32" i="16"/>
  <c r="D32" i="16"/>
  <c r="C32" i="16"/>
  <c r="B32" i="16"/>
  <c r="D31" i="16"/>
  <c r="C31" i="16"/>
  <c r="B31" i="16"/>
  <c r="D30" i="16"/>
  <c r="C30" i="16"/>
  <c r="B30" i="16"/>
  <c r="D29" i="16"/>
  <c r="D28" i="16"/>
  <c r="D27" i="16"/>
  <c r="D26" i="16"/>
  <c r="D25" i="16"/>
  <c r="D24" i="16"/>
  <c r="C29" i="16"/>
  <c r="C28" i="16"/>
  <c r="C27" i="16"/>
  <c r="C26" i="16"/>
  <c r="C25" i="16"/>
  <c r="C24" i="16"/>
  <c r="B29" i="16"/>
  <c r="B28" i="16"/>
  <c r="B27" i="16"/>
  <c r="B26" i="16"/>
  <c r="B25" i="16"/>
  <c r="B24" i="16"/>
  <c r="E22" i="16"/>
  <c r="D22" i="16"/>
  <c r="C22" i="16"/>
  <c r="B22" i="16"/>
  <c r="E4" i="16"/>
  <c r="E5" i="16"/>
  <c r="E6" i="16"/>
  <c r="E7" i="16"/>
  <c r="E8" i="16"/>
  <c r="E9" i="16"/>
  <c r="E10" i="16"/>
  <c r="E11" i="16"/>
  <c r="E12" i="16"/>
  <c r="E13" i="16"/>
  <c r="E14" i="16"/>
  <c r="E15" i="16"/>
  <c r="E16" i="16"/>
  <c r="E17" i="16"/>
  <c r="E18" i="16"/>
  <c r="E19" i="16"/>
  <c r="E20" i="16"/>
  <c r="E3" i="16"/>
  <c r="C26" i="14"/>
  <c r="D26" i="14"/>
  <c r="C28" i="14"/>
  <c r="B28" i="14"/>
  <c r="D27" i="14"/>
  <c r="C27" i="14"/>
  <c r="B27" i="14"/>
  <c r="B26" i="14"/>
  <c r="E20" i="14"/>
  <c r="E4" i="14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3" i="14"/>
  <c r="D25" i="14"/>
  <c r="C25" i="14"/>
  <c r="B25" i="14"/>
  <c r="D24" i="14"/>
  <c r="C24" i="14"/>
  <c r="B24" i="14"/>
</calcChain>
</file>

<file path=xl/sharedStrings.xml><?xml version="1.0" encoding="utf-8"?>
<sst xmlns="http://schemas.openxmlformats.org/spreadsheetml/2006/main" count="271" uniqueCount="93">
  <si>
    <t>Sehwag</t>
  </si>
  <si>
    <t>Sachin</t>
  </si>
  <si>
    <t>Virat</t>
  </si>
  <si>
    <t>Dhoni</t>
  </si>
  <si>
    <t xml:space="preserve">Sydney </t>
  </si>
  <si>
    <t>Brisbane</t>
  </si>
  <si>
    <t>Melbourne</t>
  </si>
  <si>
    <t>Shopper1</t>
  </si>
  <si>
    <t>Shopper2</t>
  </si>
  <si>
    <t>Shopper3</t>
  </si>
  <si>
    <t>Shopper4</t>
  </si>
  <si>
    <t>Shopper5</t>
  </si>
  <si>
    <t>Shopper6</t>
  </si>
  <si>
    <t>Grand Mean</t>
  </si>
  <si>
    <t>Column Mean</t>
  </si>
  <si>
    <t>Column Means</t>
  </si>
  <si>
    <t>Row Means</t>
  </si>
  <si>
    <t>Feeding Once</t>
  </si>
  <si>
    <t>Feeding Twice</t>
  </si>
  <si>
    <t>Plant Food</t>
  </si>
  <si>
    <t>Easter Lily</t>
  </si>
  <si>
    <t>Lavendar</t>
  </si>
  <si>
    <t>Sunflower</t>
  </si>
  <si>
    <t>Plants names</t>
  </si>
  <si>
    <t>Plants Growth in Cms</t>
  </si>
  <si>
    <t>Anova: Two-Factor With Replication</t>
  </si>
  <si>
    <t>SUMMARY</t>
  </si>
  <si>
    <t>Total</t>
  </si>
  <si>
    <t>Count</t>
  </si>
  <si>
    <t>Sum</t>
  </si>
  <si>
    <t>Average</t>
  </si>
  <si>
    <t>Variance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</si>
  <si>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</si>
  <si>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</si>
  <si>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</si>
  <si>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</si>
  <si>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</si>
  <si>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</si>
  <si>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</si>
  <si>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</si>
  <si>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Sample</t>
  </si>
  <si>
    <t>Columns</t>
  </si>
  <si>
    <t>Interaction</t>
  </si>
  <si>
    <t>Within</t>
  </si>
  <si>
    <t>Row Mean</t>
  </si>
  <si>
    <t>Sample(Rows or Blocks)</t>
  </si>
  <si>
    <t>Columns(Groups or Treatments)</t>
  </si>
  <si>
    <t>Within(inside groups)</t>
  </si>
  <si>
    <t>Trained Shopper</t>
  </si>
  <si>
    <t>Store locations</t>
  </si>
  <si>
    <t>Rating given by shoppers out of 100</t>
  </si>
  <si>
    <t>Shopper 1</t>
  </si>
  <si>
    <t>Shopper 2</t>
  </si>
  <si>
    <t>Shopper 3</t>
  </si>
  <si>
    <t>Shopper 4</t>
  </si>
  <si>
    <t>Shopper 5</t>
  </si>
  <si>
    <t>Shopper 6</t>
  </si>
  <si>
    <t>Within(Internally in groups)</t>
  </si>
  <si>
    <t>Matches</t>
  </si>
  <si>
    <t>Match1</t>
  </si>
  <si>
    <t>Match2</t>
  </si>
  <si>
    <t>Match3</t>
  </si>
  <si>
    <t>Match4</t>
  </si>
  <si>
    <t>Match5</t>
  </si>
  <si>
    <t>Match6</t>
  </si>
  <si>
    <t>Match7</t>
  </si>
  <si>
    <t>Match8</t>
  </si>
  <si>
    <t>Rohit</t>
  </si>
  <si>
    <t>Indian Batsmens</t>
  </si>
  <si>
    <t>Runs scored in last 8 matches</t>
  </si>
  <si>
    <t>Row mean</t>
  </si>
  <si>
    <t>Column mean</t>
  </si>
  <si>
    <t>Anova: Two-Factor Without Replication</t>
  </si>
  <si>
    <t>Rows</t>
  </si>
  <si>
    <t>Error</t>
  </si>
  <si>
    <t>Cancer</t>
  </si>
  <si>
    <t>Cardiac</t>
  </si>
  <si>
    <t>CVA</t>
  </si>
  <si>
    <t>Tuberclosis</t>
  </si>
  <si>
    <t>20-29</t>
  </si>
  <si>
    <t>30-39</t>
  </si>
  <si>
    <t>40-49</t>
  </si>
  <si>
    <t>50 and over</t>
  </si>
  <si>
    <t>Nurse's age</t>
  </si>
  <si>
    <t>Patient Type</t>
  </si>
  <si>
    <t>Length of home visit</t>
  </si>
  <si>
    <t>Row means</t>
  </si>
  <si>
    <t>TB</t>
  </si>
  <si>
    <t>PATIENT</t>
  </si>
  <si>
    <t>BASELINE</t>
  </si>
  <si>
    <t>GUM</t>
  </si>
  <si>
    <t>MIN30</t>
  </si>
  <si>
    <t>MIN60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</si>
</sst>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18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1" xfId="0" applyBorder="1"/>
    <xf numFmtId="0" fontId="0" fillId="0" borderId="1" xfId="0" applyBorder="1" applyAlignment="1">
      <alignment vertical="center"/>
    </xf>
    <xf numFmtId="0" fontId="1" fillId="5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0" fillId="0" borderId="0" xfId="0" applyFill="1" applyBorder="1" applyAlignment="1"/>
    <xf numFmtId="0" fontId="3" fillId="0" borderId="5" xfId="0" applyFont="1" applyFill="1" applyBorder="1" applyAlignment="1">
      <alignment horizontal="right"/>
    </xf>
    <xf numFmtId="0" fontId="0" fillId="0" borderId="6" xfId="0" applyFill="1" applyBorder="1" applyAlignment="1"/>
    <xf numFmtId="0" fontId="4" fillId="0" borderId="7" xfId="0" applyFont="1" applyFill="1" applyBorder="1" applyAlignment="1">
      <alignment horizontal="center"/>
    </xf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vertical="center"/>
    </xf>
    <xf numFmtId="0" fontId="1" fillId="3" borderId="1" xfId="0" applyFont="1" applyFill="1" applyBorder="1" applyAlignment="1">
      <alignment vertical="center"/>
    </xf>
    <xf numFmtId="0" fontId="1" fillId="7" borderId="1" xfId="0" applyFont="1" applyFill="1" applyBorder="1" applyAlignment="1">
      <alignment vertical="center"/>
    </xf>
    <xf numFmtId="0" fontId="1" fillId="7" borderId="1" xfId="0" applyFont="1" applyFill="1" applyBorder="1"/>
    <xf numFmtId="0" fontId="1" fillId="5" borderId="1" xfId="0" applyFont="1" applyFill="1" applyBorder="1"/>
    <xf numFmtId="0" fontId="1" fillId="0" borderId="3" xfId="0" applyFont="1" applyFill="1" applyBorder="1"/>
    <xf numFmtId="0" fontId="1" fillId="0" borderId="1" xfId="0" applyFont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0" borderId="8" xfId="0" applyFont="1" applyBorder="1" applyAlignment="1">
      <alignment horizontal="center" vertical="center" wrapText="1"/>
    </xf>
    <xf numFmtId="2" fontId="0" fillId="0" borderId="8" xfId="0" applyNumberForma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70AD4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Marginal Mean Graph of Nurse Home Visits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Nurses_Home_Visit_Dataset!$A$26</c:f>
              <c:strCache>
                <c:ptCount val="1"/>
                <c:pt idx="0">
                  <c:v>Cardiac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Nurses_Home_Visit_Dataset!$B$2:$E$2</c:f>
              <c:strCache>
                <c:ptCount val="4"/>
                <c:pt idx="0">
                  <c:v>20-29</c:v>
                </c:pt>
                <c:pt idx="1">
                  <c:v>30-39</c:v>
                </c:pt>
                <c:pt idx="2">
                  <c:v>40-49</c:v>
                </c:pt>
                <c:pt idx="3">
                  <c:v>50 and over</c:v>
                </c:pt>
              </c:strCache>
            </c:strRef>
          </c:cat>
          <c:val>
            <c:numRef>
              <c:f>Nurses_Home_Visit_Dataset!$B$26:$E$26</c:f>
              <c:numCache>
                <c:formatCode>General</c:formatCode>
                <c:ptCount val="4"/>
                <c:pt idx="0">
                  <c:v>23</c:v>
                </c:pt>
                <c:pt idx="1">
                  <c:v>28.4</c:v>
                </c:pt>
                <c:pt idx="2">
                  <c:v>26.2</c:v>
                </c:pt>
                <c:pt idx="3">
                  <c:v>29.2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C0-490C-A792-0783B4A86D8C}"/>
            </c:ext>
          </c:extLst>
        </c:ser>
        <c:ser>
          <c:idx val="1"/>
          <c:order val="1"/>
          <c:tx>
            <c:strRef>
              <c:f>Nurses_Home_Visit_Dataset!$A$27</c:f>
              <c:strCache>
                <c:ptCount val="1"/>
                <c:pt idx="0">
                  <c:v>Cancer</c:v>
                </c:pt>
              </c:strCache>
            </c:strRef>
          </c:tx>
          <c:spPr>
            <a:ln w="34925" cap="rnd">
              <a:solidFill>
                <a:sysClr val="windowText" lastClr="00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8-EDC0-490C-A792-0783B4A86D8C}"/>
              </c:ext>
            </c:extLst>
          </c:dPt>
          <c:cat>
            <c:strRef>
              <c:f>Nurses_Home_Visit_Dataset!$B$2:$E$2</c:f>
              <c:strCache>
                <c:ptCount val="4"/>
                <c:pt idx="0">
                  <c:v>20-29</c:v>
                </c:pt>
                <c:pt idx="1">
                  <c:v>30-39</c:v>
                </c:pt>
                <c:pt idx="2">
                  <c:v>40-49</c:v>
                </c:pt>
                <c:pt idx="3">
                  <c:v>50 and over</c:v>
                </c:pt>
              </c:strCache>
            </c:strRef>
          </c:cat>
          <c:val>
            <c:numRef>
              <c:f>Nurses_Home_Visit_Dataset!$B$27:$E$27</c:f>
              <c:numCache>
                <c:formatCode>General</c:formatCode>
                <c:ptCount val="4"/>
                <c:pt idx="0">
                  <c:v>35.200000000000003</c:v>
                </c:pt>
                <c:pt idx="1">
                  <c:v>30</c:v>
                </c:pt>
                <c:pt idx="2">
                  <c:v>39.799999999999997</c:v>
                </c:pt>
                <c:pt idx="3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C0-490C-A792-0783B4A86D8C}"/>
            </c:ext>
          </c:extLst>
        </c:ser>
        <c:ser>
          <c:idx val="2"/>
          <c:order val="2"/>
          <c:tx>
            <c:strRef>
              <c:f>Nurses_Home_Visit_Dataset!$A$28</c:f>
              <c:strCache>
                <c:ptCount val="1"/>
                <c:pt idx="0">
                  <c:v>CVA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Nurses_Home_Visit_Dataset!$B$2:$E$2</c:f>
              <c:strCache>
                <c:ptCount val="4"/>
                <c:pt idx="0">
                  <c:v>20-29</c:v>
                </c:pt>
                <c:pt idx="1">
                  <c:v>30-39</c:v>
                </c:pt>
                <c:pt idx="2">
                  <c:v>40-49</c:v>
                </c:pt>
                <c:pt idx="3">
                  <c:v>50 and over</c:v>
                </c:pt>
              </c:strCache>
            </c:strRef>
          </c:cat>
          <c:val>
            <c:numRef>
              <c:f>Nurses_Home_Visit_Dataset!$B$28:$E$28</c:f>
              <c:numCache>
                <c:formatCode>General</c:formatCode>
                <c:ptCount val="4"/>
                <c:pt idx="0">
                  <c:v>33.200000000000003</c:v>
                </c:pt>
                <c:pt idx="1">
                  <c:v>33.4</c:v>
                </c:pt>
                <c:pt idx="2">
                  <c:v>40.200000000000003</c:v>
                </c:pt>
                <c:pt idx="3">
                  <c:v>46.4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C0-490C-A792-0783B4A86D8C}"/>
            </c:ext>
          </c:extLst>
        </c:ser>
        <c:ser>
          <c:idx val="3"/>
          <c:order val="3"/>
          <c:tx>
            <c:strRef>
              <c:f>Nurses_Home_Visit_Dataset!$A$29</c:f>
              <c:strCache>
                <c:ptCount val="1"/>
                <c:pt idx="0">
                  <c:v>TB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Nurses_Home_Visit_Dataset!$B$2:$E$2</c:f>
              <c:strCache>
                <c:ptCount val="4"/>
                <c:pt idx="0">
                  <c:v>20-29</c:v>
                </c:pt>
                <c:pt idx="1">
                  <c:v>30-39</c:v>
                </c:pt>
                <c:pt idx="2">
                  <c:v>40-49</c:v>
                </c:pt>
                <c:pt idx="3">
                  <c:v>50 and over</c:v>
                </c:pt>
              </c:strCache>
            </c:strRef>
          </c:cat>
          <c:val>
            <c:numRef>
              <c:f>Nurses_Home_Visit_Dataset!$B$29:$E$29</c:f>
              <c:numCache>
                <c:formatCode>General</c:formatCode>
                <c:ptCount val="4"/>
                <c:pt idx="0">
                  <c:v>20</c:v>
                </c:pt>
                <c:pt idx="1">
                  <c:v>27.4</c:v>
                </c:pt>
                <c:pt idx="2">
                  <c:v>25.6</c:v>
                </c:pt>
                <c:pt idx="3">
                  <c:v>28.8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DC0-490C-A792-0783B4A86D8C}"/>
            </c:ext>
          </c:extLst>
        </c:ser>
        <c:ser>
          <c:idx val="4"/>
          <c:order val="4"/>
          <c:tx>
            <c:strRef>
              <c:f>Nurses_Home_Visit_Dataset!$A$30</c:f>
              <c:strCache>
                <c:ptCount val="1"/>
                <c:pt idx="0">
                  <c:v>Grand Mean</c:v>
                </c:pt>
              </c:strCache>
            </c:strRef>
          </c:tx>
          <c:spPr>
            <a:ln w="34925" cap="rnd">
              <a:solidFill>
                <a:schemeClr val="accent4">
                  <a:lumMod val="75000"/>
                </a:schemeClr>
              </a:solidFill>
              <a:prstDash val="sys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Nurses_Home_Visit_Dataset!$B$30:$E$30</c:f>
              <c:numCache>
                <c:formatCode>General</c:formatCode>
                <c:ptCount val="4"/>
                <c:pt idx="0">
                  <c:v>32.174999999999997</c:v>
                </c:pt>
                <c:pt idx="1">
                  <c:v>32.174999999999997</c:v>
                </c:pt>
                <c:pt idx="2">
                  <c:v>32.174999999999997</c:v>
                </c:pt>
                <c:pt idx="3">
                  <c:v>32.174999999999997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DC0-490C-A792-0783B4A86D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3920959"/>
        <c:axId val="933171087"/>
      </c:lineChart>
      <c:scatterChart>
        <c:scatterStyle val="lineMarker"/>
        <c:varyColors val="0"/>
        <c:ser>
          <c:idx val="5"/>
          <c:order val="5"/>
          <c:tx>
            <c:strRef>
              <c:f>Nurses_Home_Visit_Dataset!$A$31</c:f>
              <c:strCache>
                <c:ptCount val="1"/>
                <c:pt idx="0">
                  <c:v>Column Means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star"/>
            <c:size val="8"/>
            <c:spPr>
              <a:solidFill>
                <a:schemeClr val="accent2">
                  <a:lumMod val="20000"/>
                  <a:lumOff val="80000"/>
                </a:schemeClr>
              </a:solidFill>
              <a:ln w="9525">
                <a:solidFill>
                  <a:srgbClr val="FF0000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yVal>
            <c:numRef>
              <c:f>Nurses_Home_Visit_Dataset!$B$31:$E$31</c:f>
              <c:numCache>
                <c:formatCode>General</c:formatCode>
                <c:ptCount val="4"/>
                <c:pt idx="0">
                  <c:v>27.85</c:v>
                </c:pt>
                <c:pt idx="1">
                  <c:v>29.8</c:v>
                </c:pt>
                <c:pt idx="2">
                  <c:v>32.950000000000003</c:v>
                </c:pt>
                <c:pt idx="3">
                  <c:v>38.1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DC0-490C-A792-0783B4A86D8C}"/>
            </c:ext>
          </c:extLst>
        </c:ser>
        <c:ser>
          <c:idx val="6"/>
          <c:order val="6"/>
          <c:tx>
            <c:strRef>
              <c:f>Nurses_Home_Visit_Dataset!$A$32</c:f>
              <c:strCache>
                <c:ptCount val="1"/>
                <c:pt idx="0">
                  <c:v>Row Means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triangle"/>
            <c:size val="8"/>
            <c:spPr>
              <a:solidFill>
                <a:srgbClr val="92D050"/>
              </a:solidFill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yVal>
            <c:numRef>
              <c:f>Nurses_Home_Visit_Dataset!$B$32:$E$32</c:f>
              <c:numCache>
                <c:formatCode>General</c:formatCode>
                <c:ptCount val="4"/>
                <c:pt idx="0">
                  <c:v>26.7</c:v>
                </c:pt>
                <c:pt idx="1">
                  <c:v>38.25</c:v>
                </c:pt>
                <c:pt idx="2">
                  <c:v>38.299999999999997</c:v>
                </c:pt>
                <c:pt idx="3">
                  <c:v>25.45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DC0-490C-A792-0783B4A86D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3920959"/>
        <c:axId val="933171087"/>
      </c:scatterChart>
      <c:catAx>
        <c:axId val="1163920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nurse's</a:t>
                </a:r>
                <a:r>
                  <a:rPr lang="en-US" b="1" baseline="0"/>
                  <a:t> age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3171087"/>
        <c:crosses val="autoZero"/>
        <c:auto val="1"/>
        <c:lblAlgn val="ctr"/>
        <c:lblOffset val="100"/>
        <c:noMultiLvlLbl val="0"/>
      </c:catAx>
      <c:valAx>
        <c:axId val="933171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Visit duration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3920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Starbucks</a:t>
            </a:r>
            <a:r>
              <a:rPr lang="en-US" baseline="0"/>
              <a:t> Secret Shoppers Test Scores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Starbucks_quality_test_dataset!$B$2</c:f>
              <c:strCache>
                <c:ptCount val="1"/>
                <c:pt idx="0">
                  <c:v>Sydney 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Starbucks_quality_test_dataset!$A$24:$A$29</c:f>
              <c:strCache>
                <c:ptCount val="6"/>
                <c:pt idx="0">
                  <c:v>Shopper 1</c:v>
                </c:pt>
                <c:pt idx="1">
                  <c:v>Shopper 2</c:v>
                </c:pt>
                <c:pt idx="2">
                  <c:v>Shopper 3</c:v>
                </c:pt>
                <c:pt idx="3">
                  <c:v>Shopper 4</c:v>
                </c:pt>
                <c:pt idx="4">
                  <c:v>Shopper 5</c:v>
                </c:pt>
                <c:pt idx="5">
                  <c:v>Shopper 6</c:v>
                </c:pt>
              </c:strCache>
            </c:strRef>
          </c:cat>
          <c:val>
            <c:numRef>
              <c:f>Starbucks_quality_test_dataset!$B$24:$B$29</c:f>
              <c:numCache>
                <c:formatCode>General</c:formatCode>
                <c:ptCount val="6"/>
                <c:pt idx="0">
                  <c:v>72</c:v>
                </c:pt>
                <c:pt idx="1">
                  <c:v>71.666666666666671</c:v>
                </c:pt>
                <c:pt idx="2">
                  <c:v>40</c:v>
                </c:pt>
                <c:pt idx="3">
                  <c:v>74.333333333333329</c:v>
                </c:pt>
                <c:pt idx="4">
                  <c:v>79</c:v>
                </c:pt>
                <c:pt idx="5">
                  <c:v>36.666666666666664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E9-40A4-861C-0ADA0109FAA4}"/>
            </c:ext>
          </c:extLst>
        </c:ser>
        <c:ser>
          <c:idx val="1"/>
          <c:order val="1"/>
          <c:tx>
            <c:strRef>
              <c:f>Starbucks_quality_test_dataset!$C$2</c:f>
              <c:strCache>
                <c:ptCount val="1"/>
                <c:pt idx="0">
                  <c:v>Brisbane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Starbucks_quality_test_dataset!$A$24:$A$29</c:f>
              <c:strCache>
                <c:ptCount val="6"/>
                <c:pt idx="0">
                  <c:v>Shopper 1</c:v>
                </c:pt>
                <c:pt idx="1">
                  <c:v>Shopper 2</c:v>
                </c:pt>
                <c:pt idx="2">
                  <c:v>Shopper 3</c:v>
                </c:pt>
                <c:pt idx="3">
                  <c:v>Shopper 4</c:v>
                </c:pt>
                <c:pt idx="4">
                  <c:v>Shopper 5</c:v>
                </c:pt>
                <c:pt idx="5">
                  <c:v>Shopper 6</c:v>
                </c:pt>
              </c:strCache>
            </c:strRef>
          </c:cat>
          <c:val>
            <c:numRef>
              <c:f>Starbucks_quality_test_dataset!$C$24:$C$29</c:f>
              <c:numCache>
                <c:formatCode>General</c:formatCode>
                <c:ptCount val="6"/>
                <c:pt idx="0">
                  <c:v>75</c:v>
                </c:pt>
                <c:pt idx="1">
                  <c:v>70</c:v>
                </c:pt>
                <c:pt idx="2">
                  <c:v>38.333333333333336</c:v>
                </c:pt>
                <c:pt idx="3">
                  <c:v>66.666666666666671</c:v>
                </c:pt>
                <c:pt idx="4">
                  <c:v>71.333333333333329</c:v>
                </c:pt>
                <c:pt idx="5">
                  <c:v>51.666666666666664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E9-40A4-861C-0ADA0109FAA4}"/>
            </c:ext>
          </c:extLst>
        </c:ser>
        <c:ser>
          <c:idx val="2"/>
          <c:order val="2"/>
          <c:tx>
            <c:strRef>
              <c:f>Starbucks_quality_test_dataset!$D$2</c:f>
              <c:strCache>
                <c:ptCount val="1"/>
                <c:pt idx="0">
                  <c:v>Melbourne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Starbucks_quality_test_dataset!$A$24:$A$29</c:f>
              <c:strCache>
                <c:ptCount val="6"/>
                <c:pt idx="0">
                  <c:v>Shopper 1</c:v>
                </c:pt>
                <c:pt idx="1">
                  <c:v>Shopper 2</c:v>
                </c:pt>
                <c:pt idx="2">
                  <c:v>Shopper 3</c:v>
                </c:pt>
                <c:pt idx="3">
                  <c:v>Shopper 4</c:v>
                </c:pt>
                <c:pt idx="4">
                  <c:v>Shopper 5</c:v>
                </c:pt>
                <c:pt idx="5">
                  <c:v>Shopper 6</c:v>
                </c:pt>
              </c:strCache>
            </c:strRef>
          </c:cat>
          <c:val>
            <c:numRef>
              <c:f>Starbucks_quality_test_dataset!$D$24:$D$29</c:f>
              <c:numCache>
                <c:formatCode>General</c:formatCode>
                <c:ptCount val="6"/>
                <c:pt idx="0">
                  <c:v>79</c:v>
                </c:pt>
                <c:pt idx="1">
                  <c:v>78.333333333333329</c:v>
                </c:pt>
                <c:pt idx="2">
                  <c:v>60</c:v>
                </c:pt>
                <c:pt idx="3">
                  <c:v>86.333333333333329</c:v>
                </c:pt>
                <c:pt idx="4">
                  <c:v>88.333333333333329</c:v>
                </c:pt>
                <c:pt idx="5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E9-40A4-861C-0ADA0109FAA4}"/>
            </c:ext>
          </c:extLst>
        </c:ser>
        <c:ser>
          <c:idx val="3"/>
          <c:order val="3"/>
          <c:tx>
            <c:strRef>
              <c:f>Starbucks_quality_test_dataset!$A$30</c:f>
              <c:strCache>
                <c:ptCount val="1"/>
                <c:pt idx="0">
                  <c:v>Grand Mean</c:v>
                </c:pt>
              </c:strCache>
            </c:strRef>
          </c:tx>
          <c:spPr>
            <a:ln w="34925" cap="rnd">
              <a:solidFill>
                <a:srgbClr val="FFFF00"/>
              </a:solidFill>
              <a:prstDash val="sys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Starbucks_quality_test_dataset!$B$30:$G$30</c:f>
              <c:numCache>
                <c:formatCode>General</c:formatCode>
                <c:ptCount val="6"/>
                <c:pt idx="0">
                  <c:v>66.814814814814824</c:v>
                </c:pt>
                <c:pt idx="1">
                  <c:v>66.814814814814824</c:v>
                </c:pt>
                <c:pt idx="2">
                  <c:v>66.814814814814824</c:v>
                </c:pt>
                <c:pt idx="3">
                  <c:v>66.814814814814824</c:v>
                </c:pt>
                <c:pt idx="4">
                  <c:v>66.814814814814824</c:v>
                </c:pt>
                <c:pt idx="5">
                  <c:v>66.814814814814824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5E9-40A4-861C-0ADA0109FA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4220543"/>
        <c:axId val="1084033167"/>
      </c:lineChart>
      <c:scatterChart>
        <c:scatterStyle val="lineMarker"/>
        <c:varyColors val="0"/>
        <c:ser>
          <c:idx val="4"/>
          <c:order val="4"/>
          <c:tx>
            <c:strRef>
              <c:f>Starbucks_quality_test_dataset!$A$31</c:f>
              <c:strCache>
                <c:ptCount val="1"/>
                <c:pt idx="0">
                  <c:v>Column Means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yVal>
            <c:numRef>
              <c:f>Starbucks_quality_test_dataset!$B$31:$D$31</c:f>
              <c:numCache>
                <c:formatCode>General</c:formatCode>
                <c:ptCount val="3"/>
                <c:pt idx="0">
                  <c:v>62.277777777777779</c:v>
                </c:pt>
                <c:pt idx="1">
                  <c:v>62.166666666666664</c:v>
                </c:pt>
                <c:pt idx="2">
                  <c:v>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5E9-40A4-861C-0ADA0109FAA4}"/>
            </c:ext>
          </c:extLst>
        </c:ser>
        <c:ser>
          <c:idx val="5"/>
          <c:order val="5"/>
          <c:tx>
            <c:strRef>
              <c:f>Starbucks_quality_test_dataset!$A$32</c:f>
              <c:strCache>
                <c:ptCount val="1"/>
                <c:pt idx="0">
                  <c:v>Row Means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star"/>
            <c:size val="7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yVal>
            <c:numRef>
              <c:f>Starbucks_quality_test_dataset!$B$32:$G$32</c:f>
              <c:numCache>
                <c:formatCode>General</c:formatCode>
                <c:ptCount val="6"/>
                <c:pt idx="0">
                  <c:v>75.333333333333329</c:v>
                </c:pt>
                <c:pt idx="1">
                  <c:v>73.333333333333329</c:v>
                </c:pt>
                <c:pt idx="2">
                  <c:v>46.111111111111114</c:v>
                </c:pt>
                <c:pt idx="3">
                  <c:v>75.777777777777771</c:v>
                </c:pt>
                <c:pt idx="4">
                  <c:v>79.555555555555557</c:v>
                </c:pt>
                <c:pt idx="5">
                  <c:v>50.777777777777779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5E9-40A4-861C-0ADA0109FA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4220543"/>
        <c:axId val="1084033167"/>
      </c:scatterChart>
      <c:catAx>
        <c:axId val="1174220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033167"/>
        <c:crosses val="autoZero"/>
        <c:auto val="1"/>
        <c:lblAlgn val="ctr"/>
        <c:lblOffset val="100"/>
        <c:noMultiLvlLbl val="0"/>
      </c:catAx>
      <c:valAx>
        <c:axId val="1084033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aseline="0"/>
                  <a:t>shoppers ratings (out of 100)</a:t>
                </a:r>
                <a:endParaRPr lang="en-US" sz="1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4220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Marginal Mean</a:t>
            </a:r>
            <a:r>
              <a:rPr lang="en-US" baseline="0"/>
              <a:t> Graph of </a:t>
            </a:r>
            <a:r>
              <a:rPr lang="en-US"/>
              <a:t>Plants Growth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'Plants Growth DataSet'!$A$24</c:f>
              <c:strCache>
                <c:ptCount val="1"/>
                <c:pt idx="0">
                  <c:v>Feeding Once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'Plants Growth DataSet'!$B$2:$D$2</c:f>
              <c:strCache>
                <c:ptCount val="3"/>
                <c:pt idx="0">
                  <c:v>Easter Lily</c:v>
                </c:pt>
                <c:pt idx="1">
                  <c:v>Lavendar</c:v>
                </c:pt>
                <c:pt idx="2">
                  <c:v>Sunflower</c:v>
                </c:pt>
              </c:strCache>
            </c:strRef>
          </c:cat>
          <c:val>
            <c:numRef>
              <c:f>'Plants Growth DataSet'!$B$24:$D$24</c:f>
              <c:numCache>
                <c:formatCode>General</c:formatCode>
                <c:ptCount val="3"/>
                <c:pt idx="0">
                  <c:v>55.25</c:v>
                </c:pt>
                <c:pt idx="1">
                  <c:v>61.875</c:v>
                </c:pt>
                <c:pt idx="2">
                  <c:v>57.5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91-4CBC-83F2-329AE60B94BF}"/>
            </c:ext>
          </c:extLst>
        </c:ser>
        <c:ser>
          <c:idx val="1"/>
          <c:order val="1"/>
          <c:tx>
            <c:strRef>
              <c:f>'Plants Growth DataSet'!$A$25</c:f>
              <c:strCache>
                <c:ptCount val="1"/>
                <c:pt idx="0">
                  <c:v>Feeding Twice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'Plants Growth DataSet'!$B$2:$D$2</c:f>
              <c:strCache>
                <c:ptCount val="3"/>
                <c:pt idx="0">
                  <c:v>Easter Lily</c:v>
                </c:pt>
                <c:pt idx="1">
                  <c:v>Lavendar</c:v>
                </c:pt>
                <c:pt idx="2">
                  <c:v>Sunflower</c:v>
                </c:pt>
              </c:strCache>
            </c:strRef>
          </c:cat>
          <c:val>
            <c:numRef>
              <c:f>'Plants Growth DataSet'!$B$25:$D$25</c:f>
              <c:numCache>
                <c:formatCode>General</c:formatCode>
                <c:ptCount val="3"/>
                <c:pt idx="0">
                  <c:v>66.5</c:v>
                </c:pt>
                <c:pt idx="1">
                  <c:v>71.75</c:v>
                </c:pt>
                <c:pt idx="2">
                  <c:v>41.5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91-4CBC-83F2-329AE60B94BF}"/>
            </c:ext>
          </c:extLst>
        </c:ser>
        <c:ser>
          <c:idx val="2"/>
          <c:order val="2"/>
          <c:tx>
            <c:strRef>
              <c:f>'Plants Growth DataSet'!$A$26</c:f>
              <c:strCache>
                <c:ptCount val="1"/>
                <c:pt idx="0">
                  <c:v>Grand Mean</c:v>
                </c:pt>
              </c:strCache>
            </c:strRef>
          </c:tx>
          <c:spPr>
            <a:ln w="34925" cap="rnd">
              <a:solidFill>
                <a:schemeClr val="tx1"/>
              </a:solidFill>
              <a:prstDash val="sys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'Plants Growth DataSet'!$B$2:$D$2</c:f>
              <c:strCache>
                <c:ptCount val="3"/>
                <c:pt idx="0">
                  <c:v>Easter Lily</c:v>
                </c:pt>
                <c:pt idx="1">
                  <c:v>Lavendar</c:v>
                </c:pt>
                <c:pt idx="2">
                  <c:v>Sunflower</c:v>
                </c:pt>
              </c:strCache>
            </c:strRef>
          </c:cat>
          <c:val>
            <c:numRef>
              <c:f>'Plants Growth DataSet'!$B$26:$D$26</c:f>
              <c:numCache>
                <c:formatCode>General</c:formatCode>
                <c:ptCount val="3"/>
                <c:pt idx="0">
                  <c:v>59.062499999999993</c:v>
                </c:pt>
                <c:pt idx="1">
                  <c:v>59.062499999999993</c:v>
                </c:pt>
                <c:pt idx="2">
                  <c:v>59.062499999999993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91-4CBC-83F2-329AE60B94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0780543"/>
        <c:axId val="1084010703"/>
      </c:lineChart>
      <c:scatterChart>
        <c:scatterStyle val="lineMarker"/>
        <c:varyColors val="0"/>
        <c:ser>
          <c:idx val="3"/>
          <c:order val="3"/>
          <c:tx>
            <c:strRef>
              <c:f>'Plants Growth DataSet'!$A$27</c:f>
              <c:strCache>
                <c:ptCount val="1"/>
                <c:pt idx="0">
                  <c:v>Column Means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star"/>
            <c:size val="8"/>
            <c:spPr>
              <a:noFill/>
              <a:ln w="9525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yVal>
            <c:numRef>
              <c:f>'Plants Growth DataSet'!$B$27:$D$27</c:f>
              <c:numCache>
                <c:formatCode>General</c:formatCode>
                <c:ptCount val="3"/>
                <c:pt idx="0">
                  <c:v>60.875</c:v>
                </c:pt>
                <c:pt idx="1">
                  <c:v>66.8125</c:v>
                </c:pt>
                <c:pt idx="2">
                  <c:v>49.5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491-4CBC-83F2-329AE60B94BF}"/>
            </c:ext>
          </c:extLst>
        </c:ser>
        <c:ser>
          <c:idx val="4"/>
          <c:order val="4"/>
          <c:tx>
            <c:strRef>
              <c:f>'Plants Growth DataSet'!$A$28</c:f>
              <c:strCache>
                <c:ptCount val="1"/>
                <c:pt idx="0">
                  <c:v>Row Means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diamond"/>
            <c:size val="8"/>
            <c:spPr>
              <a:solidFill>
                <a:srgbClr val="FF0000"/>
              </a:solidFill>
              <a:ln w="9525">
                <a:solidFill>
                  <a:srgbClr val="FF0000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yVal>
            <c:numRef>
              <c:f>'Plants Growth DataSet'!$B$28:$C$28</c:f>
              <c:numCache>
                <c:formatCode>General</c:formatCode>
                <c:ptCount val="2"/>
                <c:pt idx="0">
                  <c:v>58.208333333333336</c:v>
                </c:pt>
                <c:pt idx="1">
                  <c:v>59.916666666666664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491-4CBC-83F2-329AE60B94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0780543"/>
        <c:axId val="1084010703"/>
      </c:scatterChart>
      <c:catAx>
        <c:axId val="10807805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Plant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010703"/>
        <c:crosses val="autoZero"/>
        <c:auto val="1"/>
        <c:lblAlgn val="ctr"/>
        <c:lblOffset val="100"/>
        <c:noMultiLvlLbl val="0"/>
      </c:catAx>
      <c:valAx>
        <c:axId val="1084010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growth in cms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0780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Marginal Mean Graph</a:t>
            </a:r>
            <a:r>
              <a:rPr lang="en-US" baseline="0"/>
              <a:t> of Indian Batsmen Dataset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Batsmen_Runs_Dataset!$B$2</c:f>
              <c:strCache>
                <c:ptCount val="1"/>
                <c:pt idx="0">
                  <c:v>Sehwag</c:v>
                </c:pt>
              </c:strCache>
            </c:strRef>
          </c:tx>
          <c:spPr>
            <a:solidFill>
              <a:schemeClr val="bg1">
                <a:lumMod val="95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Batsmen_Runs_Dataset!$A$3:$A$10</c:f>
              <c:strCache>
                <c:ptCount val="8"/>
                <c:pt idx="0">
                  <c:v>Match1</c:v>
                </c:pt>
                <c:pt idx="1">
                  <c:v>Match2</c:v>
                </c:pt>
                <c:pt idx="2">
                  <c:v>Match3</c:v>
                </c:pt>
                <c:pt idx="3">
                  <c:v>Match4</c:v>
                </c:pt>
                <c:pt idx="4">
                  <c:v>Match5</c:v>
                </c:pt>
                <c:pt idx="5">
                  <c:v>Match6</c:v>
                </c:pt>
                <c:pt idx="6">
                  <c:v>Match7</c:v>
                </c:pt>
                <c:pt idx="7">
                  <c:v>Match8</c:v>
                </c:pt>
              </c:strCache>
            </c:strRef>
          </c:cat>
          <c:val>
            <c:numRef>
              <c:f>Batsmen_Runs_Dataset!$B$3:$B$10</c:f>
              <c:numCache>
                <c:formatCode>General</c:formatCode>
                <c:ptCount val="8"/>
                <c:pt idx="0">
                  <c:v>25</c:v>
                </c:pt>
                <c:pt idx="1">
                  <c:v>30</c:v>
                </c:pt>
                <c:pt idx="2">
                  <c:v>28</c:v>
                </c:pt>
                <c:pt idx="3">
                  <c:v>36</c:v>
                </c:pt>
                <c:pt idx="4">
                  <c:v>29</c:v>
                </c:pt>
                <c:pt idx="5">
                  <c:v>98</c:v>
                </c:pt>
                <c:pt idx="6">
                  <c:v>100</c:v>
                </c:pt>
                <c:pt idx="7">
                  <c:v>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33-4176-AEB0-D3A44117FEF9}"/>
            </c:ext>
          </c:extLst>
        </c:ser>
        <c:ser>
          <c:idx val="2"/>
          <c:order val="1"/>
          <c:tx>
            <c:strRef>
              <c:f>Batsmen_Runs_Dataset!$C$2</c:f>
              <c:strCache>
                <c:ptCount val="1"/>
                <c:pt idx="0">
                  <c:v>Sachin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Batsmen_Runs_Dataset!$A$3:$A$10</c:f>
              <c:strCache>
                <c:ptCount val="8"/>
                <c:pt idx="0">
                  <c:v>Match1</c:v>
                </c:pt>
                <c:pt idx="1">
                  <c:v>Match2</c:v>
                </c:pt>
                <c:pt idx="2">
                  <c:v>Match3</c:v>
                </c:pt>
                <c:pt idx="3">
                  <c:v>Match4</c:v>
                </c:pt>
                <c:pt idx="4">
                  <c:v>Match5</c:v>
                </c:pt>
                <c:pt idx="5">
                  <c:v>Match6</c:v>
                </c:pt>
                <c:pt idx="6">
                  <c:v>Match7</c:v>
                </c:pt>
                <c:pt idx="7">
                  <c:v>Match8</c:v>
                </c:pt>
              </c:strCache>
            </c:strRef>
          </c:cat>
          <c:val>
            <c:numRef>
              <c:f>Batsmen_Runs_Dataset!$C$3:$C$10</c:f>
              <c:numCache>
                <c:formatCode>General</c:formatCode>
                <c:ptCount val="8"/>
                <c:pt idx="0">
                  <c:v>45</c:v>
                </c:pt>
                <c:pt idx="1">
                  <c:v>55</c:v>
                </c:pt>
                <c:pt idx="2">
                  <c:v>29</c:v>
                </c:pt>
                <c:pt idx="3">
                  <c:v>56</c:v>
                </c:pt>
                <c:pt idx="4">
                  <c:v>40</c:v>
                </c:pt>
                <c:pt idx="5">
                  <c:v>100</c:v>
                </c:pt>
                <c:pt idx="6">
                  <c:v>21</c:v>
                </c:pt>
                <c:pt idx="7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33-4176-AEB0-D3A44117FEF9}"/>
            </c:ext>
          </c:extLst>
        </c:ser>
        <c:ser>
          <c:idx val="3"/>
          <c:order val="2"/>
          <c:tx>
            <c:strRef>
              <c:f>Batsmen_Runs_Dataset!$D$2</c:f>
              <c:strCache>
                <c:ptCount val="1"/>
                <c:pt idx="0">
                  <c:v>Virat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Batsmen_Runs_Dataset!$A$3:$A$10</c:f>
              <c:strCache>
                <c:ptCount val="8"/>
                <c:pt idx="0">
                  <c:v>Match1</c:v>
                </c:pt>
                <c:pt idx="1">
                  <c:v>Match2</c:v>
                </c:pt>
                <c:pt idx="2">
                  <c:v>Match3</c:v>
                </c:pt>
                <c:pt idx="3">
                  <c:v>Match4</c:v>
                </c:pt>
                <c:pt idx="4">
                  <c:v>Match5</c:v>
                </c:pt>
                <c:pt idx="5">
                  <c:v>Match6</c:v>
                </c:pt>
                <c:pt idx="6">
                  <c:v>Match7</c:v>
                </c:pt>
                <c:pt idx="7">
                  <c:v>Match8</c:v>
                </c:pt>
              </c:strCache>
            </c:strRef>
          </c:cat>
          <c:val>
            <c:numRef>
              <c:f>Batsmen_Runs_Dataset!$D$3:$D$10</c:f>
              <c:numCache>
                <c:formatCode>General</c:formatCode>
                <c:ptCount val="8"/>
                <c:pt idx="0">
                  <c:v>30</c:v>
                </c:pt>
                <c:pt idx="1">
                  <c:v>29</c:v>
                </c:pt>
                <c:pt idx="2">
                  <c:v>33</c:v>
                </c:pt>
                <c:pt idx="3">
                  <c:v>37</c:v>
                </c:pt>
                <c:pt idx="4">
                  <c:v>27</c:v>
                </c:pt>
                <c:pt idx="5">
                  <c:v>4</c:v>
                </c:pt>
                <c:pt idx="6">
                  <c:v>110</c:v>
                </c:pt>
                <c:pt idx="7">
                  <c:v>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D33-4176-AEB0-D3A44117FEF9}"/>
            </c:ext>
          </c:extLst>
        </c:ser>
        <c:ser>
          <c:idx val="0"/>
          <c:order val="3"/>
          <c:tx>
            <c:strRef>
              <c:f>Batsmen_Runs_Dataset!$E$2</c:f>
              <c:strCache>
                <c:ptCount val="1"/>
                <c:pt idx="0">
                  <c:v>Dhoni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Batsmen_Runs_Dataset!$A$3:$A$10</c:f>
              <c:strCache>
                <c:ptCount val="8"/>
                <c:pt idx="0">
                  <c:v>Match1</c:v>
                </c:pt>
                <c:pt idx="1">
                  <c:v>Match2</c:v>
                </c:pt>
                <c:pt idx="2">
                  <c:v>Match3</c:v>
                </c:pt>
                <c:pt idx="3">
                  <c:v>Match4</c:v>
                </c:pt>
                <c:pt idx="4">
                  <c:v>Match5</c:v>
                </c:pt>
                <c:pt idx="5">
                  <c:v>Match6</c:v>
                </c:pt>
                <c:pt idx="6">
                  <c:v>Match7</c:v>
                </c:pt>
                <c:pt idx="7">
                  <c:v>Match8</c:v>
                </c:pt>
              </c:strCache>
            </c:strRef>
          </c:cat>
          <c:val>
            <c:numRef>
              <c:f>Batsmen_Runs_Dataset!$E$3:$E$10</c:f>
              <c:numCache>
                <c:formatCode>General</c:formatCode>
                <c:ptCount val="8"/>
                <c:pt idx="0">
                  <c:v>54</c:v>
                </c:pt>
                <c:pt idx="1">
                  <c:v>60</c:v>
                </c:pt>
                <c:pt idx="2">
                  <c:v>51</c:v>
                </c:pt>
                <c:pt idx="3">
                  <c:v>62</c:v>
                </c:pt>
                <c:pt idx="4">
                  <c:v>73</c:v>
                </c:pt>
                <c:pt idx="5">
                  <c:v>36</c:v>
                </c:pt>
                <c:pt idx="6">
                  <c:v>48</c:v>
                </c:pt>
                <c:pt idx="7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33-4176-AEB0-D3A44117FEF9}"/>
            </c:ext>
          </c:extLst>
        </c:ser>
        <c:ser>
          <c:idx val="4"/>
          <c:order val="4"/>
          <c:tx>
            <c:strRef>
              <c:f>Batsmen_Runs_Dataset!$F$2</c:f>
              <c:strCache>
                <c:ptCount val="1"/>
                <c:pt idx="0">
                  <c:v>Rohit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solidFill>
                <a:schemeClr val="accent6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Batsmen_Runs_Dataset!$A$3:$A$10</c:f>
              <c:strCache>
                <c:ptCount val="8"/>
                <c:pt idx="0">
                  <c:v>Match1</c:v>
                </c:pt>
                <c:pt idx="1">
                  <c:v>Match2</c:v>
                </c:pt>
                <c:pt idx="2">
                  <c:v>Match3</c:v>
                </c:pt>
                <c:pt idx="3">
                  <c:v>Match4</c:v>
                </c:pt>
                <c:pt idx="4">
                  <c:v>Match5</c:v>
                </c:pt>
                <c:pt idx="5">
                  <c:v>Match6</c:v>
                </c:pt>
                <c:pt idx="6">
                  <c:v>Match7</c:v>
                </c:pt>
                <c:pt idx="7">
                  <c:v>Match8</c:v>
                </c:pt>
              </c:strCache>
            </c:strRef>
          </c:cat>
          <c:val>
            <c:numRef>
              <c:f>Batsmen_Runs_Dataset!$F$3:$F$10</c:f>
              <c:numCache>
                <c:formatCode>General</c:formatCode>
                <c:ptCount val="8"/>
                <c:pt idx="0">
                  <c:v>44</c:v>
                </c:pt>
                <c:pt idx="1">
                  <c:v>65</c:v>
                </c:pt>
                <c:pt idx="2">
                  <c:v>39</c:v>
                </c:pt>
                <c:pt idx="3">
                  <c:v>92</c:v>
                </c:pt>
                <c:pt idx="4">
                  <c:v>94</c:v>
                </c:pt>
                <c:pt idx="5">
                  <c:v>105</c:v>
                </c:pt>
                <c:pt idx="6">
                  <c:v>21</c:v>
                </c:pt>
                <c:pt idx="7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D33-4176-AEB0-D3A44117FE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66863871"/>
        <c:axId val="1084051055"/>
      </c:barChart>
      <c:lineChart>
        <c:grouping val="standard"/>
        <c:varyColors val="0"/>
        <c:ser>
          <c:idx val="5"/>
          <c:order val="5"/>
          <c:tx>
            <c:strRef>
              <c:f>Batsmen_Runs_Dataset!$A$13</c:f>
              <c:strCache>
                <c:ptCount val="1"/>
                <c:pt idx="0">
                  <c:v>Grand Mean</c:v>
                </c:pt>
              </c:strCache>
            </c:strRef>
          </c:tx>
          <c:spPr>
            <a:ln w="34925" cap="rnd">
              <a:solidFill>
                <a:srgbClr val="FFFF00"/>
              </a:solidFill>
              <a:prstDash val="sys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Batsmen_Runs_Dataset!$B$13:$I$13</c:f>
              <c:numCache>
                <c:formatCode>General</c:formatCode>
                <c:ptCount val="8"/>
                <c:pt idx="0">
                  <c:v>52.725000000000001</c:v>
                </c:pt>
                <c:pt idx="1">
                  <c:v>52.725000000000001</c:v>
                </c:pt>
                <c:pt idx="2">
                  <c:v>52.725000000000001</c:v>
                </c:pt>
                <c:pt idx="3">
                  <c:v>52.725000000000001</c:v>
                </c:pt>
                <c:pt idx="4">
                  <c:v>52.725000000000001</c:v>
                </c:pt>
                <c:pt idx="5">
                  <c:v>52.725000000000001</c:v>
                </c:pt>
                <c:pt idx="6">
                  <c:v>52.725000000000001</c:v>
                </c:pt>
                <c:pt idx="7">
                  <c:v>52.725000000000001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FD33-4176-AEB0-D3A44117FE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6863871"/>
        <c:axId val="1084051055"/>
      </c:lineChart>
      <c:scatterChart>
        <c:scatterStyle val="lineMarker"/>
        <c:varyColors val="0"/>
        <c:ser>
          <c:idx val="6"/>
          <c:order val="6"/>
          <c:tx>
            <c:strRef>
              <c:f>Batsmen_Runs_Dataset!$A$12</c:f>
              <c:strCache>
                <c:ptCount val="1"/>
                <c:pt idx="0">
                  <c:v>Column mean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star"/>
            <c:size val="7"/>
            <c:spPr>
              <a:solidFill>
                <a:schemeClr val="tx1"/>
              </a:solidFill>
              <a:ln w="9525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yVal>
            <c:numRef>
              <c:f>Batsmen_Runs_Dataset!$B$12:$F$12</c:f>
              <c:numCache>
                <c:formatCode>General</c:formatCode>
                <c:ptCount val="5"/>
                <c:pt idx="0">
                  <c:v>60.125</c:v>
                </c:pt>
                <c:pt idx="1">
                  <c:v>44.5</c:v>
                </c:pt>
                <c:pt idx="2">
                  <c:v>46.5</c:v>
                </c:pt>
                <c:pt idx="3">
                  <c:v>52.75</c:v>
                </c:pt>
                <c:pt idx="4">
                  <c:v>59.75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FD33-4176-AEB0-D3A44117FEF9}"/>
            </c:ext>
          </c:extLst>
        </c:ser>
        <c:ser>
          <c:idx val="7"/>
          <c:order val="7"/>
          <c:tx>
            <c:strRef>
              <c:f>Batsmen_Runs_Dataset!$G$2</c:f>
              <c:strCache>
                <c:ptCount val="1"/>
                <c:pt idx="0">
                  <c:v>Row mean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yVal>
            <c:numRef>
              <c:f>Batsmen_Runs_Dataset!$G$3:$G$10</c:f>
              <c:numCache>
                <c:formatCode>General</c:formatCode>
                <c:ptCount val="8"/>
                <c:pt idx="0">
                  <c:v>39.6</c:v>
                </c:pt>
                <c:pt idx="1">
                  <c:v>47.8</c:v>
                </c:pt>
                <c:pt idx="2">
                  <c:v>36</c:v>
                </c:pt>
                <c:pt idx="3">
                  <c:v>56.6</c:v>
                </c:pt>
                <c:pt idx="4">
                  <c:v>52.6</c:v>
                </c:pt>
                <c:pt idx="5">
                  <c:v>68.599999999999994</c:v>
                </c:pt>
                <c:pt idx="6">
                  <c:v>60</c:v>
                </c:pt>
                <c:pt idx="7">
                  <c:v>60.6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FD33-4176-AEB0-D3A44117FE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6863871"/>
        <c:axId val="1084051055"/>
      </c:scatterChart>
      <c:catAx>
        <c:axId val="1166863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051055"/>
        <c:crosses val="autoZero"/>
        <c:auto val="1"/>
        <c:lblAlgn val="ctr"/>
        <c:lblOffset val="100"/>
        <c:noMultiLvlLbl val="0"/>
      </c:catAx>
      <c:valAx>
        <c:axId val="1084051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runs</a:t>
                </a:r>
                <a:r>
                  <a:rPr lang="en-US" b="1" baseline="0"/>
                  <a:t> scored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6863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Marginal Mean Graph</a:t>
            </a:r>
            <a:r>
              <a:rPr lang="en-US" baseline="0"/>
              <a:t> of Indian Batsmen Dataset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Batsmen_Runs_Dataset!$B$2</c:f>
              <c:strCache>
                <c:ptCount val="1"/>
                <c:pt idx="0">
                  <c:v>Sehwag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Batsmen_Runs_Dataset!$A$3:$A$10</c:f>
              <c:strCache>
                <c:ptCount val="8"/>
                <c:pt idx="0">
                  <c:v>Match1</c:v>
                </c:pt>
                <c:pt idx="1">
                  <c:v>Match2</c:v>
                </c:pt>
                <c:pt idx="2">
                  <c:v>Match3</c:v>
                </c:pt>
                <c:pt idx="3">
                  <c:v>Match4</c:v>
                </c:pt>
                <c:pt idx="4">
                  <c:v>Match5</c:v>
                </c:pt>
                <c:pt idx="5">
                  <c:v>Match6</c:v>
                </c:pt>
                <c:pt idx="6">
                  <c:v>Match7</c:v>
                </c:pt>
                <c:pt idx="7">
                  <c:v>Match8</c:v>
                </c:pt>
              </c:strCache>
            </c:strRef>
          </c:cat>
          <c:val>
            <c:numRef>
              <c:f>Batsmen_Runs_Dataset!$B$3:$B$10</c:f>
              <c:numCache>
                <c:formatCode>General</c:formatCode>
                <c:ptCount val="8"/>
                <c:pt idx="0">
                  <c:v>25</c:v>
                </c:pt>
                <c:pt idx="1">
                  <c:v>30</c:v>
                </c:pt>
                <c:pt idx="2">
                  <c:v>28</c:v>
                </c:pt>
                <c:pt idx="3">
                  <c:v>36</c:v>
                </c:pt>
                <c:pt idx="4">
                  <c:v>29</c:v>
                </c:pt>
                <c:pt idx="5">
                  <c:v>98</c:v>
                </c:pt>
                <c:pt idx="6">
                  <c:v>100</c:v>
                </c:pt>
                <c:pt idx="7">
                  <c:v>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58-4927-B74F-E225792FD584}"/>
            </c:ext>
          </c:extLst>
        </c:ser>
        <c:ser>
          <c:idx val="2"/>
          <c:order val="1"/>
          <c:tx>
            <c:strRef>
              <c:f>Batsmen_Runs_Dataset!$C$2</c:f>
              <c:strCache>
                <c:ptCount val="1"/>
                <c:pt idx="0">
                  <c:v>Sachin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Batsmen_Runs_Dataset!$A$3:$A$10</c:f>
              <c:strCache>
                <c:ptCount val="8"/>
                <c:pt idx="0">
                  <c:v>Match1</c:v>
                </c:pt>
                <c:pt idx="1">
                  <c:v>Match2</c:v>
                </c:pt>
                <c:pt idx="2">
                  <c:v>Match3</c:v>
                </c:pt>
                <c:pt idx="3">
                  <c:v>Match4</c:v>
                </c:pt>
                <c:pt idx="4">
                  <c:v>Match5</c:v>
                </c:pt>
                <c:pt idx="5">
                  <c:v>Match6</c:v>
                </c:pt>
                <c:pt idx="6">
                  <c:v>Match7</c:v>
                </c:pt>
                <c:pt idx="7">
                  <c:v>Match8</c:v>
                </c:pt>
              </c:strCache>
            </c:strRef>
          </c:cat>
          <c:val>
            <c:numRef>
              <c:f>Batsmen_Runs_Dataset!$C$3:$C$10</c:f>
              <c:numCache>
                <c:formatCode>General</c:formatCode>
                <c:ptCount val="8"/>
                <c:pt idx="0">
                  <c:v>45</c:v>
                </c:pt>
                <c:pt idx="1">
                  <c:v>55</c:v>
                </c:pt>
                <c:pt idx="2">
                  <c:v>29</c:v>
                </c:pt>
                <c:pt idx="3">
                  <c:v>56</c:v>
                </c:pt>
                <c:pt idx="4">
                  <c:v>40</c:v>
                </c:pt>
                <c:pt idx="5">
                  <c:v>100</c:v>
                </c:pt>
                <c:pt idx="6">
                  <c:v>21</c:v>
                </c:pt>
                <c:pt idx="7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58-4927-B74F-E225792FD584}"/>
            </c:ext>
          </c:extLst>
        </c:ser>
        <c:ser>
          <c:idx val="3"/>
          <c:order val="2"/>
          <c:tx>
            <c:strRef>
              <c:f>Batsmen_Runs_Dataset!$D$2</c:f>
              <c:strCache>
                <c:ptCount val="1"/>
                <c:pt idx="0">
                  <c:v>Virat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Batsmen_Runs_Dataset!$A$3:$A$10</c:f>
              <c:strCache>
                <c:ptCount val="8"/>
                <c:pt idx="0">
                  <c:v>Match1</c:v>
                </c:pt>
                <c:pt idx="1">
                  <c:v>Match2</c:v>
                </c:pt>
                <c:pt idx="2">
                  <c:v>Match3</c:v>
                </c:pt>
                <c:pt idx="3">
                  <c:v>Match4</c:v>
                </c:pt>
                <c:pt idx="4">
                  <c:v>Match5</c:v>
                </c:pt>
                <c:pt idx="5">
                  <c:v>Match6</c:v>
                </c:pt>
                <c:pt idx="6">
                  <c:v>Match7</c:v>
                </c:pt>
                <c:pt idx="7">
                  <c:v>Match8</c:v>
                </c:pt>
              </c:strCache>
            </c:strRef>
          </c:cat>
          <c:val>
            <c:numRef>
              <c:f>Batsmen_Runs_Dataset!$D$3:$D$10</c:f>
              <c:numCache>
                <c:formatCode>General</c:formatCode>
                <c:ptCount val="8"/>
                <c:pt idx="0">
                  <c:v>30</c:v>
                </c:pt>
                <c:pt idx="1">
                  <c:v>29</c:v>
                </c:pt>
                <c:pt idx="2">
                  <c:v>33</c:v>
                </c:pt>
                <c:pt idx="3">
                  <c:v>37</c:v>
                </c:pt>
                <c:pt idx="4">
                  <c:v>27</c:v>
                </c:pt>
                <c:pt idx="5">
                  <c:v>4</c:v>
                </c:pt>
                <c:pt idx="6">
                  <c:v>110</c:v>
                </c:pt>
                <c:pt idx="7">
                  <c:v>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58-4927-B74F-E225792FD584}"/>
            </c:ext>
          </c:extLst>
        </c:ser>
        <c:ser>
          <c:idx val="0"/>
          <c:order val="3"/>
          <c:tx>
            <c:strRef>
              <c:f>Batsmen_Runs_Dataset!$E$2</c:f>
              <c:strCache>
                <c:ptCount val="1"/>
                <c:pt idx="0">
                  <c:v>Dhoni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Batsmen_Runs_Dataset!$A$3:$A$10</c:f>
              <c:strCache>
                <c:ptCount val="8"/>
                <c:pt idx="0">
                  <c:v>Match1</c:v>
                </c:pt>
                <c:pt idx="1">
                  <c:v>Match2</c:v>
                </c:pt>
                <c:pt idx="2">
                  <c:v>Match3</c:v>
                </c:pt>
                <c:pt idx="3">
                  <c:v>Match4</c:v>
                </c:pt>
                <c:pt idx="4">
                  <c:v>Match5</c:v>
                </c:pt>
                <c:pt idx="5">
                  <c:v>Match6</c:v>
                </c:pt>
                <c:pt idx="6">
                  <c:v>Match7</c:v>
                </c:pt>
                <c:pt idx="7">
                  <c:v>Match8</c:v>
                </c:pt>
              </c:strCache>
            </c:strRef>
          </c:cat>
          <c:val>
            <c:numRef>
              <c:f>Batsmen_Runs_Dataset!$E$3:$E$10</c:f>
              <c:numCache>
                <c:formatCode>General</c:formatCode>
                <c:ptCount val="8"/>
                <c:pt idx="0">
                  <c:v>54</c:v>
                </c:pt>
                <c:pt idx="1">
                  <c:v>60</c:v>
                </c:pt>
                <c:pt idx="2">
                  <c:v>51</c:v>
                </c:pt>
                <c:pt idx="3">
                  <c:v>62</c:v>
                </c:pt>
                <c:pt idx="4">
                  <c:v>73</c:v>
                </c:pt>
                <c:pt idx="5">
                  <c:v>36</c:v>
                </c:pt>
                <c:pt idx="6">
                  <c:v>48</c:v>
                </c:pt>
                <c:pt idx="7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558-4927-B74F-E225792FD584}"/>
            </c:ext>
          </c:extLst>
        </c:ser>
        <c:ser>
          <c:idx val="4"/>
          <c:order val="4"/>
          <c:tx>
            <c:strRef>
              <c:f>Batsmen_Runs_Dataset!$F$2</c:f>
              <c:strCache>
                <c:ptCount val="1"/>
                <c:pt idx="0">
                  <c:v>Rohit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Batsmen_Runs_Dataset!$A$3:$A$10</c:f>
              <c:strCache>
                <c:ptCount val="8"/>
                <c:pt idx="0">
                  <c:v>Match1</c:v>
                </c:pt>
                <c:pt idx="1">
                  <c:v>Match2</c:v>
                </c:pt>
                <c:pt idx="2">
                  <c:v>Match3</c:v>
                </c:pt>
                <c:pt idx="3">
                  <c:v>Match4</c:v>
                </c:pt>
                <c:pt idx="4">
                  <c:v>Match5</c:v>
                </c:pt>
                <c:pt idx="5">
                  <c:v>Match6</c:v>
                </c:pt>
                <c:pt idx="6">
                  <c:v>Match7</c:v>
                </c:pt>
                <c:pt idx="7">
                  <c:v>Match8</c:v>
                </c:pt>
              </c:strCache>
            </c:strRef>
          </c:cat>
          <c:val>
            <c:numRef>
              <c:f>Batsmen_Runs_Dataset!$F$3:$F$10</c:f>
              <c:numCache>
                <c:formatCode>General</c:formatCode>
                <c:ptCount val="8"/>
                <c:pt idx="0">
                  <c:v>44</c:v>
                </c:pt>
                <c:pt idx="1">
                  <c:v>65</c:v>
                </c:pt>
                <c:pt idx="2">
                  <c:v>39</c:v>
                </c:pt>
                <c:pt idx="3">
                  <c:v>92</c:v>
                </c:pt>
                <c:pt idx="4">
                  <c:v>94</c:v>
                </c:pt>
                <c:pt idx="5">
                  <c:v>105</c:v>
                </c:pt>
                <c:pt idx="6">
                  <c:v>21</c:v>
                </c:pt>
                <c:pt idx="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558-4927-B74F-E225792FD584}"/>
            </c:ext>
          </c:extLst>
        </c:ser>
        <c:ser>
          <c:idx val="5"/>
          <c:order val="5"/>
          <c:tx>
            <c:strRef>
              <c:f>Batsmen_Runs_Dataset!$A$13</c:f>
              <c:strCache>
                <c:ptCount val="1"/>
                <c:pt idx="0">
                  <c:v>Grand Mean</c:v>
                </c:pt>
              </c:strCache>
            </c:strRef>
          </c:tx>
          <c:spPr>
            <a:ln w="34925" cap="rnd">
              <a:solidFill>
                <a:schemeClr val="accent4">
                  <a:lumMod val="40000"/>
                  <a:lumOff val="60000"/>
                </a:schemeClr>
              </a:solidFill>
              <a:prstDash val="sys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Batsmen_Runs_Dataset!$B$13:$I$13</c:f>
              <c:numCache>
                <c:formatCode>General</c:formatCode>
                <c:ptCount val="8"/>
                <c:pt idx="0">
                  <c:v>52.725000000000001</c:v>
                </c:pt>
                <c:pt idx="1">
                  <c:v>52.725000000000001</c:v>
                </c:pt>
                <c:pt idx="2">
                  <c:v>52.725000000000001</c:v>
                </c:pt>
                <c:pt idx="3">
                  <c:v>52.725000000000001</c:v>
                </c:pt>
                <c:pt idx="4">
                  <c:v>52.725000000000001</c:v>
                </c:pt>
                <c:pt idx="5">
                  <c:v>52.725000000000001</c:v>
                </c:pt>
                <c:pt idx="6">
                  <c:v>52.725000000000001</c:v>
                </c:pt>
                <c:pt idx="7">
                  <c:v>52.725000000000001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558-4927-B74F-E225792FD584}"/>
            </c:ext>
          </c:extLst>
        </c:ser>
        <c:ser>
          <c:idx val="6"/>
          <c:order val="6"/>
          <c:tx>
            <c:strRef>
              <c:f>Batsmen_Runs_Dataset!$A$12</c:f>
              <c:strCache>
                <c:ptCount val="1"/>
                <c:pt idx="0">
                  <c:v>Column mean</c:v>
                </c:pt>
              </c:strCache>
            </c:strRef>
          </c:tx>
          <c:spPr>
            <a:ln w="349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star"/>
            <c:size val="7"/>
            <c:spPr>
              <a:solidFill>
                <a:schemeClr val="tx1"/>
              </a:solidFill>
              <a:ln w="9525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val>
            <c:numRef>
              <c:f>Batsmen_Runs_Dataset!$B$12:$F$12</c:f>
              <c:numCache>
                <c:formatCode>General</c:formatCode>
                <c:ptCount val="5"/>
                <c:pt idx="0">
                  <c:v>60.125</c:v>
                </c:pt>
                <c:pt idx="1">
                  <c:v>44.5</c:v>
                </c:pt>
                <c:pt idx="2">
                  <c:v>46.5</c:v>
                </c:pt>
                <c:pt idx="3">
                  <c:v>52.75</c:v>
                </c:pt>
                <c:pt idx="4">
                  <c:v>59.75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558-4927-B74F-E225792FD584}"/>
            </c:ext>
          </c:extLst>
        </c:ser>
        <c:ser>
          <c:idx val="7"/>
          <c:order val="7"/>
          <c:tx>
            <c:strRef>
              <c:f>Batsmen_Runs_Dataset!$G$2</c:f>
              <c:strCache>
                <c:ptCount val="1"/>
                <c:pt idx="0">
                  <c:v>Row mean</c:v>
                </c:pt>
              </c:strCache>
            </c:strRef>
          </c:tx>
          <c:spPr>
            <a:ln w="349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val>
            <c:numRef>
              <c:f>Batsmen_Runs_Dataset!$G$3:$G$10</c:f>
              <c:numCache>
                <c:formatCode>General</c:formatCode>
                <c:ptCount val="8"/>
                <c:pt idx="0">
                  <c:v>39.6</c:v>
                </c:pt>
                <c:pt idx="1">
                  <c:v>47.8</c:v>
                </c:pt>
                <c:pt idx="2">
                  <c:v>36</c:v>
                </c:pt>
                <c:pt idx="3">
                  <c:v>56.6</c:v>
                </c:pt>
                <c:pt idx="4">
                  <c:v>52.6</c:v>
                </c:pt>
                <c:pt idx="5">
                  <c:v>68.599999999999994</c:v>
                </c:pt>
                <c:pt idx="6">
                  <c:v>60</c:v>
                </c:pt>
                <c:pt idx="7">
                  <c:v>60.6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558-4927-B74F-E225792FD5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6863871"/>
        <c:axId val="1084051055"/>
      </c:lineChart>
      <c:catAx>
        <c:axId val="1166863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051055"/>
        <c:crosses val="autoZero"/>
        <c:auto val="1"/>
        <c:lblAlgn val="ctr"/>
        <c:lblOffset val="100"/>
        <c:noMultiLvlLbl val="0"/>
      </c:catAx>
      <c:valAx>
        <c:axId val="1084051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runs</a:t>
                </a:r>
                <a:r>
                  <a:rPr lang="en-US" b="1" baseline="0"/>
                  <a:t> scored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6863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</xdr:colOff>
      <xdr:row>0</xdr:row>
      <xdr:rowOff>175260</xdr:rowOff>
    </xdr:from>
    <xdr:to>
      <xdr:col>16</xdr:col>
      <xdr:colOff>701040</xdr:colOff>
      <xdr:row>10</xdr:row>
      <xdr:rowOff>152400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4B94A10-E4EE-4FAF-B81E-CD5B8EF57ACA}"/>
            </a:ext>
          </a:extLst>
        </xdr:cNvPr>
        <xdr:cNvSpPr txBox="1"/>
      </xdr:nvSpPr>
      <xdr:spPr>
        <a:xfrm>
          <a:off x="6088380" y="175260"/>
          <a:ext cx="6438900" cy="18059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100" b="1" i="0" u="sng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Question</a:t>
          </a:r>
          <a:r>
            <a:rPr lang="en-US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algn="l"/>
          <a:r>
            <a:rPr lang="en-US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In a study of length of time spent on individual home visits by public health nurses, data were reported on length of home visit, in minutes, by a sample of 80 nurses. A record was made also of each nurse’s age and the type of illness of each patient visited. The researchers wished to obtain from their investigation answers to the following questions:</a:t>
          </a:r>
        </a:p>
        <a:p>
          <a:pPr algn="l"/>
          <a:endParaRPr lang="en-US" sz="1100" b="0" i="0" u="none" strike="noStrike" baseline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algn="l"/>
          <a:r>
            <a:rPr lang="en-US" sz="1100" b="1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1. Does the mean length of home visit differ among different age groups of nurses?</a:t>
          </a:r>
        </a:p>
        <a:p>
          <a:pPr algn="l"/>
          <a:r>
            <a:rPr lang="en-US" sz="1100" b="1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2. Does the type of patient affect the mean length of home visit?</a:t>
          </a:r>
        </a:p>
        <a:p>
          <a:pPr algn="l"/>
          <a:r>
            <a:rPr lang="en-US" sz="1100" b="1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3. Is there interaction between nurse’s age and type of patient?</a:t>
          </a:r>
          <a:endParaRPr lang="en-US" sz="1100" b="1"/>
        </a:p>
      </xdr:txBody>
    </xdr:sp>
    <xdr:clientData/>
  </xdr:twoCellAnchor>
  <xdr:twoCellAnchor>
    <xdr:from>
      <xdr:col>8</xdr:col>
      <xdr:colOff>38099</xdr:colOff>
      <xdr:row>12</xdr:row>
      <xdr:rowOff>16933</xdr:rowOff>
    </xdr:from>
    <xdr:to>
      <xdr:col>17</xdr:col>
      <xdr:colOff>651934</xdr:colOff>
      <xdr:row>32</xdr:row>
      <xdr:rowOff>135468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1A696B5-A0FF-4D23-A1F3-485255FEF1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563034</xdr:colOff>
      <xdr:row>1</xdr:row>
      <xdr:rowOff>16932</xdr:rowOff>
    </xdr:from>
    <xdr:to>
      <xdr:col>19</xdr:col>
      <xdr:colOff>592668</xdr:colOff>
      <xdr:row>23</xdr:row>
      <xdr:rowOff>186266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E1C0E89-FB62-4EFE-8D77-354109912E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1</xdr:row>
      <xdr:rowOff>15240</xdr:rowOff>
    </xdr:from>
    <xdr:to>
      <xdr:col>16</xdr:col>
      <xdr:colOff>571500</xdr:colOff>
      <xdr:row>19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D84F6F4-3C41-4625-B12A-D5BA69F21D6B}"/>
            </a:ext>
          </a:extLst>
        </xdr:cNvPr>
        <xdr:cNvSpPr txBox="1"/>
      </xdr:nvSpPr>
      <xdr:spPr>
        <a:xfrm>
          <a:off x="4030980" y="198120"/>
          <a:ext cx="6629400" cy="3276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 u="sng"/>
            <a:t>Question</a:t>
          </a:r>
          <a:r>
            <a:rPr lang="en-US" sz="1100"/>
            <a:t>: </a:t>
          </a:r>
        </a:p>
        <a:p>
          <a:r>
            <a:rPr lang="en-US" sz="1100"/>
            <a:t>We want to</a:t>
          </a:r>
          <a:r>
            <a:rPr lang="en-US" sz="1100" baseline="0"/>
            <a:t> analyse the data and identify that </a:t>
          </a:r>
          <a:r>
            <a:rPr lang="en-US" sz="1100"/>
            <a:t>whether</a:t>
          </a:r>
          <a:r>
            <a:rPr lang="en-US" sz="1100" baseline="0"/>
            <a:t> </a:t>
          </a:r>
          <a:r>
            <a:rPr lang="en-US" sz="1100"/>
            <a:t>providing</a:t>
          </a:r>
          <a:r>
            <a:rPr lang="en-US" sz="1100" baseline="0"/>
            <a:t> the plant food twice in a day really helps in the faster growth of plants? </a:t>
          </a:r>
        </a:p>
        <a:p>
          <a:r>
            <a:rPr lang="en-US" sz="1100" baseline="0"/>
            <a:t>		                     </a:t>
          </a:r>
          <a:r>
            <a:rPr lang="en-US" sz="1100" b="1" u="sng" baseline="0"/>
            <a:t>OR</a:t>
          </a:r>
        </a:p>
        <a:p>
          <a:r>
            <a:rPr lang="en-US" sz="1100" baseline="0"/>
            <a:t>Does multiple food offerings made any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significant contribution </a:t>
          </a:r>
          <a:r>
            <a:rPr lang="en-US" sz="1100" baseline="0"/>
            <a:t>in plants growth?</a:t>
          </a:r>
        </a:p>
        <a:p>
          <a:r>
            <a:rPr lang="en-US" sz="1100" baseline="0"/>
            <a:t>		                     </a:t>
          </a:r>
          <a:r>
            <a:rPr lang="en-US" sz="1100" b="1" u="sng" baseline="0"/>
            <a:t>OR</a:t>
          </a:r>
        </a:p>
        <a:p>
          <a:r>
            <a:rPr lang="en-US" sz="1100" b="0" u="none" baseline="0"/>
            <a:t>Let's imagine you are the owner of a park. You are giving a high quality plant-food as a feeding multiple times a day. Now, you want to find out whether it is really helping in faster growth of plants or you are just wasting your money? </a:t>
          </a:r>
        </a:p>
        <a:p>
          <a:endParaRPr lang="en-US" sz="1100" baseline="0"/>
        </a:p>
        <a:p>
          <a:r>
            <a:rPr lang="en-US" sz="1100" b="1" i="0" u="sng" baseline="0"/>
            <a:t>Note:</a:t>
          </a:r>
        </a:p>
        <a:p>
          <a:r>
            <a:rPr lang="en-US" sz="1100" baseline="0"/>
            <a:t>Now, when we are finding the effects of multiple feedings one thing we have to keep in our mind is that external factors also plays a crucial role in plant development, like:</a:t>
          </a:r>
        </a:p>
        <a:p>
          <a:r>
            <a:rPr lang="en-US" sz="1100" baseline="0"/>
            <a:t>a) Exposure to sunlight</a:t>
          </a:r>
        </a:p>
        <a:p>
          <a:r>
            <a:rPr lang="en-US" sz="1100" baseline="0"/>
            <a:t>b) Amout of water provided</a:t>
          </a:r>
        </a:p>
        <a:p>
          <a:r>
            <a:rPr lang="en-US" sz="1100" baseline="0"/>
            <a:t>c) Exposed to extreme environment like, raining, hailstorm etc</a:t>
          </a:r>
        </a:p>
        <a:p>
          <a:r>
            <a:rPr lang="en-US" sz="1100" baseline="0"/>
            <a:t>d) Quality of food</a:t>
          </a:r>
        </a:p>
        <a:p>
          <a:r>
            <a:rPr lang="en-US" sz="1100" baseline="0"/>
            <a:t>and others.</a:t>
          </a:r>
          <a:endParaRPr lang="en-US" sz="1100"/>
        </a:p>
      </xdr:txBody>
    </xdr:sp>
    <xdr:clientData/>
  </xdr:twoCellAnchor>
  <xdr:twoCellAnchor>
    <xdr:from>
      <xdr:col>6</xdr:col>
      <xdr:colOff>49530</xdr:colOff>
      <xdr:row>19</xdr:row>
      <xdr:rowOff>57150</xdr:rowOff>
    </xdr:from>
    <xdr:to>
      <xdr:col>16</xdr:col>
      <xdr:colOff>15240</xdr:colOff>
      <xdr:row>38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C2F4EC5-6EC9-46C8-AE8D-B0A6C56CC4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</xdr:colOff>
      <xdr:row>19</xdr:row>
      <xdr:rowOff>30480</xdr:rowOff>
    </xdr:from>
    <xdr:to>
      <xdr:col>16</xdr:col>
      <xdr:colOff>548640</xdr:colOff>
      <xdr:row>31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2230E16-D99F-4870-B813-966DB751D081}"/>
            </a:ext>
          </a:extLst>
        </xdr:cNvPr>
        <xdr:cNvSpPr txBox="1"/>
      </xdr:nvSpPr>
      <xdr:spPr>
        <a:xfrm>
          <a:off x="7680960" y="3528060"/>
          <a:ext cx="5417820" cy="22555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 i="0" u="sng"/>
            <a:t>Analysis Explanation:</a:t>
          </a:r>
        </a:p>
        <a:p>
          <a:endParaRPr lang="en-US" sz="1100" b="1" i="0" u="sng"/>
        </a:p>
        <a:p>
          <a:r>
            <a:rPr lang="en-US" sz="1100"/>
            <a:t>Test Statistic of SSB or Rows or Blocks &lt; Critical value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and p-value is greater than alpha(0.05)</a:t>
          </a:r>
          <a:r>
            <a:rPr lang="en-US" sz="1100"/>
            <a:t>.</a:t>
          </a:r>
          <a:r>
            <a:rPr lang="en-US" sz="1100" baseline="0"/>
            <a:t> That means, nothing wrongs at the block level.</a:t>
          </a:r>
        </a:p>
        <a:p>
          <a:endParaRPr lang="en-US" sz="1100" baseline="0"/>
        </a:p>
        <a:p>
          <a:r>
            <a:rPr lang="en-US" sz="1100" baseline="0"/>
            <a:t>But, Test Statistic of Columns &gt; Critical value and p-value is smaller than alpha(0.05). That means, one or more of the columns or groups are highly away from the mean. Means, not representing the same results.</a:t>
          </a:r>
        </a:p>
        <a:p>
          <a:endParaRPr lang="en-US" sz="1100" baseline="0"/>
        </a:p>
        <a:p>
          <a:r>
            <a:rPr lang="en-US" sz="1100" baseline="0"/>
            <a:t>Also, Test Statistic of Interaction &gt; Critical value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and p-value is smaller than alpha(0.05). That mean, the levels are colliding or confounded. </a:t>
          </a:r>
          <a:endParaRPr 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384387</xdr:colOff>
      <xdr:row>0</xdr:row>
      <xdr:rowOff>26247</xdr:rowOff>
    </xdr:from>
    <xdr:to>
      <xdr:col>22</xdr:col>
      <xdr:colOff>315808</xdr:colOff>
      <xdr:row>18</xdr:row>
      <xdr:rowOff>102447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AA72854-0F90-41DA-88B1-4F9D54B702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59266</xdr:colOff>
      <xdr:row>14</xdr:row>
      <xdr:rowOff>30480</xdr:rowOff>
    </xdr:from>
    <xdr:to>
      <xdr:col>10</xdr:col>
      <xdr:colOff>120226</xdr:colOff>
      <xdr:row>32</xdr:row>
      <xdr:rowOff>106680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BEEF729-8D33-4B74-B4FE-3A4843A57F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27569-FC2F-406C-AFC4-5B3A87E2491F}">
  <dimension ref="A1:G32"/>
  <sheetViews>
    <sheetView tabSelected="1" zoomScale="90" zoomScaleNormal="90" workbookViewId="0"/>
  </sheetViews>
  <sheetFormatPr defaultColWidth="10.5546875" defaultRowHeight="14.4" x14ac:dyDescent="0.3"/>
  <cols>
    <col min="1" max="1" width="14.21875" bestFit="1" customWidth="1"/>
    <col min="5" max="5" width="11.44140625" bestFit="1" customWidth="1"/>
    <col min="6" max="6" width="11.33203125" bestFit="1" customWidth="1"/>
    <col min="7" max="7" width="11.44140625" bestFit="1" customWidth="1"/>
  </cols>
  <sheetData>
    <row r="1" spans="1:6" x14ac:dyDescent="0.3">
      <c r="A1" s="20" t="s">
        <v>84</v>
      </c>
      <c r="B1" s="21" t="s">
        <v>83</v>
      </c>
      <c r="C1" s="21"/>
      <c r="D1" s="21"/>
      <c r="E1" s="21"/>
      <c r="F1" s="17"/>
    </row>
    <row r="2" spans="1:6" x14ac:dyDescent="0.3">
      <c r="A2" s="17"/>
      <c r="B2" s="19" t="s">
        <v>79</v>
      </c>
      <c r="C2" s="19" t="s">
        <v>80</v>
      </c>
      <c r="D2" s="19" t="s">
        <v>81</v>
      </c>
      <c r="E2" s="19" t="s">
        <v>82</v>
      </c>
      <c r="F2" s="18" t="s">
        <v>86</v>
      </c>
    </row>
    <row r="3" spans="1:6" x14ac:dyDescent="0.3">
      <c r="A3" s="11" t="s">
        <v>76</v>
      </c>
      <c r="B3" s="2">
        <v>20</v>
      </c>
      <c r="C3" s="2">
        <v>25</v>
      </c>
      <c r="D3" s="2">
        <v>24</v>
      </c>
      <c r="E3" s="2">
        <v>28</v>
      </c>
      <c r="F3" s="2">
        <f>AVERAGE(B3:E3)</f>
        <v>24.25</v>
      </c>
    </row>
    <row r="4" spans="1:6" x14ac:dyDescent="0.3">
      <c r="A4" s="11"/>
      <c r="B4" s="2">
        <v>25</v>
      </c>
      <c r="C4" s="2">
        <v>30</v>
      </c>
      <c r="D4" s="2">
        <v>28</v>
      </c>
      <c r="E4" s="2">
        <v>31</v>
      </c>
      <c r="F4" s="2">
        <f t="shared" ref="F4:F22" si="0">AVERAGE(B4:E4)</f>
        <v>28.5</v>
      </c>
    </row>
    <row r="5" spans="1:6" x14ac:dyDescent="0.3">
      <c r="A5" s="11"/>
      <c r="B5" s="2">
        <v>22</v>
      </c>
      <c r="C5" s="2">
        <v>29</v>
      </c>
      <c r="D5" s="2">
        <v>24</v>
      </c>
      <c r="E5" s="2">
        <v>26</v>
      </c>
      <c r="F5" s="2">
        <f t="shared" si="0"/>
        <v>25.25</v>
      </c>
    </row>
    <row r="6" spans="1:6" x14ac:dyDescent="0.3">
      <c r="A6" s="11"/>
      <c r="B6" s="2">
        <v>27</v>
      </c>
      <c r="C6" s="2">
        <v>28</v>
      </c>
      <c r="D6" s="2">
        <v>25</v>
      </c>
      <c r="E6" s="2">
        <v>29</v>
      </c>
      <c r="F6" s="2">
        <f t="shared" si="0"/>
        <v>27.25</v>
      </c>
    </row>
    <row r="7" spans="1:6" x14ac:dyDescent="0.3">
      <c r="A7" s="11"/>
      <c r="B7" s="2">
        <v>21</v>
      </c>
      <c r="C7" s="2">
        <v>30</v>
      </c>
      <c r="D7" s="2">
        <v>30</v>
      </c>
      <c r="E7" s="2">
        <v>32</v>
      </c>
      <c r="F7" s="2">
        <f t="shared" si="0"/>
        <v>28.25</v>
      </c>
    </row>
    <row r="8" spans="1:6" x14ac:dyDescent="0.3">
      <c r="A8" s="11" t="s">
        <v>75</v>
      </c>
      <c r="B8" s="2">
        <v>30</v>
      </c>
      <c r="C8" s="2">
        <v>30</v>
      </c>
      <c r="D8" s="2">
        <v>39</v>
      </c>
      <c r="E8" s="2">
        <v>40</v>
      </c>
      <c r="F8" s="2">
        <f t="shared" si="0"/>
        <v>34.75</v>
      </c>
    </row>
    <row r="9" spans="1:6" x14ac:dyDescent="0.3">
      <c r="A9" s="11"/>
      <c r="B9" s="2">
        <v>45</v>
      </c>
      <c r="C9" s="2">
        <v>29</v>
      </c>
      <c r="D9" s="2">
        <v>42</v>
      </c>
      <c r="E9" s="2">
        <v>45</v>
      </c>
      <c r="F9" s="2">
        <f t="shared" si="0"/>
        <v>40.25</v>
      </c>
    </row>
    <row r="10" spans="1:6" x14ac:dyDescent="0.3">
      <c r="A10" s="11"/>
      <c r="B10" s="2">
        <v>30</v>
      </c>
      <c r="C10" s="2">
        <v>31</v>
      </c>
      <c r="D10" s="2">
        <v>36</v>
      </c>
      <c r="E10" s="2">
        <v>50</v>
      </c>
      <c r="F10" s="2">
        <f t="shared" si="0"/>
        <v>36.75</v>
      </c>
    </row>
    <row r="11" spans="1:6" x14ac:dyDescent="0.3">
      <c r="A11" s="11"/>
      <c r="B11" s="2">
        <v>35</v>
      </c>
      <c r="C11" s="2">
        <v>30</v>
      </c>
      <c r="D11" s="2">
        <v>42</v>
      </c>
      <c r="E11" s="2">
        <v>45</v>
      </c>
      <c r="F11" s="2">
        <f t="shared" si="0"/>
        <v>38</v>
      </c>
    </row>
    <row r="12" spans="1:6" x14ac:dyDescent="0.3">
      <c r="A12" s="11"/>
      <c r="B12" s="2">
        <v>36</v>
      </c>
      <c r="C12" s="2">
        <v>30</v>
      </c>
      <c r="D12" s="2">
        <v>40</v>
      </c>
      <c r="E12" s="2">
        <v>60</v>
      </c>
      <c r="F12" s="2">
        <f t="shared" si="0"/>
        <v>41.5</v>
      </c>
    </row>
    <row r="13" spans="1:6" x14ac:dyDescent="0.3">
      <c r="A13" s="11" t="s">
        <v>77</v>
      </c>
      <c r="B13" s="2">
        <v>31</v>
      </c>
      <c r="C13" s="2">
        <v>32</v>
      </c>
      <c r="D13" s="2">
        <v>41</v>
      </c>
      <c r="E13" s="2">
        <v>42</v>
      </c>
      <c r="F13" s="2">
        <f t="shared" si="0"/>
        <v>36.5</v>
      </c>
    </row>
    <row r="14" spans="1:6" x14ac:dyDescent="0.3">
      <c r="A14" s="11"/>
      <c r="B14" s="2">
        <v>30</v>
      </c>
      <c r="C14" s="2">
        <v>35</v>
      </c>
      <c r="D14" s="2">
        <v>45</v>
      </c>
      <c r="E14" s="2">
        <v>50</v>
      </c>
      <c r="F14" s="2">
        <f t="shared" si="0"/>
        <v>40</v>
      </c>
    </row>
    <row r="15" spans="1:6" x14ac:dyDescent="0.3">
      <c r="A15" s="11"/>
      <c r="B15" s="2">
        <v>40</v>
      </c>
      <c r="C15" s="2">
        <v>30</v>
      </c>
      <c r="D15" s="2">
        <v>40</v>
      </c>
      <c r="E15" s="2">
        <v>40</v>
      </c>
      <c r="F15" s="2">
        <f t="shared" si="0"/>
        <v>37.5</v>
      </c>
    </row>
    <row r="16" spans="1:6" x14ac:dyDescent="0.3">
      <c r="A16" s="11"/>
      <c r="B16" s="2">
        <v>35</v>
      </c>
      <c r="C16" s="2">
        <v>40</v>
      </c>
      <c r="D16" s="2">
        <v>40</v>
      </c>
      <c r="E16" s="2">
        <v>55</v>
      </c>
      <c r="F16" s="2">
        <f t="shared" si="0"/>
        <v>42.5</v>
      </c>
    </row>
    <row r="17" spans="1:7" x14ac:dyDescent="0.3">
      <c r="A17" s="11"/>
      <c r="B17" s="2">
        <v>30</v>
      </c>
      <c r="C17" s="2">
        <v>30</v>
      </c>
      <c r="D17" s="2">
        <v>35</v>
      </c>
      <c r="E17" s="2">
        <v>45</v>
      </c>
      <c r="F17" s="2">
        <f t="shared" si="0"/>
        <v>35</v>
      </c>
    </row>
    <row r="18" spans="1:7" x14ac:dyDescent="0.3">
      <c r="A18" s="11" t="s">
        <v>78</v>
      </c>
      <c r="B18" s="2">
        <v>20</v>
      </c>
      <c r="C18" s="2">
        <v>23</v>
      </c>
      <c r="D18" s="2">
        <v>24</v>
      </c>
      <c r="E18" s="2">
        <v>29</v>
      </c>
      <c r="F18" s="2">
        <f t="shared" si="0"/>
        <v>24</v>
      </c>
    </row>
    <row r="19" spans="1:7" x14ac:dyDescent="0.3">
      <c r="A19" s="11"/>
      <c r="B19" s="2">
        <v>21</v>
      </c>
      <c r="C19" s="2">
        <v>25</v>
      </c>
      <c r="D19" s="2">
        <v>25</v>
      </c>
      <c r="E19" s="2">
        <v>30</v>
      </c>
      <c r="F19" s="2">
        <f t="shared" si="0"/>
        <v>25.25</v>
      </c>
    </row>
    <row r="20" spans="1:7" x14ac:dyDescent="0.3">
      <c r="A20" s="11"/>
      <c r="B20" s="2">
        <v>20</v>
      </c>
      <c r="C20" s="2">
        <v>28</v>
      </c>
      <c r="D20" s="2">
        <v>30</v>
      </c>
      <c r="E20" s="2">
        <v>28</v>
      </c>
      <c r="F20" s="2">
        <f t="shared" si="0"/>
        <v>26.5</v>
      </c>
    </row>
    <row r="21" spans="1:7" x14ac:dyDescent="0.3">
      <c r="A21" s="11"/>
      <c r="B21" s="2">
        <v>20</v>
      </c>
      <c r="C21" s="2">
        <v>30</v>
      </c>
      <c r="D21" s="2">
        <v>26</v>
      </c>
      <c r="E21" s="2">
        <v>27</v>
      </c>
      <c r="F21" s="2">
        <f t="shared" si="0"/>
        <v>25.75</v>
      </c>
    </row>
    <row r="22" spans="1:7" x14ac:dyDescent="0.3">
      <c r="A22" s="11"/>
      <c r="B22" s="2">
        <v>19</v>
      </c>
      <c r="C22" s="2">
        <v>31</v>
      </c>
      <c r="D22" s="2">
        <v>23</v>
      </c>
      <c r="E22" s="2">
        <v>30</v>
      </c>
      <c r="F22" s="2">
        <f t="shared" si="0"/>
        <v>25.75</v>
      </c>
    </row>
    <row r="23" spans="1:7" x14ac:dyDescent="0.3">
      <c r="A23" s="11"/>
      <c r="B23" s="22" t="s">
        <v>85</v>
      </c>
      <c r="C23" s="22"/>
      <c r="D23" s="22"/>
      <c r="E23" s="22"/>
      <c r="F23" s="2"/>
    </row>
    <row r="24" spans="1:7" x14ac:dyDescent="0.3">
      <c r="A24" s="13" t="s">
        <v>15</v>
      </c>
      <c r="B24" s="2">
        <f>AVERAGE(B3:B22)</f>
        <v>27.85</v>
      </c>
      <c r="C24" s="2">
        <f>AVERAGE(C3:C22)</f>
        <v>29.8</v>
      </c>
      <c r="D24" s="2">
        <f>AVERAGE(D3:D22)</f>
        <v>32.950000000000003</v>
      </c>
      <c r="E24" s="2">
        <f>AVERAGE(E3:E22)</f>
        <v>38.1</v>
      </c>
      <c r="F24" s="13">
        <f>AVERAGE(F3:F22)</f>
        <v>32.174999999999997</v>
      </c>
      <c r="G24" s="14" t="s">
        <v>13</v>
      </c>
    </row>
    <row r="26" spans="1:7" x14ac:dyDescent="0.3">
      <c r="A26" t="s">
        <v>76</v>
      </c>
      <c r="B26">
        <f>AVERAGE(B3:B7)</f>
        <v>23</v>
      </c>
      <c r="C26">
        <f>AVERAGE(C3:C7)</f>
        <v>28.4</v>
      </c>
      <c r="D26">
        <f>AVERAGE(D3:D7)</f>
        <v>26.2</v>
      </c>
      <c r="E26">
        <f>AVERAGE(E3:E7)</f>
        <v>29.2</v>
      </c>
    </row>
    <row r="27" spans="1:7" x14ac:dyDescent="0.3">
      <c r="A27" t="s">
        <v>75</v>
      </c>
      <c r="B27">
        <f>AVERAGE(B8:B12)</f>
        <v>35.200000000000003</v>
      </c>
      <c r="C27">
        <f>AVERAGE(C8:C12)</f>
        <v>30</v>
      </c>
      <c r="D27">
        <f>AVERAGE(D8:D12)</f>
        <v>39.799999999999997</v>
      </c>
      <c r="E27">
        <f>AVERAGE(E8:E12)</f>
        <v>48</v>
      </c>
    </row>
    <row r="28" spans="1:7" x14ac:dyDescent="0.3">
      <c r="A28" t="s">
        <v>77</v>
      </c>
      <c r="B28">
        <f>AVERAGE(B13:B17)</f>
        <v>33.200000000000003</v>
      </c>
      <c r="C28">
        <f>AVERAGE(C13:C17)</f>
        <v>33.4</v>
      </c>
      <c r="D28">
        <f>AVERAGE(D13:D17)</f>
        <v>40.200000000000003</v>
      </c>
      <c r="E28">
        <f>AVERAGE(E13:E17)</f>
        <v>46.4</v>
      </c>
    </row>
    <row r="29" spans="1:7" x14ac:dyDescent="0.3">
      <c r="A29" t="s">
        <v>87</v>
      </c>
      <c r="B29">
        <f>AVERAGE(B18:B22)</f>
        <v>20</v>
      </c>
      <c r="C29">
        <f>AVERAGE(C18:C22)</f>
        <v>27.4</v>
      </c>
      <c r="D29">
        <f>AVERAGE(D18:D22)</f>
        <v>25.6</v>
      </c>
      <c r="E29">
        <f>AVERAGE(E18:E22)</f>
        <v>28.8</v>
      </c>
    </row>
    <row r="30" spans="1:7" x14ac:dyDescent="0.3">
      <c r="A30" t="s">
        <v>13</v>
      </c>
      <c r="B30">
        <f>F24</f>
        <v>32.174999999999997</v>
      </c>
      <c r="C30">
        <f>F24</f>
        <v>32.174999999999997</v>
      </c>
      <c r="D30">
        <f>F24</f>
        <v>32.174999999999997</v>
      </c>
      <c r="E30">
        <f>F24</f>
        <v>32.174999999999997</v>
      </c>
    </row>
    <row r="31" spans="1:7" x14ac:dyDescent="0.3">
      <c r="A31" t="s">
        <v>15</v>
      </c>
      <c r="B31">
        <f>B24</f>
        <v>27.85</v>
      </c>
      <c r="C31">
        <f t="shared" ref="C31:E31" si="1">C24</f>
        <v>29.8</v>
      </c>
      <c r="D31">
        <f t="shared" si="1"/>
        <v>32.950000000000003</v>
      </c>
      <c r="E31">
        <f t="shared" si="1"/>
        <v>38.1</v>
      </c>
    </row>
    <row r="32" spans="1:7" x14ac:dyDescent="0.3">
      <c r="A32" t="s">
        <v>16</v>
      </c>
      <c r="B32">
        <f>AVERAGE(F3:F7)</f>
        <v>26.7</v>
      </c>
      <c r="C32">
        <f>AVERAGE(F8:F12)</f>
        <v>38.25</v>
      </c>
      <c r="D32">
        <f>AVERAGE(F13:F17)</f>
        <v>38.299999999999997</v>
      </c>
      <c r="E32">
        <f>AVERAGE(F18:F22)</f>
        <v>25.45</v>
      </c>
    </row>
  </sheetData>
  <mergeCells count="2">
    <mergeCell ref="B1:E1"/>
    <mergeCell ref="B23:E2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98851A-B4ED-4695-A3FB-2D9C2E64C310}">
  <dimension ref="A1:G42"/>
  <sheetViews>
    <sheetView topLeftCell="A22" workbookViewId="0">
      <selection activeCell="G37" sqref="G37"/>
    </sheetView>
  </sheetViews>
  <sheetFormatPr defaultRowHeight="14.4" x14ac:dyDescent="0.3"/>
  <cols>
    <col min="1" max="1" width="31" bestFit="1" customWidth="1"/>
    <col min="2" max="7" width="12" bestFit="1" customWidth="1"/>
  </cols>
  <sheetData>
    <row r="1" spans="1:6" x14ac:dyDescent="0.3">
      <c r="A1" t="s">
        <v>25</v>
      </c>
    </row>
    <row r="3" spans="1:6" x14ac:dyDescent="0.3">
      <c r="A3" t="s">
        <v>26</v>
      </c>
      <c r="B3" t="s">
        <v>79</v>
      </c>
      <c r="C3" t="s">
        <v>80</v>
      </c>
      <c r="D3" t="s">
        <v>81</v>
      </c>
      <c r="E3" t="s">
        <v>82</v>
      </c>
      <c r="F3" t="s">
        <v>27</v>
      </c>
    </row>
    <row r="4" spans="1:6" ht="15" thickBot="1" x14ac:dyDescent="0.35">
      <c r="A4" s="6" t="s">
        <v>76</v>
      </c>
      <c r="B4" s="6"/>
      <c r="C4" s="6"/>
      <c r="D4" s="6"/>
      <c r="E4" s="6"/>
      <c r="F4" s="6"/>
    </row>
    <row r="5" spans="1:6" x14ac:dyDescent="0.3">
      <c r="A5" s="5" t="s">
        <v>28</v>
      </c>
      <c r="B5" s="5">
        <v>5</v>
      </c>
      <c r="C5" s="5">
        <v>5</v>
      </c>
      <c r="D5" s="5">
        <v>5</v>
      </c>
      <c r="E5" s="5">
        <v>5</v>
      </c>
      <c r="F5" s="5">
        <v>20</v>
      </c>
    </row>
    <row r="6" spans="1:6" x14ac:dyDescent="0.3">
      <c r="A6" s="5" t="s">
        <v>29</v>
      </c>
      <c r="B6" s="5">
        <v>115</v>
      </c>
      <c r="C6" s="5">
        <v>142</v>
      </c>
      <c r="D6" s="5">
        <v>131</v>
      </c>
      <c r="E6" s="5">
        <v>146</v>
      </c>
      <c r="F6" s="5">
        <v>534</v>
      </c>
    </row>
    <row r="7" spans="1:6" x14ac:dyDescent="0.3">
      <c r="A7" s="5" t="s">
        <v>30</v>
      </c>
      <c r="B7" s="5">
        <v>23</v>
      </c>
      <c r="C7" s="5">
        <v>28.4</v>
      </c>
      <c r="D7" s="5">
        <v>26.2</v>
      </c>
      <c r="E7" s="5">
        <v>29.2</v>
      </c>
      <c r="F7" s="5">
        <v>26.7</v>
      </c>
    </row>
    <row r="8" spans="1:6" x14ac:dyDescent="0.3">
      <c r="A8" s="5" t="s">
        <v>31</v>
      </c>
      <c r="B8" s="5">
        <v>8.5</v>
      </c>
      <c r="C8" s="5">
        <v>4.3</v>
      </c>
      <c r="D8" s="5">
        <v>7.2</v>
      </c>
      <c r="E8" s="5">
        <v>5.6999999999999993</v>
      </c>
      <c r="F8" s="5">
        <v>11.484210526315827</v>
      </c>
    </row>
    <row r="9" spans="1:6" x14ac:dyDescent="0.3">
      <c r="A9" s="5"/>
      <c r="B9" s="5"/>
      <c r="C9" s="5"/>
      <c r="D9" s="5"/>
      <c r="E9" s="5"/>
      <c r="F9" s="5"/>
    </row>
    <row r="10" spans="1:6" ht="15" thickBot="1" x14ac:dyDescent="0.35">
      <c r="A10" s="6" t="s">
        <v>75</v>
      </c>
      <c r="B10" s="6"/>
      <c r="C10" s="6"/>
      <c r="D10" s="6"/>
      <c r="E10" s="6"/>
      <c r="F10" s="6"/>
    </row>
    <row r="11" spans="1:6" x14ac:dyDescent="0.3">
      <c r="A11" s="5" t="s">
        <v>28</v>
      </c>
      <c r="B11" s="5">
        <v>5</v>
      </c>
      <c r="C11" s="5">
        <v>5</v>
      </c>
      <c r="D11" s="5">
        <v>5</v>
      </c>
      <c r="E11" s="5">
        <v>5</v>
      </c>
      <c r="F11" s="5">
        <v>20</v>
      </c>
    </row>
    <row r="12" spans="1:6" x14ac:dyDescent="0.3">
      <c r="A12" s="5" t="s">
        <v>29</v>
      </c>
      <c r="B12" s="5">
        <v>176</v>
      </c>
      <c r="C12" s="5">
        <v>150</v>
      </c>
      <c r="D12" s="5">
        <v>199</v>
      </c>
      <c r="E12" s="5">
        <v>240</v>
      </c>
      <c r="F12" s="5">
        <v>765</v>
      </c>
    </row>
    <row r="13" spans="1:6" x14ac:dyDescent="0.3">
      <c r="A13" s="5" t="s">
        <v>30</v>
      </c>
      <c r="B13" s="5">
        <v>35.200000000000003</v>
      </c>
      <c r="C13" s="5">
        <v>30</v>
      </c>
      <c r="D13" s="5">
        <v>39.799999999999997</v>
      </c>
      <c r="E13" s="5">
        <v>48</v>
      </c>
      <c r="F13" s="5">
        <v>38.25</v>
      </c>
    </row>
    <row r="14" spans="1:6" x14ac:dyDescent="0.3">
      <c r="A14" s="5" t="s">
        <v>31</v>
      </c>
      <c r="B14" s="5">
        <v>37.700000000000045</v>
      </c>
      <c r="C14" s="5">
        <v>0.5</v>
      </c>
      <c r="D14" s="5">
        <v>6.2</v>
      </c>
      <c r="E14" s="5">
        <v>57.5</v>
      </c>
      <c r="F14" s="5">
        <v>67.46052631578948</v>
      </c>
    </row>
    <row r="15" spans="1:6" x14ac:dyDescent="0.3">
      <c r="A15" s="5"/>
      <c r="B15" s="5"/>
      <c r="C15" s="5"/>
      <c r="D15" s="5"/>
      <c r="E15" s="5"/>
      <c r="F15" s="5"/>
    </row>
    <row r="16" spans="1:6" ht="15" thickBot="1" x14ac:dyDescent="0.35">
      <c r="A16" s="6" t="s">
        <v>77</v>
      </c>
      <c r="B16" s="6"/>
      <c r="C16" s="6"/>
      <c r="D16" s="6"/>
      <c r="E16" s="6"/>
      <c r="F16" s="6"/>
    </row>
    <row r="17" spans="1:6" x14ac:dyDescent="0.3">
      <c r="A17" s="5" t="s">
        <v>28</v>
      </c>
      <c r="B17" s="5">
        <v>5</v>
      </c>
      <c r="C17" s="5">
        <v>5</v>
      </c>
      <c r="D17" s="5">
        <v>5</v>
      </c>
      <c r="E17" s="5">
        <v>5</v>
      </c>
      <c r="F17" s="5">
        <v>20</v>
      </c>
    </row>
    <row r="18" spans="1:6" x14ac:dyDescent="0.3">
      <c r="A18" s="5" t="s">
        <v>29</v>
      </c>
      <c r="B18" s="5">
        <v>166</v>
      </c>
      <c r="C18" s="5">
        <v>167</v>
      </c>
      <c r="D18" s="5">
        <v>201</v>
      </c>
      <c r="E18" s="5">
        <v>232</v>
      </c>
      <c r="F18" s="5">
        <v>766</v>
      </c>
    </row>
    <row r="19" spans="1:6" x14ac:dyDescent="0.3">
      <c r="A19" s="5" t="s">
        <v>30</v>
      </c>
      <c r="B19" s="5">
        <v>33.200000000000003</v>
      </c>
      <c r="C19" s="5">
        <v>33.4</v>
      </c>
      <c r="D19" s="5">
        <v>40.200000000000003</v>
      </c>
      <c r="E19" s="5">
        <v>46.4</v>
      </c>
      <c r="F19" s="5">
        <v>38.299999999999997</v>
      </c>
    </row>
    <row r="20" spans="1:6" x14ac:dyDescent="0.3">
      <c r="A20" s="5" t="s">
        <v>31</v>
      </c>
      <c r="B20" s="5">
        <v>18.700000000000045</v>
      </c>
      <c r="C20" s="5">
        <v>17.799999999999955</v>
      </c>
      <c r="D20" s="5">
        <v>12.700000000000003</v>
      </c>
      <c r="E20" s="5">
        <v>37.300000000000182</v>
      </c>
      <c r="F20" s="5">
        <v>49.589473684210567</v>
      </c>
    </row>
    <row r="21" spans="1:6" x14ac:dyDescent="0.3">
      <c r="A21" s="5"/>
      <c r="B21" s="5"/>
      <c r="C21" s="5"/>
      <c r="D21" s="5"/>
      <c r="E21" s="5"/>
      <c r="F21" s="5"/>
    </row>
    <row r="22" spans="1:6" ht="15" thickBot="1" x14ac:dyDescent="0.35">
      <c r="A22" s="6" t="s">
        <v>78</v>
      </c>
      <c r="B22" s="6"/>
      <c r="C22" s="6"/>
      <c r="D22" s="6"/>
      <c r="E22" s="6"/>
      <c r="F22" s="6"/>
    </row>
    <row r="23" spans="1:6" x14ac:dyDescent="0.3">
      <c r="A23" s="5" t="s">
        <v>28</v>
      </c>
      <c r="B23" s="5">
        <v>5</v>
      </c>
      <c r="C23" s="5">
        <v>5</v>
      </c>
      <c r="D23" s="5">
        <v>5</v>
      </c>
      <c r="E23" s="5">
        <v>5</v>
      </c>
      <c r="F23" s="5">
        <v>20</v>
      </c>
    </row>
    <row r="24" spans="1:6" x14ac:dyDescent="0.3">
      <c r="A24" s="5" t="s">
        <v>29</v>
      </c>
      <c r="B24" s="5">
        <v>100</v>
      </c>
      <c r="C24" s="5">
        <v>137</v>
      </c>
      <c r="D24" s="5">
        <v>128</v>
      </c>
      <c r="E24" s="5">
        <v>144</v>
      </c>
      <c r="F24" s="5">
        <v>509</v>
      </c>
    </row>
    <row r="25" spans="1:6" x14ac:dyDescent="0.3">
      <c r="A25" s="5" t="s">
        <v>30</v>
      </c>
      <c r="B25" s="5">
        <v>20</v>
      </c>
      <c r="C25" s="5">
        <v>27.4</v>
      </c>
      <c r="D25" s="5">
        <v>25.6</v>
      </c>
      <c r="E25" s="5">
        <v>28.8</v>
      </c>
      <c r="F25" s="5">
        <v>25.45</v>
      </c>
    </row>
    <row r="26" spans="1:6" x14ac:dyDescent="0.3">
      <c r="A26" s="5" t="s">
        <v>31</v>
      </c>
      <c r="B26" s="5">
        <v>0.5</v>
      </c>
      <c r="C26" s="5">
        <v>11.299999999999955</v>
      </c>
      <c r="D26" s="5">
        <v>7.3000000000000007</v>
      </c>
      <c r="E26" s="5">
        <v>1.7</v>
      </c>
      <c r="F26" s="5">
        <v>16.155263157894776</v>
      </c>
    </row>
    <row r="27" spans="1:6" x14ac:dyDescent="0.3">
      <c r="A27" s="5"/>
      <c r="B27" s="5"/>
      <c r="C27" s="5"/>
      <c r="D27" s="5"/>
      <c r="E27" s="5"/>
      <c r="F27" s="5"/>
    </row>
    <row r="28" spans="1:6" ht="15" thickBot="1" x14ac:dyDescent="0.35">
      <c r="A28" s="6" t="s">
        <v>27</v>
      </c>
      <c r="B28" s="6"/>
      <c r="C28" s="6"/>
      <c r="D28" s="6"/>
      <c r="E28" s="6"/>
      <c r="F28" s="6"/>
    </row>
    <row r="29" spans="1:6" x14ac:dyDescent="0.3">
      <c r="A29" s="5" t="s">
        <v>28</v>
      </c>
      <c r="B29" s="5">
        <v>20</v>
      </c>
      <c r="C29" s="5">
        <v>20</v>
      </c>
      <c r="D29" s="5">
        <v>20</v>
      </c>
      <c r="E29" s="5">
        <v>20</v>
      </c>
      <c r="F29" s="5"/>
    </row>
    <row r="30" spans="1:6" x14ac:dyDescent="0.3">
      <c r="A30" s="5" t="s">
        <v>29</v>
      </c>
      <c r="B30" s="5">
        <v>557</v>
      </c>
      <c r="C30" s="5">
        <v>596</v>
      </c>
      <c r="D30" s="5">
        <v>659</v>
      </c>
      <c r="E30" s="5">
        <v>762</v>
      </c>
      <c r="F30" s="5"/>
    </row>
    <row r="31" spans="1:6" x14ac:dyDescent="0.3">
      <c r="A31" s="5" t="s">
        <v>30</v>
      </c>
      <c r="B31" s="5">
        <v>27.85</v>
      </c>
      <c r="C31" s="5">
        <v>29.8</v>
      </c>
      <c r="D31" s="5">
        <v>32.950000000000003</v>
      </c>
      <c r="E31" s="5">
        <v>38.1</v>
      </c>
      <c r="F31" s="5"/>
    </row>
    <row r="32" spans="1:6" x14ac:dyDescent="0.3">
      <c r="A32" s="5" t="s">
        <v>31</v>
      </c>
      <c r="B32" s="5">
        <v>57.923684210526275</v>
      </c>
      <c r="C32" s="5">
        <v>12.589473684210565</v>
      </c>
      <c r="D32" s="5">
        <v>59.418421052631615</v>
      </c>
      <c r="E32" s="5">
        <v>109.04210526315785</v>
      </c>
      <c r="F32" s="5"/>
    </row>
    <row r="33" spans="1:7" x14ac:dyDescent="0.3">
      <c r="A33" s="5"/>
      <c r="B33" s="5"/>
      <c r="C33" s="5"/>
      <c r="D33" s="5"/>
      <c r="E33" s="5"/>
      <c r="F33" s="5"/>
    </row>
    <row r="35" spans="1:7" ht="15" thickBot="1" x14ac:dyDescent="0.35">
      <c r="A35" t="s">
        <v>32</v>
      </c>
    </row>
    <row r="36" spans="1:7" x14ac:dyDescent="0.3">
      <c r="A36" s="8" t="s">
        <v>33</v>
      </c>
      <c r="B36" s="8" t="s">
        <v>34</v>
      </c>
      <c r="C36" s="8" t="s">
        <v>35</v>
      </c>
      <c r="D36" s="8" t="s">
        <v>36</v>
      </c>
      <c r="E36" s="8" t="s">
        <v>37</v>
      </c>
      <c r="F36" s="8" t="s">
        <v>38</v>
      </c>
      <c r="G36" s="8" t="s">
        <v>39</v>
      </c>
    </row>
    <row r="37" spans="1:7" x14ac:dyDescent="0.3">
      <c r="A37" s="5" t="s">
        <v>40</v>
      </c>
      <c r="B37" s="5">
        <v>2992.4500000000021</v>
      </c>
      <c r="C37" s="5">
        <v>3</v>
      </c>
      <c r="D37" s="5">
        <v>997.48333333333403</v>
      </c>
      <c r="E37" s="5">
        <v>67.942670639988691</v>
      </c>
      <c r="F37" s="5">
        <v>7.2308620005328558E-20</v>
      </c>
      <c r="G37" s="5">
        <v>2.7481908884261799</v>
      </c>
    </row>
    <row r="38" spans="1:7" x14ac:dyDescent="0.3">
      <c r="A38" s="5" t="s">
        <v>41</v>
      </c>
      <c r="B38" s="5">
        <v>1201.050000000002</v>
      </c>
      <c r="C38" s="5">
        <v>3</v>
      </c>
      <c r="D38" s="5">
        <v>400.35000000000065</v>
      </c>
      <c r="E38" s="5">
        <v>27.269476372924693</v>
      </c>
      <c r="F38" s="5">
        <v>1.7633989924803173E-11</v>
      </c>
      <c r="G38" s="5">
        <v>2.7481908884261799</v>
      </c>
    </row>
    <row r="39" spans="1:7" x14ac:dyDescent="0.3">
      <c r="A39" s="5" t="s">
        <v>42</v>
      </c>
      <c r="B39" s="5">
        <v>608.44999999999789</v>
      </c>
      <c r="C39" s="5">
        <v>9</v>
      </c>
      <c r="D39" s="5">
        <v>67.605555555555327</v>
      </c>
      <c r="E39" s="5">
        <v>4.604890970152768</v>
      </c>
      <c r="F39" s="5">
        <v>1.046828349964356E-4</v>
      </c>
      <c r="G39" s="5">
        <v>2.0297920700866947</v>
      </c>
    </row>
    <row r="40" spans="1:7" x14ac:dyDescent="0.3">
      <c r="A40" s="5" t="s">
        <v>43</v>
      </c>
      <c r="B40" s="5">
        <v>939.6</v>
      </c>
      <c r="C40" s="5">
        <v>64</v>
      </c>
      <c r="D40" s="5">
        <v>14.68125</v>
      </c>
      <c r="E40" s="5"/>
      <c r="F40" s="5"/>
      <c r="G40" s="5"/>
    </row>
    <row r="41" spans="1:7" x14ac:dyDescent="0.3">
      <c r="A41" s="5"/>
      <c r="B41" s="5"/>
      <c r="C41" s="5"/>
      <c r="D41" s="5"/>
      <c r="E41" s="5"/>
      <c r="F41" s="5"/>
      <c r="G41" s="5"/>
    </row>
    <row r="42" spans="1:7" ht="15" thickBot="1" x14ac:dyDescent="0.35">
      <c r="A42" s="7" t="s">
        <v>27</v>
      </c>
      <c r="B42" s="7">
        <v>5741.550000000002</v>
      </c>
      <c r="C42" s="7">
        <v>79</v>
      </c>
      <c r="D42" s="7"/>
      <c r="E42" s="7"/>
      <c r="F42" s="7"/>
      <c r="G42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67083-C028-431A-B92B-B7CDB9D01E06}">
  <dimension ref="A1:G32"/>
  <sheetViews>
    <sheetView zoomScale="90" zoomScaleNormal="90" workbookViewId="0">
      <selection activeCell="S29" sqref="S29"/>
    </sheetView>
  </sheetViews>
  <sheetFormatPr defaultRowHeight="14.4" x14ac:dyDescent="0.3"/>
  <cols>
    <col min="1" max="1" width="15" bestFit="1" customWidth="1"/>
    <col min="2" max="2" width="12" bestFit="1" customWidth="1"/>
    <col min="3" max="3" width="12" customWidth="1"/>
    <col min="4" max="4" width="10.33203125" bestFit="1" customWidth="1"/>
    <col min="5" max="5" width="12" bestFit="1" customWidth="1"/>
    <col min="6" max="6" width="11.44140625" bestFit="1" customWidth="1"/>
  </cols>
  <sheetData>
    <row r="1" spans="1:5" x14ac:dyDescent="0.3">
      <c r="A1" s="12" t="s">
        <v>48</v>
      </c>
      <c r="B1" s="21" t="s">
        <v>49</v>
      </c>
      <c r="C1" s="21"/>
      <c r="D1" s="21"/>
      <c r="E1" s="11"/>
    </row>
    <row r="2" spans="1:5" x14ac:dyDescent="0.3">
      <c r="A2" s="11"/>
      <c r="B2" s="3" t="s">
        <v>4</v>
      </c>
      <c r="C2" s="3" t="s">
        <v>5</v>
      </c>
      <c r="D2" s="3" t="s">
        <v>6</v>
      </c>
      <c r="E2" s="13" t="s">
        <v>44</v>
      </c>
    </row>
    <row r="3" spans="1:5" x14ac:dyDescent="0.3">
      <c r="A3" s="24" t="s">
        <v>7</v>
      </c>
      <c r="B3" s="2">
        <v>70</v>
      </c>
      <c r="C3" s="2">
        <v>70</v>
      </c>
      <c r="D3" s="2">
        <v>77</v>
      </c>
      <c r="E3" s="2">
        <f>AVERAGE(B3:D3)</f>
        <v>72.333333333333329</v>
      </c>
    </row>
    <row r="4" spans="1:5" x14ac:dyDescent="0.3">
      <c r="A4" s="24"/>
      <c r="B4" s="2">
        <v>71</v>
      </c>
      <c r="C4" s="2">
        <v>80</v>
      </c>
      <c r="D4" s="2">
        <v>70</v>
      </c>
      <c r="E4" s="2">
        <f t="shared" ref="E4:E20" si="0">AVERAGE(B4:D4)</f>
        <v>73.666666666666671</v>
      </c>
    </row>
    <row r="5" spans="1:5" x14ac:dyDescent="0.3">
      <c r="A5" s="24"/>
      <c r="B5" s="2">
        <v>75</v>
      </c>
      <c r="C5" s="2">
        <v>75</v>
      </c>
      <c r="D5" s="2">
        <v>90</v>
      </c>
      <c r="E5" s="2">
        <f t="shared" si="0"/>
        <v>80</v>
      </c>
    </row>
    <row r="6" spans="1:5" x14ac:dyDescent="0.3">
      <c r="A6" s="24" t="s">
        <v>8</v>
      </c>
      <c r="B6" s="2">
        <v>70</v>
      </c>
      <c r="C6" s="2">
        <v>70</v>
      </c>
      <c r="D6" s="2">
        <v>70</v>
      </c>
      <c r="E6" s="2">
        <f t="shared" si="0"/>
        <v>70</v>
      </c>
    </row>
    <row r="7" spans="1:5" x14ac:dyDescent="0.3">
      <c r="A7" s="24"/>
      <c r="B7" s="2">
        <v>65</v>
      </c>
      <c r="C7" s="2">
        <v>75</v>
      </c>
      <c r="D7" s="2">
        <v>85</v>
      </c>
      <c r="E7" s="2">
        <f t="shared" si="0"/>
        <v>75</v>
      </c>
    </row>
    <row r="8" spans="1:5" x14ac:dyDescent="0.3">
      <c r="A8" s="24"/>
      <c r="B8" s="2">
        <v>80</v>
      </c>
      <c r="C8" s="2">
        <v>65</v>
      </c>
      <c r="D8" s="2">
        <v>80</v>
      </c>
      <c r="E8" s="2">
        <f t="shared" si="0"/>
        <v>75</v>
      </c>
    </row>
    <row r="9" spans="1:5" x14ac:dyDescent="0.3">
      <c r="A9" s="24" t="s">
        <v>9</v>
      </c>
      <c r="B9" s="2">
        <v>30</v>
      </c>
      <c r="C9" s="2">
        <v>30</v>
      </c>
      <c r="D9" s="2">
        <v>60</v>
      </c>
      <c r="E9" s="2">
        <f t="shared" si="0"/>
        <v>40</v>
      </c>
    </row>
    <row r="10" spans="1:5" x14ac:dyDescent="0.3">
      <c r="A10" s="24"/>
      <c r="B10" s="2">
        <v>50</v>
      </c>
      <c r="C10" s="2">
        <v>45</v>
      </c>
      <c r="D10" s="2">
        <v>62</v>
      </c>
      <c r="E10" s="2">
        <f t="shared" si="0"/>
        <v>52.333333333333336</v>
      </c>
    </row>
    <row r="11" spans="1:5" x14ac:dyDescent="0.3">
      <c r="A11" s="24"/>
      <c r="B11" s="2">
        <v>40</v>
      </c>
      <c r="C11" s="2">
        <v>40</v>
      </c>
      <c r="D11" s="2">
        <v>58</v>
      </c>
      <c r="E11" s="2">
        <f t="shared" si="0"/>
        <v>46</v>
      </c>
    </row>
    <row r="12" spans="1:5" x14ac:dyDescent="0.3">
      <c r="A12" s="24" t="s">
        <v>10</v>
      </c>
      <c r="B12" s="2">
        <v>75</v>
      </c>
      <c r="C12" s="2">
        <v>60</v>
      </c>
      <c r="D12" s="2">
        <v>85</v>
      </c>
      <c r="E12" s="2">
        <f t="shared" si="0"/>
        <v>73.333333333333329</v>
      </c>
    </row>
    <row r="13" spans="1:5" x14ac:dyDescent="0.3">
      <c r="A13" s="24"/>
      <c r="B13" s="2">
        <v>70</v>
      </c>
      <c r="C13" s="2">
        <v>68</v>
      </c>
      <c r="D13" s="2">
        <v>88</v>
      </c>
      <c r="E13" s="2">
        <f t="shared" si="0"/>
        <v>75.333333333333329</v>
      </c>
    </row>
    <row r="14" spans="1:5" x14ac:dyDescent="0.3">
      <c r="A14" s="24"/>
      <c r="B14" s="2">
        <v>78</v>
      </c>
      <c r="C14" s="2">
        <v>72</v>
      </c>
      <c r="D14" s="2">
        <v>86</v>
      </c>
      <c r="E14" s="2">
        <f t="shared" si="0"/>
        <v>78.666666666666671</v>
      </c>
    </row>
    <row r="15" spans="1:5" x14ac:dyDescent="0.3">
      <c r="A15" s="24" t="s">
        <v>11</v>
      </c>
      <c r="B15" s="2">
        <v>80</v>
      </c>
      <c r="C15" s="2">
        <v>68</v>
      </c>
      <c r="D15" s="2">
        <v>85</v>
      </c>
      <c r="E15" s="2">
        <f t="shared" si="0"/>
        <v>77.666666666666671</v>
      </c>
    </row>
    <row r="16" spans="1:5" x14ac:dyDescent="0.3">
      <c r="A16" s="24"/>
      <c r="B16" s="2">
        <v>80</v>
      </c>
      <c r="C16" s="2">
        <v>72</v>
      </c>
      <c r="D16" s="2">
        <v>88</v>
      </c>
      <c r="E16" s="2">
        <f t="shared" si="0"/>
        <v>80</v>
      </c>
    </row>
    <row r="17" spans="1:7" x14ac:dyDescent="0.3">
      <c r="A17" s="24"/>
      <c r="B17" s="2">
        <v>77</v>
      </c>
      <c r="C17" s="2">
        <v>74</v>
      </c>
      <c r="D17" s="2">
        <v>92</v>
      </c>
      <c r="E17" s="2">
        <f t="shared" si="0"/>
        <v>81</v>
      </c>
    </row>
    <row r="18" spans="1:7" x14ac:dyDescent="0.3">
      <c r="A18" s="24" t="s">
        <v>12</v>
      </c>
      <c r="B18" s="2">
        <v>45</v>
      </c>
      <c r="C18" s="2">
        <v>55</v>
      </c>
      <c r="D18" s="2">
        <v>65</v>
      </c>
      <c r="E18" s="2">
        <f t="shared" si="0"/>
        <v>55</v>
      </c>
    </row>
    <row r="19" spans="1:7" x14ac:dyDescent="0.3">
      <c r="A19" s="24"/>
      <c r="B19" s="2">
        <v>35</v>
      </c>
      <c r="C19" s="2">
        <v>45</v>
      </c>
      <c r="D19" s="2">
        <v>65</v>
      </c>
      <c r="E19" s="2">
        <f t="shared" si="0"/>
        <v>48.333333333333336</v>
      </c>
    </row>
    <row r="20" spans="1:7" x14ac:dyDescent="0.3">
      <c r="A20" s="24"/>
      <c r="B20" s="2">
        <v>30</v>
      </c>
      <c r="C20" s="2">
        <v>55</v>
      </c>
      <c r="D20" s="2">
        <v>62</v>
      </c>
      <c r="E20" s="2">
        <f t="shared" si="0"/>
        <v>49</v>
      </c>
    </row>
    <row r="21" spans="1:7" x14ac:dyDescent="0.3">
      <c r="A21" s="11"/>
      <c r="B21" s="23" t="s">
        <v>50</v>
      </c>
      <c r="C21" s="23"/>
      <c r="D21" s="23"/>
      <c r="E21" s="2"/>
    </row>
    <row r="22" spans="1:7" x14ac:dyDescent="0.3">
      <c r="A22" s="14" t="s">
        <v>14</v>
      </c>
      <c r="B22" s="1">
        <f>AVERAGE(B3:B20)</f>
        <v>62.277777777777779</v>
      </c>
      <c r="C22" s="1">
        <f>AVERAGE(C3:C20)</f>
        <v>62.166666666666664</v>
      </c>
      <c r="D22" s="1">
        <f>AVERAGE(D3:D20)</f>
        <v>76</v>
      </c>
      <c r="E22" s="14">
        <f>AVERAGE(E3:E20)</f>
        <v>66.814814814814824</v>
      </c>
      <c r="F22" s="14" t="s">
        <v>13</v>
      </c>
    </row>
    <row r="24" spans="1:7" x14ac:dyDescent="0.3">
      <c r="A24" s="9" t="s">
        <v>51</v>
      </c>
      <c r="B24">
        <f>AVERAGE(B3:B5)</f>
        <v>72</v>
      </c>
      <c r="C24">
        <f>AVERAGE(C3:C5)</f>
        <v>75</v>
      </c>
      <c r="D24">
        <f>AVERAGE(D3:D5)</f>
        <v>79</v>
      </c>
    </row>
    <row r="25" spans="1:7" x14ac:dyDescent="0.3">
      <c r="A25" s="9" t="s">
        <v>52</v>
      </c>
      <c r="B25">
        <f>AVERAGE(B6:B8)</f>
        <v>71.666666666666671</v>
      </c>
      <c r="C25">
        <f>AVERAGE(C6:C8)</f>
        <v>70</v>
      </c>
      <c r="D25">
        <f>AVERAGE(D6:D8)</f>
        <v>78.333333333333329</v>
      </c>
    </row>
    <row r="26" spans="1:7" x14ac:dyDescent="0.3">
      <c r="A26" s="9" t="s">
        <v>53</v>
      </c>
      <c r="B26">
        <f>AVERAGE(B9:B11)</f>
        <v>40</v>
      </c>
      <c r="C26">
        <f>AVERAGE(C9:C11)</f>
        <v>38.333333333333336</v>
      </c>
      <c r="D26">
        <f>AVERAGE(D9:D11)</f>
        <v>60</v>
      </c>
    </row>
    <row r="27" spans="1:7" x14ac:dyDescent="0.3">
      <c r="A27" s="9" t="s">
        <v>54</v>
      </c>
      <c r="B27">
        <f>AVERAGE(B12:B14)</f>
        <v>74.333333333333329</v>
      </c>
      <c r="C27">
        <f>AVERAGE(C12:C14)</f>
        <v>66.666666666666671</v>
      </c>
      <c r="D27">
        <f>AVERAGE(D12:D14)</f>
        <v>86.333333333333329</v>
      </c>
    </row>
    <row r="28" spans="1:7" x14ac:dyDescent="0.3">
      <c r="A28" s="9" t="s">
        <v>55</v>
      </c>
      <c r="B28">
        <f>AVERAGE(B15:B17)</f>
        <v>79</v>
      </c>
      <c r="C28">
        <f>AVERAGE(C15:C17)</f>
        <v>71.333333333333329</v>
      </c>
      <c r="D28">
        <f>AVERAGE(D15:D17)</f>
        <v>88.333333333333329</v>
      </c>
    </row>
    <row r="29" spans="1:7" x14ac:dyDescent="0.3">
      <c r="A29" s="9" t="s">
        <v>56</v>
      </c>
      <c r="B29">
        <f>AVERAGE(B18:B20)</f>
        <v>36.666666666666664</v>
      </c>
      <c r="C29">
        <f>AVERAGE(C18:C20)</f>
        <v>51.666666666666664</v>
      </c>
      <c r="D29">
        <f>AVERAGE(D18:D20)</f>
        <v>64</v>
      </c>
    </row>
    <row r="30" spans="1:7" x14ac:dyDescent="0.3">
      <c r="A30" s="9" t="s">
        <v>13</v>
      </c>
      <c r="B30">
        <f>E22</f>
        <v>66.814814814814824</v>
      </c>
      <c r="C30">
        <f>E22</f>
        <v>66.814814814814824</v>
      </c>
      <c r="D30">
        <f>E22</f>
        <v>66.814814814814824</v>
      </c>
      <c r="E30">
        <f>E22</f>
        <v>66.814814814814824</v>
      </c>
      <c r="F30">
        <f>E22</f>
        <v>66.814814814814824</v>
      </c>
      <c r="G30">
        <f>E22</f>
        <v>66.814814814814824</v>
      </c>
    </row>
    <row r="31" spans="1:7" x14ac:dyDescent="0.3">
      <c r="A31" s="9" t="s">
        <v>15</v>
      </c>
      <c r="B31">
        <f>B22</f>
        <v>62.277777777777779</v>
      </c>
      <c r="C31">
        <f>C22</f>
        <v>62.166666666666664</v>
      </c>
      <c r="D31">
        <f>D22</f>
        <v>76</v>
      </c>
    </row>
    <row r="32" spans="1:7" x14ac:dyDescent="0.3">
      <c r="A32" s="9" t="s">
        <v>16</v>
      </c>
      <c r="B32">
        <f>AVERAGE(E3:E5)</f>
        <v>75.333333333333329</v>
      </c>
      <c r="C32">
        <f>AVERAGE(E6:E8)</f>
        <v>73.333333333333329</v>
      </c>
      <c r="D32">
        <f>AVERAGE(E9:E11)</f>
        <v>46.111111111111114</v>
      </c>
      <c r="E32">
        <f>AVERAGE(E12:E14)</f>
        <v>75.777777777777771</v>
      </c>
      <c r="F32">
        <f>AVERAGE(E15:E17)</f>
        <v>79.555555555555557</v>
      </c>
      <c r="G32">
        <f>AVERAGE(E18:E20)</f>
        <v>50.777777777777779</v>
      </c>
    </row>
  </sheetData>
  <mergeCells count="8">
    <mergeCell ref="B1:D1"/>
    <mergeCell ref="B21:D21"/>
    <mergeCell ref="A3:A5"/>
    <mergeCell ref="A6:A8"/>
    <mergeCell ref="A9:A11"/>
    <mergeCell ref="A12:A14"/>
    <mergeCell ref="A15:A17"/>
    <mergeCell ref="A18:A20"/>
  </mergeCells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78F53-0EBD-4E02-8090-6D10BAC03C0D}">
  <dimension ref="A1:I54"/>
  <sheetViews>
    <sheetView topLeftCell="A36" workbookViewId="0">
      <selection activeCell="I53" sqref="I53"/>
    </sheetView>
  </sheetViews>
  <sheetFormatPr defaultRowHeight="14.4" x14ac:dyDescent="0.3"/>
  <cols>
    <col min="1" max="1" width="31" bestFit="1" customWidth="1"/>
    <col min="2" max="7" width="12" bestFit="1" customWidth="1"/>
  </cols>
  <sheetData>
    <row r="1" spans="1:5" x14ac:dyDescent="0.3">
      <c r="A1" t="s">
        <v>25</v>
      </c>
    </row>
    <row r="3" spans="1:5" x14ac:dyDescent="0.3">
      <c r="A3" t="s">
        <v>26</v>
      </c>
      <c r="B3" t="s">
        <v>4</v>
      </c>
      <c r="C3" t="s">
        <v>5</v>
      </c>
      <c r="D3" t="s">
        <v>6</v>
      </c>
      <c r="E3" t="s">
        <v>27</v>
      </c>
    </row>
    <row r="4" spans="1:5" ht="15" thickBot="1" x14ac:dyDescent="0.35">
      <c r="A4" s="6" t="s">
        <v>7</v>
      </c>
      <c r="B4" s="6"/>
      <c r="C4" s="6"/>
      <c r="D4" s="6"/>
      <c r="E4" s="6"/>
    </row>
    <row r="5" spans="1:5" x14ac:dyDescent="0.3">
      <c r="A5" s="5" t="s">
        <v>28</v>
      </c>
      <c r="B5" s="5">
        <v>3</v>
      </c>
      <c r="C5" s="5">
        <v>3</v>
      </c>
      <c r="D5" s="5">
        <v>3</v>
      </c>
      <c r="E5" s="5">
        <v>9</v>
      </c>
    </row>
    <row r="6" spans="1:5" x14ac:dyDescent="0.3">
      <c r="A6" s="5" t="s">
        <v>29</v>
      </c>
      <c r="B6" s="5">
        <v>216</v>
      </c>
      <c r="C6" s="5">
        <v>225</v>
      </c>
      <c r="D6" s="5">
        <v>237</v>
      </c>
      <c r="E6" s="5">
        <v>678</v>
      </c>
    </row>
    <row r="7" spans="1:5" x14ac:dyDescent="0.3">
      <c r="A7" s="5" t="s">
        <v>30</v>
      </c>
      <c r="B7" s="5">
        <v>72</v>
      </c>
      <c r="C7" s="5">
        <v>75</v>
      </c>
      <c r="D7" s="5">
        <v>79</v>
      </c>
      <c r="E7" s="5">
        <v>75.333333333333329</v>
      </c>
    </row>
    <row r="8" spans="1:5" x14ac:dyDescent="0.3">
      <c r="A8" s="5" t="s">
        <v>31</v>
      </c>
      <c r="B8" s="5">
        <v>7</v>
      </c>
      <c r="C8" s="5">
        <v>25</v>
      </c>
      <c r="D8" s="5">
        <v>103</v>
      </c>
      <c r="E8" s="5">
        <v>43</v>
      </c>
    </row>
    <row r="9" spans="1:5" x14ac:dyDescent="0.3">
      <c r="A9" s="5"/>
      <c r="B9" s="5"/>
      <c r="C9" s="5"/>
      <c r="D9" s="5"/>
      <c r="E9" s="5"/>
    </row>
    <row r="10" spans="1:5" ht="15" thickBot="1" x14ac:dyDescent="0.35">
      <c r="A10" s="6" t="s">
        <v>8</v>
      </c>
      <c r="B10" s="6"/>
      <c r="C10" s="6"/>
      <c r="D10" s="6"/>
      <c r="E10" s="6"/>
    </row>
    <row r="11" spans="1:5" x14ac:dyDescent="0.3">
      <c r="A11" s="5" t="s">
        <v>28</v>
      </c>
      <c r="B11" s="5">
        <v>3</v>
      </c>
      <c r="C11" s="5">
        <v>3</v>
      </c>
      <c r="D11" s="5">
        <v>3</v>
      </c>
      <c r="E11" s="5">
        <v>9</v>
      </c>
    </row>
    <row r="12" spans="1:5" x14ac:dyDescent="0.3">
      <c r="A12" s="5" t="s">
        <v>29</v>
      </c>
      <c r="B12" s="5">
        <v>215</v>
      </c>
      <c r="C12" s="5">
        <v>210</v>
      </c>
      <c r="D12" s="5">
        <v>235</v>
      </c>
      <c r="E12" s="5">
        <v>660</v>
      </c>
    </row>
    <row r="13" spans="1:5" x14ac:dyDescent="0.3">
      <c r="A13" s="5" t="s">
        <v>30</v>
      </c>
      <c r="B13" s="5">
        <v>71.666666666666671</v>
      </c>
      <c r="C13" s="5">
        <v>70</v>
      </c>
      <c r="D13" s="5">
        <v>78.333333333333329</v>
      </c>
      <c r="E13" s="5">
        <v>73.333333333333329</v>
      </c>
    </row>
    <row r="14" spans="1:5" x14ac:dyDescent="0.3">
      <c r="A14" s="5" t="s">
        <v>31</v>
      </c>
      <c r="B14" s="5">
        <v>58.333333333333336</v>
      </c>
      <c r="C14" s="5">
        <v>25</v>
      </c>
      <c r="D14" s="5">
        <v>58.333333333333343</v>
      </c>
      <c r="E14" s="5">
        <v>50.000000000000007</v>
      </c>
    </row>
    <row r="15" spans="1:5" x14ac:dyDescent="0.3">
      <c r="A15" s="5"/>
      <c r="B15" s="5"/>
      <c r="C15" s="5"/>
      <c r="D15" s="5"/>
      <c r="E15" s="5"/>
    </row>
    <row r="16" spans="1:5" ht="15" thickBot="1" x14ac:dyDescent="0.35">
      <c r="A16" s="6" t="s">
        <v>9</v>
      </c>
      <c r="B16" s="6"/>
      <c r="C16" s="6"/>
      <c r="D16" s="6"/>
      <c r="E16" s="6"/>
    </row>
    <row r="17" spans="1:5" x14ac:dyDescent="0.3">
      <c r="A17" s="5" t="s">
        <v>28</v>
      </c>
      <c r="B17" s="5">
        <v>3</v>
      </c>
      <c r="C17" s="5">
        <v>3</v>
      </c>
      <c r="D17" s="5">
        <v>3</v>
      </c>
      <c r="E17" s="5">
        <v>9</v>
      </c>
    </row>
    <row r="18" spans="1:5" x14ac:dyDescent="0.3">
      <c r="A18" s="5" t="s">
        <v>29</v>
      </c>
      <c r="B18" s="5">
        <v>120</v>
      </c>
      <c r="C18" s="5">
        <v>115</v>
      </c>
      <c r="D18" s="5">
        <v>180</v>
      </c>
      <c r="E18" s="5">
        <v>415</v>
      </c>
    </row>
    <row r="19" spans="1:5" x14ac:dyDescent="0.3">
      <c r="A19" s="5" t="s">
        <v>30</v>
      </c>
      <c r="B19" s="5">
        <v>40</v>
      </c>
      <c r="C19" s="5">
        <v>38.333333333333336</v>
      </c>
      <c r="D19" s="5">
        <v>60</v>
      </c>
      <c r="E19" s="5">
        <v>46.111111111111114</v>
      </c>
    </row>
    <row r="20" spans="1:5" x14ac:dyDescent="0.3">
      <c r="A20" s="5" t="s">
        <v>31</v>
      </c>
      <c r="B20" s="5">
        <v>100</v>
      </c>
      <c r="C20" s="5">
        <v>58.333333333333485</v>
      </c>
      <c r="D20" s="5">
        <v>4</v>
      </c>
      <c r="E20" s="5">
        <v>149.61111111111131</v>
      </c>
    </row>
    <row r="21" spans="1:5" x14ac:dyDescent="0.3">
      <c r="A21" s="5"/>
      <c r="B21" s="5"/>
      <c r="C21" s="5"/>
      <c r="D21" s="5"/>
      <c r="E21" s="5"/>
    </row>
    <row r="22" spans="1:5" ht="15" thickBot="1" x14ac:dyDescent="0.35">
      <c r="A22" s="6" t="s">
        <v>10</v>
      </c>
      <c r="B22" s="6"/>
      <c r="C22" s="6"/>
      <c r="D22" s="6"/>
      <c r="E22" s="6"/>
    </row>
    <row r="23" spans="1:5" x14ac:dyDescent="0.3">
      <c r="A23" s="5" t="s">
        <v>28</v>
      </c>
      <c r="B23" s="5">
        <v>3</v>
      </c>
      <c r="C23" s="5">
        <v>3</v>
      </c>
      <c r="D23" s="5">
        <v>3</v>
      </c>
      <c r="E23" s="5">
        <v>9</v>
      </c>
    </row>
    <row r="24" spans="1:5" x14ac:dyDescent="0.3">
      <c r="A24" s="5" t="s">
        <v>29</v>
      </c>
      <c r="B24" s="5">
        <v>223</v>
      </c>
      <c r="C24" s="5">
        <v>200</v>
      </c>
      <c r="D24" s="5">
        <v>259</v>
      </c>
      <c r="E24" s="5">
        <v>682</v>
      </c>
    </row>
    <row r="25" spans="1:5" x14ac:dyDescent="0.3">
      <c r="A25" s="5" t="s">
        <v>30</v>
      </c>
      <c r="B25" s="5">
        <v>74.333333333333329</v>
      </c>
      <c r="C25" s="5">
        <v>66.666666666666671</v>
      </c>
      <c r="D25" s="5">
        <v>86.333333333333329</v>
      </c>
      <c r="E25" s="5">
        <v>75.777777777777771</v>
      </c>
    </row>
    <row r="26" spans="1:5" x14ac:dyDescent="0.3">
      <c r="A26" s="5" t="s">
        <v>31</v>
      </c>
      <c r="B26" s="5">
        <v>16.333333333333332</v>
      </c>
      <c r="C26" s="5">
        <v>37.333333333333329</v>
      </c>
      <c r="D26" s="5">
        <v>2.3333333333333335</v>
      </c>
      <c r="E26" s="5">
        <v>87.694444444444343</v>
      </c>
    </row>
    <row r="27" spans="1:5" x14ac:dyDescent="0.3">
      <c r="A27" s="5"/>
      <c r="B27" s="5"/>
      <c r="C27" s="5"/>
      <c r="D27" s="5"/>
      <c r="E27" s="5"/>
    </row>
    <row r="28" spans="1:5" ht="15" thickBot="1" x14ac:dyDescent="0.35">
      <c r="A28" s="6" t="s">
        <v>11</v>
      </c>
      <c r="B28" s="6"/>
      <c r="C28" s="6"/>
      <c r="D28" s="6"/>
      <c r="E28" s="6"/>
    </row>
    <row r="29" spans="1:5" x14ac:dyDescent="0.3">
      <c r="A29" s="5" t="s">
        <v>28</v>
      </c>
      <c r="B29" s="5">
        <v>3</v>
      </c>
      <c r="C29" s="5">
        <v>3</v>
      </c>
      <c r="D29" s="5">
        <v>3</v>
      </c>
      <c r="E29" s="5">
        <v>9</v>
      </c>
    </row>
    <row r="30" spans="1:5" x14ac:dyDescent="0.3">
      <c r="A30" s="5" t="s">
        <v>29</v>
      </c>
      <c r="B30" s="5">
        <v>237</v>
      </c>
      <c r="C30" s="5">
        <v>214</v>
      </c>
      <c r="D30" s="5">
        <v>265</v>
      </c>
      <c r="E30" s="5">
        <v>716</v>
      </c>
    </row>
    <row r="31" spans="1:5" x14ac:dyDescent="0.3">
      <c r="A31" s="5" t="s">
        <v>30</v>
      </c>
      <c r="B31" s="5">
        <v>79</v>
      </c>
      <c r="C31" s="5">
        <v>71.333333333333329</v>
      </c>
      <c r="D31" s="5">
        <v>88.333333333333329</v>
      </c>
      <c r="E31" s="5">
        <v>79.555555555555557</v>
      </c>
    </row>
    <row r="32" spans="1:5" x14ac:dyDescent="0.3">
      <c r="A32" s="5" t="s">
        <v>31</v>
      </c>
      <c r="B32" s="5">
        <v>3</v>
      </c>
      <c r="C32" s="5">
        <v>9.3333333333333321</v>
      </c>
      <c r="D32" s="5">
        <v>12.333333333333332</v>
      </c>
      <c r="E32" s="5">
        <v>60.527777777777771</v>
      </c>
    </row>
    <row r="33" spans="1:8" x14ac:dyDescent="0.3">
      <c r="A33" s="5"/>
      <c r="B33" s="5"/>
      <c r="C33" s="5"/>
      <c r="D33" s="5"/>
      <c r="E33" s="5"/>
    </row>
    <row r="34" spans="1:8" ht="15" thickBot="1" x14ac:dyDescent="0.35">
      <c r="A34" s="6" t="s">
        <v>12</v>
      </c>
      <c r="B34" s="6"/>
      <c r="C34" s="6"/>
      <c r="D34" s="6"/>
      <c r="E34" s="6"/>
    </row>
    <row r="35" spans="1:8" x14ac:dyDescent="0.3">
      <c r="A35" s="5" t="s">
        <v>28</v>
      </c>
      <c r="B35" s="5">
        <v>3</v>
      </c>
      <c r="C35" s="5">
        <v>3</v>
      </c>
      <c r="D35" s="5">
        <v>3</v>
      </c>
      <c r="E35" s="5">
        <v>9</v>
      </c>
    </row>
    <row r="36" spans="1:8" x14ac:dyDescent="0.3">
      <c r="A36" s="5" t="s">
        <v>29</v>
      </c>
      <c r="B36" s="5">
        <v>110</v>
      </c>
      <c r="C36" s="5">
        <v>155</v>
      </c>
      <c r="D36" s="5">
        <v>192</v>
      </c>
      <c r="E36" s="5">
        <v>457</v>
      </c>
    </row>
    <row r="37" spans="1:8" x14ac:dyDescent="0.3">
      <c r="A37" s="5" t="s">
        <v>30</v>
      </c>
      <c r="B37" s="5">
        <v>36.666666666666664</v>
      </c>
      <c r="C37" s="5">
        <v>51.666666666666664</v>
      </c>
      <c r="D37" s="5">
        <v>64</v>
      </c>
      <c r="E37" s="5">
        <v>50.777777777777779</v>
      </c>
    </row>
    <row r="38" spans="1:8" x14ac:dyDescent="0.3">
      <c r="A38" s="5" t="s">
        <v>31</v>
      </c>
      <c r="B38" s="5">
        <v>58.333333333333258</v>
      </c>
      <c r="C38" s="5">
        <v>33.333333333333336</v>
      </c>
      <c r="D38" s="5">
        <v>3</v>
      </c>
      <c r="E38" s="5">
        <v>164.19444444444434</v>
      </c>
    </row>
    <row r="39" spans="1:8" x14ac:dyDescent="0.3">
      <c r="A39" s="5"/>
      <c r="B39" s="5"/>
      <c r="C39" s="5"/>
      <c r="D39" s="5"/>
      <c r="E39" s="5"/>
    </row>
    <row r="40" spans="1:8" ht="15" thickBot="1" x14ac:dyDescent="0.35">
      <c r="A40" s="6" t="s">
        <v>27</v>
      </c>
      <c r="B40" s="6"/>
      <c r="C40" s="6"/>
      <c r="D40" s="6"/>
      <c r="E40" s="6"/>
      <c r="F40" s="6"/>
      <c r="G40" s="6"/>
      <c r="H40" s="6"/>
    </row>
    <row r="41" spans="1:8" x14ac:dyDescent="0.3">
      <c r="A41" s="5" t="s">
        <v>28</v>
      </c>
      <c r="B41" s="5">
        <v>18</v>
      </c>
      <c r="C41" s="5">
        <v>18</v>
      </c>
      <c r="D41" s="5">
        <v>18</v>
      </c>
      <c r="E41" s="5"/>
      <c r="F41" s="5"/>
      <c r="G41" s="5"/>
      <c r="H41" s="5"/>
    </row>
    <row r="42" spans="1:8" x14ac:dyDescent="0.3">
      <c r="A42" s="5" t="s">
        <v>29</v>
      </c>
      <c r="B42" s="5">
        <v>1121</v>
      </c>
      <c r="C42" s="5">
        <v>1119</v>
      </c>
      <c r="D42" s="5">
        <v>1368</v>
      </c>
      <c r="E42" s="5"/>
      <c r="F42" s="5"/>
      <c r="G42" s="5"/>
      <c r="H42" s="5"/>
    </row>
    <row r="43" spans="1:8" x14ac:dyDescent="0.3">
      <c r="A43" s="5" t="s">
        <v>30</v>
      </c>
      <c r="B43" s="5">
        <v>62.277777777777779</v>
      </c>
      <c r="C43" s="5">
        <v>62.166666666666664</v>
      </c>
      <c r="D43" s="5">
        <v>76</v>
      </c>
      <c r="E43" s="5"/>
      <c r="F43" s="5"/>
      <c r="G43" s="5"/>
      <c r="H43" s="5"/>
    </row>
    <row r="44" spans="1:8" x14ac:dyDescent="0.3">
      <c r="A44" s="5" t="s">
        <v>31</v>
      </c>
      <c r="B44" s="5">
        <v>339.15359477124173</v>
      </c>
      <c r="C44" s="5">
        <v>200.14705882352942</v>
      </c>
      <c r="D44" s="5">
        <v>140.35294117647058</v>
      </c>
      <c r="E44" s="5"/>
      <c r="F44" s="5"/>
      <c r="G44" s="5"/>
      <c r="H44" s="5"/>
    </row>
    <row r="45" spans="1:8" x14ac:dyDescent="0.3">
      <c r="A45" s="5"/>
      <c r="B45" s="5"/>
      <c r="C45" s="5"/>
      <c r="D45" s="5"/>
      <c r="E45" s="5"/>
      <c r="F45" s="5"/>
      <c r="G45" s="5"/>
      <c r="H45" s="5"/>
    </row>
    <row r="47" spans="1:8" ht="15" thickBot="1" x14ac:dyDescent="0.35">
      <c r="A47" t="s">
        <v>32</v>
      </c>
    </row>
    <row r="48" spans="1:8" x14ac:dyDescent="0.3">
      <c r="A48" s="8" t="s">
        <v>33</v>
      </c>
      <c r="B48" s="8" t="s">
        <v>34</v>
      </c>
      <c r="C48" s="8" t="s">
        <v>35</v>
      </c>
      <c r="D48" s="8" t="s">
        <v>36</v>
      </c>
      <c r="E48" s="8" t="s">
        <v>37</v>
      </c>
      <c r="F48" s="8" t="s">
        <v>38</v>
      </c>
      <c r="G48" s="8" t="s">
        <v>39</v>
      </c>
    </row>
    <row r="49" spans="1:9" x14ac:dyDescent="0.3">
      <c r="A49" s="5" t="s">
        <v>45</v>
      </c>
      <c r="B49" s="5">
        <v>9391.9259259259234</v>
      </c>
      <c r="C49" s="5">
        <v>5</v>
      </c>
      <c r="D49" s="5">
        <v>1878.3851851851846</v>
      </c>
      <c r="E49" s="5">
        <v>55.036787845903397</v>
      </c>
      <c r="F49" s="5">
        <v>7.3525833410532114E-16</v>
      </c>
      <c r="G49" s="5">
        <v>2.4771686727109157</v>
      </c>
      <c r="H49">
        <f>B49/D49</f>
        <v>5</v>
      </c>
      <c r="I49">
        <f>_xlfn.F.INV.RT(0.05,5,36)</f>
        <v>2.4771686727109157</v>
      </c>
    </row>
    <row r="50" spans="1:9" x14ac:dyDescent="0.3">
      <c r="A50" s="5" t="s">
        <v>46</v>
      </c>
      <c r="B50" s="5">
        <v>2278.0370370370365</v>
      </c>
      <c r="C50" s="5">
        <v>2</v>
      </c>
      <c r="D50" s="5">
        <v>1139.0185185185182</v>
      </c>
      <c r="E50" s="5">
        <v>33.373304395008127</v>
      </c>
      <c r="F50" s="5">
        <v>6.3333001991226551E-9</v>
      </c>
      <c r="G50" s="5">
        <v>3.2594463061441079</v>
      </c>
      <c r="I50">
        <f>_xlfn.F.INV.RT(0.05,2,36)</f>
        <v>3.2594463061441079</v>
      </c>
    </row>
    <row r="51" spans="1:9" x14ac:dyDescent="0.3">
      <c r="A51" s="5" t="s">
        <v>42</v>
      </c>
      <c r="B51" s="5">
        <v>933.51851851851939</v>
      </c>
      <c r="C51" s="5">
        <v>10</v>
      </c>
      <c r="D51" s="5">
        <v>93.351851851851933</v>
      </c>
      <c r="E51" s="5">
        <v>2.7352143244709732</v>
      </c>
      <c r="F51" s="5">
        <v>1.2991992258848598E-2</v>
      </c>
      <c r="G51" s="5">
        <v>2.1060539102611209</v>
      </c>
      <c r="I51">
        <f>_xlfn.F.INV.RT(0.05,10,36)</f>
        <v>2.1060539102611209</v>
      </c>
    </row>
    <row r="52" spans="1:9" x14ac:dyDescent="0.3">
      <c r="A52" s="5" t="s">
        <v>57</v>
      </c>
      <c r="B52" s="5">
        <v>1228.6666666666667</v>
      </c>
      <c r="C52" s="5">
        <v>36</v>
      </c>
      <c r="D52" s="5">
        <v>34.129629629629633</v>
      </c>
      <c r="E52" s="5"/>
      <c r="F52" s="5"/>
      <c r="G52" s="5"/>
    </row>
    <row r="53" spans="1:9" x14ac:dyDescent="0.3">
      <c r="A53" s="5"/>
      <c r="B53" s="5"/>
      <c r="C53" s="5"/>
      <c r="D53" s="5"/>
      <c r="E53" s="5"/>
      <c r="F53" s="5"/>
      <c r="G53" s="5"/>
      <c r="I53">
        <f>_xlfn.F.INV.RT(0.01,9,27)</f>
        <v>3.1493854106511754</v>
      </c>
    </row>
    <row r="54" spans="1:9" ht="15" thickBot="1" x14ac:dyDescent="0.35">
      <c r="A54" s="7" t="s">
        <v>27</v>
      </c>
      <c r="B54" s="7">
        <v>13832.148148148146</v>
      </c>
      <c r="C54" s="7">
        <v>53</v>
      </c>
      <c r="D54" s="7"/>
      <c r="E54" s="7"/>
      <c r="F54" s="7"/>
      <c r="G54" s="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7A2533-EEF5-4763-AE52-4BD735820ED4}">
  <dimension ref="A1:E28"/>
  <sheetViews>
    <sheetView topLeftCell="A10" workbookViewId="0"/>
  </sheetViews>
  <sheetFormatPr defaultRowHeight="14.4" x14ac:dyDescent="0.3"/>
  <cols>
    <col min="1" max="1" width="13.77734375" bestFit="1" customWidth="1"/>
    <col min="2" max="2" width="9.33203125" bestFit="1" customWidth="1"/>
    <col min="3" max="3" width="8.77734375" bestFit="1" customWidth="1"/>
    <col min="4" max="4" width="11.44140625" bestFit="1" customWidth="1"/>
    <col min="5" max="5" width="12" bestFit="1" customWidth="1"/>
  </cols>
  <sheetData>
    <row r="1" spans="1:5" x14ac:dyDescent="0.3">
      <c r="A1" s="4" t="s">
        <v>19</v>
      </c>
      <c r="B1" s="25" t="s">
        <v>23</v>
      </c>
      <c r="C1" s="25"/>
      <c r="D1" s="25"/>
    </row>
    <row r="2" spans="1:5" x14ac:dyDescent="0.3">
      <c r="A2" s="4"/>
      <c r="B2" s="3" t="s">
        <v>20</v>
      </c>
      <c r="C2" s="3" t="s">
        <v>21</v>
      </c>
      <c r="D2" s="3" t="s">
        <v>22</v>
      </c>
      <c r="E2" s="3" t="s">
        <v>44</v>
      </c>
    </row>
    <row r="3" spans="1:5" x14ac:dyDescent="0.3">
      <c r="A3" s="26" t="s">
        <v>17</v>
      </c>
      <c r="B3" s="2">
        <v>50</v>
      </c>
      <c r="C3" s="2">
        <v>60</v>
      </c>
      <c r="D3" s="2">
        <v>55</v>
      </c>
      <c r="E3" s="1">
        <f>AVERAGE(B3:D3)</f>
        <v>55</v>
      </c>
    </row>
    <row r="4" spans="1:5" x14ac:dyDescent="0.3">
      <c r="A4" s="27"/>
      <c r="B4" s="2">
        <v>55</v>
      </c>
      <c r="C4" s="2">
        <v>65</v>
      </c>
      <c r="D4" s="2">
        <v>65</v>
      </c>
      <c r="E4" s="1">
        <f t="shared" ref="E4:E18" si="0">AVERAGE(B4:D4)</f>
        <v>61.666666666666664</v>
      </c>
    </row>
    <row r="5" spans="1:5" x14ac:dyDescent="0.3">
      <c r="A5" s="27"/>
      <c r="B5" s="2">
        <v>50</v>
      </c>
      <c r="C5" s="2">
        <v>60</v>
      </c>
      <c r="D5" s="2">
        <v>70</v>
      </c>
      <c r="E5" s="1">
        <f t="shared" si="0"/>
        <v>60</v>
      </c>
    </row>
    <row r="6" spans="1:5" x14ac:dyDescent="0.3">
      <c r="A6" s="27"/>
      <c r="B6" s="2">
        <v>52</v>
      </c>
      <c r="C6" s="2">
        <v>70</v>
      </c>
      <c r="D6" s="2">
        <v>55</v>
      </c>
      <c r="E6" s="1">
        <f t="shared" si="0"/>
        <v>59</v>
      </c>
    </row>
    <row r="7" spans="1:5" x14ac:dyDescent="0.3">
      <c r="A7" s="27"/>
      <c r="B7" s="2">
        <v>60</v>
      </c>
      <c r="C7" s="2">
        <v>65</v>
      </c>
      <c r="D7" s="2">
        <v>55</v>
      </c>
      <c r="E7" s="1">
        <f t="shared" si="0"/>
        <v>60</v>
      </c>
    </row>
    <row r="8" spans="1:5" x14ac:dyDescent="0.3">
      <c r="A8" s="27"/>
      <c r="B8" s="2">
        <v>65</v>
      </c>
      <c r="C8" s="2">
        <v>60</v>
      </c>
      <c r="D8" s="2">
        <v>60</v>
      </c>
      <c r="E8" s="1">
        <f t="shared" si="0"/>
        <v>61.666666666666664</v>
      </c>
    </row>
    <row r="9" spans="1:5" x14ac:dyDescent="0.3">
      <c r="A9" s="27"/>
      <c r="B9" s="2">
        <v>60</v>
      </c>
      <c r="C9" s="2">
        <v>60</v>
      </c>
      <c r="D9" s="2">
        <v>50</v>
      </c>
      <c r="E9" s="1">
        <f t="shared" si="0"/>
        <v>56.666666666666664</v>
      </c>
    </row>
    <row r="10" spans="1:5" x14ac:dyDescent="0.3">
      <c r="A10" s="28"/>
      <c r="B10" s="2">
        <v>50</v>
      </c>
      <c r="C10" s="2">
        <v>55</v>
      </c>
      <c r="D10" s="2">
        <v>50</v>
      </c>
      <c r="E10" s="1">
        <f t="shared" si="0"/>
        <v>51.666666666666664</v>
      </c>
    </row>
    <row r="11" spans="1:5" x14ac:dyDescent="0.3">
      <c r="A11" s="26" t="s">
        <v>18</v>
      </c>
      <c r="B11" s="2">
        <v>60</v>
      </c>
      <c r="C11" s="2">
        <v>65</v>
      </c>
      <c r="D11" s="2">
        <v>35</v>
      </c>
      <c r="E11" s="1">
        <f t="shared" si="0"/>
        <v>53.333333333333336</v>
      </c>
    </row>
    <row r="12" spans="1:5" x14ac:dyDescent="0.3">
      <c r="A12" s="27"/>
      <c r="B12" s="2">
        <v>65</v>
      </c>
      <c r="C12" s="2">
        <v>80</v>
      </c>
      <c r="D12" s="2">
        <v>40</v>
      </c>
      <c r="E12" s="1">
        <f t="shared" si="0"/>
        <v>61.666666666666664</v>
      </c>
    </row>
    <row r="13" spans="1:5" x14ac:dyDescent="0.3">
      <c r="A13" s="27"/>
      <c r="B13" s="2">
        <v>70</v>
      </c>
      <c r="C13" s="2">
        <v>75</v>
      </c>
      <c r="D13" s="2">
        <v>40</v>
      </c>
      <c r="E13" s="1">
        <f t="shared" si="0"/>
        <v>61.666666666666664</v>
      </c>
    </row>
    <row r="14" spans="1:5" x14ac:dyDescent="0.3">
      <c r="A14" s="27"/>
      <c r="B14" s="2">
        <v>68</v>
      </c>
      <c r="C14" s="2">
        <v>70</v>
      </c>
      <c r="D14" s="2">
        <v>45</v>
      </c>
      <c r="E14" s="1">
        <f t="shared" si="0"/>
        <v>61</v>
      </c>
    </row>
    <row r="15" spans="1:5" x14ac:dyDescent="0.3">
      <c r="A15" s="27"/>
      <c r="B15" s="2">
        <v>59</v>
      </c>
      <c r="C15" s="2">
        <v>68</v>
      </c>
      <c r="D15" s="2">
        <v>40</v>
      </c>
      <c r="E15" s="1">
        <f t="shared" si="0"/>
        <v>55.666666666666664</v>
      </c>
    </row>
    <row r="16" spans="1:5" x14ac:dyDescent="0.3">
      <c r="A16" s="27"/>
      <c r="B16" s="2">
        <v>70</v>
      </c>
      <c r="C16" s="2">
        <v>70</v>
      </c>
      <c r="D16" s="2">
        <v>45</v>
      </c>
      <c r="E16" s="1">
        <f t="shared" si="0"/>
        <v>61.666666666666664</v>
      </c>
    </row>
    <row r="17" spans="1:5" x14ac:dyDescent="0.3">
      <c r="A17" s="27"/>
      <c r="B17" s="2">
        <v>72</v>
      </c>
      <c r="C17" s="2">
        <v>72</v>
      </c>
      <c r="D17" s="2">
        <v>55</v>
      </c>
      <c r="E17" s="1">
        <f t="shared" si="0"/>
        <v>66.333333333333329</v>
      </c>
    </row>
    <row r="18" spans="1:5" x14ac:dyDescent="0.3">
      <c r="A18" s="28"/>
      <c r="B18" s="2">
        <v>68</v>
      </c>
      <c r="C18" s="2">
        <v>74</v>
      </c>
      <c r="D18" s="2">
        <v>32</v>
      </c>
      <c r="E18" s="1">
        <f t="shared" si="0"/>
        <v>58</v>
      </c>
    </row>
    <row r="19" spans="1:5" x14ac:dyDescent="0.3">
      <c r="B19" s="29" t="s">
        <v>24</v>
      </c>
      <c r="C19" s="29"/>
      <c r="D19" s="30"/>
    </row>
    <row r="20" spans="1:5" x14ac:dyDescent="0.3">
      <c r="D20" s="10" t="s">
        <v>13</v>
      </c>
      <c r="E20" s="10">
        <f>AVERAGE(E3:E18)</f>
        <v>59.062499999999993</v>
      </c>
    </row>
    <row r="24" spans="1:5" x14ac:dyDescent="0.3">
      <c r="A24" s="10" t="s">
        <v>17</v>
      </c>
      <c r="B24" s="1">
        <f>AVERAGE(B3:B10)</f>
        <v>55.25</v>
      </c>
      <c r="C24" s="1">
        <f>AVERAGE(C3:C10)</f>
        <v>61.875</v>
      </c>
      <c r="D24" s="1">
        <f>AVERAGE(D3:D10)</f>
        <v>57.5</v>
      </c>
    </row>
    <row r="25" spans="1:5" x14ac:dyDescent="0.3">
      <c r="A25" s="10" t="s">
        <v>18</v>
      </c>
      <c r="B25" s="1">
        <f>AVERAGE(B11:B18)</f>
        <v>66.5</v>
      </c>
      <c r="C25" s="1">
        <f>AVERAGE(C11:C18)</f>
        <v>71.75</v>
      </c>
      <c r="D25" s="1">
        <f>AVERAGE(D11:D18)</f>
        <v>41.5</v>
      </c>
    </row>
    <row r="26" spans="1:5" x14ac:dyDescent="0.3">
      <c r="A26" s="10" t="s">
        <v>13</v>
      </c>
      <c r="B26" s="1">
        <f>E20</f>
        <v>59.062499999999993</v>
      </c>
      <c r="C26" s="1">
        <f>E20</f>
        <v>59.062499999999993</v>
      </c>
      <c r="D26" s="1">
        <f>E20</f>
        <v>59.062499999999993</v>
      </c>
    </row>
    <row r="27" spans="1:5" x14ac:dyDescent="0.3">
      <c r="A27" s="10" t="s">
        <v>15</v>
      </c>
      <c r="B27" s="1">
        <f>AVERAGE(B3:B18)</f>
        <v>60.875</v>
      </c>
      <c r="C27" s="1">
        <f>AVERAGE(C3:C18)</f>
        <v>66.8125</v>
      </c>
      <c r="D27" s="1">
        <f>AVERAGE(D3:D18)</f>
        <v>49.5</v>
      </c>
    </row>
    <row r="28" spans="1:5" x14ac:dyDescent="0.3">
      <c r="A28" s="10" t="s">
        <v>16</v>
      </c>
      <c r="B28" s="1">
        <f>AVERAGE(E3:E10)</f>
        <v>58.208333333333336</v>
      </c>
      <c r="C28" s="1">
        <f>AVERAGE(E11:E18)</f>
        <v>59.916666666666664</v>
      </c>
      <c r="D28" s="1"/>
    </row>
  </sheetData>
  <mergeCells count="4">
    <mergeCell ref="B1:D1"/>
    <mergeCell ref="A3:A10"/>
    <mergeCell ref="A11:A18"/>
    <mergeCell ref="B19:D19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6FCA9-FD9B-4576-9033-652B67A1504A}">
  <dimension ref="A1:G30"/>
  <sheetViews>
    <sheetView workbookViewId="0">
      <selection activeCell="B1" sqref="B1"/>
    </sheetView>
  </sheetViews>
  <sheetFormatPr defaultRowHeight="14.4" x14ac:dyDescent="0.3"/>
  <cols>
    <col min="1" max="1" width="31" bestFit="1" customWidth="1"/>
    <col min="2" max="5" width="12" bestFit="1" customWidth="1"/>
    <col min="6" max="6" width="12" customWidth="1"/>
    <col min="7" max="7" width="12" bestFit="1" customWidth="1"/>
  </cols>
  <sheetData>
    <row r="1" spans="1:5" x14ac:dyDescent="0.3">
      <c r="A1" t="s">
        <v>25</v>
      </c>
    </row>
    <row r="3" spans="1:5" x14ac:dyDescent="0.3">
      <c r="A3" t="s">
        <v>26</v>
      </c>
      <c r="B3" t="s">
        <v>20</v>
      </c>
      <c r="C3" t="s">
        <v>21</v>
      </c>
      <c r="D3" t="s">
        <v>22</v>
      </c>
      <c r="E3" t="s">
        <v>27</v>
      </c>
    </row>
    <row r="4" spans="1:5" ht="15" thickBot="1" x14ac:dyDescent="0.35">
      <c r="A4" s="6" t="s">
        <v>17</v>
      </c>
      <c r="B4" s="6"/>
      <c r="C4" s="6"/>
      <c r="D4" s="6"/>
      <c r="E4" s="6"/>
    </row>
    <row r="5" spans="1:5" x14ac:dyDescent="0.3">
      <c r="A5" s="5" t="s">
        <v>28</v>
      </c>
      <c r="B5" s="5">
        <v>8</v>
      </c>
      <c r="C5" s="5">
        <v>8</v>
      </c>
      <c r="D5" s="5">
        <v>8</v>
      </c>
      <c r="E5" s="5">
        <v>24</v>
      </c>
    </row>
    <row r="6" spans="1:5" x14ac:dyDescent="0.3">
      <c r="A6" s="5" t="s">
        <v>29</v>
      </c>
      <c r="B6" s="5">
        <v>442</v>
      </c>
      <c r="C6" s="5">
        <v>495</v>
      </c>
      <c r="D6" s="5">
        <v>460</v>
      </c>
      <c r="E6" s="5">
        <v>1397</v>
      </c>
    </row>
    <row r="7" spans="1:5" x14ac:dyDescent="0.3">
      <c r="A7" s="5" t="s">
        <v>30</v>
      </c>
      <c r="B7" s="5">
        <v>55.25</v>
      </c>
      <c r="C7" s="5">
        <v>61.875</v>
      </c>
      <c r="D7" s="5">
        <v>57.5</v>
      </c>
      <c r="E7" s="5">
        <v>58.208333333333336</v>
      </c>
    </row>
    <row r="8" spans="1:5" x14ac:dyDescent="0.3">
      <c r="A8" s="5" t="s">
        <v>31</v>
      </c>
      <c r="B8" s="5">
        <v>33.357142857142854</v>
      </c>
      <c r="C8" s="5">
        <v>20.982142857142858</v>
      </c>
      <c r="D8" s="5">
        <v>50</v>
      </c>
      <c r="E8" s="5">
        <v>39.650362318840372</v>
      </c>
    </row>
    <row r="9" spans="1:5" x14ac:dyDescent="0.3">
      <c r="A9" s="5"/>
      <c r="B9" s="5"/>
      <c r="C9" s="5"/>
      <c r="D9" s="5"/>
      <c r="E9" s="5"/>
    </row>
    <row r="10" spans="1:5" ht="15" thickBot="1" x14ac:dyDescent="0.35">
      <c r="A10" s="6" t="s">
        <v>18</v>
      </c>
      <c r="B10" s="6"/>
      <c r="C10" s="6"/>
      <c r="D10" s="6"/>
      <c r="E10" s="6"/>
    </row>
    <row r="11" spans="1:5" x14ac:dyDescent="0.3">
      <c r="A11" s="5" t="s">
        <v>28</v>
      </c>
      <c r="B11" s="5">
        <v>8</v>
      </c>
      <c r="C11" s="5">
        <v>8</v>
      </c>
      <c r="D11" s="5">
        <v>8</v>
      </c>
      <c r="E11" s="5">
        <v>24</v>
      </c>
    </row>
    <row r="12" spans="1:5" x14ac:dyDescent="0.3">
      <c r="A12" s="5" t="s">
        <v>29</v>
      </c>
      <c r="B12" s="5">
        <v>532</v>
      </c>
      <c r="C12" s="5">
        <v>574</v>
      </c>
      <c r="D12" s="5">
        <v>332</v>
      </c>
      <c r="E12" s="5">
        <v>1438</v>
      </c>
    </row>
    <row r="13" spans="1:5" x14ac:dyDescent="0.3">
      <c r="A13" s="5" t="s">
        <v>30</v>
      </c>
      <c r="B13" s="5">
        <v>66.5</v>
      </c>
      <c r="C13" s="5">
        <v>71.75</v>
      </c>
      <c r="D13" s="5">
        <v>41.5</v>
      </c>
      <c r="E13" s="5">
        <v>59.916666666666664</v>
      </c>
    </row>
    <row r="14" spans="1:5" x14ac:dyDescent="0.3">
      <c r="A14" s="5" t="s">
        <v>31</v>
      </c>
      <c r="B14" s="5">
        <v>22.857142857142858</v>
      </c>
      <c r="C14" s="5">
        <v>21.357142857142858</v>
      </c>
      <c r="D14" s="5">
        <v>49.428571428571431</v>
      </c>
      <c r="E14" s="5">
        <v>210.25362318840558</v>
      </c>
    </row>
    <row r="15" spans="1:5" x14ac:dyDescent="0.3">
      <c r="A15" s="5"/>
      <c r="B15" s="5"/>
      <c r="C15" s="5"/>
      <c r="D15" s="5"/>
      <c r="E15" s="5"/>
    </row>
    <row r="16" spans="1:5" ht="15" thickBot="1" x14ac:dyDescent="0.35">
      <c r="A16" s="6" t="s">
        <v>27</v>
      </c>
      <c r="B16" s="6"/>
      <c r="C16" s="6"/>
      <c r="D16" s="6"/>
    </row>
    <row r="17" spans="1:7" x14ac:dyDescent="0.3">
      <c r="A17" s="5" t="s">
        <v>28</v>
      </c>
      <c r="B17" s="5">
        <v>16</v>
      </c>
      <c r="C17" s="5">
        <v>16</v>
      </c>
      <c r="D17" s="5">
        <v>16</v>
      </c>
    </row>
    <row r="18" spans="1:7" x14ac:dyDescent="0.3">
      <c r="A18" s="5" t="s">
        <v>29</v>
      </c>
      <c r="B18" s="5">
        <v>974</v>
      </c>
      <c r="C18" s="5">
        <v>1069</v>
      </c>
      <c r="D18" s="5">
        <v>792</v>
      </c>
    </row>
    <row r="19" spans="1:7" x14ac:dyDescent="0.3">
      <c r="A19" s="5" t="s">
        <v>30</v>
      </c>
      <c r="B19" s="5">
        <v>60.875</v>
      </c>
      <c r="C19" s="5">
        <v>66.8125</v>
      </c>
      <c r="D19" s="5">
        <v>49.5</v>
      </c>
    </row>
    <row r="20" spans="1:7" x14ac:dyDescent="0.3">
      <c r="A20" s="5" t="s">
        <v>31</v>
      </c>
      <c r="B20" s="5">
        <v>59.983333333333334</v>
      </c>
      <c r="C20" s="5">
        <v>45.762500000000003</v>
      </c>
      <c r="D20" s="5">
        <v>114.66666666666667</v>
      </c>
    </row>
    <row r="21" spans="1:7" x14ac:dyDescent="0.3">
      <c r="A21" s="5"/>
      <c r="B21" s="5"/>
      <c r="C21" s="5"/>
      <c r="D21" s="5"/>
    </row>
    <row r="23" spans="1:7" ht="15" thickBot="1" x14ac:dyDescent="0.35">
      <c r="A23" t="s">
        <v>32</v>
      </c>
    </row>
    <row r="24" spans="1:7" x14ac:dyDescent="0.3">
      <c r="A24" s="8" t="s">
        <v>33</v>
      </c>
      <c r="B24" s="8" t="s">
        <v>34</v>
      </c>
      <c r="C24" s="8" t="s">
        <v>35</v>
      </c>
      <c r="D24" s="8" t="s">
        <v>36</v>
      </c>
      <c r="E24" s="8" t="s">
        <v>37</v>
      </c>
      <c r="F24" s="8" t="s">
        <v>38</v>
      </c>
      <c r="G24" s="8" t="s">
        <v>39</v>
      </c>
    </row>
    <row r="25" spans="1:7" x14ac:dyDescent="0.3">
      <c r="A25" s="5" t="s">
        <v>45</v>
      </c>
      <c r="B25" s="5">
        <v>35.020833333332121</v>
      </c>
      <c r="C25" s="5">
        <v>1</v>
      </c>
      <c r="D25" s="5">
        <v>35.020833333332121</v>
      </c>
      <c r="E25" s="5">
        <v>1.061333092811364</v>
      </c>
      <c r="F25" s="5">
        <v>0.30880774200257327</v>
      </c>
      <c r="G25" s="5">
        <v>4.0726537592505974</v>
      </c>
    </row>
    <row r="26" spans="1:7" x14ac:dyDescent="0.3">
      <c r="A26" s="5" t="s">
        <v>46</v>
      </c>
      <c r="B26" s="5">
        <v>2476.625</v>
      </c>
      <c r="C26" s="5">
        <v>2</v>
      </c>
      <c r="D26" s="5">
        <v>1238.3125</v>
      </c>
      <c r="E26" s="5">
        <v>37.528005772526384</v>
      </c>
      <c r="F26" s="5">
        <v>4.4871122103401128E-10</v>
      </c>
      <c r="G26" s="5">
        <v>3.2199422931761248</v>
      </c>
    </row>
    <row r="27" spans="1:7" x14ac:dyDescent="0.3">
      <c r="A27" s="5" t="s">
        <v>42</v>
      </c>
      <c r="B27" s="5">
        <v>1885.2916666666679</v>
      </c>
      <c r="C27" s="5">
        <v>2</v>
      </c>
      <c r="D27" s="5">
        <v>942.64583333333394</v>
      </c>
      <c r="E27" s="5">
        <v>28.567601695679642</v>
      </c>
      <c r="F27" s="5">
        <v>1.4704462610665087E-8</v>
      </c>
      <c r="G27" s="5">
        <v>3.2199422931761248</v>
      </c>
    </row>
    <row r="28" spans="1:7" x14ac:dyDescent="0.3">
      <c r="A28" s="5" t="s">
        <v>47</v>
      </c>
      <c r="B28" s="5">
        <v>1385.875</v>
      </c>
      <c r="C28" s="5">
        <v>42</v>
      </c>
      <c r="D28" s="5">
        <v>32.99702380952381</v>
      </c>
      <c r="E28" s="5"/>
      <c r="F28" s="5"/>
      <c r="G28" s="5"/>
    </row>
    <row r="29" spans="1:7" x14ac:dyDescent="0.3">
      <c r="A29" s="5"/>
      <c r="B29" s="5"/>
      <c r="C29" s="5"/>
      <c r="D29" s="5"/>
      <c r="E29" s="5"/>
      <c r="F29" s="5"/>
      <c r="G29" s="5"/>
    </row>
    <row r="30" spans="1:7" ht="15" thickBot="1" x14ac:dyDescent="0.35">
      <c r="A30" s="7" t="s">
        <v>27</v>
      </c>
      <c r="B30" s="7">
        <v>5782.8125</v>
      </c>
      <c r="C30" s="7">
        <v>47</v>
      </c>
      <c r="D30" s="7"/>
      <c r="E30" s="7"/>
      <c r="F30" s="7"/>
      <c r="G30" s="7"/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DBD68-4B29-46DA-AEB3-D68AFD405E6C}">
  <dimension ref="A1:I13"/>
  <sheetViews>
    <sheetView zoomScale="90" zoomScaleNormal="90" workbookViewId="0"/>
  </sheetViews>
  <sheetFormatPr defaultColWidth="9" defaultRowHeight="14.4" x14ac:dyDescent="0.3"/>
  <cols>
    <col min="1" max="1" width="12.77734375" bestFit="1" customWidth="1"/>
    <col min="7" max="7" width="9.88671875" bestFit="1" customWidth="1"/>
    <col min="8" max="8" width="11.44140625" bestFit="1" customWidth="1"/>
  </cols>
  <sheetData>
    <row r="1" spans="1:9" x14ac:dyDescent="0.3">
      <c r="A1" s="10" t="s">
        <v>58</v>
      </c>
      <c r="B1" s="29" t="s">
        <v>68</v>
      </c>
      <c r="C1" s="29"/>
      <c r="D1" s="29"/>
      <c r="E1" s="29"/>
      <c r="F1" s="29"/>
      <c r="G1" s="1"/>
    </row>
    <row r="2" spans="1:9" x14ac:dyDescent="0.3">
      <c r="A2" s="10"/>
      <c r="B2" s="15" t="s">
        <v>0</v>
      </c>
      <c r="C2" s="15" t="s">
        <v>1</v>
      </c>
      <c r="D2" s="15" t="s">
        <v>2</v>
      </c>
      <c r="E2" s="15" t="s">
        <v>3</v>
      </c>
      <c r="F2" s="15" t="s">
        <v>67</v>
      </c>
      <c r="G2" s="14" t="s">
        <v>70</v>
      </c>
    </row>
    <row r="3" spans="1:9" x14ac:dyDescent="0.3">
      <c r="A3" s="10" t="s">
        <v>59</v>
      </c>
      <c r="B3" s="1">
        <v>25</v>
      </c>
      <c r="C3" s="1">
        <v>45</v>
      </c>
      <c r="D3" s="1">
        <v>30</v>
      </c>
      <c r="E3" s="1">
        <v>54</v>
      </c>
      <c r="F3" s="1">
        <v>44</v>
      </c>
      <c r="G3" s="1">
        <f>AVERAGE(B3:F3)</f>
        <v>39.6</v>
      </c>
    </row>
    <row r="4" spans="1:9" x14ac:dyDescent="0.3">
      <c r="A4" s="10" t="s">
        <v>60</v>
      </c>
      <c r="B4" s="1">
        <v>30</v>
      </c>
      <c r="C4" s="1">
        <v>55</v>
      </c>
      <c r="D4" s="1">
        <v>29</v>
      </c>
      <c r="E4" s="1">
        <v>60</v>
      </c>
      <c r="F4" s="1">
        <v>65</v>
      </c>
      <c r="G4" s="1">
        <f t="shared" ref="G4:G10" si="0">AVERAGE(B4:F4)</f>
        <v>47.8</v>
      </c>
    </row>
    <row r="5" spans="1:9" x14ac:dyDescent="0.3">
      <c r="A5" s="10" t="s">
        <v>61</v>
      </c>
      <c r="B5" s="1">
        <v>28</v>
      </c>
      <c r="C5" s="1">
        <v>29</v>
      </c>
      <c r="D5" s="1">
        <v>33</v>
      </c>
      <c r="E5" s="1">
        <v>51</v>
      </c>
      <c r="F5" s="1">
        <v>39</v>
      </c>
      <c r="G5" s="1">
        <f t="shared" si="0"/>
        <v>36</v>
      </c>
    </row>
    <row r="6" spans="1:9" x14ac:dyDescent="0.3">
      <c r="A6" s="10" t="s">
        <v>62</v>
      </c>
      <c r="B6" s="1">
        <v>36</v>
      </c>
      <c r="C6" s="1">
        <v>56</v>
      </c>
      <c r="D6" s="1">
        <v>37</v>
      </c>
      <c r="E6" s="1">
        <v>62</v>
      </c>
      <c r="F6" s="1">
        <v>92</v>
      </c>
      <c r="G6" s="1">
        <f t="shared" si="0"/>
        <v>56.6</v>
      </c>
    </row>
    <row r="7" spans="1:9" x14ac:dyDescent="0.3">
      <c r="A7" s="10" t="s">
        <v>63</v>
      </c>
      <c r="B7" s="1">
        <v>29</v>
      </c>
      <c r="C7" s="1">
        <v>40</v>
      </c>
      <c r="D7" s="1">
        <v>27</v>
      </c>
      <c r="E7" s="1">
        <v>73</v>
      </c>
      <c r="F7" s="1">
        <v>94</v>
      </c>
      <c r="G7" s="1">
        <f t="shared" si="0"/>
        <v>52.6</v>
      </c>
    </row>
    <row r="8" spans="1:9" x14ac:dyDescent="0.3">
      <c r="A8" s="10" t="s">
        <v>64</v>
      </c>
      <c r="B8" s="1">
        <v>98</v>
      </c>
      <c r="C8" s="1">
        <v>100</v>
      </c>
      <c r="D8" s="1">
        <v>4</v>
      </c>
      <c r="E8" s="1">
        <v>36</v>
      </c>
      <c r="F8" s="1">
        <v>105</v>
      </c>
      <c r="G8" s="1">
        <f t="shared" si="0"/>
        <v>68.599999999999994</v>
      </c>
    </row>
    <row r="9" spans="1:9" x14ac:dyDescent="0.3">
      <c r="A9" s="10" t="s">
        <v>65</v>
      </c>
      <c r="B9" s="1">
        <v>100</v>
      </c>
      <c r="C9" s="1">
        <v>21</v>
      </c>
      <c r="D9" s="1">
        <v>110</v>
      </c>
      <c r="E9" s="1">
        <v>48</v>
      </c>
      <c r="F9" s="1">
        <v>21</v>
      </c>
      <c r="G9" s="1">
        <f t="shared" si="0"/>
        <v>60</v>
      </c>
    </row>
    <row r="10" spans="1:9" x14ac:dyDescent="0.3">
      <c r="A10" s="10" t="s">
        <v>66</v>
      </c>
      <c r="B10" s="1">
        <v>135</v>
      </c>
      <c r="C10" s="1">
        <v>10</v>
      </c>
      <c r="D10" s="1">
        <v>102</v>
      </c>
      <c r="E10" s="1">
        <v>38</v>
      </c>
      <c r="F10" s="1">
        <v>18</v>
      </c>
      <c r="G10" s="1">
        <f t="shared" si="0"/>
        <v>60.6</v>
      </c>
    </row>
    <row r="11" spans="1:9" x14ac:dyDescent="0.3">
      <c r="A11" s="10"/>
      <c r="B11" s="31" t="s">
        <v>69</v>
      </c>
      <c r="C11" s="31"/>
      <c r="D11" s="31"/>
      <c r="E11" s="31"/>
      <c r="F11" s="31"/>
      <c r="G11" s="1"/>
    </row>
    <row r="12" spans="1:9" x14ac:dyDescent="0.3">
      <c r="A12" s="14" t="s">
        <v>71</v>
      </c>
      <c r="B12" s="1">
        <f t="shared" ref="B12:G12" si="1">AVERAGE(B3:B10)</f>
        <v>60.125</v>
      </c>
      <c r="C12" s="1">
        <f t="shared" si="1"/>
        <v>44.5</v>
      </c>
      <c r="D12" s="1">
        <f t="shared" si="1"/>
        <v>46.5</v>
      </c>
      <c r="E12" s="1">
        <f t="shared" si="1"/>
        <v>52.75</v>
      </c>
      <c r="F12" s="1">
        <f t="shared" si="1"/>
        <v>59.75</v>
      </c>
      <c r="G12" s="14">
        <f t="shared" si="1"/>
        <v>52.725000000000001</v>
      </c>
      <c r="H12" s="14" t="s">
        <v>13</v>
      </c>
    </row>
    <row r="13" spans="1:9" x14ac:dyDescent="0.3">
      <c r="A13" s="16" t="s">
        <v>13</v>
      </c>
      <c r="B13">
        <f>G12</f>
        <v>52.725000000000001</v>
      </c>
      <c r="C13">
        <f>G12</f>
        <v>52.725000000000001</v>
      </c>
      <c r="D13">
        <f>G12</f>
        <v>52.725000000000001</v>
      </c>
      <c r="E13">
        <f>G12</f>
        <v>52.725000000000001</v>
      </c>
      <c r="F13">
        <f>G12</f>
        <v>52.725000000000001</v>
      </c>
      <c r="G13">
        <f>G12</f>
        <v>52.725000000000001</v>
      </c>
      <c r="H13">
        <f>G12</f>
        <v>52.725000000000001</v>
      </c>
      <c r="I13">
        <f>G12</f>
        <v>52.725000000000001</v>
      </c>
    </row>
  </sheetData>
  <mergeCells count="2">
    <mergeCell ref="B1:F1"/>
    <mergeCell ref="B11:F11"/>
  </mergeCells>
  <phoneticPr fontId="2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BFB07-753C-4C3C-96F8-72B8641F2CD1}">
  <dimension ref="A1:I26"/>
  <sheetViews>
    <sheetView workbookViewId="0">
      <selection activeCell="I22" sqref="I22"/>
    </sheetView>
  </sheetViews>
  <sheetFormatPr defaultRowHeight="14.4" x14ac:dyDescent="0.3"/>
  <cols>
    <col min="1" max="1" width="33.88671875" bestFit="1" customWidth="1"/>
    <col min="2" max="2" width="10" bestFit="1" customWidth="1"/>
    <col min="3" max="3" width="5.109375" bestFit="1" customWidth="1"/>
    <col min="4" max="4" width="9" bestFit="1" customWidth="1"/>
    <col min="5" max="7" width="12" bestFit="1" customWidth="1"/>
  </cols>
  <sheetData>
    <row r="1" spans="1:5" x14ac:dyDescent="0.3">
      <c r="A1" t="s">
        <v>72</v>
      </c>
    </row>
    <row r="2" spans="1:5" ht="15" thickBot="1" x14ac:dyDescent="0.35"/>
    <row r="3" spans="1:5" x14ac:dyDescent="0.3">
      <c r="A3" s="8" t="s">
        <v>26</v>
      </c>
      <c r="B3" s="8" t="s">
        <v>28</v>
      </c>
      <c r="C3" s="8" t="s">
        <v>29</v>
      </c>
      <c r="D3" s="8" t="s">
        <v>30</v>
      </c>
      <c r="E3" s="8" t="s">
        <v>31</v>
      </c>
    </row>
    <row r="4" spans="1:5" x14ac:dyDescent="0.3">
      <c r="A4" s="5" t="s">
        <v>59</v>
      </c>
      <c r="B4" s="5">
        <v>5</v>
      </c>
      <c r="C4" s="5">
        <v>198</v>
      </c>
      <c r="D4" s="5">
        <v>39.6</v>
      </c>
      <c r="E4" s="5">
        <v>140.29999999999995</v>
      </c>
    </row>
    <row r="5" spans="1:5" x14ac:dyDescent="0.3">
      <c r="A5" s="5" t="s">
        <v>60</v>
      </c>
      <c r="B5" s="5">
        <v>5</v>
      </c>
      <c r="C5" s="5">
        <v>239</v>
      </c>
      <c r="D5" s="5">
        <v>47.8</v>
      </c>
      <c r="E5" s="5">
        <v>291.69999999999982</v>
      </c>
    </row>
    <row r="6" spans="1:5" x14ac:dyDescent="0.3">
      <c r="A6" s="5" t="s">
        <v>61</v>
      </c>
      <c r="B6" s="5">
        <v>5</v>
      </c>
      <c r="C6" s="5">
        <v>180</v>
      </c>
      <c r="D6" s="5">
        <v>36</v>
      </c>
      <c r="E6" s="5">
        <v>89</v>
      </c>
    </row>
    <row r="7" spans="1:5" x14ac:dyDescent="0.3">
      <c r="A7" s="5" t="s">
        <v>62</v>
      </c>
      <c r="B7" s="5">
        <v>5</v>
      </c>
      <c r="C7" s="5">
        <v>283</v>
      </c>
      <c r="D7" s="5">
        <v>56.6</v>
      </c>
      <c r="E7" s="5">
        <v>522.80000000000018</v>
      </c>
    </row>
    <row r="8" spans="1:5" x14ac:dyDescent="0.3">
      <c r="A8" s="5" t="s">
        <v>63</v>
      </c>
      <c r="B8" s="5">
        <v>5</v>
      </c>
      <c r="C8" s="5">
        <v>263</v>
      </c>
      <c r="D8" s="5">
        <v>52.6</v>
      </c>
      <c r="E8" s="5">
        <v>875.30000000000018</v>
      </c>
    </row>
    <row r="9" spans="1:5" x14ac:dyDescent="0.3">
      <c r="A9" s="5" t="s">
        <v>64</v>
      </c>
      <c r="B9" s="5">
        <v>5</v>
      </c>
      <c r="C9" s="5">
        <v>343</v>
      </c>
      <c r="D9" s="5">
        <v>68.599999999999994</v>
      </c>
      <c r="E9" s="5">
        <v>2102.8000000000002</v>
      </c>
    </row>
    <row r="10" spans="1:5" x14ac:dyDescent="0.3">
      <c r="A10" s="5" t="s">
        <v>65</v>
      </c>
      <c r="B10" s="5">
        <v>5</v>
      </c>
      <c r="C10" s="5">
        <v>300</v>
      </c>
      <c r="D10" s="5">
        <v>60</v>
      </c>
      <c r="E10" s="5">
        <v>1821.5</v>
      </c>
    </row>
    <row r="11" spans="1:5" x14ac:dyDescent="0.3">
      <c r="A11" s="5" t="s">
        <v>66</v>
      </c>
      <c r="B11" s="5">
        <v>5</v>
      </c>
      <c r="C11" s="5">
        <v>303</v>
      </c>
      <c r="D11" s="5">
        <v>60.6</v>
      </c>
      <c r="E11" s="5">
        <v>3033.8</v>
      </c>
    </row>
    <row r="12" spans="1:5" x14ac:dyDescent="0.3">
      <c r="A12" s="5"/>
      <c r="B12" s="5"/>
      <c r="C12" s="5"/>
      <c r="D12" s="5"/>
      <c r="E12" s="5"/>
    </row>
    <row r="13" spans="1:5" x14ac:dyDescent="0.3">
      <c r="A13" s="5" t="s">
        <v>0</v>
      </c>
      <c r="B13" s="5">
        <v>8</v>
      </c>
      <c r="C13" s="5">
        <v>481</v>
      </c>
      <c r="D13" s="5">
        <v>60.125</v>
      </c>
      <c r="E13" s="5">
        <v>1907.8392857142858</v>
      </c>
    </row>
    <row r="14" spans="1:5" x14ac:dyDescent="0.3">
      <c r="A14" s="5" t="s">
        <v>1</v>
      </c>
      <c r="B14" s="5">
        <v>8</v>
      </c>
      <c r="C14" s="5">
        <v>356</v>
      </c>
      <c r="D14" s="5">
        <v>44.5</v>
      </c>
      <c r="E14" s="5">
        <v>760.85714285714289</v>
      </c>
    </row>
    <row r="15" spans="1:5" x14ac:dyDescent="0.3">
      <c r="A15" s="5" t="s">
        <v>2</v>
      </c>
      <c r="B15" s="5">
        <v>8</v>
      </c>
      <c r="C15" s="5">
        <v>372</v>
      </c>
      <c r="D15" s="5">
        <v>46.5</v>
      </c>
      <c r="E15" s="5">
        <v>1450</v>
      </c>
    </row>
    <row r="16" spans="1:5" x14ac:dyDescent="0.3">
      <c r="A16" s="5" t="s">
        <v>3</v>
      </c>
      <c r="B16" s="5">
        <v>8</v>
      </c>
      <c r="C16" s="5">
        <v>422</v>
      </c>
      <c r="D16" s="5">
        <v>52.75</v>
      </c>
      <c r="E16" s="5">
        <v>153.35714285714286</v>
      </c>
    </row>
    <row r="17" spans="1:9" ht="15" thickBot="1" x14ac:dyDescent="0.35">
      <c r="A17" s="7" t="s">
        <v>67</v>
      </c>
      <c r="B17" s="7">
        <v>8</v>
      </c>
      <c r="C17" s="7">
        <v>478</v>
      </c>
      <c r="D17" s="7">
        <v>59.75</v>
      </c>
      <c r="E17" s="7">
        <v>1173.0714285714287</v>
      </c>
    </row>
    <row r="20" spans="1:9" ht="15" thickBot="1" x14ac:dyDescent="0.35">
      <c r="A20" t="s">
        <v>32</v>
      </c>
    </row>
    <row r="21" spans="1:9" x14ac:dyDescent="0.3">
      <c r="A21" s="8" t="s">
        <v>33</v>
      </c>
      <c r="B21" s="8" t="s">
        <v>34</v>
      </c>
      <c r="C21" s="8" t="s">
        <v>35</v>
      </c>
      <c r="D21" s="8" t="s">
        <v>36</v>
      </c>
      <c r="E21" s="8" t="s">
        <v>37</v>
      </c>
      <c r="F21" s="8" t="s">
        <v>38</v>
      </c>
      <c r="G21" s="8" t="s">
        <v>39</v>
      </c>
    </row>
    <row r="22" spans="1:9" x14ac:dyDescent="0.3">
      <c r="A22" s="5" t="s">
        <v>73</v>
      </c>
      <c r="B22" s="5">
        <v>4291.1749999999956</v>
      </c>
      <c r="C22" s="5">
        <v>7</v>
      </c>
      <c r="D22" s="5">
        <v>613.02499999999941</v>
      </c>
      <c r="E22" s="5">
        <v>0.50746052440967637</v>
      </c>
      <c r="F22" s="5">
        <v>0.82099013201217397</v>
      </c>
      <c r="G22" s="5">
        <v>2.3592598540564387</v>
      </c>
      <c r="I22">
        <f>_xlfn.F.INV.RT(0.05,2,8)</f>
        <v>4.4589701075245118</v>
      </c>
    </row>
    <row r="23" spans="1:9" x14ac:dyDescent="0.3">
      <c r="A23" s="5" t="s">
        <v>41</v>
      </c>
      <c r="B23" s="5">
        <v>1684.0999999999985</v>
      </c>
      <c r="C23" s="5">
        <v>4</v>
      </c>
      <c r="D23" s="5">
        <v>421.02499999999964</v>
      </c>
      <c r="E23" s="5">
        <v>0.34852341632002615</v>
      </c>
      <c r="F23" s="5">
        <v>0.84279406931824452</v>
      </c>
      <c r="G23" s="5">
        <v>2.7140758041450779</v>
      </c>
    </row>
    <row r="24" spans="1:9" x14ac:dyDescent="0.3">
      <c r="A24" s="5" t="s">
        <v>74</v>
      </c>
      <c r="B24" s="5">
        <v>33824.700000000004</v>
      </c>
      <c r="C24" s="5">
        <v>28</v>
      </c>
      <c r="D24" s="5">
        <v>1208.0250000000001</v>
      </c>
      <c r="E24" s="5"/>
      <c r="F24" s="5"/>
      <c r="G24" s="5"/>
    </row>
    <row r="25" spans="1:9" x14ac:dyDescent="0.3">
      <c r="A25" s="5"/>
      <c r="B25" s="5"/>
      <c r="C25" s="5"/>
      <c r="D25" s="5"/>
      <c r="E25" s="5"/>
      <c r="F25" s="5"/>
      <c r="G25" s="5"/>
    </row>
    <row r="26" spans="1:9" ht="15" thickBot="1" x14ac:dyDescent="0.35">
      <c r="A26" s="7" t="s">
        <v>27</v>
      </c>
      <c r="B26" s="7">
        <v>39799.974999999999</v>
      </c>
      <c r="C26" s="7">
        <v>39</v>
      </c>
      <c r="D26" s="7"/>
      <c r="E26" s="7"/>
      <c r="F26" s="7"/>
      <c r="G26" s="7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8DE27-F265-4030-8EEC-652A68ECEA46}">
  <dimension ref="A1:M38"/>
  <sheetViews>
    <sheetView workbookViewId="0"/>
  </sheetViews>
  <sheetFormatPr defaultRowHeight="14.4" x14ac:dyDescent="0.3"/>
  <cols>
    <col min="1" max="1" width="8.21875" bestFit="1" customWidth="1"/>
    <col min="2" max="2" width="8.109375" bestFit="1" customWidth="1"/>
    <col min="3" max="3" width="6.5546875" bestFit="1" customWidth="1"/>
    <col min="4" max="5" width="6.6640625" bestFit="1" customWidth="1"/>
    <col min="7" max="7" width="33.88671875" bestFit="1" customWidth="1"/>
    <col min="8" max="8" width="12" bestFit="1" customWidth="1"/>
    <col min="9" max="9" width="5.109375" bestFit="1" customWidth="1"/>
    <col min="10" max="13" width="12" bestFit="1" customWidth="1"/>
  </cols>
  <sheetData>
    <row r="1" spans="1:11" ht="28.8" x14ac:dyDescent="0.3">
      <c r="A1" s="32" t="s">
        <v>88</v>
      </c>
      <c r="B1" s="32" t="s">
        <v>89</v>
      </c>
      <c r="C1" s="32" t="s">
        <v>90</v>
      </c>
      <c r="D1" s="32" t="s">
        <v>91</v>
      </c>
      <c r="E1" s="32" t="s">
        <v>92</v>
      </c>
    </row>
    <row r="2" spans="1:11" x14ac:dyDescent="0.3">
      <c r="A2" s="33">
        <v>1</v>
      </c>
      <c r="B2" s="33">
        <v>249</v>
      </c>
      <c r="C2" s="33">
        <v>108</v>
      </c>
      <c r="D2" s="33">
        <v>93</v>
      </c>
      <c r="E2" s="33">
        <v>59</v>
      </c>
    </row>
    <row r="3" spans="1:11" x14ac:dyDescent="0.3">
      <c r="A3" s="33">
        <v>2</v>
      </c>
      <c r="B3" s="33">
        <v>1095</v>
      </c>
      <c r="C3" s="33">
        <v>593</v>
      </c>
      <c r="D3" s="33">
        <v>600</v>
      </c>
      <c r="E3" s="33">
        <v>861</v>
      </c>
    </row>
    <row r="4" spans="1:11" x14ac:dyDescent="0.3">
      <c r="A4" s="33">
        <v>3</v>
      </c>
      <c r="B4" s="33">
        <v>83</v>
      </c>
      <c r="C4" s="33">
        <v>27</v>
      </c>
      <c r="D4" s="33">
        <v>32</v>
      </c>
      <c r="E4" s="33">
        <v>61</v>
      </c>
    </row>
    <row r="5" spans="1:11" x14ac:dyDescent="0.3">
      <c r="A5" s="33">
        <v>4</v>
      </c>
      <c r="B5" s="33">
        <v>569</v>
      </c>
      <c r="C5" s="33">
        <v>363</v>
      </c>
      <c r="D5" s="33">
        <v>342</v>
      </c>
      <c r="E5" s="33">
        <v>312</v>
      </c>
    </row>
    <row r="6" spans="1:11" x14ac:dyDescent="0.3">
      <c r="A6" s="33">
        <v>5</v>
      </c>
      <c r="B6" s="33">
        <v>368</v>
      </c>
      <c r="C6" s="33">
        <v>141</v>
      </c>
      <c r="D6" s="33">
        <v>167</v>
      </c>
      <c r="E6" s="33">
        <v>180</v>
      </c>
    </row>
    <row r="7" spans="1:11" x14ac:dyDescent="0.3">
      <c r="A7" s="33">
        <v>6</v>
      </c>
      <c r="B7" s="33">
        <v>326</v>
      </c>
      <c r="C7" s="33">
        <v>134</v>
      </c>
      <c r="D7" s="33">
        <v>144</v>
      </c>
      <c r="E7" s="33">
        <v>158</v>
      </c>
    </row>
    <row r="8" spans="1:11" x14ac:dyDescent="0.3">
      <c r="A8" s="33">
        <v>7</v>
      </c>
      <c r="B8" s="33">
        <v>324</v>
      </c>
      <c r="C8" s="33">
        <v>126</v>
      </c>
      <c r="D8" s="33">
        <v>312</v>
      </c>
      <c r="E8" s="33">
        <v>260</v>
      </c>
    </row>
    <row r="9" spans="1:11" x14ac:dyDescent="0.3">
      <c r="A9" s="33">
        <v>8</v>
      </c>
      <c r="B9" s="33">
        <v>95</v>
      </c>
      <c r="C9" s="33">
        <v>41</v>
      </c>
      <c r="D9" s="33">
        <v>63</v>
      </c>
      <c r="E9" s="33">
        <v>71</v>
      </c>
    </row>
    <row r="10" spans="1:11" x14ac:dyDescent="0.3">
      <c r="A10" s="33">
        <v>9</v>
      </c>
      <c r="B10" s="33">
        <v>413</v>
      </c>
      <c r="C10" s="33">
        <v>365</v>
      </c>
      <c r="D10" s="33">
        <v>282</v>
      </c>
      <c r="E10" s="33">
        <v>321</v>
      </c>
    </row>
    <row r="11" spans="1:11" x14ac:dyDescent="0.3">
      <c r="A11" s="33">
        <v>10</v>
      </c>
      <c r="B11" s="33">
        <v>332</v>
      </c>
      <c r="C11" s="33">
        <v>293</v>
      </c>
      <c r="D11" s="33">
        <v>525</v>
      </c>
      <c r="E11" s="33">
        <v>455</v>
      </c>
    </row>
    <row r="12" spans="1:11" x14ac:dyDescent="0.3">
      <c r="G12" t="s">
        <v>72</v>
      </c>
    </row>
    <row r="13" spans="1:11" ht="15" thickBot="1" x14ac:dyDescent="0.35"/>
    <row r="14" spans="1:11" x14ac:dyDescent="0.3">
      <c r="G14" s="8" t="s">
        <v>26</v>
      </c>
      <c r="H14" s="8" t="s">
        <v>28</v>
      </c>
      <c r="I14" s="8" t="s">
        <v>29</v>
      </c>
      <c r="J14" s="8" t="s">
        <v>30</v>
      </c>
      <c r="K14" s="8" t="s">
        <v>31</v>
      </c>
    </row>
    <row r="15" spans="1:11" x14ac:dyDescent="0.3">
      <c r="G15" s="5">
        <v>1</v>
      </c>
      <c r="H15" s="5">
        <v>4</v>
      </c>
      <c r="I15" s="5">
        <v>509</v>
      </c>
      <c r="J15" s="5">
        <v>127.25</v>
      </c>
      <c r="K15" s="5">
        <v>7008.25</v>
      </c>
    </row>
    <row r="16" spans="1:11" x14ac:dyDescent="0.3">
      <c r="G16" s="5">
        <v>2</v>
      </c>
      <c r="H16" s="5">
        <v>4</v>
      </c>
      <c r="I16" s="5">
        <v>3149</v>
      </c>
      <c r="J16" s="5">
        <v>787.25</v>
      </c>
      <c r="K16" s="5">
        <v>57648.25</v>
      </c>
    </row>
    <row r="17" spans="7:11" x14ac:dyDescent="0.3">
      <c r="G17" s="5">
        <v>3</v>
      </c>
      <c r="H17" s="5">
        <v>4</v>
      </c>
      <c r="I17" s="5">
        <v>203</v>
      </c>
      <c r="J17" s="5">
        <v>50.75</v>
      </c>
      <c r="K17" s="5">
        <v>686.91666666666663</v>
      </c>
    </row>
    <row r="18" spans="7:11" x14ac:dyDescent="0.3">
      <c r="G18" s="5">
        <v>4</v>
      </c>
      <c r="H18" s="5">
        <v>4</v>
      </c>
      <c r="I18" s="5">
        <v>1586</v>
      </c>
      <c r="J18" s="5">
        <v>396.5</v>
      </c>
      <c r="K18" s="5">
        <v>13663</v>
      </c>
    </row>
    <row r="19" spans="7:11" x14ac:dyDescent="0.3">
      <c r="G19" s="5">
        <v>5</v>
      </c>
      <c r="H19" s="5">
        <v>4</v>
      </c>
      <c r="I19" s="5">
        <v>856</v>
      </c>
      <c r="J19" s="5">
        <v>214</v>
      </c>
      <c r="K19" s="5">
        <v>10803.333333333334</v>
      </c>
    </row>
    <row r="20" spans="7:11" x14ac:dyDescent="0.3">
      <c r="G20" s="5">
        <v>6</v>
      </c>
      <c r="H20" s="5">
        <v>4</v>
      </c>
      <c r="I20" s="5">
        <v>762</v>
      </c>
      <c r="J20" s="5">
        <v>190.5</v>
      </c>
      <c r="K20" s="5">
        <v>8257</v>
      </c>
    </row>
    <row r="21" spans="7:11" x14ac:dyDescent="0.3">
      <c r="G21" s="5">
        <v>7</v>
      </c>
      <c r="H21" s="5">
        <v>4</v>
      </c>
      <c r="I21" s="5">
        <v>1022</v>
      </c>
      <c r="J21" s="5">
        <v>255.5</v>
      </c>
      <c r="K21" s="5">
        <v>8225</v>
      </c>
    </row>
    <row r="22" spans="7:11" x14ac:dyDescent="0.3">
      <c r="G22" s="5">
        <v>8</v>
      </c>
      <c r="H22" s="5">
        <v>4</v>
      </c>
      <c r="I22" s="5">
        <v>270</v>
      </c>
      <c r="J22" s="5">
        <v>67.5</v>
      </c>
      <c r="K22" s="5">
        <v>497</v>
      </c>
    </row>
    <row r="23" spans="7:11" x14ac:dyDescent="0.3">
      <c r="G23" s="5">
        <v>9</v>
      </c>
      <c r="H23" s="5">
        <v>4</v>
      </c>
      <c r="I23" s="5">
        <v>1381</v>
      </c>
      <c r="J23" s="5">
        <v>345.25</v>
      </c>
      <c r="K23" s="5">
        <v>3189.5833333333335</v>
      </c>
    </row>
    <row r="24" spans="7:11" x14ac:dyDescent="0.3">
      <c r="G24" s="5">
        <v>10</v>
      </c>
      <c r="H24" s="5">
        <v>4</v>
      </c>
      <c r="I24" s="5">
        <v>1605</v>
      </c>
      <c r="J24" s="5">
        <v>401.25</v>
      </c>
      <c r="K24" s="5">
        <v>11572.25</v>
      </c>
    </row>
    <row r="25" spans="7:11" x14ac:dyDescent="0.3">
      <c r="G25" s="5"/>
      <c r="H25" s="5"/>
      <c r="I25" s="5"/>
      <c r="J25" s="5"/>
      <c r="K25" s="5"/>
    </row>
    <row r="26" spans="7:11" x14ac:dyDescent="0.3">
      <c r="G26" s="5" t="s">
        <v>89</v>
      </c>
      <c r="H26" s="5">
        <v>10</v>
      </c>
      <c r="I26" s="5">
        <v>3854</v>
      </c>
      <c r="J26" s="5">
        <v>385.4</v>
      </c>
      <c r="K26" s="5">
        <v>82537.599999999991</v>
      </c>
    </row>
    <row r="27" spans="7:11" x14ac:dyDescent="0.3">
      <c r="G27" s="5" t="s">
        <v>90</v>
      </c>
      <c r="H27" s="5">
        <v>10</v>
      </c>
      <c r="I27" s="5">
        <v>2191</v>
      </c>
      <c r="J27" s="5">
        <v>219.1</v>
      </c>
      <c r="K27" s="5">
        <v>32247.87777777778</v>
      </c>
    </row>
    <row r="28" spans="7:11" x14ac:dyDescent="0.3">
      <c r="G28" s="5" t="s">
        <v>91</v>
      </c>
      <c r="H28" s="5">
        <v>10</v>
      </c>
      <c r="I28" s="5">
        <v>2560</v>
      </c>
      <c r="J28" s="5">
        <v>256</v>
      </c>
      <c r="K28" s="5">
        <v>37373.777777777781</v>
      </c>
    </row>
    <row r="29" spans="7:11" ht="15" thickBot="1" x14ac:dyDescent="0.35">
      <c r="G29" s="7" t="s">
        <v>92</v>
      </c>
      <c r="H29" s="7">
        <v>10</v>
      </c>
      <c r="I29" s="7">
        <v>2738</v>
      </c>
      <c r="J29" s="7">
        <v>273.8</v>
      </c>
      <c r="K29" s="7">
        <v>59585.955555555556</v>
      </c>
    </row>
    <row r="32" spans="7:11" ht="15" thickBot="1" x14ac:dyDescent="0.35">
      <c r="G32" t="s">
        <v>32</v>
      </c>
    </row>
    <row r="33" spans="7:13" x14ac:dyDescent="0.3">
      <c r="G33" s="8" t="s">
        <v>33</v>
      </c>
      <c r="H33" s="8" t="s">
        <v>34</v>
      </c>
      <c r="I33" s="8" t="s">
        <v>35</v>
      </c>
      <c r="J33" s="8" t="s">
        <v>36</v>
      </c>
      <c r="K33" s="8" t="s">
        <v>37</v>
      </c>
      <c r="L33" s="8" t="s">
        <v>38</v>
      </c>
      <c r="M33" s="8" t="s">
        <v>39</v>
      </c>
    </row>
    <row r="34" spans="7:13" x14ac:dyDescent="0.3">
      <c r="G34" s="5" t="s">
        <v>73</v>
      </c>
      <c r="H34" s="5">
        <v>1694868.0249999994</v>
      </c>
      <c r="I34" s="5">
        <v>9</v>
      </c>
      <c r="J34" s="5">
        <v>188318.66944444439</v>
      </c>
      <c r="K34" s="5">
        <v>24.116065289192928</v>
      </c>
      <c r="L34" s="5">
        <v>1.1205167931588805E-10</v>
      </c>
      <c r="M34" s="5">
        <v>3.1493854106511754</v>
      </c>
    </row>
    <row r="35" spans="7:13" x14ac:dyDescent="0.3">
      <c r="G35" s="5" t="s">
        <v>41</v>
      </c>
      <c r="H35" s="5">
        <v>153812.87499999953</v>
      </c>
      <c r="I35" s="5">
        <v>3</v>
      </c>
      <c r="J35" s="5">
        <v>51270.958333333176</v>
      </c>
      <c r="K35" s="5">
        <v>6.5657525207341036</v>
      </c>
      <c r="L35" s="5">
        <v>1.7750535652892672E-3</v>
      </c>
      <c r="M35" s="5">
        <v>4.6009068946622849</v>
      </c>
    </row>
    <row r="36" spans="7:13" x14ac:dyDescent="0.3">
      <c r="G36" s="5" t="s">
        <v>74</v>
      </c>
      <c r="H36" s="5">
        <v>210838.87500000047</v>
      </c>
      <c r="I36" s="5">
        <v>27</v>
      </c>
      <c r="J36" s="5">
        <v>7808.8472222222399</v>
      </c>
      <c r="K36" s="5"/>
      <c r="L36" s="5"/>
      <c r="M36" s="5"/>
    </row>
    <row r="37" spans="7:13" x14ac:dyDescent="0.3">
      <c r="G37" s="5"/>
      <c r="H37" s="5"/>
      <c r="I37" s="5"/>
      <c r="J37" s="5"/>
      <c r="K37" s="5"/>
      <c r="L37" s="5"/>
      <c r="M37" s="5"/>
    </row>
    <row r="38" spans="7:13" ht="15" thickBot="1" x14ac:dyDescent="0.35">
      <c r="G38" s="7" t="s">
        <v>27</v>
      </c>
      <c r="H38" s="7">
        <v>2059519.7749999994</v>
      </c>
      <c r="I38" s="7">
        <v>39</v>
      </c>
      <c r="J38" s="7"/>
      <c r="K38" s="7"/>
      <c r="L38" s="7"/>
      <c r="M38" s="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Nurses_Home_Visit_Dataset</vt:lpstr>
      <vt:lpstr>ANOVA 2-way Nurse Results</vt:lpstr>
      <vt:lpstr>Starbucks_quality_test_dataset</vt:lpstr>
      <vt:lpstr>ANOVA 2-way Starbucks results</vt:lpstr>
      <vt:lpstr>Plants Growth DataSet</vt:lpstr>
      <vt:lpstr>ANOVA 2-way Plants DS results</vt:lpstr>
      <vt:lpstr>Batsmen_Runs_Dataset</vt:lpstr>
      <vt:lpstr>ANOVA 2-way Batsmen results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Ashish Sharma</dc:creator>
  <cp:lastModifiedBy>Rajesh Sharma</cp:lastModifiedBy>
  <dcterms:created xsi:type="dcterms:W3CDTF">2020-06-30T07:41:10Z</dcterms:created>
  <dcterms:modified xsi:type="dcterms:W3CDTF">2020-07-16T11:05:42Z</dcterms:modified>
</cp:coreProperties>
</file>