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Empirical_Study_REINFORCE\results-latex-tables\"/>
    </mc:Choice>
  </mc:AlternateContent>
  <xr:revisionPtr revIDLastSave="0" documentId="13_ncr:1_{D224C551-26F5-44F7-9D71-0E90C07F7E52}" xr6:coauthVersionLast="47" xr6:coauthVersionMax="47" xr10:uidLastSave="{00000000-0000-0000-0000-000000000000}"/>
  <bookViews>
    <workbookView xWindow="-120" yWindow="-120" windowWidth="29040" windowHeight="15840" tabRatio="436" firstSheet="1" activeTab="5" xr2:uid="{00000000-000D-0000-FFFF-FFFF00000000}"/>
  </bookViews>
  <sheets>
    <sheet name="LATEX" sheetId="27" r:id="rId1"/>
    <sheet name="Large_table" sheetId="22" r:id="rId2"/>
    <sheet name="Env.-wise-tables" sheetId="32" r:id="rId3"/>
    <sheet name="Training_times" sheetId="31" r:id="rId4"/>
    <sheet name="Super-models_large_table" sheetId="34" r:id="rId5"/>
    <sheet name="Super models" sheetId="33" r:id="rId6"/>
    <sheet name="t-test" sheetId="35" r:id="rId7"/>
  </sheets>
  <calcPr calcId="191029"/>
</workbook>
</file>

<file path=xl/calcChain.xml><?xml version="1.0" encoding="utf-8"?>
<calcChain xmlns="http://schemas.openxmlformats.org/spreadsheetml/2006/main">
  <c r="G28" i="33" l="1"/>
  <c r="F28" i="33"/>
  <c r="M37" i="35"/>
  <c r="M53" i="35"/>
  <c r="M48" i="35"/>
  <c r="M43" i="35"/>
  <c r="M40" i="35"/>
  <c r="M41" i="35"/>
  <c r="M42" i="35"/>
  <c r="M44" i="35"/>
  <c r="M45" i="35"/>
  <c r="M46" i="35"/>
  <c r="M47" i="35"/>
  <c r="M49" i="35"/>
  <c r="M50" i="35"/>
  <c r="M51" i="35"/>
  <c r="M52" i="35"/>
  <c r="M54" i="35"/>
  <c r="M55" i="35"/>
  <c r="M56" i="35"/>
  <c r="M39" i="35"/>
  <c r="M38" i="35"/>
  <c r="U39" i="34"/>
  <c r="T39" i="34"/>
  <c r="S39" i="34"/>
  <c r="R39" i="34"/>
  <c r="P39" i="34"/>
  <c r="O39" i="34"/>
  <c r="N39" i="34"/>
  <c r="M39" i="34"/>
  <c r="K39" i="34"/>
  <c r="J39" i="34"/>
  <c r="I39" i="34"/>
  <c r="H39" i="34"/>
  <c r="F39" i="34"/>
  <c r="E39" i="34"/>
  <c r="D39" i="34"/>
  <c r="C39" i="34"/>
  <c r="U38" i="34"/>
  <c r="T38" i="34"/>
  <c r="S38" i="34"/>
  <c r="R38" i="34"/>
  <c r="P38" i="34"/>
  <c r="O38" i="34"/>
  <c r="N38" i="34"/>
  <c r="M38" i="34"/>
  <c r="K38" i="34"/>
  <c r="J38" i="34"/>
  <c r="I38" i="34"/>
  <c r="H38" i="34"/>
  <c r="F38" i="34"/>
  <c r="E38" i="34"/>
  <c r="D38" i="34"/>
  <c r="C38" i="34"/>
  <c r="U37" i="34"/>
  <c r="T37" i="34"/>
  <c r="S37" i="34"/>
  <c r="R37" i="34"/>
  <c r="P37" i="34"/>
  <c r="O37" i="34"/>
  <c r="N37" i="34"/>
  <c r="M37" i="34"/>
  <c r="K37" i="34"/>
  <c r="J37" i="34"/>
  <c r="I37" i="34"/>
  <c r="H37" i="34"/>
  <c r="F37" i="34"/>
  <c r="E37" i="34"/>
  <c r="D37" i="34"/>
  <c r="C37" i="34"/>
  <c r="U36" i="34"/>
  <c r="T36" i="34"/>
  <c r="S36" i="34"/>
  <c r="R36" i="34"/>
  <c r="P36" i="34"/>
  <c r="O36" i="34"/>
  <c r="N36" i="34"/>
  <c r="M36" i="34"/>
  <c r="K36" i="34"/>
  <c r="J36" i="34"/>
  <c r="I36" i="34"/>
  <c r="H36" i="34"/>
  <c r="F36" i="34"/>
  <c r="E36" i="34"/>
  <c r="D36" i="34"/>
  <c r="C36" i="34"/>
  <c r="U35" i="34"/>
  <c r="T35" i="34"/>
  <c r="S35" i="34"/>
  <c r="R35" i="34"/>
  <c r="P35" i="34"/>
  <c r="O35" i="34"/>
  <c r="N35" i="34"/>
  <c r="M35" i="34"/>
  <c r="K35" i="34"/>
  <c r="J35" i="34"/>
  <c r="I35" i="34"/>
  <c r="H35" i="34"/>
  <c r="F35" i="34"/>
  <c r="E35" i="34"/>
  <c r="D35" i="34"/>
  <c r="C35" i="34"/>
  <c r="U34" i="34"/>
  <c r="T34" i="34"/>
  <c r="S34" i="34"/>
  <c r="R34" i="34"/>
  <c r="P34" i="34"/>
  <c r="O34" i="34"/>
  <c r="N34" i="34"/>
  <c r="M34" i="34"/>
  <c r="K34" i="34"/>
  <c r="J34" i="34"/>
  <c r="I34" i="34"/>
  <c r="H34" i="34"/>
  <c r="F34" i="34"/>
  <c r="E34" i="34"/>
  <c r="D34" i="34"/>
  <c r="C34" i="34"/>
  <c r="U33" i="34"/>
  <c r="T33" i="34"/>
  <c r="S33" i="34"/>
  <c r="R33" i="34"/>
  <c r="P33" i="34"/>
  <c r="O33" i="34"/>
  <c r="N33" i="34"/>
  <c r="M33" i="34"/>
  <c r="K33" i="34"/>
  <c r="J33" i="34"/>
  <c r="I33" i="34"/>
  <c r="H33" i="34"/>
  <c r="F33" i="34"/>
  <c r="E33" i="34"/>
  <c r="D33" i="34"/>
  <c r="C33" i="34"/>
  <c r="U32" i="34"/>
  <c r="T32" i="34"/>
  <c r="S32" i="34"/>
  <c r="R32" i="34"/>
  <c r="P32" i="34"/>
  <c r="O32" i="34"/>
  <c r="N32" i="34"/>
  <c r="M32" i="34"/>
  <c r="K32" i="34"/>
  <c r="J32" i="34"/>
  <c r="I32" i="34"/>
  <c r="H32" i="34"/>
  <c r="F32" i="34"/>
  <c r="E32" i="34"/>
  <c r="D32" i="34"/>
  <c r="C32" i="34"/>
  <c r="U31" i="34"/>
  <c r="T31" i="34"/>
  <c r="S31" i="34"/>
  <c r="R31" i="34"/>
  <c r="P31" i="34"/>
  <c r="O31" i="34"/>
  <c r="N31" i="34"/>
  <c r="M31" i="34"/>
  <c r="K31" i="34"/>
  <c r="J31" i="34"/>
  <c r="I31" i="34"/>
  <c r="H31" i="34"/>
  <c r="F31" i="34"/>
  <c r="E31" i="34"/>
  <c r="D31" i="34"/>
  <c r="C31" i="34"/>
  <c r="U30" i="34"/>
  <c r="T30" i="34"/>
  <c r="S30" i="34"/>
  <c r="R30" i="34"/>
  <c r="P30" i="34"/>
  <c r="O30" i="34"/>
  <c r="N30" i="34"/>
  <c r="M30" i="34"/>
  <c r="K30" i="34"/>
  <c r="J30" i="34"/>
  <c r="I30" i="34"/>
  <c r="H30" i="34"/>
  <c r="F30" i="34"/>
  <c r="E30" i="34"/>
  <c r="D30" i="34"/>
  <c r="C30" i="34"/>
  <c r="U29" i="34"/>
  <c r="T29" i="34"/>
  <c r="S29" i="34"/>
  <c r="R29" i="34"/>
  <c r="P29" i="34"/>
  <c r="O29" i="34"/>
  <c r="N29" i="34"/>
  <c r="M29" i="34"/>
  <c r="K29" i="34"/>
  <c r="J29" i="34"/>
  <c r="I29" i="34"/>
  <c r="H29" i="34"/>
  <c r="F29" i="34"/>
  <c r="E29" i="34"/>
  <c r="D29" i="34"/>
  <c r="C29" i="34"/>
  <c r="U28" i="34"/>
  <c r="T28" i="34"/>
  <c r="S28" i="34"/>
  <c r="R28" i="34"/>
  <c r="P28" i="34"/>
  <c r="O28" i="34"/>
  <c r="N28" i="34"/>
  <c r="M28" i="34"/>
  <c r="K28" i="34"/>
  <c r="J28" i="34"/>
  <c r="I28" i="34"/>
  <c r="H28" i="34"/>
  <c r="F28" i="34"/>
  <c r="E28" i="34"/>
  <c r="D28" i="34"/>
  <c r="C28" i="34"/>
  <c r="U27" i="34"/>
  <c r="T27" i="34"/>
  <c r="S27" i="34"/>
  <c r="R27" i="34"/>
  <c r="P27" i="34"/>
  <c r="O27" i="34"/>
  <c r="N27" i="34"/>
  <c r="M27" i="34"/>
  <c r="K27" i="34"/>
  <c r="J27" i="34"/>
  <c r="I27" i="34"/>
  <c r="H27" i="34"/>
  <c r="F27" i="34"/>
  <c r="E27" i="34"/>
  <c r="D27" i="34"/>
  <c r="C27" i="34"/>
  <c r="U26" i="34"/>
  <c r="T26" i="34"/>
  <c r="S26" i="34"/>
  <c r="R26" i="34"/>
  <c r="P26" i="34"/>
  <c r="O26" i="34"/>
  <c r="N26" i="34"/>
  <c r="M26" i="34"/>
  <c r="K26" i="34"/>
  <c r="J26" i="34"/>
  <c r="I26" i="34"/>
  <c r="H26" i="34"/>
  <c r="F26" i="34"/>
  <c r="E26" i="34"/>
  <c r="D26" i="34"/>
  <c r="C26" i="34"/>
  <c r="U25" i="34"/>
  <c r="T25" i="34"/>
  <c r="S25" i="34"/>
  <c r="R25" i="34"/>
  <c r="P25" i="34"/>
  <c r="O25" i="34"/>
  <c r="N25" i="34"/>
  <c r="M25" i="34"/>
  <c r="K25" i="34"/>
  <c r="K42" i="34" s="1"/>
  <c r="J25" i="34"/>
  <c r="J42" i="34" s="1"/>
  <c r="I25" i="34"/>
  <c r="I42" i="34" s="1"/>
  <c r="H25" i="34"/>
  <c r="H42" i="34" s="1"/>
  <c r="F25" i="34"/>
  <c r="E25" i="34"/>
  <c r="D25" i="34"/>
  <c r="C25" i="34"/>
  <c r="W24" i="34"/>
  <c r="W23" i="34"/>
  <c r="AH19" i="33"/>
  <c r="AG19" i="33"/>
  <c r="AF19" i="33"/>
  <c r="AE19" i="33"/>
  <c r="AD19" i="33"/>
  <c r="G26" i="33" s="1"/>
  <c r="AC19" i="33"/>
  <c r="F26" i="33" s="1"/>
  <c r="AB19" i="33"/>
  <c r="E26" i="33" s="1"/>
  <c r="AA19" i="33"/>
  <c r="C26" i="33" s="1"/>
  <c r="Z19" i="33"/>
  <c r="Y19" i="33"/>
  <c r="X19" i="33"/>
  <c r="W19" i="33"/>
  <c r="V19" i="33"/>
  <c r="G25" i="33" s="1"/>
  <c r="U19" i="33"/>
  <c r="F25" i="33" s="1"/>
  <c r="T19" i="33"/>
  <c r="E25" i="33" s="1"/>
  <c r="S19" i="33"/>
  <c r="C25" i="33" s="1"/>
  <c r="R19" i="33"/>
  <c r="Q19" i="33"/>
  <c r="P19" i="33"/>
  <c r="O19" i="33"/>
  <c r="N19" i="33"/>
  <c r="G24" i="33" s="1"/>
  <c r="M19" i="33"/>
  <c r="F24" i="33" s="1"/>
  <c r="L19" i="33"/>
  <c r="E24" i="33" s="1"/>
  <c r="K19" i="33"/>
  <c r="C24" i="33" s="1"/>
  <c r="J19" i="33"/>
  <c r="I19" i="33"/>
  <c r="H19" i="33"/>
  <c r="G19" i="33"/>
  <c r="F19" i="33"/>
  <c r="G27" i="33" s="1"/>
  <c r="E19" i="33"/>
  <c r="F27" i="33" s="1"/>
  <c r="D19" i="33"/>
  <c r="E27" i="33" s="1"/>
  <c r="E28" i="33" s="1"/>
  <c r="C19" i="33"/>
  <c r="C27" i="33" s="1"/>
  <c r="C28" i="33" s="1"/>
  <c r="O40" i="32"/>
  <c r="K37" i="27" s="1"/>
  <c r="O39" i="32"/>
  <c r="K36" i="27" s="1"/>
  <c r="O38" i="32"/>
  <c r="K35" i="27" s="1"/>
  <c r="O37" i="32"/>
  <c r="K34" i="27" s="1"/>
  <c r="O31" i="32"/>
  <c r="B37" i="27" s="1"/>
  <c r="O30" i="32"/>
  <c r="B36" i="27" s="1"/>
  <c r="O29" i="32"/>
  <c r="B35" i="27" s="1"/>
  <c r="O28" i="32"/>
  <c r="B34" i="27" s="1"/>
  <c r="O19" i="32"/>
  <c r="K28" i="27" s="1"/>
  <c r="O18" i="32"/>
  <c r="K27" i="27" s="1"/>
  <c r="O17" i="32"/>
  <c r="K26" i="27" s="1"/>
  <c r="O16" i="32"/>
  <c r="K25" i="27" s="1"/>
  <c r="M22" i="32"/>
  <c r="L22" i="32"/>
  <c r="J22" i="32"/>
  <c r="I22" i="32"/>
  <c r="G22" i="32"/>
  <c r="F22" i="32"/>
  <c r="D22" i="32"/>
  <c r="C22" i="32"/>
  <c r="M21" i="32"/>
  <c r="L21" i="32"/>
  <c r="J21" i="32"/>
  <c r="I21" i="32"/>
  <c r="G21" i="32"/>
  <c r="F21" i="32"/>
  <c r="D21" i="32"/>
  <c r="C21" i="32"/>
  <c r="O8" i="32"/>
  <c r="B28" i="27" s="1"/>
  <c r="O7" i="32"/>
  <c r="B27" i="27" s="1"/>
  <c r="O6" i="32"/>
  <c r="B26" i="27" s="1"/>
  <c r="O5" i="32"/>
  <c r="B25" i="27" s="1"/>
  <c r="M11" i="32"/>
  <c r="L11" i="32"/>
  <c r="J11" i="32"/>
  <c r="J12" i="32" s="1"/>
  <c r="I11" i="32"/>
  <c r="G11" i="32"/>
  <c r="F11" i="32"/>
  <c r="D11" i="32"/>
  <c r="D12" i="32" s="1"/>
  <c r="C11" i="32"/>
  <c r="M10" i="32"/>
  <c r="L10" i="32"/>
  <c r="J10" i="32"/>
  <c r="I10" i="32"/>
  <c r="G10" i="32"/>
  <c r="F10" i="32"/>
  <c r="D10" i="32"/>
  <c r="C10" i="32"/>
  <c r="F1" i="31"/>
  <c r="B40" i="27" s="1"/>
  <c r="F3" i="31"/>
  <c r="B42" i="27" s="1"/>
  <c r="F4" i="31"/>
  <c r="F5" i="31"/>
  <c r="B44" i="27" s="1"/>
  <c r="F6" i="31"/>
  <c r="B45" i="27" s="1"/>
  <c r="F7" i="31"/>
  <c r="B46" i="27" s="1"/>
  <c r="F8" i="31"/>
  <c r="B47" i="27" s="1"/>
  <c r="F9" i="31"/>
  <c r="B48" i="27" s="1"/>
  <c r="F10" i="31"/>
  <c r="B49" i="27" s="1"/>
  <c r="F11" i="31"/>
  <c r="B50" i="27" s="1"/>
  <c r="F12" i="31"/>
  <c r="B51" i="27" s="1"/>
  <c r="F13" i="31"/>
  <c r="B52" i="27" s="1"/>
  <c r="F14" i="31"/>
  <c r="B53" i="27" s="1"/>
  <c r="F15" i="31"/>
  <c r="B54" i="27" s="1"/>
  <c r="F16" i="31"/>
  <c r="B55" i="27" s="1"/>
  <c r="F2" i="31"/>
  <c r="B41" i="27" s="1"/>
  <c r="E17" i="31"/>
  <c r="D17" i="31"/>
  <c r="C17" i="31"/>
  <c r="B17" i="31"/>
  <c r="F17" i="31" s="1"/>
  <c r="B56" i="27" s="1"/>
  <c r="B43" i="27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B4" i="27" s="1"/>
  <c r="W23" i="22"/>
  <c r="B3" i="27" s="1"/>
  <c r="M42" i="34" l="1"/>
  <c r="W30" i="34"/>
  <c r="W33" i="34"/>
  <c r="W36" i="34"/>
  <c r="W39" i="34"/>
  <c r="N42" i="34"/>
  <c r="O42" i="34"/>
  <c r="P42" i="34"/>
  <c r="R42" i="34"/>
  <c r="W28" i="34"/>
  <c r="W31" i="34"/>
  <c r="W34" i="34"/>
  <c r="W37" i="34"/>
  <c r="D42" i="34"/>
  <c r="S42" i="34"/>
  <c r="T42" i="34"/>
  <c r="F42" i="34"/>
  <c r="U42" i="34"/>
  <c r="W29" i="34"/>
  <c r="W32" i="34"/>
  <c r="W35" i="34"/>
  <c r="W38" i="34"/>
  <c r="R41" i="34"/>
  <c r="S41" i="34"/>
  <c r="N41" i="34"/>
  <c r="H41" i="34"/>
  <c r="I41" i="34"/>
  <c r="W25" i="34"/>
  <c r="W26" i="34"/>
  <c r="W27" i="34"/>
  <c r="D41" i="34"/>
  <c r="E42" i="34"/>
  <c r="C41" i="34"/>
  <c r="M41" i="34"/>
  <c r="C42" i="34"/>
  <c r="E41" i="34"/>
  <c r="O41" i="34"/>
  <c r="F41" i="34"/>
  <c r="P41" i="34"/>
  <c r="J41" i="34"/>
  <c r="T41" i="34"/>
  <c r="K41" i="34"/>
  <c r="U41" i="34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J42" i="22" l="1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<sst xmlns="http://schemas.openxmlformats.org/spreadsheetml/2006/main" count="423" uniqueCount="140">
  <si>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</si>
  <si>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</si>
  <si>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</si>
  <si>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</si>
  <si>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</si>
  <si>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</si>
  <si>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</si>
  <si>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</si>
  <si>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</si>
  <si>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</si>
  <si>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</si>
  <si>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</si>
  <si>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</si>
  <si>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</si>
  <si>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</si>
  <si>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</si>
  <si>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</si>
  <si>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</si>
  <si>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</si>
  <si>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</si>
  <si>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</si>
  <si>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</si>
  <si>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</si>
  <si>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</si>
  <si>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</si>
  <si>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</si>
  <si>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</si>
  <si>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</si>
  <si>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</si>
  <si>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</si>
  <si>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</si>
  <si>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</si>
  <si>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</si>
  <si>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</si>
  <si>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</si>
  <si>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</si>
  <si>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</si>
  <si>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</si>
  <si>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</si>
  <si>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</si>
  <si>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</si>
  <si>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</si>
  <si>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</si>
  <si>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</si>
  <si>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</si>
  <si>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</si>
  <si>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</si>
  <si>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</si>
  <si>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</si>
  <si>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</si>
  <si>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</si>
  <si>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</si>
  <si>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</si>
  <si>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</si>
  <si>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</si>
  <si>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</si>
  <si>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</si>
  <si>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</si>
  <si>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</si>
  <si>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</si>
  <si>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</si>
  <si>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</si>
  <si>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</si>
  <si>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t>ID</t>
  </si>
  <si>
    <t>LATEX REPORTS</t>
  </si>
  <si>
    <t>std.deviations</t>
  </si>
  <si>
    <t>LARGE TABLE</t>
  </si>
  <si>
    <t>Environment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</si>
  <si>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</si>
  <si>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</si>
  <si>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</si>
  <si>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</si>
  <si>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</si>
  <si>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</si>
  <si>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</si>
  <si>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</si>
  <si>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</si>
  <si>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</si>
  <si>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</si>
  <si>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</si>
  <si>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</si>
  <si>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</si>
  <si>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</si>
  <si>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</si>
  <si>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</si>
  <si>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</si>
  <si>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</si>
  <si>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</si>
  <si>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</si>
  <si>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</si>
  <si>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</si>
  <si>
    <t>Overall Performance</t>
  </si>
  <si>
    <t>Pr_mean</t>
  </si>
  <si>
    <t>Pr_sd</t>
  </si>
  <si>
    <t>Rc_mean</t>
  </si>
  <si>
    <t>Rc_sd</t>
  </si>
  <si>
    <t>F1_mean</t>
  </si>
  <si>
    <t>F1_sd</t>
  </si>
  <si>
    <t>F05_mean</t>
  </si>
  <si>
    <t>F05_sd</t>
  </si>
  <si>
    <t>Simulated Environment Performance</t>
  </si>
  <si>
    <t>PHM Real Data - Simple uni-variate state</t>
  </si>
  <si>
    <t>PHM Real Data - Multi-variate state Performance</t>
  </si>
  <si>
    <t>done</t>
  </si>
  <si>
    <t>Simulated</t>
  </si>
  <si>
    <t>n</t>
  </si>
  <si>
    <t>Pr</t>
  </si>
  <si>
    <t>F1</t>
  </si>
  <si>
    <t>RF</t>
  </si>
  <si>
    <t>Super models</t>
  </si>
  <si>
    <t>Definition of 1 data point</t>
  </si>
  <si>
    <t>- Example: 5_5_PHM_C01_SS_HighNBD__test_results_05-Jul-2023_15-45.csv</t>
  </si>
  <si>
    <t>- Single training round (5th of the 10 rounds)</t>
  </si>
  <si>
    <t>- File has 40 rows = 4 algos x 10 test rounds</t>
  </si>
  <si>
    <t>- Single dataset:  PHM C01</t>
  </si>
  <si>
    <t>- 10 test rounds of 40 random sampled points</t>
  </si>
  <si>
    <t>- Single env:  Simple uni-variate state</t>
  </si>
  <si>
    <t>- 1 point = 1 row = 1 classification test with 40 samples</t>
  </si>
  <si>
    <t>- Single noise setting:  HBD = high</t>
  </si>
  <si>
    <t>- E.g. Dasic = 10 training rounds x 10 test rounds x 3 noise settings = 300 sample points</t>
  </si>
  <si>
    <t>- E.g. PHM SS = 3 data-sets x 10 training rounds x 10 test rounds x 3 noise settings = 900 sample points</t>
  </si>
  <si>
    <t>- Technically Dasic = 300 points for metrics = 300 * 40 sampled data points of wear data = 12000</t>
  </si>
  <si>
    <t>p values</t>
  </si>
  <si>
    <t>t statistic</t>
  </si>
  <si>
    <t>Average metric</t>
  </si>
  <si>
    <t>Samples</t>
  </si>
  <si>
    <t>Overall</t>
  </si>
  <si>
    <t>F_1_Score</t>
  </si>
  <si>
    <t>PHM-SS</t>
  </si>
  <si>
    <t>PHM-MS</t>
  </si>
  <si>
    <t>LATEX TABLES</t>
  </si>
  <si>
    <t>Overall (1500 samples)</t>
  </si>
  <si>
    <t>Simulated (300 samples)</t>
  </si>
  <si>
    <t>PHM-SS (900 samples)</t>
  </si>
  <si>
    <t>PHM-MS (300 samples)</t>
  </si>
  <si>
    <t>Metric</t>
  </si>
  <si>
    <t>Rc</t>
  </si>
  <si>
    <t>F0.5</t>
  </si>
  <si>
    <t>Supermodels</t>
  </si>
  <si>
    <t>Abstract and super-model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</si>
</sst>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right"/>
    </xf>
    <xf numFmtId="0" fontId="19" fillId="0" borderId="0" xfId="0" applyFont="1"/>
    <xf numFmtId="0" fontId="21" fillId="33" borderId="0" xfId="0" applyFont="1" applyFill="1"/>
    <xf numFmtId="0" fontId="20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22" fillId="36" borderId="0" xfId="0" applyFont="1" applyFill="1"/>
    <xf numFmtId="0" fontId="0" fillId="36" borderId="0" xfId="0" applyFill="1"/>
    <xf numFmtId="0" fontId="26" fillId="0" borderId="0" xfId="0" applyFont="1"/>
    <xf numFmtId="164" fontId="26" fillId="0" borderId="0" xfId="0" applyNumberFormat="1" applyFont="1"/>
    <xf numFmtId="0" fontId="0" fillId="37" borderId="0" xfId="0" applyFill="1"/>
    <xf numFmtId="164" fontId="26" fillId="34" borderId="0" xfId="0" applyNumberFormat="1" applyFont="1" applyFill="1"/>
    <xf numFmtId="164" fontId="0" fillId="0" borderId="0" xfId="0" applyNumberFormat="1" applyAlignment="1">
      <alignment horizontal="right"/>
    </xf>
    <xf numFmtId="0" fontId="0" fillId="0" borderId="0" xfId="0" quotePrefix="1"/>
    <xf numFmtId="0" fontId="26" fillId="0" borderId="0" xfId="0" quotePrefix="1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38" borderId="11" xfId="0" applyFont="1" applyFill="1" applyBorder="1"/>
    <xf numFmtId="0" fontId="16" fillId="38" borderId="11" xfId="0" applyFont="1" applyFill="1" applyBorder="1" applyAlignment="1">
      <alignment horizontal="right"/>
    </xf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left" indent="2"/>
    </xf>
    <xf numFmtId="11" fontId="29" fillId="39" borderId="0" xfId="0" applyNumberFormat="1" applyFont="1" applyFill="1"/>
    <xf numFmtId="164" fontId="29" fillId="39" borderId="0" xfId="0" applyNumberFormat="1" applyFont="1" applyFill="1"/>
    <xf numFmtId="0" fontId="16" fillId="0" borderId="0" xfId="0" applyFont="1" applyAlignment="1">
      <alignment horizontal="left" indent="2"/>
    </xf>
    <xf numFmtId="0" fontId="30" fillId="38" borderId="11" xfId="0" applyFont="1" applyFill="1" applyBorder="1" applyAlignment="1">
      <alignment horizontal="right"/>
    </xf>
    <xf numFmtId="164" fontId="26" fillId="39" borderId="0" xfId="0" applyNumberFormat="1" applyFont="1" applyFill="1"/>
    <xf numFmtId="164" fontId="0" fillId="40" borderId="0" xfId="0" applyNumberFormat="1" applyFill="1"/>
    <xf numFmtId="0" fontId="0" fillId="0" borderId="12" xfId="0" applyBorder="1"/>
    <xf numFmtId="164" fontId="0" fillId="0" borderId="12" xfId="0" applyNumberFormat="1" applyBorder="1"/>
    <xf numFmtId="16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M56"/>
  <sheetViews>
    <sheetView zoomScale="115" zoomScaleNormal="115" workbookViewId="0">
      <selection activeCell="B32" sqref="B32:K33"/>
    </sheetView>
  </sheetViews>
  <sheetFormatPr defaultRowHeight="15" x14ac:dyDescent="0.25"/>
  <sheetData>
    <row r="1" spans="2:3" ht="18.75" x14ac:dyDescent="0.3">
      <c r="B1" s="14" t="s">
        <v>66</v>
      </c>
      <c r="C1" s="15"/>
    </row>
    <row r="3" spans="2:3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25">
      <c r="B5" t="str">
        <f>Large_table!W25</f>
        <v>Simulated  - No noise &amp;0.842 &amp;0.878 &amp;0.838 &amp; 0.834 &amp; &amp; 0.424 &amp;0.451 &amp;0.423 &amp;0.421 &amp; &amp;0.426 &amp;0.674 &amp;0.471 &amp;0.410 &amp; &amp;0.504 &amp;0.200 &amp;0.271&amp;0.360\\</v>
      </c>
    </row>
    <row r="6" spans="2:3" x14ac:dyDescent="0.25">
      <c r="B6" t="str">
        <f>Large_table!W26</f>
        <v>Simulated  - Low noise &amp;0.777 &amp;0.929 &amp;0.834 &amp; 0.796 &amp; &amp; 0.465 &amp;0.423 &amp;0.409 &amp;0.427 &amp; &amp;0.421 &amp;0.338 &amp;0.270 &amp;0.283 &amp; &amp;0.482 &amp;0.236 &amp;0.296&amp;0.369\\</v>
      </c>
    </row>
    <row r="7" spans="2:3" x14ac:dyDescent="0.25">
      <c r="B7" t="str">
        <f>Large_table!W27</f>
        <v>Simulated  - High noise &amp;0.798 &amp;0.940 &amp;0.851 &amp; 0.816 &amp; &amp; 0.358 &amp;0.281 &amp;0.256 &amp;0.272 &amp; &amp;0.447 &amp;0.519 &amp;0.380 &amp;0.360 &amp; &amp;0.514 &amp;0.207 &amp;0.286&amp;0.382\\</v>
      </c>
    </row>
    <row r="8" spans="2:3" x14ac:dyDescent="0.25">
      <c r="B8" t="str">
        <f>Large_table!W28</f>
        <v>PHM C01 SS - No noise &amp;0.478 &amp;0.363 &amp;0.400 &amp; 0.439 &amp; &amp; 0.501 &amp;0.500 &amp;0.493 &amp;0.496 &amp; &amp;0.472 &amp;0.807 &amp;0.568 &amp;0.490 &amp; &amp;0.440 &amp;0.417 &amp;0.387&amp;0.395\\</v>
      </c>
    </row>
    <row r="9" spans="2:3" x14ac:dyDescent="0.25">
      <c r="B9" t="str">
        <f>Large_table!W29</f>
        <v>PHM C01 SS - Low noise &amp;0.507 &amp;0.311 &amp;0.332 &amp; 0.383 &amp; &amp; 0.503 &amp;0.598 &amp;0.535 &amp;0.513 &amp; &amp;0.393 &amp;0.502 &amp;0.351 &amp;0.317 &amp; &amp;0.522 &amp;0.338 &amp;0.388&amp;0.448\\</v>
      </c>
    </row>
    <row r="10" spans="2:3" x14ac:dyDescent="0.25">
      <c r="B10" t="str">
        <f>Large_table!W30</f>
        <v>PHM C01 SS - High noise &amp;0.693 &amp;0.562 &amp;0.579 &amp; 0.623 &amp; &amp; 0.266 &amp;0.282 &amp;0.267 &amp;0.262 &amp; &amp;0.458 &amp;0.525 &amp;0.400 &amp;0.384 &amp; &amp;0.456 &amp;0.369 &amp;0.372&amp;0.400\\</v>
      </c>
    </row>
    <row r="11" spans="2:3" x14ac:dyDescent="0.25">
      <c r="B11" t="str">
        <f>Large_table!W31</f>
        <v>PHM C04 SS - No noise &amp;0.751 &amp;0.878 &amp;0.784 &amp; 0.757 &amp; &amp; 0.487 &amp;0.442 &amp;0.449 &amp;0.463 &amp; &amp;0.439 &amp;0.684 &amp;0.472 &amp;0.411 &amp; &amp;0.500 &amp;0.510 &amp;0.469&amp;0.473\\</v>
      </c>
    </row>
    <row r="12" spans="2:3" x14ac:dyDescent="0.25">
      <c r="B12" t="str">
        <f>Large_table!W32</f>
        <v>PHM C04 SS - Low noise &amp;0.662 &amp;0.756 &amp;0.672 &amp; 0.657 &amp; &amp; 0.409 &amp;0.455 &amp;0.428 &amp;0.416 &amp; &amp;0.411 &amp;0.500 &amp;0.370 &amp;0.341 &amp; &amp;0.488 &amp;0.280 &amp;0.324&amp;0.386\\</v>
      </c>
    </row>
    <row r="13" spans="2:3" x14ac:dyDescent="0.25">
      <c r="B13" t="str">
        <f>Large_table!W33</f>
        <v>PHM C04 SS - High noise &amp;0.611 &amp;0.713 &amp;0.620 &amp; 0.598 &amp; &amp; 0.518 &amp;0.607 &amp;0.552 &amp;0.530 &amp; &amp;0.358 &amp;0.451 &amp;0.325 &amp;0.294 &amp; &amp;0.428 &amp;0.262 &amp;0.286&amp;0.333\\</v>
      </c>
    </row>
    <row r="14" spans="2:3" x14ac:dyDescent="0.25">
      <c r="B14" t="str">
        <f>Large_table!W34</f>
        <v>PHM C06 SS - No noise &amp;0.830 &amp;0.726 &amp;0.754 &amp; 0.792 &amp; &amp; 0.517 &amp;0.509 &amp;0.507 &amp;0.511 &amp; &amp;0.360 &amp;0.309 &amp;0.256 &amp;0.258 &amp; &amp;0.409 &amp;0.248 &amp;0.275&amp;0.321\\</v>
      </c>
    </row>
    <row r="15" spans="2:3" x14ac:dyDescent="0.25">
      <c r="B15" t="str">
        <f>Large_table!W35</f>
        <v>PHM C06 SS - Low noise &amp;0.205 &amp;0.279 &amp;0.228 &amp; 0.212 &amp; &amp; 0.510 &amp;0.577 &amp;0.530 &amp;0.516 &amp; &amp;0.434 &amp;0.266 &amp;0.266 &amp;0.296 &amp; &amp;0.417 &amp;0.181 &amp;0.232&amp;0.294\\</v>
      </c>
    </row>
    <row r="16" spans="2:3" x14ac:dyDescent="0.25">
      <c r="B16" t="str">
        <f>Large_table!W36</f>
        <v>PHM C06 SS - High noise &amp;0.709 &amp;0.843 &amp;0.759 &amp; 0.726 &amp; &amp; 0.316 &amp;0.324 &amp;0.311 &amp;0.308 &amp; &amp;0.449 &amp;0.518 &amp;0.400 &amp;0.375 &amp; &amp;0.388 &amp;0.222 &amp;0.265&amp;0.317\\</v>
      </c>
    </row>
    <row r="17" spans="2:13" x14ac:dyDescent="0.25">
      <c r="B17" t="str">
        <f>Large_table!W37</f>
        <v>PHM C01 MS - No noise &amp;0.835 &amp;0.652 &amp;0.656 &amp; 0.716 &amp; &amp; 0.461 &amp;0.444 &amp;0.397 &amp;0.404 &amp; &amp;0.384 &amp;0.558 &amp;0.393 &amp;0.348 &amp; &amp;0.513 &amp;0.383 &amp;0.416&amp;0.460\\</v>
      </c>
    </row>
    <row r="18" spans="2:13" x14ac:dyDescent="0.25">
      <c r="B18" t="str">
        <f>Large_table!W38</f>
        <v>PHM C04 MS - No noise &amp;0.739 &amp;0.255 &amp;0.359 &amp; 0.494 &amp; &amp; 0.498 &amp;0.589 &amp;0.490 &amp;0.470 &amp; &amp;0.323 &amp;0.209 &amp;0.160 &amp;0.168 &amp; &amp;0.499 &amp;0.393 &amp;0.421&amp;0.457\\</v>
      </c>
    </row>
    <row r="19" spans="2:13" x14ac:dyDescent="0.25">
      <c r="B19" t="str">
        <f>Large_table!W39</f>
        <v>PHM C06 MS - No noise &amp;0.864 &amp;0.356 &amp;0.469 &amp; 0.616 &amp; &amp; 0.501 &amp;0.713 &amp;0.578 &amp;0.527 &amp; &amp;0.489 &amp;0.705 &amp;0.529 &amp;0.479 &amp; &amp;0.523 &amp;0.488 &amp;0.485&amp;0.498\\</v>
      </c>
    </row>
    <row r="22" spans="2:13" ht="18.75" x14ac:dyDescent="0.3">
      <c r="B22" s="14" t="s">
        <v>62</v>
      </c>
      <c r="C22" s="15"/>
      <c r="D22" s="15"/>
      <c r="K22" s="14" t="s">
        <v>68</v>
      </c>
      <c r="L22" s="15"/>
      <c r="M22" s="15"/>
    </row>
    <row r="25" spans="2:13" x14ac:dyDescent="0.25">
      <c r="B25" t="str">
        <f>'Env.-wise-tables'!O5</f>
        <v>A2C &amp; 0.449 &amp; 0.088 &amp; &amp;0.480 &amp; 0.084 &amp; &amp; 0.442 &amp; 0.070 &amp; &amp;0.436 &amp;0.071 \\</v>
      </c>
      <c r="K25" t="str">
        <f>'Env.-wise-tables'!O16</f>
        <v>A2C &amp; 0.416 &amp; 0.120 &amp; &amp;0.385 &amp; 0.073 &amp; &amp; 0.363 &amp; 0.072 &amp; &amp;0.373 &amp;0.082 \\</v>
      </c>
    </row>
    <row r="26" spans="2:13" x14ac:dyDescent="0.25">
      <c r="B26" t="str">
        <f>'Env.-wise-tables'!O6</f>
        <v>DQN &amp; 0.418 &amp; 0.185 &amp; &amp;0.504 &amp; 0.032 &amp; &amp; 0.374 &amp; 0.035 &amp; &amp;0.348 &amp;0.058 \\</v>
      </c>
      <c r="K26" t="str">
        <f>'Env.-wise-tables'!O17</f>
        <v>DQN &amp; 0.432 &amp; 0.184 &amp; &amp;0.510 &amp; 0.031 &amp; &amp; 0.374 &amp; 0.034 &amp; &amp;0.351 &amp;0.056 \\</v>
      </c>
    </row>
    <row r="27" spans="2:13" x14ac:dyDescent="0.25">
      <c r="B27" t="str">
        <f>'Env.-wise-tables'!O7</f>
        <v>PPO &amp; 0.472 &amp; 0.144 &amp; &amp;0.316 &amp; 0.087 &amp; &amp; 0.345 &amp; 0.091 &amp; &amp;0.393 &amp;0.105 \\</v>
      </c>
      <c r="K27" t="str">
        <f>'Env.-wise-tables'!O18</f>
        <v>PPO &amp; 0.500 &amp; 0.178 &amp; &amp;0.215 &amp; 0.081 &amp; &amp; 0.285 &amp; 0.099 &amp; &amp;0.370 &amp;0.122 \\</v>
      </c>
    </row>
    <row r="28" spans="2:13" x14ac:dyDescent="0.25">
      <c r="B28" t="str">
        <f>'Env.-wise-tables'!O8</f>
        <v>REINFORCE &amp; 0.687 &amp; 0.059 &amp; &amp;0.629 &amp; 0.051 &amp; &amp; 0.609 &amp; 0.050 &amp; &amp;0.631 &amp;0.052 \\</v>
      </c>
      <c r="K28" t="str">
        <f>'Env.-wise-tables'!O19</f>
        <v>REINFORCE &amp; 0.806 &amp; 0.040 &amp; &amp;0.915 &amp; 0.038 &amp; &amp; 0.841 &amp; 0.035 &amp; &amp;0.816 &amp;0.037 \\</v>
      </c>
    </row>
    <row r="31" spans="2:13" ht="18.75" x14ac:dyDescent="0.3">
      <c r="B31" s="14" t="s">
        <v>70</v>
      </c>
      <c r="C31" s="15"/>
      <c r="D31" s="15"/>
      <c r="K31" s="14" t="s">
        <v>69</v>
      </c>
      <c r="L31" s="15"/>
      <c r="M31" s="15"/>
    </row>
    <row r="34" spans="2:11" x14ac:dyDescent="0.25">
      <c r="B34" t="str">
        <f>'Env.-wise-tables'!O28</f>
        <v>A2C &amp; 0.447 &amp; 0.077 &amp; &amp;0.477 &amp; 0.091 &amp; &amp; 0.452 &amp; 0.072 &amp; &amp;0.446 &amp;0.070 \\</v>
      </c>
      <c r="K34" t="str">
        <f>'Env.-wise-tables'!O37</f>
        <v>A2C &amp; 0.487 &amp; 0.086 &amp; &amp;0.582 &amp; 0.075 &amp; &amp; 0.488 &amp; 0.063 &amp; &amp;0.467 &amp;0.065 \\</v>
      </c>
    </row>
    <row r="35" spans="2:11" x14ac:dyDescent="0.25">
      <c r="B35" t="str">
        <f>'Env.-wise-tables'!O29</f>
        <v>DQN &amp; 0.419 &amp; 0.179 &amp; &amp;0.507 &amp; 0.032 &amp; &amp; 0.379 &amp; 0.036 &amp; &amp;0.352 &amp;0.057 \\</v>
      </c>
      <c r="K35" t="str">
        <f>'Env.-wise-tables'!O38</f>
        <v>DQN &amp; 0.399 &amp; 0.204 &amp; &amp;0.491 &amp; 0.032 &amp; &amp; 0.361 &amp; 0.035 &amp; &amp;0.332 &amp;0.060 \\</v>
      </c>
    </row>
    <row r="36" spans="2:11" x14ac:dyDescent="0.25">
      <c r="B36" t="str">
        <f>'Env.-wise-tables'!O30</f>
        <v>PPO &amp; 0.450 &amp; 0.146 &amp; &amp;0.314 &amp; 0.082 &amp; &amp; 0.333 &amp; 0.087 &amp; &amp;0.374 &amp;0.102 \\</v>
      </c>
      <c r="K36" t="str">
        <f>'Env.-wise-tables'!O39</f>
        <v>PPO &amp; 0.512 &amp; 0.107 &amp; &amp;0.422 &amp; 0.107 &amp; &amp; 0.441 &amp; 0.096 &amp; &amp;0.472 &amp;0.096 \\</v>
      </c>
    </row>
    <row r="37" spans="2:11" x14ac:dyDescent="0.25">
      <c r="B37" t="str">
        <f>'Env.-wise-tables'!O31</f>
        <v>REINFORCE &amp; 0.605 &amp; 0.046 &amp; &amp;0.603 &amp; 0.046 &amp; &amp; 0.570 &amp; 0.041 &amp; &amp;0.576 &amp;0.040 \\</v>
      </c>
      <c r="K37" t="str">
        <f>'Env.-wise-tables'!O40</f>
        <v>REINFORCE &amp; 0.813 &amp; 0.119 &amp; &amp;0.421 &amp; 0.079 &amp; &amp; 0.495 &amp; 0.090 &amp; &amp;0.609 &amp;0.101 \\</v>
      </c>
    </row>
    <row r="39" spans="2:11" ht="18.75" x14ac:dyDescent="0.3">
      <c r="B39" s="12" t="s">
        <v>71</v>
      </c>
    </row>
    <row r="40" spans="2:11" x14ac:dyDescent="0.25">
      <c r="B40" t="str">
        <f>Training_times!F1</f>
        <v>Environment &amp;REINFORCE &amp;A2C&amp;DQN&amp;PPO\\</v>
      </c>
    </row>
    <row r="41" spans="2:11" x14ac:dyDescent="0.25">
      <c r="B41" t="str">
        <f>Training_times!F2</f>
        <v>Simulated  - No noise &amp;214.23 &amp;41.19&amp;4.03&amp;41.13\\</v>
      </c>
    </row>
    <row r="42" spans="2:11" x14ac:dyDescent="0.25">
      <c r="B42" t="str">
        <f>Training_times!F3</f>
        <v>Simulated  - Low noise &amp;199.89 &amp;41.52&amp;3.55&amp;40.66\\</v>
      </c>
    </row>
    <row r="43" spans="2:11" x14ac:dyDescent="0.25">
      <c r="B43" t="str">
        <f>Training_times!F4</f>
        <v>Simulated  - High noise &amp;134.16 &amp;17.88&amp;1.53&amp;20.90\\</v>
      </c>
    </row>
    <row r="44" spans="2:11" x14ac:dyDescent="0.25">
      <c r="B44" t="str">
        <f>Training_times!F5</f>
        <v>PHM C01 SS - No noise &amp;330.54 &amp;18.85&amp;2.08&amp;32.65\\</v>
      </c>
    </row>
    <row r="45" spans="2:11" x14ac:dyDescent="0.25">
      <c r="B45" t="str">
        <f>Training_times!F6</f>
        <v>PHM C01 SS - Low noise &amp;426.79 &amp;30.66&amp;3.69&amp;38.59\\</v>
      </c>
    </row>
    <row r="46" spans="2:11" x14ac:dyDescent="0.25">
      <c r="B46" t="str">
        <f>Training_times!F7</f>
        <v>PHM C01 SS - High noise &amp;333.13 &amp;17.58&amp;1.80&amp;19.16\\</v>
      </c>
    </row>
    <row r="47" spans="2:11" x14ac:dyDescent="0.25">
      <c r="B47" t="str">
        <f>Training_times!F8</f>
        <v>PHM C04 SS - No noise &amp;299.31 &amp;19.56&amp;1.86&amp;19.64\\</v>
      </c>
    </row>
    <row r="48" spans="2:11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28" activePane="bottomLeft" state="frozen"/>
      <selection pane="bottomLeft" activeCell="W25" sqref="W25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8.5" x14ac:dyDescent="0.45">
      <c r="B1" s="13" t="s">
        <v>75</v>
      </c>
    </row>
    <row r="2" spans="1:34" ht="18.75" x14ac:dyDescent="0.3">
      <c r="B2" s="5"/>
      <c r="S2" s="10" t="s">
        <v>65</v>
      </c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  <c r="S3" t="s">
        <v>2</v>
      </c>
      <c r="T3" t="s">
        <v>4</v>
      </c>
      <c r="U3" t="s">
        <v>6</v>
      </c>
      <c r="V3" t="s">
        <v>52</v>
      </c>
      <c r="W3" t="s">
        <v>8</v>
      </c>
      <c r="X3" t="s">
        <v>10</v>
      </c>
      <c r="Y3" t="s">
        <v>12</v>
      </c>
      <c r="Z3" t="s">
        <v>54</v>
      </c>
      <c r="AA3" t="s">
        <v>14</v>
      </c>
      <c r="AB3" t="s">
        <v>16</v>
      </c>
      <c r="AC3" t="s">
        <v>18</v>
      </c>
      <c r="AD3" t="s">
        <v>56</v>
      </c>
      <c r="AE3" t="s">
        <v>20</v>
      </c>
      <c r="AF3" t="s">
        <v>22</v>
      </c>
      <c r="AG3" t="s">
        <v>24</v>
      </c>
      <c r="AH3" t="s">
        <v>58</v>
      </c>
    </row>
    <row r="4" spans="1:34" x14ac:dyDescent="0.25">
      <c r="A4">
        <v>1</v>
      </c>
      <c r="B4" t="s">
        <v>76</v>
      </c>
      <c r="C4" s="1">
        <v>0.84221424151906299</v>
      </c>
      <c r="D4" s="1">
        <v>0.877999999999999</v>
      </c>
      <c r="E4" s="1">
        <v>0.83825675815510503</v>
      </c>
      <c r="F4" s="1">
        <v>0.83428177478963095</v>
      </c>
      <c r="G4" s="1">
        <v>0.42386112028100698</v>
      </c>
      <c r="H4" s="1">
        <v>0.45099999999999901</v>
      </c>
      <c r="I4" s="1">
        <v>0.42336538805198398</v>
      </c>
      <c r="J4" s="1">
        <v>0.42060686197008101</v>
      </c>
      <c r="K4" s="1">
        <v>0.42574253760070602</v>
      </c>
      <c r="L4" s="1">
        <v>0.67349999999999999</v>
      </c>
      <c r="M4" s="1">
        <v>0.47146343270315999</v>
      </c>
      <c r="N4" s="1">
        <v>0.40967993323501101</v>
      </c>
      <c r="O4" s="1">
        <v>0.50358134607050997</v>
      </c>
      <c r="P4" s="1">
        <v>0.20049999999999901</v>
      </c>
      <c r="Q4" s="1">
        <v>0.27079993992293899</v>
      </c>
      <c r="R4" s="1">
        <v>0.36027270050292098</v>
      </c>
      <c r="S4" s="1">
        <v>4.1717188307058797E-2</v>
      </c>
      <c r="T4" s="1">
        <v>5.3646758206236399E-2</v>
      </c>
      <c r="U4" s="1">
        <v>4.3940390374526003E-2</v>
      </c>
      <c r="V4" s="1">
        <v>4.1162841031178302E-2</v>
      </c>
      <c r="W4" s="1">
        <v>6.5485966348625302E-2</v>
      </c>
      <c r="X4" s="1">
        <v>7.5744212427070995E-2</v>
      </c>
      <c r="Y4" s="1">
        <v>6.5188945666031201E-2</v>
      </c>
      <c r="Z4" s="1">
        <v>6.3704363757941307E-2</v>
      </c>
      <c r="AA4" s="1">
        <v>0.13255625928967399</v>
      </c>
      <c r="AB4" s="1">
        <v>3.2550753867991097E-2</v>
      </c>
      <c r="AC4" s="1">
        <v>2.9596448258639201E-2</v>
      </c>
      <c r="AD4" s="1">
        <v>4.3441091781673602E-2</v>
      </c>
      <c r="AE4" s="1">
        <v>0.186354965835904</v>
      </c>
      <c r="AF4" s="1">
        <v>7.4476797475992798E-2</v>
      </c>
      <c r="AG4" s="1">
        <v>9.1659165886048194E-2</v>
      </c>
      <c r="AH4" s="1">
        <v>0.115696489810349</v>
      </c>
    </row>
    <row r="5" spans="1:34" x14ac:dyDescent="0.25">
      <c r="A5">
        <v>2</v>
      </c>
      <c r="B5" t="s">
        <v>77</v>
      </c>
      <c r="C5" s="1">
        <v>0.77693837377917496</v>
      </c>
      <c r="D5" s="1">
        <v>0.92849999999999999</v>
      </c>
      <c r="E5" s="1">
        <v>0.83446740923699003</v>
      </c>
      <c r="F5" s="1">
        <v>0.79636271363904099</v>
      </c>
      <c r="G5" s="1">
        <v>0.46488445534023198</v>
      </c>
      <c r="H5" s="1">
        <v>0.42299999999999899</v>
      </c>
      <c r="I5" s="1">
        <v>0.40862687700494399</v>
      </c>
      <c r="J5" s="1">
        <v>0.42735650009805398</v>
      </c>
      <c r="K5" s="1">
        <v>0.42132777369619401</v>
      </c>
      <c r="L5" s="1">
        <v>0.33750000000000002</v>
      </c>
      <c r="M5" s="1">
        <v>0.26989217874881599</v>
      </c>
      <c r="N5" s="1">
        <v>0.282789428755998</v>
      </c>
      <c r="O5" s="1">
        <v>0.481748949701231</v>
      </c>
      <c r="P5" s="1">
        <v>0.23549999999999999</v>
      </c>
      <c r="Q5" s="1">
        <v>0.29615834111322098</v>
      </c>
      <c r="R5" s="1">
        <v>0.36924253601513302</v>
      </c>
      <c r="S5" s="1">
        <v>3.8869304560452997E-2</v>
      </c>
      <c r="T5" s="1">
        <v>2.4479305460527099E-2</v>
      </c>
      <c r="U5" s="1">
        <v>3.0594867753734201E-2</v>
      </c>
      <c r="V5" s="1">
        <v>3.49298460869715E-2</v>
      </c>
      <c r="W5" s="1">
        <v>0.117508425130843</v>
      </c>
      <c r="X5" s="1">
        <v>9.2598248902692096E-2</v>
      </c>
      <c r="Y5" s="1">
        <v>9.1310569648834605E-2</v>
      </c>
      <c r="Z5" s="1">
        <v>9.9952994006741194E-2</v>
      </c>
      <c r="AA5" s="1">
        <v>0.25233486920657</v>
      </c>
      <c r="AB5" s="1">
        <v>3.1963798003540399E-2</v>
      </c>
      <c r="AC5" s="1">
        <v>4.1648756603966199E-2</v>
      </c>
      <c r="AD5" s="1">
        <v>7.3959409370805695E-2</v>
      </c>
      <c r="AE5" s="1">
        <v>0.16737654302748201</v>
      </c>
      <c r="AF5" s="1">
        <v>8.3939797235807204E-2</v>
      </c>
      <c r="AG5" s="1">
        <v>9.9395164690502802E-2</v>
      </c>
      <c r="AH5" s="1">
        <v>0.11924175800898799</v>
      </c>
    </row>
    <row r="6" spans="1:34" x14ac:dyDescent="0.25">
      <c r="A6">
        <v>3</v>
      </c>
      <c r="B6" t="s">
        <v>78</v>
      </c>
      <c r="C6" s="1">
        <v>0.79845912468714897</v>
      </c>
      <c r="D6" s="1">
        <v>0.9395</v>
      </c>
      <c r="E6" s="1">
        <v>0.85142513331421699</v>
      </c>
      <c r="F6" s="1">
        <v>0.81629346233094602</v>
      </c>
      <c r="G6" s="1">
        <v>0.35770035252356402</v>
      </c>
      <c r="H6" s="1">
        <v>0.28050000000000003</v>
      </c>
      <c r="I6" s="1">
        <v>0.25586717781884599</v>
      </c>
      <c r="J6" s="1">
        <v>0.27186387013239099</v>
      </c>
      <c r="K6" s="1">
        <v>0.447343048369364</v>
      </c>
      <c r="L6" s="1">
        <v>0.51899999999999902</v>
      </c>
      <c r="M6" s="1">
        <v>0.38016309582740199</v>
      </c>
      <c r="N6" s="1">
        <v>0.35987958356073402</v>
      </c>
      <c r="O6" s="1">
        <v>0.51420360521831099</v>
      </c>
      <c r="P6" s="1">
        <v>0.20749999999999899</v>
      </c>
      <c r="Q6" s="1">
        <v>0.28647245370364499</v>
      </c>
      <c r="R6" s="1">
        <v>0.38167323093358302</v>
      </c>
      <c r="S6" s="1">
        <v>3.8519694212812303E-2</v>
      </c>
      <c r="T6" s="1">
        <v>3.4309610634946898E-2</v>
      </c>
      <c r="U6" s="1">
        <v>3.1662877769853402E-2</v>
      </c>
      <c r="V6" s="1">
        <v>3.4684970892585397E-2</v>
      </c>
      <c r="W6" s="1">
        <v>0.17744820930254099</v>
      </c>
      <c r="X6" s="1">
        <v>4.97732563545739E-2</v>
      </c>
      <c r="Y6" s="1">
        <v>5.8576650514964503E-2</v>
      </c>
      <c r="Z6" s="1">
        <v>8.2534862819150401E-2</v>
      </c>
      <c r="AA6" s="1">
        <v>0.16571801723242599</v>
      </c>
      <c r="AB6" s="1">
        <v>2.9455281304694499E-2</v>
      </c>
      <c r="AC6" s="1">
        <v>3.1982180957193698E-2</v>
      </c>
      <c r="AD6" s="1">
        <v>5.1292204681164702E-2</v>
      </c>
      <c r="AE6" s="1">
        <v>0.18005449360373901</v>
      </c>
      <c r="AF6" s="1">
        <v>8.5921572257184095E-2</v>
      </c>
      <c r="AG6" s="1">
        <v>0.10688971864635299</v>
      </c>
      <c r="AH6" s="1">
        <v>0.13149240539916601</v>
      </c>
    </row>
    <row r="7" spans="1:34" x14ac:dyDescent="0.25">
      <c r="A7">
        <v>4</v>
      </c>
      <c r="B7" t="s">
        <v>79</v>
      </c>
      <c r="C7" s="1">
        <v>0.47791200828157299</v>
      </c>
      <c r="D7" s="1">
        <v>0.36249999999999999</v>
      </c>
      <c r="E7" s="1">
        <v>0.39973463019303701</v>
      </c>
      <c r="F7" s="1">
        <v>0.438586440389789</v>
      </c>
      <c r="G7" s="1">
        <v>0.50055156552546898</v>
      </c>
      <c r="H7" s="1">
        <v>0.5</v>
      </c>
      <c r="I7" s="1">
        <v>0.49343031780283703</v>
      </c>
      <c r="J7" s="1">
        <v>0.49569542470021499</v>
      </c>
      <c r="K7" s="1">
        <v>0.47236113867909402</v>
      </c>
      <c r="L7" s="1">
        <v>0.80700000000000005</v>
      </c>
      <c r="M7" s="1">
        <v>0.56812088313481302</v>
      </c>
      <c r="N7" s="1">
        <v>0.49019736200659803</v>
      </c>
      <c r="O7" s="1">
        <v>0.43977015511240802</v>
      </c>
      <c r="P7" s="1">
        <v>0.41699999999999998</v>
      </c>
      <c r="Q7" s="1">
        <v>0.38674051815188498</v>
      </c>
      <c r="R7" s="1">
        <v>0.394648669021751</v>
      </c>
      <c r="S7" s="1">
        <v>1.2185381522356599E-2</v>
      </c>
      <c r="T7" s="1">
        <v>2.5692834875070202E-2</v>
      </c>
      <c r="U7" s="1">
        <v>2.1853222511758599E-2</v>
      </c>
      <c r="V7" s="1">
        <v>1.7259202034628301E-2</v>
      </c>
      <c r="W7" s="1">
        <v>8.3759851327801005E-2</v>
      </c>
      <c r="X7" s="1">
        <v>0.102664279671961</v>
      </c>
      <c r="Y7" s="1">
        <v>8.3111138358450604E-2</v>
      </c>
      <c r="Z7" s="1">
        <v>8.0434684412233795E-2</v>
      </c>
      <c r="AA7" s="1">
        <v>5.5857038949953301E-2</v>
      </c>
      <c r="AB7" s="1">
        <v>3.3524197673205199E-2</v>
      </c>
      <c r="AC7" s="1">
        <v>2.4129040318152901E-2</v>
      </c>
      <c r="AD7" s="1">
        <v>2.75886075885374E-2</v>
      </c>
      <c r="AE7" s="1">
        <v>0.124779380538663</v>
      </c>
      <c r="AF7" s="1">
        <v>6.9960710610666901E-2</v>
      </c>
      <c r="AG7" s="1">
        <v>6.8557484796362006E-2</v>
      </c>
      <c r="AH7" s="1">
        <v>7.9165542543495504E-2</v>
      </c>
    </row>
    <row r="8" spans="1:34" x14ac:dyDescent="0.25">
      <c r="A8">
        <v>5</v>
      </c>
      <c r="B8" t="s">
        <v>80</v>
      </c>
      <c r="C8" s="1">
        <v>0.50657890720390697</v>
      </c>
      <c r="D8" s="1">
        <v>0.311</v>
      </c>
      <c r="E8" s="1">
        <v>0.331777115068985</v>
      </c>
      <c r="F8" s="1">
        <v>0.382873550012023</v>
      </c>
      <c r="G8" s="1">
        <v>0.50279412607905904</v>
      </c>
      <c r="H8" s="1">
        <v>0.59750000000000003</v>
      </c>
      <c r="I8" s="1">
        <v>0.53521630118097696</v>
      </c>
      <c r="J8" s="1">
        <v>0.51320588994837002</v>
      </c>
      <c r="K8" s="1">
        <v>0.393440748440748</v>
      </c>
      <c r="L8" s="1">
        <v>0.50149999999999995</v>
      </c>
      <c r="M8" s="1">
        <v>0.350770554340749</v>
      </c>
      <c r="N8" s="1">
        <v>0.31696507223396703</v>
      </c>
      <c r="O8" s="1">
        <v>0.52194215268162603</v>
      </c>
      <c r="P8" s="1">
        <v>0.33750000000000002</v>
      </c>
      <c r="Q8" s="1">
        <v>0.38833077619624201</v>
      </c>
      <c r="R8" s="1">
        <v>0.44828266324074301</v>
      </c>
      <c r="S8" s="1">
        <v>7.9373121100267396E-2</v>
      </c>
      <c r="T8" s="1">
        <v>4.1767126496193699E-2</v>
      </c>
      <c r="U8" s="1">
        <v>4.4540500530669498E-2</v>
      </c>
      <c r="V8" s="1">
        <v>5.1981289874185203E-2</v>
      </c>
      <c r="W8" s="1">
        <v>6.8983632629393596E-2</v>
      </c>
      <c r="X8" s="1">
        <v>0.10451963501155299</v>
      </c>
      <c r="Y8" s="1">
        <v>7.8786022950145307E-2</v>
      </c>
      <c r="Z8" s="1">
        <v>7.0897617352786393E-2</v>
      </c>
      <c r="AA8" s="1">
        <v>0.221614512988899</v>
      </c>
      <c r="AB8" s="1">
        <v>3.04779348585036E-2</v>
      </c>
      <c r="AC8" s="1">
        <v>3.6318386767869103E-2</v>
      </c>
      <c r="AD8" s="1">
        <v>6.4356972694978906E-2</v>
      </c>
      <c r="AE8" s="1">
        <v>0.121707402019869</v>
      </c>
      <c r="AF8" s="1">
        <v>8.7854642380490205E-2</v>
      </c>
      <c r="AG8" s="1">
        <v>9.1644722014715602E-2</v>
      </c>
      <c r="AH8" s="1">
        <v>0.100676751918684</v>
      </c>
    </row>
    <row r="9" spans="1:34" x14ac:dyDescent="0.25">
      <c r="A9">
        <v>6</v>
      </c>
      <c r="B9" t="s">
        <v>81</v>
      </c>
      <c r="C9" s="1">
        <v>0.69320417765368203</v>
      </c>
      <c r="D9" s="1">
        <v>0.56200000000000006</v>
      </c>
      <c r="E9" s="1">
        <v>0.57893797172848505</v>
      </c>
      <c r="F9" s="1">
        <v>0.62306766088373799</v>
      </c>
      <c r="G9" s="1">
        <v>0.26627222547048002</v>
      </c>
      <c r="H9" s="1">
        <v>0.28199999999999997</v>
      </c>
      <c r="I9" s="1">
        <v>0.26693478758208</v>
      </c>
      <c r="J9" s="1">
        <v>0.26163393994404199</v>
      </c>
      <c r="K9" s="1">
        <v>0.45815760943469902</v>
      </c>
      <c r="L9" s="1">
        <v>0.52500000000000002</v>
      </c>
      <c r="M9" s="1">
        <v>0.39961538807498098</v>
      </c>
      <c r="N9" s="1">
        <v>0.38367800347380598</v>
      </c>
      <c r="O9" s="1">
        <v>0.45572998951475702</v>
      </c>
      <c r="P9" s="1">
        <v>0.36849999999999999</v>
      </c>
      <c r="Q9" s="1">
        <v>0.372162387620386</v>
      </c>
      <c r="R9" s="1">
        <v>0.39975555561133502</v>
      </c>
      <c r="S9" s="1">
        <v>7.0258380452309505E-2</v>
      </c>
      <c r="T9" s="1">
        <v>7.4590413395400304E-2</v>
      </c>
      <c r="U9" s="1">
        <v>6.7622500996616902E-2</v>
      </c>
      <c r="V9" s="1">
        <v>6.4180872788613799E-2</v>
      </c>
      <c r="W9" s="1">
        <v>6.6396851501671794E-2</v>
      </c>
      <c r="X9" s="1">
        <v>5.5193433561622103E-2</v>
      </c>
      <c r="Y9" s="1">
        <v>4.1826236058135499E-2</v>
      </c>
      <c r="Z9" s="1">
        <v>4.1728619839132799E-2</v>
      </c>
      <c r="AA9" s="1">
        <v>0.177183399744056</v>
      </c>
      <c r="AB9" s="1">
        <v>3.1900548828592397E-2</v>
      </c>
      <c r="AC9" s="1">
        <v>3.5905702186064703E-2</v>
      </c>
      <c r="AD9" s="1">
        <v>5.7102413604876598E-2</v>
      </c>
      <c r="AE9" s="1">
        <v>0.136158050201591</v>
      </c>
      <c r="AF9" s="1">
        <v>9.1502113352782202E-2</v>
      </c>
      <c r="AG9" s="1">
        <v>9.3284435059505497E-2</v>
      </c>
      <c r="AH9" s="1">
        <v>0.106189249994857</v>
      </c>
    </row>
    <row r="10" spans="1:34" x14ac:dyDescent="0.25">
      <c r="A10">
        <v>7</v>
      </c>
      <c r="B10" t="s">
        <v>82</v>
      </c>
      <c r="C10" s="1">
        <v>0.75076585855999201</v>
      </c>
      <c r="D10" s="1">
        <v>0.877999999999999</v>
      </c>
      <c r="E10" s="1">
        <v>0.78403024536213595</v>
      </c>
      <c r="F10" s="1">
        <v>0.75735446755448899</v>
      </c>
      <c r="G10" s="1">
        <v>0.48663229432346</v>
      </c>
      <c r="H10" s="1">
        <v>0.4415</v>
      </c>
      <c r="I10" s="1">
        <v>0.44850371961374502</v>
      </c>
      <c r="J10" s="1">
        <v>0.46327241427281202</v>
      </c>
      <c r="K10" s="1">
        <v>0.43899590886432899</v>
      </c>
      <c r="L10" s="1">
        <v>0.6835</v>
      </c>
      <c r="M10" s="1">
        <v>0.472380894614152</v>
      </c>
      <c r="N10" s="1">
        <v>0.41093902188361198</v>
      </c>
      <c r="O10" s="1">
        <v>0.499500334933277</v>
      </c>
      <c r="P10" s="1">
        <v>0.50949999999999995</v>
      </c>
      <c r="Q10" s="1">
        <v>0.46913307744725002</v>
      </c>
      <c r="R10" s="1">
        <v>0.47275379573250798</v>
      </c>
      <c r="S10" s="1">
        <v>4.6343898214039399E-2</v>
      </c>
      <c r="T10" s="1">
        <v>4.48513390891873E-2</v>
      </c>
      <c r="U10" s="1">
        <v>4.15625771401106E-2</v>
      </c>
      <c r="V10" s="1">
        <v>4.1793236589352703E-2</v>
      </c>
      <c r="W10" s="1">
        <v>0.10266047812563001</v>
      </c>
      <c r="X10" s="1">
        <v>9.9622185937284197E-2</v>
      </c>
      <c r="Y10" s="1">
        <v>8.9489030459341604E-2</v>
      </c>
      <c r="Z10" s="1">
        <v>9.1434881647407804E-2</v>
      </c>
      <c r="AA10" s="1">
        <v>0.143576619240569</v>
      </c>
      <c r="AB10" s="1">
        <v>3.7442145267284503E-2</v>
      </c>
      <c r="AC10" s="1">
        <v>3.3031841023592301E-2</v>
      </c>
      <c r="AD10" s="1">
        <v>4.8325258415476698E-2</v>
      </c>
      <c r="AE10" s="1">
        <v>9.0228425986297794E-2</v>
      </c>
      <c r="AF10" s="1">
        <v>9.17195083503205E-2</v>
      </c>
      <c r="AG10" s="1">
        <v>7.7110941356031304E-2</v>
      </c>
      <c r="AH10" s="1">
        <v>7.8106255948351397E-2</v>
      </c>
    </row>
    <row r="11" spans="1:34" x14ac:dyDescent="0.25">
      <c r="A11">
        <v>8</v>
      </c>
      <c r="B11" t="s">
        <v>83</v>
      </c>
      <c r="C11" s="1">
        <v>0.66185717113231501</v>
      </c>
      <c r="D11" s="1">
        <v>0.75600000000000001</v>
      </c>
      <c r="E11" s="1">
        <v>0.67206283697390901</v>
      </c>
      <c r="F11" s="1">
        <v>0.65678014715761102</v>
      </c>
      <c r="G11" s="1">
        <v>0.409147008750399</v>
      </c>
      <c r="H11" s="1">
        <v>0.45499999999999902</v>
      </c>
      <c r="I11" s="1">
        <v>0.42782325709756602</v>
      </c>
      <c r="J11" s="1">
        <v>0.415666534111159</v>
      </c>
      <c r="K11" s="1">
        <v>0.41064309364309298</v>
      </c>
      <c r="L11" s="1">
        <v>0.4995</v>
      </c>
      <c r="M11" s="1">
        <v>0.37004147703899398</v>
      </c>
      <c r="N11" s="1">
        <v>0.340892046604724</v>
      </c>
      <c r="O11" s="1">
        <v>0.48776500336004602</v>
      </c>
      <c r="P11" s="1">
        <v>0.27999999999999903</v>
      </c>
      <c r="Q11" s="1">
        <v>0.32393621007203399</v>
      </c>
      <c r="R11" s="1">
        <v>0.38604715275332702</v>
      </c>
      <c r="S11" s="1">
        <v>6.0544296988521602E-2</v>
      </c>
      <c r="T11" s="1">
        <v>5.9865194209437603E-2</v>
      </c>
      <c r="U11" s="1">
        <v>5.5672438314430098E-2</v>
      </c>
      <c r="V11" s="1">
        <v>5.6980765241313902E-2</v>
      </c>
      <c r="W11" s="1">
        <v>5.1806851274504503E-2</v>
      </c>
      <c r="X11" s="1">
        <v>7.4325928647640899E-2</v>
      </c>
      <c r="Y11" s="1">
        <v>5.3389158201509697E-2</v>
      </c>
      <c r="Z11" s="1">
        <v>4.9841240171172897E-2</v>
      </c>
      <c r="AA11" s="1">
        <v>0.18479918516222599</v>
      </c>
      <c r="AB11" s="1">
        <v>3.1331949049123398E-2</v>
      </c>
      <c r="AC11" s="1">
        <v>3.6265190459026299E-2</v>
      </c>
      <c r="AD11" s="1">
        <v>5.9031523222936998E-2</v>
      </c>
      <c r="AE11" s="1">
        <v>0.14974869914108399</v>
      </c>
      <c r="AF11" s="1">
        <v>8.6055106184440205E-2</v>
      </c>
      <c r="AG11" s="1">
        <v>9.0166647891480503E-2</v>
      </c>
      <c r="AH11" s="1">
        <v>0.102583086396875</v>
      </c>
    </row>
    <row r="12" spans="1:34" x14ac:dyDescent="0.25">
      <c r="A12">
        <v>9</v>
      </c>
      <c r="B12" t="s">
        <v>84</v>
      </c>
      <c r="C12" s="1">
        <v>0.61096028811205505</v>
      </c>
      <c r="D12" s="1">
        <v>0.71250000000000002</v>
      </c>
      <c r="E12" s="1">
        <v>0.62040937242016703</v>
      </c>
      <c r="F12" s="1">
        <v>0.59775652738912899</v>
      </c>
      <c r="G12" s="1">
        <v>0.51832455651335896</v>
      </c>
      <c r="H12" s="1">
        <v>0.60650000000000004</v>
      </c>
      <c r="I12" s="1">
        <v>0.55220977570912699</v>
      </c>
      <c r="J12" s="1">
        <v>0.53002213995244796</v>
      </c>
      <c r="K12" s="1">
        <v>0.35795090140371399</v>
      </c>
      <c r="L12" s="1">
        <v>0.45050000000000001</v>
      </c>
      <c r="M12" s="1">
        <v>0.32506021138121299</v>
      </c>
      <c r="N12" s="1">
        <v>0.294478470274946</v>
      </c>
      <c r="O12" s="1">
        <v>0.428487447676759</v>
      </c>
      <c r="P12" s="1">
        <v>0.26249999999999901</v>
      </c>
      <c r="Q12" s="1">
        <v>0.28552579295817299</v>
      </c>
      <c r="R12" s="1">
        <v>0.33338761398012001</v>
      </c>
      <c r="S12" s="1">
        <v>7.6111255887649901E-2</v>
      </c>
      <c r="T12" s="1">
        <v>5.81878741159675E-2</v>
      </c>
      <c r="U12" s="1">
        <v>5.0681945489681697E-2</v>
      </c>
      <c r="V12" s="1">
        <v>5.3278046051402302E-2</v>
      </c>
      <c r="W12" s="1">
        <v>7.1349685514008998E-2</v>
      </c>
      <c r="X12" s="1">
        <v>0.105163848744824</v>
      </c>
      <c r="Y12" s="1">
        <v>7.8119263106315298E-2</v>
      </c>
      <c r="Z12" s="1">
        <v>7.1873226231085302E-2</v>
      </c>
      <c r="AA12" s="1">
        <v>0.18954519204433601</v>
      </c>
      <c r="AB12" s="1">
        <v>2.8151215168425399E-2</v>
      </c>
      <c r="AC12" s="1">
        <v>3.2788014555737897E-2</v>
      </c>
      <c r="AD12" s="1">
        <v>5.4313104852958802E-2</v>
      </c>
      <c r="AE12" s="1">
        <v>0.166011056717143</v>
      </c>
      <c r="AF12" s="1">
        <v>8.4078392843816699E-2</v>
      </c>
      <c r="AG12" s="1">
        <v>9.2377524809250294E-2</v>
      </c>
      <c r="AH12" s="1">
        <v>0.112357678620902</v>
      </c>
    </row>
    <row r="13" spans="1:34" x14ac:dyDescent="0.25">
      <c r="A13">
        <v>10</v>
      </c>
      <c r="B13" t="s">
        <v>85</v>
      </c>
      <c r="C13" s="1">
        <v>0.82989381723890698</v>
      </c>
      <c r="D13" s="1">
        <v>0.72550000000000003</v>
      </c>
      <c r="E13" s="1">
        <v>0.75415532802485996</v>
      </c>
      <c r="F13" s="1">
        <v>0.79154150197791495</v>
      </c>
      <c r="G13" s="1">
        <v>0.51662552175685394</v>
      </c>
      <c r="H13" s="1">
        <v>0.50900000000000001</v>
      </c>
      <c r="I13" s="1">
        <v>0.50698755971527298</v>
      </c>
      <c r="J13" s="1">
        <v>0.51123634581525401</v>
      </c>
      <c r="K13" s="1">
        <v>0.35952474710540999</v>
      </c>
      <c r="L13" s="1">
        <v>0.3085</v>
      </c>
      <c r="M13" s="1">
        <v>0.25554986603840402</v>
      </c>
      <c r="N13" s="1">
        <v>0.257592766460498</v>
      </c>
      <c r="O13" s="1">
        <v>0.40871098347741902</v>
      </c>
      <c r="P13" s="1">
        <v>0.2475</v>
      </c>
      <c r="Q13" s="1">
        <v>0.274957050447869</v>
      </c>
      <c r="R13" s="1">
        <v>0.32101933448390202</v>
      </c>
      <c r="S13" s="1">
        <v>1.9287670105105001E-2</v>
      </c>
      <c r="T13" s="1">
        <v>4.88494734387847E-2</v>
      </c>
      <c r="U13" s="1">
        <v>3.7269225046575399E-2</v>
      </c>
      <c r="V13" s="1">
        <v>2.8463343879629E-2</v>
      </c>
      <c r="W13" s="1">
        <v>8.3752322518361705E-2</v>
      </c>
      <c r="X13" s="1">
        <v>0.108107505712134</v>
      </c>
      <c r="Y13" s="1">
        <v>8.8430412068573896E-2</v>
      </c>
      <c r="Z13" s="1">
        <v>8.3308898956199404E-2</v>
      </c>
      <c r="AA13" s="1">
        <v>0.22983871952396501</v>
      </c>
      <c r="AB13" s="1">
        <v>2.9019839543356098E-2</v>
      </c>
      <c r="AC13" s="1">
        <v>4.1827048340867701E-2</v>
      </c>
      <c r="AD13" s="1">
        <v>7.3399350867509497E-2</v>
      </c>
      <c r="AE13" s="1">
        <v>0.16344676733211899</v>
      </c>
      <c r="AF13" s="1">
        <v>6.7795184079528795E-2</v>
      </c>
      <c r="AG13" s="1">
        <v>8.2056418476220597E-2</v>
      </c>
      <c r="AH13" s="1">
        <v>0.10724130203290901</v>
      </c>
    </row>
    <row r="14" spans="1:34" x14ac:dyDescent="0.25">
      <c r="A14">
        <v>11</v>
      </c>
      <c r="B14" t="s">
        <v>86</v>
      </c>
      <c r="C14" s="1">
        <v>0.204993711998355</v>
      </c>
      <c r="D14" s="1">
        <v>0.27949999999999903</v>
      </c>
      <c r="E14" s="1">
        <v>0.22830921431119999</v>
      </c>
      <c r="F14" s="1">
        <v>0.212227075939175</v>
      </c>
      <c r="G14" s="1">
        <v>0.50980964035461496</v>
      </c>
      <c r="H14" s="1">
        <v>0.57650000000000001</v>
      </c>
      <c r="I14" s="1">
        <v>0.53028035542726004</v>
      </c>
      <c r="J14" s="1">
        <v>0.51582270785483098</v>
      </c>
      <c r="K14" s="1">
        <v>0.43356587281523301</v>
      </c>
      <c r="L14" s="1">
        <v>0.26649999999999902</v>
      </c>
      <c r="M14" s="1">
        <v>0.26615103016421598</v>
      </c>
      <c r="N14" s="1">
        <v>0.29599408569053298</v>
      </c>
      <c r="O14" s="1">
        <v>0.41696614161552198</v>
      </c>
      <c r="P14" s="1">
        <v>0.18049999999999999</v>
      </c>
      <c r="Q14" s="1">
        <v>0.23164869364704899</v>
      </c>
      <c r="R14" s="1">
        <v>0.29424688967582902</v>
      </c>
      <c r="S14" s="1">
        <v>7.6993491956749401E-3</v>
      </c>
      <c r="T14" s="1">
        <v>5.98609499868933E-3</v>
      </c>
      <c r="U14" s="1">
        <v>6.3901366860639897E-3</v>
      </c>
      <c r="V14" s="1">
        <v>6.7068321259914796E-3</v>
      </c>
      <c r="W14" s="1">
        <v>7.1350414939475401E-2</v>
      </c>
      <c r="X14" s="1">
        <v>8.5241701625040897E-2</v>
      </c>
      <c r="Y14" s="1">
        <v>6.92779673377385E-2</v>
      </c>
      <c r="Z14" s="1">
        <v>6.8117420485301394E-2</v>
      </c>
      <c r="AA14" s="1">
        <v>0.24837264210149601</v>
      </c>
      <c r="AB14" s="1">
        <v>3.4444993494860202E-2</v>
      </c>
      <c r="AC14" s="1">
        <v>4.5435733905626802E-2</v>
      </c>
      <c r="AD14" s="1">
        <v>7.6616143486719496E-2</v>
      </c>
      <c r="AE14" s="1">
        <v>0.19267417319563701</v>
      </c>
      <c r="AF14" s="1">
        <v>6.7220004629935604E-2</v>
      </c>
      <c r="AG14" s="1">
        <v>8.1406177725228304E-2</v>
      </c>
      <c r="AH14" s="1">
        <v>0.103589433196096</v>
      </c>
    </row>
    <row r="15" spans="1:34" x14ac:dyDescent="0.25">
      <c r="A15">
        <v>12</v>
      </c>
      <c r="B15" t="s">
        <v>87</v>
      </c>
      <c r="C15" s="1">
        <v>0.70910989204213504</v>
      </c>
      <c r="D15" s="1">
        <v>0.84299999999999997</v>
      </c>
      <c r="E15" s="1">
        <v>0.75897328039862499</v>
      </c>
      <c r="F15" s="1">
        <v>0.72565737191019297</v>
      </c>
      <c r="G15" s="1">
        <v>0.315774076558343</v>
      </c>
      <c r="H15" s="1">
        <v>0.32399999999999901</v>
      </c>
      <c r="I15" s="1">
        <v>0.31061600812371898</v>
      </c>
      <c r="J15" s="1">
        <v>0.30826939131168501</v>
      </c>
      <c r="K15" s="1">
        <v>0.44859753533602598</v>
      </c>
      <c r="L15" s="1">
        <v>0.51800000000000002</v>
      </c>
      <c r="M15" s="1">
        <v>0.39961925728186298</v>
      </c>
      <c r="N15" s="1">
        <v>0.37461925545326702</v>
      </c>
      <c r="O15" s="1">
        <v>0.388458875251394</v>
      </c>
      <c r="P15" s="1">
        <v>0.222499999999999</v>
      </c>
      <c r="Q15" s="1">
        <v>0.26473771331351398</v>
      </c>
      <c r="R15" s="1">
        <v>0.31715564200075302</v>
      </c>
      <c r="S15" s="1">
        <v>4.3840864947000298E-2</v>
      </c>
      <c r="T15" s="1">
        <v>5.4564902803638501E-2</v>
      </c>
      <c r="U15" s="1">
        <v>4.3699472627668101E-2</v>
      </c>
      <c r="V15" s="1">
        <v>4.23338942156333E-2</v>
      </c>
      <c r="W15" s="1">
        <v>9.4135782201469398E-2</v>
      </c>
      <c r="X15" s="1">
        <v>8.0023480987336401E-2</v>
      </c>
      <c r="Y15" s="1">
        <v>6.8765310798355794E-2</v>
      </c>
      <c r="Z15" s="1">
        <v>6.9470680808950303E-2</v>
      </c>
      <c r="AA15" s="1">
        <v>0.15867190085694599</v>
      </c>
      <c r="AB15" s="1">
        <v>3.4514022737448198E-2</v>
      </c>
      <c r="AC15" s="1">
        <v>3.5809647854211701E-2</v>
      </c>
      <c r="AD15" s="1">
        <v>5.4056467094003698E-2</v>
      </c>
      <c r="AE15" s="1">
        <v>0.16793494079287299</v>
      </c>
      <c r="AF15" s="1">
        <v>8.76587442686904E-2</v>
      </c>
      <c r="AG15" s="1">
        <v>0.102432249879482</v>
      </c>
      <c r="AH15" s="1">
        <v>0.12528854245706</v>
      </c>
    </row>
    <row r="16" spans="1:34" x14ac:dyDescent="0.25">
      <c r="A16">
        <v>13</v>
      </c>
      <c r="B16" t="s">
        <v>88</v>
      </c>
      <c r="C16" s="1">
        <v>0.83530758128330096</v>
      </c>
      <c r="D16" s="1">
        <v>0.65199999999999902</v>
      </c>
      <c r="E16" s="1">
        <v>0.65624302608957397</v>
      </c>
      <c r="F16" s="1">
        <v>0.715713375968834</v>
      </c>
      <c r="G16" s="1">
        <v>0.46068003670999302</v>
      </c>
      <c r="H16" s="1">
        <v>0.44399999999999901</v>
      </c>
      <c r="I16" s="1">
        <v>0.39682645438754599</v>
      </c>
      <c r="J16" s="1">
        <v>0.404312639756371</v>
      </c>
      <c r="K16" s="1">
        <v>0.383787832781253</v>
      </c>
      <c r="L16" s="1">
        <v>0.5575</v>
      </c>
      <c r="M16" s="1">
        <v>0.39278538869366703</v>
      </c>
      <c r="N16" s="1">
        <v>0.34799160014691399</v>
      </c>
      <c r="O16" s="1">
        <v>0.51271724203748104</v>
      </c>
      <c r="P16" s="1">
        <v>0.38300000000000001</v>
      </c>
      <c r="Q16" s="1">
        <v>0.41624167894472103</v>
      </c>
      <c r="R16" s="1">
        <v>0.45959153369876199</v>
      </c>
      <c r="S16" s="1">
        <v>7.5834993566576095E-2</v>
      </c>
      <c r="T16" s="1">
        <v>6.9137539111397806E-2</v>
      </c>
      <c r="U16" s="1">
        <v>6.8678760436218303E-2</v>
      </c>
      <c r="V16" s="1">
        <v>7.3160527988470406E-2</v>
      </c>
      <c r="W16" s="1">
        <v>0.102601845738391</v>
      </c>
      <c r="X16" s="1">
        <v>6.4360395380824498E-2</v>
      </c>
      <c r="Y16" s="1">
        <v>6.1681326734828699E-2</v>
      </c>
      <c r="Z16" s="1">
        <v>7.06485692044692E-2</v>
      </c>
      <c r="AA16" s="1">
        <v>0.16658953346118999</v>
      </c>
      <c r="AB16" s="1">
        <v>3.44653561664802E-2</v>
      </c>
      <c r="AC16" s="1">
        <v>3.4870665989688701E-2</v>
      </c>
      <c r="AD16" s="1">
        <v>5.6273095966176703E-2</v>
      </c>
      <c r="AE16" s="1">
        <v>0.11193396449825201</v>
      </c>
      <c r="AF16" s="1">
        <v>0.10410205115144799</v>
      </c>
      <c r="AG16" s="1">
        <v>9.70614223418029E-2</v>
      </c>
      <c r="AH16" s="1">
        <v>9.8786968346033302E-2</v>
      </c>
    </row>
    <row r="17" spans="1:34" x14ac:dyDescent="0.25">
      <c r="A17">
        <v>14</v>
      </c>
      <c r="B17" t="s">
        <v>89</v>
      </c>
      <c r="C17" s="1">
        <v>0.73929933954933902</v>
      </c>
      <c r="D17" s="1">
        <v>0.2545</v>
      </c>
      <c r="E17" s="1">
        <v>0.35919681380808399</v>
      </c>
      <c r="F17" s="1">
        <v>0.49411714537827101</v>
      </c>
      <c r="G17" s="1">
        <v>0.49830691958814</v>
      </c>
      <c r="H17" s="1">
        <v>0.58899999999999997</v>
      </c>
      <c r="I17" s="1">
        <v>0.49047672615791998</v>
      </c>
      <c r="J17" s="1">
        <v>0.470313411865663</v>
      </c>
      <c r="K17" s="1">
        <v>0.323340263340263</v>
      </c>
      <c r="L17" s="1">
        <v>0.20949999999999899</v>
      </c>
      <c r="M17" s="1">
        <v>0.159887919786529</v>
      </c>
      <c r="N17" s="1">
        <v>0.16820520403369199</v>
      </c>
      <c r="O17" s="1">
        <v>0.49885903668489001</v>
      </c>
      <c r="P17" s="1">
        <v>0.39349999999999902</v>
      </c>
      <c r="Q17" s="1">
        <v>0.42144792795541602</v>
      </c>
      <c r="R17" s="1">
        <v>0.45699877169969599</v>
      </c>
      <c r="S17" s="1">
        <v>0.19998444468050899</v>
      </c>
      <c r="T17" s="1">
        <v>8.0707611834433798E-2</v>
      </c>
      <c r="U17" s="1">
        <v>9.9681824864659499E-2</v>
      </c>
      <c r="V17" s="1">
        <v>0.12197529591016899</v>
      </c>
      <c r="W17" s="1">
        <v>0.101870642530989</v>
      </c>
      <c r="X17" s="1">
        <v>7.5494247318005706E-2</v>
      </c>
      <c r="Y17" s="1">
        <v>6.7015684270513395E-2</v>
      </c>
      <c r="Z17" s="1">
        <v>6.9366885761601105E-2</v>
      </c>
      <c r="AA17" s="1">
        <v>0.34608829113564699</v>
      </c>
      <c r="AB17" s="1">
        <v>2.93013187941406E-2</v>
      </c>
      <c r="AC17" s="1">
        <v>4.6058018708481502E-2</v>
      </c>
      <c r="AD17" s="1">
        <v>8.9801124046649999E-2</v>
      </c>
      <c r="AE17" s="1">
        <v>0.11050858889739</v>
      </c>
      <c r="AF17" s="1">
        <v>0.106529795678437</v>
      </c>
      <c r="AG17" s="1">
        <v>9.95822765252692E-2</v>
      </c>
      <c r="AH17" s="1">
        <v>0.10096395722653199</v>
      </c>
    </row>
    <row r="18" spans="1:34" x14ac:dyDescent="0.25">
      <c r="A18">
        <v>15</v>
      </c>
      <c r="B18" t="s">
        <v>90</v>
      </c>
      <c r="C18" s="1">
        <v>0.86392790895035398</v>
      </c>
      <c r="D18" s="1">
        <v>0.35549999999999998</v>
      </c>
      <c r="E18" s="1">
        <v>0.46936914322374401</v>
      </c>
      <c r="F18" s="1">
        <v>0.61631153773709502</v>
      </c>
      <c r="G18" s="1">
        <v>0.50100601584801796</v>
      </c>
      <c r="H18" s="1">
        <v>0.71299999999999997</v>
      </c>
      <c r="I18" s="1">
        <v>0.57785640568229102</v>
      </c>
      <c r="J18" s="1">
        <v>0.52737039909274197</v>
      </c>
      <c r="K18" s="1">
        <v>0.489491005026021</v>
      </c>
      <c r="L18" s="1">
        <v>0.70499999999999996</v>
      </c>
      <c r="M18" s="1">
        <v>0.52871268301667995</v>
      </c>
      <c r="N18" s="1">
        <v>0.47860890080009699</v>
      </c>
      <c r="O18" s="1">
        <v>0.52280602839023105</v>
      </c>
      <c r="P18" s="1">
        <v>0.48799999999999999</v>
      </c>
      <c r="Q18" s="1">
        <v>0.48459432141198699</v>
      </c>
      <c r="R18" s="1">
        <v>0.49782494560660101</v>
      </c>
      <c r="S18" s="1">
        <v>8.0428337341895001E-2</v>
      </c>
      <c r="T18" s="1">
        <v>8.6820270518607204E-2</v>
      </c>
      <c r="U18" s="1">
        <v>0.101116453795915</v>
      </c>
      <c r="V18" s="1">
        <v>0.107900964595323</v>
      </c>
      <c r="W18" s="1">
        <v>5.3848642982347102E-2</v>
      </c>
      <c r="X18" s="1">
        <v>8.6410184142457699E-2</v>
      </c>
      <c r="Y18" s="1">
        <v>6.1391366044623898E-2</v>
      </c>
      <c r="Z18" s="1">
        <v>5.5375220763851499E-2</v>
      </c>
      <c r="AA18" s="1">
        <v>9.9535365212776103E-2</v>
      </c>
      <c r="AB18" s="1">
        <v>3.3316625161025001E-2</v>
      </c>
      <c r="AC18" s="1">
        <v>2.52983811258626E-2</v>
      </c>
      <c r="AD18" s="1">
        <v>3.3262221740639003E-2</v>
      </c>
      <c r="AE18" s="1">
        <v>9.7780755526080301E-2</v>
      </c>
      <c r="AF18" s="1">
        <v>0.11165179858058</v>
      </c>
      <c r="AG18" s="1">
        <v>9.0819748785132104E-2</v>
      </c>
      <c r="AH18" s="1">
        <v>8.6960345503749703E-2</v>
      </c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0.84221424151906299</v>
      </c>
      <c r="D25" s="1">
        <f t="shared" ref="D25:F25" si="0">D4</f>
        <v>0.877999999999999</v>
      </c>
      <c r="E25" s="1">
        <f t="shared" si="0"/>
        <v>0.83825675815510503</v>
      </c>
      <c r="F25" s="1">
        <f t="shared" si="0"/>
        <v>0.83428177478963095</v>
      </c>
      <c r="G25" s="1"/>
      <c r="H25" s="1">
        <f>G4</f>
        <v>0.42386112028100698</v>
      </c>
      <c r="I25" s="1">
        <f t="shared" ref="I25:K25" si="1">H4</f>
        <v>0.45099999999999901</v>
      </c>
      <c r="J25" s="1">
        <f t="shared" si="1"/>
        <v>0.42336538805198398</v>
      </c>
      <c r="K25" s="1">
        <f t="shared" si="1"/>
        <v>0.42060686197008101</v>
      </c>
      <c r="L25" s="1"/>
      <c r="M25" s="1">
        <f>K4</f>
        <v>0.42574253760070602</v>
      </c>
      <c r="N25" s="1">
        <f t="shared" ref="N25:P25" si="2">L4</f>
        <v>0.67349999999999999</v>
      </c>
      <c r="O25" s="1">
        <f t="shared" si="2"/>
        <v>0.47146343270315999</v>
      </c>
      <c r="P25" s="1">
        <f t="shared" si="2"/>
        <v>0.40967993323501101</v>
      </c>
      <c r="Q25" s="1"/>
      <c r="R25" s="1">
        <f>O4</f>
        <v>0.50358134607050997</v>
      </c>
      <c r="S25" s="1">
        <f t="shared" ref="S25:U25" si="3">P4</f>
        <v>0.20049999999999901</v>
      </c>
      <c r="T25" s="1">
        <f t="shared" si="3"/>
        <v>0.27079993992293899</v>
      </c>
      <c r="U25" s="1">
        <f t="shared" si="3"/>
        <v>0.36027270050292098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&amp;0.842 &amp;0.878 &amp;0.838 &amp; 0.834 &amp; &amp; 0.424 &amp;0.451 &amp;0.423 &amp;0.421 &amp; &amp;0.426 &amp;0.674 &amp;0.471 &amp;0.410 &amp; &amp;0.504 &amp;0.200 &amp;0.271&amp;0.360\\</v>
      </c>
    </row>
    <row r="26" spans="1:34" x14ac:dyDescent="0.25">
      <c r="B26" t="s">
        <v>43</v>
      </c>
      <c r="C26" s="1">
        <f t="shared" ref="C26:F26" si="5">C5</f>
        <v>0.77693837377917496</v>
      </c>
      <c r="D26" s="1">
        <f t="shared" si="5"/>
        <v>0.92849999999999999</v>
      </c>
      <c r="E26" s="1">
        <f t="shared" si="5"/>
        <v>0.83446740923699003</v>
      </c>
      <c r="F26" s="1">
        <f t="shared" si="5"/>
        <v>0.79636271363904099</v>
      </c>
      <c r="G26" s="1"/>
      <c r="H26" s="1">
        <f t="shared" ref="H26:K26" si="6">G5</f>
        <v>0.46488445534023198</v>
      </c>
      <c r="I26" s="1">
        <f t="shared" si="6"/>
        <v>0.42299999999999899</v>
      </c>
      <c r="J26" s="1">
        <f t="shared" si="6"/>
        <v>0.40862687700494399</v>
      </c>
      <c r="K26" s="1">
        <f t="shared" si="6"/>
        <v>0.42735650009805398</v>
      </c>
      <c r="L26" s="1"/>
      <c r="M26" s="1">
        <f t="shared" ref="M26:M39" si="7">K5</f>
        <v>0.42132777369619401</v>
      </c>
      <c r="N26" s="1">
        <f t="shared" ref="N26:N39" si="8">L5</f>
        <v>0.33750000000000002</v>
      </c>
      <c r="O26" s="1">
        <f t="shared" ref="O26:O39" si="9">M5</f>
        <v>0.26989217874881599</v>
      </c>
      <c r="P26" s="1">
        <f t="shared" ref="P26:P39" si="10">N5</f>
        <v>0.282789428755998</v>
      </c>
      <c r="Q26" s="1"/>
      <c r="R26" s="1">
        <f t="shared" ref="R26:R39" si="11">O5</f>
        <v>0.481748949701231</v>
      </c>
      <c r="S26" s="1">
        <f t="shared" ref="S26:S39" si="12">P5</f>
        <v>0.23549999999999999</v>
      </c>
      <c r="T26" s="1">
        <f t="shared" ref="T26:T39" si="13">Q5</f>
        <v>0.29615834111322098</v>
      </c>
      <c r="U26" s="1">
        <f t="shared" ref="U26:U39" si="14">R5</f>
        <v>0.36924253601513302</v>
      </c>
      <c r="W26" s="8" t="str">
        <f t="shared" si="4"/>
        <v>Simulated  - Low noise &amp;0.777 &amp;0.929 &amp;0.834 &amp; 0.796 &amp; &amp; 0.465 &amp;0.423 &amp;0.409 &amp;0.427 &amp; &amp;0.421 &amp;0.338 &amp;0.270 &amp;0.283 &amp; &amp;0.482 &amp;0.236 &amp;0.296&amp;0.369\\</v>
      </c>
    </row>
    <row r="27" spans="1:34" ht="15.75" thickBot="1" x14ac:dyDescent="0.3">
      <c r="B27" s="2" t="s">
        <v>44</v>
      </c>
      <c r="C27" s="3">
        <f t="shared" ref="C27:F27" si="15">C6</f>
        <v>0.79845912468714897</v>
      </c>
      <c r="D27" s="3">
        <f t="shared" si="15"/>
        <v>0.9395</v>
      </c>
      <c r="E27" s="3">
        <f t="shared" si="15"/>
        <v>0.85142513331421699</v>
      </c>
      <c r="F27" s="3">
        <f t="shared" si="15"/>
        <v>0.81629346233094602</v>
      </c>
      <c r="G27" s="3"/>
      <c r="H27" s="3">
        <f t="shared" ref="H27:K27" si="16">G6</f>
        <v>0.35770035252356402</v>
      </c>
      <c r="I27" s="3">
        <f t="shared" si="16"/>
        <v>0.28050000000000003</v>
      </c>
      <c r="J27" s="3">
        <f t="shared" si="16"/>
        <v>0.25586717781884599</v>
      </c>
      <c r="K27" s="3">
        <f t="shared" si="16"/>
        <v>0.27186387013239099</v>
      </c>
      <c r="L27" s="3"/>
      <c r="M27" s="3">
        <f t="shared" si="7"/>
        <v>0.447343048369364</v>
      </c>
      <c r="N27" s="3">
        <f t="shared" si="8"/>
        <v>0.51899999999999902</v>
      </c>
      <c r="O27" s="3">
        <f t="shared" si="9"/>
        <v>0.38016309582740199</v>
      </c>
      <c r="P27" s="3">
        <f t="shared" si="10"/>
        <v>0.35987958356073402</v>
      </c>
      <c r="Q27" s="3"/>
      <c r="R27" s="3">
        <f t="shared" si="11"/>
        <v>0.51420360521831099</v>
      </c>
      <c r="S27" s="3">
        <f t="shared" si="12"/>
        <v>0.20749999999999899</v>
      </c>
      <c r="T27" s="3">
        <f t="shared" si="13"/>
        <v>0.28647245370364499</v>
      </c>
      <c r="U27" s="3">
        <f t="shared" si="14"/>
        <v>0.38167323093358302</v>
      </c>
      <c r="V27" s="2"/>
      <c r="W27" s="9" t="str">
        <f t="shared" si="4"/>
        <v>Simulated  - High noise &amp;0.798 &amp;0.940 &amp;0.851 &amp; 0.816 &amp; &amp; 0.358 &amp;0.281 &amp;0.256 &amp;0.272 &amp; &amp;0.447 &amp;0.519 &amp;0.380 &amp;0.360 &amp; &amp;0.514 &amp;0.207 &amp;0.286&amp;0.382\\</v>
      </c>
    </row>
    <row r="28" spans="1:34" ht="15.75" thickTop="1" x14ac:dyDescent="0.25">
      <c r="B28" t="s">
        <v>37</v>
      </c>
      <c r="C28" s="1">
        <f t="shared" ref="C28:F28" si="17">C7</f>
        <v>0.47791200828157299</v>
      </c>
      <c r="D28" s="1">
        <f t="shared" si="17"/>
        <v>0.36249999999999999</v>
      </c>
      <c r="E28" s="1">
        <f t="shared" si="17"/>
        <v>0.39973463019303701</v>
      </c>
      <c r="F28" s="1">
        <f t="shared" si="17"/>
        <v>0.438586440389789</v>
      </c>
      <c r="G28" s="1"/>
      <c r="H28" s="1">
        <f t="shared" ref="H28:K28" si="18">G7</f>
        <v>0.50055156552546898</v>
      </c>
      <c r="I28" s="1">
        <f t="shared" si="18"/>
        <v>0.5</v>
      </c>
      <c r="J28" s="1">
        <f t="shared" si="18"/>
        <v>0.49343031780283703</v>
      </c>
      <c r="K28" s="1">
        <f t="shared" si="18"/>
        <v>0.49569542470021499</v>
      </c>
      <c r="L28" s="1"/>
      <c r="M28" s="1">
        <f t="shared" si="7"/>
        <v>0.47236113867909402</v>
      </c>
      <c r="N28" s="1">
        <f t="shared" si="8"/>
        <v>0.80700000000000005</v>
      </c>
      <c r="O28" s="1">
        <f t="shared" si="9"/>
        <v>0.56812088313481302</v>
      </c>
      <c r="P28" s="1">
        <f t="shared" si="10"/>
        <v>0.49019736200659803</v>
      </c>
      <c r="Q28" s="1"/>
      <c r="R28" s="1">
        <f t="shared" si="11"/>
        <v>0.43977015511240802</v>
      </c>
      <c r="S28" s="1">
        <f t="shared" si="12"/>
        <v>0.41699999999999998</v>
      </c>
      <c r="T28" s="1">
        <f t="shared" si="13"/>
        <v>0.38674051815188498</v>
      </c>
      <c r="U28" s="1">
        <f t="shared" si="14"/>
        <v>0.394648669021751</v>
      </c>
      <c r="W28" s="8" t="str">
        <f t="shared" si="4"/>
        <v>PHM C01 SS - No noise &amp;0.478 &amp;0.363 &amp;0.400 &amp; 0.439 &amp; &amp; 0.501 &amp;0.500 &amp;0.493 &amp;0.496 &amp; &amp;0.472 &amp;0.807 &amp;0.568 &amp;0.490 &amp; &amp;0.440 &amp;0.417 &amp;0.387&amp;0.395\\</v>
      </c>
    </row>
    <row r="29" spans="1:34" x14ac:dyDescent="0.25">
      <c r="B29" t="s">
        <v>45</v>
      </c>
      <c r="C29" s="1">
        <f t="shared" ref="C29:F29" si="19">C8</f>
        <v>0.50657890720390697</v>
      </c>
      <c r="D29" s="1">
        <f t="shared" si="19"/>
        <v>0.311</v>
      </c>
      <c r="E29" s="1">
        <f t="shared" si="19"/>
        <v>0.331777115068985</v>
      </c>
      <c r="F29" s="1">
        <f t="shared" si="19"/>
        <v>0.382873550012023</v>
      </c>
      <c r="G29" s="1"/>
      <c r="H29" s="1">
        <f t="shared" ref="H29:K29" si="20">G8</f>
        <v>0.50279412607905904</v>
      </c>
      <c r="I29" s="1">
        <f t="shared" si="20"/>
        <v>0.59750000000000003</v>
      </c>
      <c r="J29" s="1">
        <f t="shared" si="20"/>
        <v>0.53521630118097696</v>
      </c>
      <c r="K29" s="1">
        <f t="shared" si="20"/>
        <v>0.51320588994837002</v>
      </c>
      <c r="L29" s="1"/>
      <c r="M29" s="1">
        <f t="shared" si="7"/>
        <v>0.393440748440748</v>
      </c>
      <c r="N29" s="1">
        <f t="shared" si="8"/>
        <v>0.50149999999999995</v>
      </c>
      <c r="O29" s="1">
        <f t="shared" si="9"/>
        <v>0.350770554340749</v>
      </c>
      <c r="P29" s="1">
        <f t="shared" si="10"/>
        <v>0.31696507223396703</v>
      </c>
      <c r="Q29" s="1"/>
      <c r="R29" s="1">
        <f t="shared" si="11"/>
        <v>0.52194215268162603</v>
      </c>
      <c r="S29" s="1">
        <f t="shared" si="12"/>
        <v>0.33750000000000002</v>
      </c>
      <c r="T29" s="1">
        <f t="shared" si="13"/>
        <v>0.38833077619624201</v>
      </c>
      <c r="U29" s="1">
        <f t="shared" si="14"/>
        <v>0.44828266324074301</v>
      </c>
      <c r="W29" s="8" t="str">
        <f t="shared" si="4"/>
        <v>PHM C01 SS - Low noise &amp;0.507 &amp;0.311 &amp;0.332 &amp; 0.383 &amp; &amp; 0.503 &amp;0.598 &amp;0.535 &amp;0.513 &amp; &amp;0.393 &amp;0.502 &amp;0.351 &amp;0.317 &amp; &amp;0.522 &amp;0.338 &amp;0.388&amp;0.448\\</v>
      </c>
    </row>
    <row r="30" spans="1:34" x14ac:dyDescent="0.25">
      <c r="B30" t="s">
        <v>46</v>
      </c>
      <c r="C30" s="1">
        <f t="shared" ref="C30:F30" si="21">C9</f>
        <v>0.69320417765368203</v>
      </c>
      <c r="D30" s="1">
        <f t="shared" si="21"/>
        <v>0.56200000000000006</v>
      </c>
      <c r="E30" s="1">
        <f t="shared" si="21"/>
        <v>0.57893797172848505</v>
      </c>
      <c r="F30" s="1">
        <f t="shared" si="21"/>
        <v>0.62306766088373799</v>
      </c>
      <c r="G30" s="1"/>
      <c r="H30" s="1">
        <f t="shared" ref="H30:K30" si="22">G9</f>
        <v>0.26627222547048002</v>
      </c>
      <c r="I30" s="1">
        <f t="shared" si="22"/>
        <v>0.28199999999999997</v>
      </c>
      <c r="J30" s="1">
        <f t="shared" si="22"/>
        <v>0.26693478758208</v>
      </c>
      <c r="K30" s="1">
        <f t="shared" si="22"/>
        <v>0.26163393994404199</v>
      </c>
      <c r="L30" s="1"/>
      <c r="M30" s="1">
        <f t="shared" si="7"/>
        <v>0.45815760943469902</v>
      </c>
      <c r="N30" s="1">
        <f t="shared" si="8"/>
        <v>0.52500000000000002</v>
      </c>
      <c r="O30" s="1">
        <f t="shared" si="9"/>
        <v>0.39961538807498098</v>
      </c>
      <c r="P30" s="1">
        <f t="shared" si="10"/>
        <v>0.38367800347380598</v>
      </c>
      <c r="Q30" s="1"/>
      <c r="R30" s="1">
        <f t="shared" si="11"/>
        <v>0.45572998951475702</v>
      </c>
      <c r="S30" s="1">
        <f t="shared" si="12"/>
        <v>0.36849999999999999</v>
      </c>
      <c r="T30" s="1">
        <f t="shared" si="13"/>
        <v>0.372162387620386</v>
      </c>
      <c r="U30" s="1">
        <f t="shared" si="14"/>
        <v>0.39975555561133502</v>
      </c>
      <c r="W30" s="8" t="str">
        <f t="shared" si="4"/>
        <v>PHM C01 SS - High noise &amp;0.693 &amp;0.562 &amp;0.579 &amp; 0.623 &amp; &amp; 0.266 &amp;0.282 &amp;0.267 &amp;0.262 &amp; &amp;0.458 &amp;0.525 &amp;0.400 &amp;0.384 &amp; &amp;0.456 &amp;0.369 &amp;0.372&amp;0.400\\</v>
      </c>
    </row>
    <row r="31" spans="1:34" x14ac:dyDescent="0.25">
      <c r="B31" t="s">
        <v>38</v>
      </c>
      <c r="C31" s="1">
        <f t="shared" ref="C31:F31" si="23">C10</f>
        <v>0.75076585855999201</v>
      </c>
      <c r="D31" s="1">
        <f t="shared" si="23"/>
        <v>0.877999999999999</v>
      </c>
      <c r="E31" s="1">
        <f t="shared" si="23"/>
        <v>0.78403024536213595</v>
      </c>
      <c r="F31" s="1">
        <f t="shared" si="23"/>
        <v>0.75735446755448899</v>
      </c>
      <c r="G31" s="1"/>
      <c r="H31" s="1">
        <f t="shared" ref="H31:K31" si="24">G10</f>
        <v>0.48663229432346</v>
      </c>
      <c r="I31" s="1">
        <f t="shared" si="24"/>
        <v>0.4415</v>
      </c>
      <c r="J31" s="1">
        <f t="shared" si="24"/>
        <v>0.44850371961374502</v>
      </c>
      <c r="K31" s="1">
        <f t="shared" si="24"/>
        <v>0.46327241427281202</v>
      </c>
      <c r="L31" s="1"/>
      <c r="M31" s="1">
        <f t="shared" si="7"/>
        <v>0.43899590886432899</v>
      </c>
      <c r="N31" s="1">
        <f t="shared" si="8"/>
        <v>0.6835</v>
      </c>
      <c r="O31" s="1">
        <f t="shared" si="9"/>
        <v>0.472380894614152</v>
      </c>
      <c r="P31" s="1">
        <f t="shared" si="10"/>
        <v>0.41093902188361198</v>
      </c>
      <c r="Q31" s="1"/>
      <c r="R31" s="1">
        <f t="shared" si="11"/>
        <v>0.499500334933277</v>
      </c>
      <c r="S31" s="1">
        <f t="shared" si="12"/>
        <v>0.50949999999999995</v>
      </c>
      <c r="T31" s="1">
        <f t="shared" si="13"/>
        <v>0.46913307744725002</v>
      </c>
      <c r="U31" s="1">
        <f t="shared" si="14"/>
        <v>0.47275379573250798</v>
      </c>
      <c r="W31" s="8" t="str">
        <f t="shared" si="4"/>
        <v>PHM C04 SS - No noise &amp;0.751 &amp;0.878 &amp;0.784 &amp; 0.757 &amp; &amp; 0.487 &amp;0.442 &amp;0.449 &amp;0.463 &amp; &amp;0.439 &amp;0.684 &amp;0.472 &amp;0.411 &amp; &amp;0.500 &amp;0.510 &amp;0.469&amp;0.473\\</v>
      </c>
    </row>
    <row r="32" spans="1:34" x14ac:dyDescent="0.25">
      <c r="B32" t="s">
        <v>47</v>
      </c>
      <c r="C32" s="1">
        <f t="shared" ref="C32:F32" si="25">C11</f>
        <v>0.66185717113231501</v>
      </c>
      <c r="D32" s="1">
        <f t="shared" si="25"/>
        <v>0.75600000000000001</v>
      </c>
      <c r="E32" s="1">
        <f t="shared" si="25"/>
        <v>0.67206283697390901</v>
      </c>
      <c r="F32" s="1">
        <f t="shared" si="25"/>
        <v>0.65678014715761102</v>
      </c>
      <c r="G32" s="1"/>
      <c r="H32" s="1">
        <f t="shared" ref="H32:K32" si="26">G11</f>
        <v>0.409147008750399</v>
      </c>
      <c r="I32" s="1">
        <f t="shared" si="26"/>
        <v>0.45499999999999902</v>
      </c>
      <c r="J32" s="1">
        <f t="shared" si="26"/>
        <v>0.42782325709756602</v>
      </c>
      <c r="K32" s="1">
        <f t="shared" si="26"/>
        <v>0.415666534111159</v>
      </c>
      <c r="L32" s="1"/>
      <c r="M32" s="1">
        <f t="shared" si="7"/>
        <v>0.41064309364309298</v>
      </c>
      <c r="N32" s="1">
        <f t="shared" si="8"/>
        <v>0.4995</v>
      </c>
      <c r="O32" s="1">
        <f t="shared" si="9"/>
        <v>0.37004147703899398</v>
      </c>
      <c r="P32" s="1">
        <f t="shared" si="10"/>
        <v>0.340892046604724</v>
      </c>
      <c r="Q32" s="1"/>
      <c r="R32" s="1">
        <f t="shared" si="11"/>
        <v>0.48776500336004602</v>
      </c>
      <c r="S32" s="1">
        <f t="shared" si="12"/>
        <v>0.27999999999999903</v>
      </c>
      <c r="T32" s="1">
        <f t="shared" si="13"/>
        <v>0.32393621007203399</v>
      </c>
      <c r="U32" s="1">
        <f t="shared" si="14"/>
        <v>0.38604715275332702</v>
      </c>
      <c r="W32" s="8" t="str">
        <f t="shared" si="4"/>
        <v>PHM C04 SS - Low noise &amp;0.662 &amp;0.756 &amp;0.672 &amp; 0.657 &amp; &amp; 0.409 &amp;0.455 &amp;0.428 &amp;0.416 &amp; &amp;0.411 &amp;0.500 &amp;0.370 &amp;0.341 &amp; &amp;0.488 &amp;0.280 &amp;0.324&amp;0.386\\</v>
      </c>
    </row>
    <row r="33" spans="2:23" x14ac:dyDescent="0.25">
      <c r="B33" t="s">
        <v>48</v>
      </c>
      <c r="C33" s="1">
        <f t="shared" ref="C33:F33" si="27">C12</f>
        <v>0.61096028811205505</v>
      </c>
      <c r="D33" s="1">
        <f t="shared" si="27"/>
        <v>0.71250000000000002</v>
      </c>
      <c r="E33" s="1">
        <f t="shared" si="27"/>
        <v>0.62040937242016703</v>
      </c>
      <c r="F33" s="1">
        <f t="shared" si="27"/>
        <v>0.59775652738912899</v>
      </c>
      <c r="G33" s="1"/>
      <c r="H33" s="1">
        <f t="shared" ref="H33:K33" si="28">G12</f>
        <v>0.51832455651335896</v>
      </c>
      <c r="I33" s="1">
        <f t="shared" si="28"/>
        <v>0.60650000000000004</v>
      </c>
      <c r="J33" s="1">
        <f t="shared" si="28"/>
        <v>0.55220977570912699</v>
      </c>
      <c r="K33" s="1">
        <f t="shared" si="28"/>
        <v>0.53002213995244796</v>
      </c>
      <c r="L33" s="1"/>
      <c r="M33" s="1">
        <f t="shared" si="7"/>
        <v>0.35795090140371399</v>
      </c>
      <c r="N33" s="1">
        <f t="shared" si="8"/>
        <v>0.45050000000000001</v>
      </c>
      <c r="O33" s="1">
        <f t="shared" si="9"/>
        <v>0.32506021138121299</v>
      </c>
      <c r="P33" s="1">
        <f t="shared" si="10"/>
        <v>0.294478470274946</v>
      </c>
      <c r="Q33" s="1"/>
      <c r="R33" s="1">
        <f t="shared" si="11"/>
        <v>0.428487447676759</v>
      </c>
      <c r="S33" s="1">
        <f t="shared" si="12"/>
        <v>0.26249999999999901</v>
      </c>
      <c r="T33" s="1">
        <f t="shared" si="13"/>
        <v>0.28552579295817299</v>
      </c>
      <c r="U33" s="1">
        <f t="shared" si="14"/>
        <v>0.33338761398012001</v>
      </c>
      <c r="W33" s="8" t="str">
        <f t="shared" si="4"/>
        <v>PHM C04 SS - High noise &amp;0.611 &amp;0.713 &amp;0.620 &amp; 0.598 &amp; &amp; 0.518 &amp;0.607 &amp;0.552 &amp;0.530 &amp; &amp;0.358 &amp;0.451 &amp;0.325 &amp;0.294 &amp; &amp;0.428 &amp;0.262 &amp;0.286&amp;0.333\\</v>
      </c>
    </row>
    <row r="34" spans="2:23" x14ac:dyDescent="0.25">
      <c r="B34" t="s">
        <v>39</v>
      </c>
      <c r="C34" s="1">
        <f t="shared" ref="C34:F34" si="29">C13</f>
        <v>0.82989381723890698</v>
      </c>
      <c r="D34" s="1">
        <f t="shared" si="29"/>
        <v>0.72550000000000003</v>
      </c>
      <c r="E34" s="1">
        <f t="shared" si="29"/>
        <v>0.75415532802485996</v>
      </c>
      <c r="F34" s="1">
        <f t="shared" si="29"/>
        <v>0.79154150197791495</v>
      </c>
      <c r="G34" s="1"/>
      <c r="H34" s="1">
        <f t="shared" ref="H34:K34" si="30">G13</f>
        <v>0.51662552175685394</v>
      </c>
      <c r="I34" s="1">
        <f t="shared" si="30"/>
        <v>0.50900000000000001</v>
      </c>
      <c r="J34" s="1">
        <f t="shared" si="30"/>
        <v>0.50698755971527298</v>
      </c>
      <c r="K34" s="1">
        <f t="shared" si="30"/>
        <v>0.51123634581525401</v>
      </c>
      <c r="L34" s="1"/>
      <c r="M34" s="1">
        <f t="shared" si="7"/>
        <v>0.35952474710540999</v>
      </c>
      <c r="N34" s="1">
        <f t="shared" si="8"/>
        <v>0.3085</v>
      </c>
      <c r="O34" s="1">
        <f t="shared" si="9"/>
        <v>0.25554986603840402</v>
      </c>
      <c r="P34" s="1">
        <f t="shared" si="10"/>
        <v>0.257592766460498</v>
      </c>
      <c r="Q34" s="1"/>
      <c r="R34" s="1">
        <f t="shared" si="11"/>
        <v>0.40871098347741902</v>
      </c>
      <c r="S34" s="1">
        <f t="shared" si="12"/>
        <v>0.2475</v>
      </c>
      <c r="T34" s="1">
        <f t="shared" si="13"/>
        <v>0.274957050447869</v>
      </c>
      <c r="U34" s="1">
        <f t="shared" si="14"/>
        <v>0.32101933448390202</v>
      </c>
      <c r="W34" s="8" t="str">
        <f t="shared" si="4"/>
        <v>PHM C06 SS - No noise &amp;0.830 &amp;0.726 &amp;0.754 &amp; 0.792 &amp; &amp; 0.517 &amp;0.509 &amp;0.507 &amp;0.511 &amp; &amp;0.360 &amp;0.309 &amp;0.256 &amp;0.258 &amp; &amp;0.409 &amp;0.248 &amp;0.275&amp;0.321\\</v>
      </c>
    </row>
    <row r="35" spans="2:23" x14ac:dyDescent="0.25">
      <c r="B35" t="s">
        <v>49</v>
      </c>
      <c r="C35" s="1">
        <f t="shared" ref="C35:F35" si="31">C14</f>
        <v>0.204993711998355</v>
      </c>
      <c r="D35" s="1">
        <f t="shared" si="31"/>
        <v>0.27949999999999903</v>
      </c>
      <c r="E35" s="1">
        <f t="shared" si="31"/>
        <v>0.22830921431119999</v>
      </c>
      <c r="F35" s="1">
        <f t="shared" si="31"/>
        <v>0.212227075939175</v>
      </c>
      <c r="G35" s="1"/>
      <c r="H35" s="1">
        <f t="shared" ref="H35:K35" si="32">G14</f>
        <v>0.50980964035461496</v>
      </c>
      <c r="I35" s="1">
        <f t="shared" si="32"/>
        <v>0.57650000000000001</v>
      </c>
      <c r="J35" s="1">
        <f t="shared" si="32"/>
        <v>0.53028035542726004</v>
      </c>
      <c r="K35" s="1">
        <f t="shared" si="32"/>
        <v>0.51582270785483098</v>
      </c>
      <c r="L35" s="1"/>
      <c r="M35" s="1">
        <f t="shared" si="7"/>
        <v>0.43356587281523301</v>
      </c>
      <c r="N35" s="1">
        <f t="shared" si="8"/>
        <v>0.26649999999999902</v>
      </c>
      <c r="O35" s="1">
        <f t="shared" si="9"/>
        <v>0.26615103016421598</v>
      </c>
      <c r="P35" s="1">
        <f t="shared" si="10"/>
        <v>0.29599408569053298</v>
      </c>
      <c r="Q35" s="1"/>
      <c r="R35" s="1">
        <f t="shared" si="11"/>
        <v>0.41696614161552198</v>
      </c>
      <c r="S35" s="1">
        <f t="shared" si="12"/>
        <v>0.18049999999999999</v>
      </c>
      <c r="T35" s="1">
        <f t="shared" si="13"/>
        <v>0.23164869364704899</v>
      </c>
      <c r="U35" s="1">
        <f t="shared" si="14"/>
        <v>0.29424688967582902</v>
      </c>
      <c r="W35" s="8" t="str">
        <f t="shared" si="4"/>
        <v>PHM C06 SS - Low noise &amp;0.205 &amp;0.279 &amp;0.228 &amp; 0.212 &amp; &amp; 0.510 &amp;0.577 &amp;0.530 &amp;0.516 &amp; &amp;0.434 &amp;0.266 &amp;0.266 &amp;0.296 &amp; &amp;0.417 &amp;0.181 &amp;0.232&amp;0.294\\</v>
      </c>
    </row>
    <row r="36" spans="2:23" ht="15.75" thickBot="1" x14ac:dyDescent="0.3">
      <c r="B36" s="2" t="s">
        <v>50</v>
      </c>
      <c r="C36" s="3">
        <f t="shared" ref="C36:F36" si="33">C15</f>
        <v>0.70910989204213504</v>
      </c>
      <c r="D36" s="3">
        <f t="shared" si="33"/>
        <v>0.84299999999999997</v>
      </c>
      <c r="E36" s="3">
        <f t="shared" si="33"/>
        <v>0.75897328039862499</v>
      </c>
      <c r="F36" s="3">
        <f t="shared" si="33"/>
        <v>0.72565737191019297</v>
      </c>
      <c r="G36" s="3"/>
      <c r="H36" s="3">
        <f t="shared" ref="H36:K36" si="34">G15</f>
        <v>0.315774076558343</v>
      </c>
      <c r="I36" s="3">
        <f t="shared" si="34"/>
        <v>0.32399999999999901</v>
      </c>
      <c r="J36" s="3">
        <f t="shared" si="34"/>
        <v>0.31061600812371898</v>
      </c>
      <c r="K36" s="3">
        <f t="shared" si="34"/>
        <v>0.30826939131168501</v>
      </c>
      <c r="L36" s="3"/>
      <c r="M36" s="3">
        <f t="shared" si="7"/>
        <v>0.44859753533602598</v>
      </c>
      <c r="N36" s="3">
        <f t="shared" si="8"/>
        <v>0.51800000000000002</v>
      </c>
      <c r="O36" s="3">
        <f t="shared" si="9"/>
        <v>0.39961925728186298</v>
      </c>
      <c r="P36" s="3">
        <f t="shared" si="10"/>
        <v>0.37461925545326702</v>
      </c>
      <c r="Q36" s="3"/>
      <c r="R36" s="3">
        <f t="shared" si="11"/>
        <v>0.388458875251394</v>
      </c>
      <c r="S36" s="3">
        <f t="shared" si="12"/>
        <v>0.222499999999999</v>
      </c>
      <c r="T36" s="3">
        <f t="shared" si="13"/>
        <v>0.26473771331351398</v>
      </c>
      <c r="U36" s="3">
        <f t="shared" si="14"/>
        <v>0.31715564200075302</v>
      </c>
      <c r="V36" s="2"/>
      <c r="W36" s="9" t="str">
        <f t="shared" si="4"/>
        <v>PHM C06 SS - High noise &amp;0.709 &amp;0.843 &amp;0.759 &amp; 0.726 &amp; &amp; 0.316 &amp;0.324 &amp;0.311 &amp;0.308 &amp; &amp;0.449 &amp;0.518 &amp;0.400 &amp;0.375 &amp; &amp;0.388 &amp;0.222 &amp;0.265&amp;0.317\\</v>
      </c>
    </row>
    <row r="37" spans="2:23" ht="15.75" thickTop="1" x14ac:dyDescent="0.25">
      <c r="B37" t="s">
        <v>40</v>
      </c>
      <c r="C37" s="1">
        <f t="shared" ref="C37:F37" si="35">C16</f>
        <v>0.83530758128330096</v>
      </c>
      <c r="D37" s="1">
        <f t="shared" si="35"/>
        <v>0.65199999999999902</v>
      </c>
      <c r="E37" s="1">
        <f t="shared" si="35"/>
        <v>0.65624302608957397</v>
      </c>
      <c r="F37" s="1">
        <f t="shared" si="35"/>
        <v>0.715713375968834</v>
      </c>
      <c r="G37" s="1"/>
      <c r="H37" s="1">
        <f t="shared" ref="H37:K37" si="36">G16</f>
        <v>0.46068003670999302</v>
      </c>
      <c r="I37" s="1">
        <f t="shared" si="36"/>
        <v>0.44399999999999901</v>
      </c>
      <c r="J37" s="1">
        <f t="shared" si="36"/>
        <v>0.39682645438754599</v>
      </c>
      <c r="K37" s="1">
        <f t="shared" si="36"/>
        <v>0.404312639756371</v>
      </c>
      <c r="L37" s="1"/>
      <c r="M37" s="1">
        <f t="shared" si="7"/>
        <v>0.383787832781253</v>
      </c>
      <c r="N37" s="1">
        <f t="shared" si="8"/>
        <v>0.5575</v>
      </c>
      <c r="O37" s="1">
        <f t="shared" si="9"/>
        <v>0.39278538869366703</v>
      </c>
      <c r="P37" s="1">
        <f t="shared" si="10"/>
        <v>0.34799160014691399</v>
      </c>
      <c r="Q37" s="1"/>
      <c r="R37" s="1">
        <f t="shared" si="11"/>
        <v>0.51271724203748104</v>
      </c>
      <c r="S37" s="1">
        <f t="shared" si="12"/>
        <v>0.38300000000000001</v>
      </c>
      <c r="T37" s="1">
        <f t="shared" si="13"/>
        <v>0.41624167894472103</v>
      </c>
      <c r="U37" s="1">
        <f t="shared" si="14"/>
        <v>0.45959153369876199</v>
      </c>
      <c r="W37" s="8" t="str">
        <f t="shared" si="4"/>
        <v>PHM C01 MS - No noise &amp;0.835 &amp;0.652 &amp;0.656 &amp; 0.716 &amp; &amp; 0.461 &amp;0.444 &amp;0.397 &amp;0.404 &amp; &amp;0.384 &amp;0.558 &amp;0.393 &amp;0.348 &amp; &amp;0.513 &amp;0.383 &amp;0.416&amp;0.460\\</v>
      </c>
    </row>
    <row r="38" spans="2:23" x14ac:dyDescent="0.25">
      <c r="B38" t="s">
        <v>41</v>
      </c>
      <c r="C38" s="1">
        <f t="shared" ref="C38:F38" si="37">C17</f>
        <v>0.73929933954933902</v>
      </c>
      <c r="D38" s="1">
        <f t="shared" si="37"/>
        <v>0.2545</v>
      </c>
      <c r="E38" s="1">
        <f t="shared" si="37"/>
        <v>0.35919681380808399</v>
      </c>
      <c r="F38" s="1">
        <f t="shared" si="37"/>
        <v>0.49411714537827101</v>
      </c>
      <c r="G38" s="1"/>
      <c r="H38" s="1">
        <f t="shared" ref="H38:K38" si="38">G17</f>
        <v>0.49830691958814</v>
      </c>
      <c r="I38" s="1">
        <f t="shared" si="38"/>
        <v>0.58899999999999997</v>
      </c>
      <c r="J38" s="1">
        <f t="shared" si="38"/>
        <v>0.49047672615791998</v>
      </c>
      <c r="K38" s="1">
        <f t="shared" si="38"/>
        <v>0.470313411865663</v>
      </c>
      <c r="L38" s="1"/>
      <c r="M38" s="1">
        <f t="shared" si="7"/>
        <v>0.323340263340263</v>
      </c>
      <c r="N38" s="1">
        <f t="shared" si="8"/>
        <v>0.20949999999999899</v>
      </c>
      <c r="O38" s="1">
        <f t="shared" si="9"/>
        <v>0.159887919786529</v>
      </c>
      <c r="P38" s="1">
        <f t="shared" si="10"/>
        <v>0.16820520403369199</v>
      </c>
      <c r="Q38" s="1"/>
      <c r="R38" s="1">
        <f t="shared" si="11"/>
        <v>0.49885903668489001</v>
      </c>
      <c r="S38" s="1">
        <f t="shared" si="12"/>
        <v>0.39349999999999902</v>
      </c>
      <c r="T38" s="1">
        <f t="shared" si="13"/>
        <v>0.42144792795541602</v>
      </c>
      <c r="U38" s="1">
        <f t="shared" si="14"/>
        <v>0.45699877169969599</v>
      </c>
      <c r="W38" s="8" t="str">
        <f t="shared" si="4"/>
        <v>PHM C04 MS - No noise &amp;0.739 &amp;0.255 &amp;0.359 &amp; 0.494 &amp; &amp; 0.498 &amp;0.589 &amp;0.490 &amp;0.470 &amp; &amp;0.323 &amp;0.209 &amp;0.160 &amp;0.168 &amp; &amp;0.499 &amp;0.393 &amp;0.421&amp;0.457\\</v>
      </c>
    </row>
    <row r="39" spans="2:23" ht="15.75" thickBot="1" x14ac:dyDescent="0.3">
      <c r="B39" s="2" t="s">
        <v>42</v>
      </c>
      <c r="C39" s="3">
        <f t="shared" ref="C39:F39" si="39">C18</f>
        <v>0.86392790895035398</v>
      </c>
      <c r="D39" s="3">
        <f t="shared" si="39"/>
        <v>0.35549999999999998</v>
      </c>
      <c r="E39" s="3">
        <f t="shared" si="39"/>
        <v>0.46936914322374401</v>
      </c>
      <c r="F39" s="3">
        <f t="shared" si="39"/>
        <v>0.61631153773709502</v>
      </c>
      <c r="G39" s="3"/>
      <c r="H39" s="3">
        <f t="shared" ref="H39:K39" si="40">G18</f>
        <v>0.50100601584801796</v>
      </c>
      <c r="I39" s="3">
        <f t="shared" si="40"/>
        <v>0.71299999999999997</v>
      </c>
      <c r="J39" s="3">
        <f t="shared" si="40"/>
        <v>0.57785640568229102</v>
      </c>
      <c r="K39" s="3">
        <f t="shared" si="40"/>
        <v>0.52737039909274197</v>
      </c>
      <c r="L39" s="3"/>
      <c r="M39" s="3">
        <f t="shared" si="7"/>
        <v>0.489491005026021</v>
      </c>
      <c r="N39" s="3">
        <f t="shared" si="8"/>
        <v>0.70499999999999996</v>
      </c>
      <c r="O39" s="3">
        <f t="shared" si="9"/>
        <v>0.52871268301667995</v>
      </c>
      <c r="P39" s="3">
        <f t="shared" si="10"/>
        <v>0.47860890080009699</v>
      </c>
      <c r="Q39" s="3"/>
      <c r="R39" s="3">
        <f t="shared" si="11"/>
        <v>0.52280602839023105</v>
      </c>
      <c r="S39" s="3">
        <f t="shared" si="12"/>
        <v>0.48799999999999999</v>
      </c>
      <c r="T39" s="3">
        <f t="shared" si="13"/>
        <v>0.48459432141198699</v>
      </c>
      <c r="U39" s="3">
        <f t="shared" si="14"/>
        <v>0.49782494560660101</v>
      </c>
      <c r="V39" s="2"/>
      <c r="W39" s="9" t="str">
        <f t="shared" si="4"/>
        <v>PHM C06 MS - No noise &amp;0.864 &amp;0.356 &amp;0.469 &amp; 0.616 &amp; &amp; 0.501 &amp;0.713 &amp;0.578 &amp;0.527 &amp; &amp;0.489 &amp;0.705 &amp;0.529 &amp;0.479 &amp; &amp;0.523 &amp;0.488 &amp;0.485&amp;0.498\\</v>
      </c>
    </row>
    <row r="40" spans="2:23" ht="15.75" thickTop="1" x14ac:dyDescent="0.25"/>
    <row r="41" spans="2:23" x14ac:dyDescent="0.25">
      <c r="B41" t="s">
        <v>60</v>
      </c>
      <c r="C41" s="1">
        <f>MAX(C25:C39)</f>
        <v>0.86392790895035398</v>
      </c>
      <c r="D41" s="1">
        <f t="shared" ref="D41:F41" si="41">MAX(D25:D39)</f>
        <v>0.9395</v>
      </c>
      <c r="E41" s="1">
        <f t="shared" si="41"/>
        <v>0.85142513331421699</v>
      </c>
      <c r="F41" s="1">
        <f t="shared" si="41"/>
        <v>0.83428177478963095</v>
      </c>
      <c r="H41" s="1">
        <f>MAX(H25:H39)</f>
        <v>0.51832455651335896</v>
      </c>
      <c r="I41" s="1">
        <f t="shared" ref="I41:K41" si="42">MAX(I25:I39)</f>
        <v>0.71299999999999997</v>
      </c>
      <c r="J41" s="1">
        <f t="shared" si="42"/>
        <v>0.57785640568229102</v>
      </c>
      <c r="K41" s="1">
        <f t="shared" si="42"/>
        <v>0.53002213995244796</v>
      </c>
      <c r="M41" s="1">
        <f>MAX(M25:M39)</f>
        <v>0.489491005026021</v>
      </c>
      <c r="N41" s="1">
        <f t="shared" ref="N41:P41" si="43">MAX(N25:N39)</f>
        <v>0.80700000000000005</v>
      </c>
      <c r="O41" s="1">
        <f t="shared" si="43"/>
        <v>0.56812088313481302</v>
      </c>
      <c r="P41" s="1">
        <f t="shared" si="43"/>
        <v>0.49019736200659803</v>
      </c>
      <c r="R41" s="1">
        <f>MAX(R25:R39)</f>
        <v>0.52280602839023105</v>
      </c>
      <c r="S41" s="1">
        <f t="shared" ref="S41:U41" si="44">MAX(S25:S39)</f>
        <v>0.50949999999999995</v>
      </c>
      <c r="T41" s="1">
        <f t="shared" si="44"/>
        <v>0.48459432141198699</v>
      </c>
      <c r="U41" s="1">
        <f t="shared" si="44"/>
        <v>0.49782494560660101</v>
      </c>
    </row>
    <row r="42" spans="2:23" x14ac:dyDescent="0.25">
      <c r="B42" t="s">
        <v>61</v>
      </c>
      <c r="C42" s="1">
        <f>AVERAGE(C25:C39)</f>
        <v>0.68676149346608673</v>
      </c>
      <c r="D42" s="1">
        <f t="shared" ref="D42:F42" si="45">AVERAGE(D25:D39)</f>
        <v>0.62919999999999976</v>
      </c>
      <c r="E42" s="1">
        <f t="shared" si="45"/>
        <v>0.60915655188727458</v>
      </c>
      <c r="F42" s="1">
        <f t="shared" si="45"/>
        <v>0.63059498353719201</v>
      </c>
      <c r="H42" s="1">
        <f>AVERAGE(H25:H39)</f>
        <v>0.44882466104153285</v>
      </c>
      <c r="I42" s="1">
        <f t="shared" ref="I42:K42" si="46">AVERAGE(I25:I39)</f>
        <v>0.47949999999999976</v>
      </c>
      <c r="J42" s="1">
        <f t="shared" si="46"/>
        <v>0.4416680740904077</v>
      </c>
      <c r="K42" s="1">
        <f t="shared" si="46"/>
        <v>0.4357765647217412</v>
      </c>
      <c r="M42" s="1">
        <f>AVERAGE(M25:M39)</f>
        <v>0.41761800110240976</v>
      </c>
      <c r="N42" s="1">
        <f t="shared" ref="N42:P42" si="47">AVERAGE(N25:N39)</f>
        <v>0.5041333333333331</v>
      </c>
      <c r="O42" s="1">
        <f t="shared" si="47"/>
        <v>0.37401428405637593</v>
      </c>
      <c r="P42" s="1">
        <f t="shared" si="47"/>
        <v>0.34750071564095975</v>
      </c>
      <c r="R42" s="1">
        <f>AVERAGE(R25:R39)</f>
        <v>0.47208315278172414</v>
      </c>
      <c r="S42" s="1">
        <f t="shared" ref="S42:U42" si="48">AVERAGE(S25:S39)</f>
        <v>0.31556666666666627</v>
      </c>
      <c r="T42" s="1">
        <f t="shared" si="48"/>
        <v>0.34485912552708875</v>
      </c>
      <c r="U42" s="1">
        <f t="shared" si="48"/>
        <v>0.39286006899713094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37E9-AAF7-4185-BB7B-87043DE103AD}">
  <dimension ref="B1:O42"/>
  <sheetViews>
    <sheetView topLeftCell="A7" workbookViewId="0">
      <selection activeCell="D31" sqref="D31"/>
    </sheetView>
  </sheetViews>
  <sheetFormatPr defaultRowHeight="15" x14ac:dyDescent="0.25"/>
  <cols>
    <col min="1" max="1" width="2.28515625" customWidth="1"/>
    <col min="2" max="2" width="12.42578125" customWidth="1"/>
    <col min="5" max="5" width="2.140625" customWidth="1"/>
    <col min="8" max="8" width="2.140625" customWidth="1"/>
    <col min="11" max="11" width="2.140625" customWidth="1"/>
  </cols>
  <sheetData>
    <row r="1" spans="2:15" x14ac:dyDescent="0.25">
      <c r="B1" s="18" t="s">
        <v>103</v>
      </c>
    </row>
    <row r="2" spans="2:15" s="16" customFormat="1" x14ac:dyDescent="0.25">
      <c r="B2" s="16" t="s">
        <v>91</v>
      </c>
    </row>
    <row r="3" spans="2:15" x14ac:dyDescent="0.25">
      <c r="C3" t="s">
        <v>92</v>
      </c>
      <c r="D3" t="s">
        <v>93</v>
      </c>
      <c r="F3" t="s">
        <v>94</v>
      </c>
      <c r="G3" t="s">
        <v>95</v>
      </c>
      <c r="I3" t="s">
        <v>96</v>
      </c>
      <c r="J3" t="s">
        <v>97</v>
      </c>
      <c r="L3" t="s">
        <v>98</v>
      </c>
      <c r="M3" t="s">
        <v>99</v>
      </c>
    </row>
    <row r="5" spans="2:15" x14ac:dyDescent="0.25">
      <c r="B5" t="s">
        <v>25</v>
      </c>
      <c r="C5">
        <v>0.44879999999999998</v>
      </c>
      <c r="D5">
        <v>8.7499999999999994E-2</v>
      </c>
      <c r="F5">
        <v>0.47949999999999998</v>
      </c>
      <c r="G5">
        <v>8.3900000000000002E-2</v>
      </c>
      <c r="I5">
        <v>0.44169999999999998</v>
      </c>
      <c r="J5">
        <v>7.0400000000000004E-2</v>
      </c>
      <c r="L5">
        <v>0.43580000000000002</v>
      </c>
      <c r="M5">
        <v>7.1199999999999999E-2</v>
      </c>
      <c r="O5" t="str">
        <f>_xlfn.CONCAT(TEXT(B5, "0.000"), " &amp; ",  TEXT(C5, "0.000"), " &amp; ",TEXT( D5,  "0.000"), " &amp; &amp;", TEXT(F5,  "0.000"), " &amp; ",TEXT(G5, "0.000"), " &amp; &amp; ", TEXT(I5,  "0.000"), " &amp; ", TEXT(J5, "0.000"), " &amp; &amp;",  TEXT(L5,  "0.000"), " &amp;", TEXT(M5,  "0.000"), " \\")</f>
        <v>A2C &amp; 0.449 &amp; 0.088 &amp; &amp;0.480 &amp; 0.084 &amp; &amp; 0.442 &amp; 0.070 &amp; &amp;0.436 &amp;0.071 \\</v>
      </c>
    </row>
    <row r="6" spans="2:15" x14ac:dyDescent="0.25">
      <c r="B6" t="s">
        <v>26</v>
      </c>
      <c r="C6">
        <v>0.41760000000000003</v>
      </c>
      <c r="D6">
        <v>0.18479999999999999</v>
      </c>
      <c r="F6">
        <v>0.50409999999999999</v>
      </c>
      <c r="G6">
        <v>3.2099999999999997E-2</v>
      </c>
      <c r="I6">
        <v>0.374</v>
      </c>
      <c r="J6">
        <v>3.5400000000000001E-2</v>
      </c>
      <c r="L6">
        <v>0.34749999999999998</v>
      </c>
      <c r="M6">
        <v>5.7500000000000002E-2</v>
      </c>
      <c r="O6" t="str">
        <f t="shared" ref="O6:O7" si="0"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DQN &amp; 0.418 &amp; 0.185 &amp; &amp;0.504 &amp; 0.032 &amp; &amp; 0.374 &amp; 0.035 &amp; &amp;0.348 &amp;0.058 \\</v>
      </c>
    </row>
    <row r="7" spans="2:15" x14ac:dyDescent="0.25">
      <c r="B7" t="s">
        <v>27</v>
      </c>
      <c r="C7">
        <v>0.47210000000000002</v>
      </c>
      <c r="D7">
        <v>0.1444</v>
      </c>
      <c r="F7">
        <v>0.31559999999999999</v>
      </c>
      <c r="G7">
        <v>8.6699999999999999E-2</v>
      </c>
      <c r="I7">
        <v>0.34489999999999998</v>
      </c>
      <c r="J7">
        <v>9.0999999999999998E-2</v>
      </c>
      <c r="L7">
        <v>0.39290000000000003</v>
      </c>
      <c r="M7">
        <v>0.1046</v>
      </c>
      <c r="O7" t="str">
        <f t="shared" si="0"/>
        <v>PPO &amp; 0.472 &amp; 0.144 &amp; &amp;0.316 &amp; 0.087 &amp; &amp; 0.345 &amp; 0.091 &amp; &amp;0.393 &amp;0.105 \\</v>
      </c>
    </row>
    <row r="8" spans="2:15" s="16" customFormat="1" x14ac:dyDescent="0.25">
      <c r="B8" t="s">
        <v>28</v>
      </c>
      <c r="C8">
        <v>0.68679999999999997</v>
      </c>
      <c r="D8">
        <v>5.9400000000000001E-2</v>
      </c>
      <c r="E8"/>
      <c r="F8">
        <v>0.62919999999999998</v>
      </c>
      <c r="G8">
        <v>5.0900000000000001E-2</v>
      </c>
      <c r="H8"/>
      <c r="I8">
        <v>0.60919999999999996</v>
      </c>
      <c r="J8">
        <v>4.9700000000000001E-2</v>
      </c>
      <c r="K8"/>
      <c r="L8">
        <v>0.63060000000000005</v>
      </c>
      <c r="M8">
        <v>5.1799999999999999E-2</v>
      </c>
      <c r="O8" s="16" t="str">
        <f>_xlfn.CONCAT(TEXT(B8, "0.000"), " &amp; ",  TEXT(C8, "0.000"), " &amp; ",TEXT( D8,  "0.000"), " &amp; &amp;", TEXT(F8,  "0.000"), " &amp; ",TEXT(G8, "0.000"), " &amp; &amp; ", TEXT(I8,  "0.000"), " &amp; ", TEXT(J8, "0.000"), " &amp; &amp;",  TEXT(L8,  "0.000"), " &amp;", TEXT(M8,  "0.000"), " \\")</f>
        <v>REINFORCE &amp; 0.687 &amp; 0.059 &amp; &amp;0.629 &amp; 0.051 &amp; &amp; 0.609 &amp; 0.050 &amp; &amp;0.631 &amp;0.052 \\</v>
      </c>
    </row>
    <row r="9" spans="2:15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5" x14ac:dyDescent="0.25">
      <c r="B10" t="s">
        <v>73</v>
      </c>
      <c r="C10" s="1">
        <f>C8-MAX(C5:C7)</f>
        <v>0.21469999999999995</v>
      </c>
      <c r="D10" s="1">
        <f>D8-MIN(D5:D7)</f>
        <v>-2.8099999999999993E-2</v>
      </c>
      <c r="E10" s="1"/>
      <c r="F10" s="1">
        <f>F8-MAX(F5:F7)</f>
        <v>0.12509999999999999</v>
      </c>
      <c r="G10" s="1">
        <f>G8-MIN(G5:G7)</f>
        <v>1.8800000000000004E-2</v>
      </c>
      <c r="H10" s="1"/>
      <c r="I10" s="1">
        <f>I8-MAX(I5:I7)</f>
        <v>0.16749999999999998</v>
      </c>
      <c r="J10" s="1">
        <f>J8-MIN(J5:J7)</f>
        <v>1.43E-2</v>
      </c>
      <c r="K10" s="1"/>
      <c r="L10" s="1">
        <f>L8-MAX(L5:L7)</f>
        <v>0.19480000000000003</v>
      </c>
      <c r="M10" s="1">
        <f>M8-MIN(M5:M7)</f>
        <v>-5.7000000000000037E-3</v>
      </c>
    </row>
    <row r="11" spans="2:15" x14ac:dyDescent="0.25">
      <c r="B11" t="s">
        <v>74</v>
      </c>
      <c r="C11" s="1">
        <f>AVERAGE(C5:C7)</f>
        <v>0.44616666666666666</v>
      </c>
      <c r="D11" s="1">
        <f>AVERAGE(D5:D7)</f>
        <v>0.1389</v>
      </c>
      <c r="E11" s="1"/>
      <c r="F11" s="1">
        <f>AVERAGE(F5:F7)</f>
        <v>0.43306666666666666</v>
      </c>
      <c r="G11" s="1">
        <f>AVERAGE(G5:G7)</f>
        <v>6.7566666666666664E-2</v>
      </c>
      <c r="H11" s="1"/>
      <c r="I11" s="1">
        <f>AVERAGE(I5:I7)</f>
        <v>0.38686666666666669</v>
      </c>
      <c r="J11" s="1">
        <f>AVERAGE(J5:J7)</f>
        <v>6.5600000000000006E-2</v>
      </c>
      <c r="K11" s="1"/>
      <c r="L11" s="1">
        <f>AVERAGE(L5:L7)</f>
        <v>0.39206666666666673</v>
      </c>
      <c r="M11" s="1">
        <f>AVERAGE(M5:M7)</f>
        <v>7.7766666666666664E-2</v>
      </c>
    </row>
    <row r="12" spans="2:15" x14ac:dyDescent="0.25">
      <c r="C12" s="1"/>
      <c r="D12" s="1">
        <f>D8-D11</f>
        <v>-7.9499999999999987E-2</v>
      </c>
      <c r="E12" s="1"/>
      <c r="F12" s="1"/>
      <c r="G12" s="1"/>
      <c r="H12" s="1"/>
      <c r="I12" s="1"/>
      <c r="J12" s="1">
        <f>J8-J11</f>
        <v>-1.5900000000000004E-2</v>
      </c>
      <c r="K12" s="1"/>
      <c r="L12" s="1"/>
      <c r="M12" s="1"/>
    </row>
    <row r="13" spans="2:15" s="16" customFormat="1" x14ac:dyDescent="0.25">
      <c r="B13" s="16" t="s">
        <v>100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15" x14ac:dyDescent="0.25">
      <c r="C14" s="1" t="s">
        <v>92</v>
      </c>
      <c r="D14" s="1" t="s">
        <v>93</v>
      </c>
      <c r="E14" s="1"/>
      <c r="F14" s="1" t="s">
        <v>94</v>
      </c>
      <c r="G14" s="1" t="s">
        <v>95</v>
      </c>
      <c r="H14" s="1"/>
      <c r="I14" s="1" t="s">
        <v>96</v>
      </c>
      <c r="J14" s="1" t="s">
        <v>97</v>
      </c>
      <c r="K14" s="1"/>
      <c r="L14" s="1" t="s">
        <v>98</v>
      </c>
      <c r="M14" s="1" t="s">
        <v>99</v>
      </c>
    </row>
    <row r="15" spans="2:15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5" x14ac:dyDescent="0.25">
      <c r="B16" t="s">
        <v>25</v>
      </c>
      <c r="C16">
        <v>0.41549999999999998</v>
      </c>
      <c r="D16">
        <v>0.1201</v>
      </c>
      <c r="F16">
        <v>0.38479999999999998</v>
      </c>
      <c r="G16">
        <v>7.2700000000000001E-2</v>
      </c>
      <c r="I16">
        <v>0.36259999999999998</v>
      </c>
      <c r="J16">
        <v>7.17E-2</v>
      </c>
      <c r="L16">
        <v>0.37330000000000002</v>
      </c>
      <c r="M16">
        <v>8.2100000000000006E-2</v>
      </c>
      <c r="O16" t="str">
        <f>_xlfn.CONCAT(TEXT(B16, "0.000"), " &amp; ",  TEXT(C16, "0.000"), " &amp; ",TEXT( D16,  "0.000"), " &amp; &amp;", TEXT(F16,  "0.000"), " &amp; ",TEXT(G16, "0.000"), " &amp; &amp; ", TEXT(I16,  "0.000"), " &amp; ", TEXT(J16, "0.000"), " &amp; &amp;",  TEXT(L16,  "0.000"), " &amp;", TEXT(M16,  "0.000"), " \\")</f>
        <v>A2C &amp; 0.416 &amp; 0.120 &amp; &amp;0.385 &amp; 0.073 &amp; &amp; 0.363 &amp; 0.072 &amp; &amp;0.373 &amp;0.082 \\</v>
      </c>
    </row>
    <row r="17" spans="2:15" x14ac:dyDescent="0.25">
      <c r="B17" t="s">
        <v>26</v>
      </c>
      <c r="C17">
        <v>0.43149999999999999</v>
      </c>
      <c r="D17">
        <v>0.1835</v>
      </c>
      <c r="F17">
        <v>0.51</v>
      </c>
      <c r="G17">
        <v>3.1300000000000001E-2</v>
      </c>
      <c r="I17">
        <v>0.37380000000000002</v>
      </c>
      <c r="J17">
        <v>3.44E-2</v>
      </c>
      <c r="L17">
        <v>0.3508</v>
      </c>
      <c r="M17">
        <v>5.62E-2</v>
      </c>
      <c r="O17" t="str">
        <f t="shared" ref="O17:O18" si="1">_xlfn.CONCAT(TEXT(B17, "0.000"), " &amp; ",  TEXT(C17, "0.000"), " &amp; ",TEXT( D17,  "0.000"), " &amp; &amp;", TEXT(F17,  "0.000"), " &amp; ",TEXT(G17, "0.000"), " &amp; &amp; ", TEXT(I17,  "0.000"), " &amp; ", TEXT(J17, "0.000"), " &amp; &amp;",  TEXT(L17,  "0.000"), " &amp;", TEXT(M17,  "0.000"), " \\")</f>
        <v>DQN &amp; 0.432 &amp; 0.184 &amp; &amp;0.510 &amp; 0.031 &amp; &amp; 0.374 &amp; 0.034 &amp; &amp;0.351 &amp;0.056 \\</v>
      </c>
    </row>
    <row r="18" spans="2:15" x14ac:dyDescent="0.25">
      <c r="B18" t="s">
        <v>27</v>
      </c>
      <c r="C18">
        <v>0.49980000000000002</v>
      </c>
      <c r="D18">
        <v>0.1779</v>
      </c>
      <c r="F18">
        <v>0.2145</v>
      </c>
      <c r="G18">
        <v>8.14E-2</v>
      </c>
      <c r="I18">
        <v>0.28449999999999998</v>
      </c>
      <c r="J18">
        <v>9.9299999999999999E-2</v>
      </c>
      <c r="L18">
        <v>0.37040000000000001</v>
      </c>
      <c r="M18">
        <v>0.1221</v>
      </c>
      <c r="O18" t="str">
        <f t="shared" si="1"/>
        <v>PPO &amp; 0.500 &amp; 0.178 &amp; &amp;0.215 &amp; 0.081 &amp; &amp; 0.285 &amp; 0.099 &amp; &amp;0.370 &amp;0.122 \\</v>
      </c>
    </row>
    <row r="19" spans="2:15" s="16" customFormat="1" x14ac:dyDescent="0.25">
      <c r="B19" t="s">
        <v>28</v>
      </c>
      <c r="C19">
        <v>0.80589999999999995</v>
      </c>
      <c r="D19">
        <v>3.9699999999999999E-2</v>
      </c>
      <c r="E19"/>
      <c r="F19">
        <v>0.9153</v>
      </c>
      <c r="G19">
        <v>3.7499999999999999E-2</v>
      </c>
      <c r="H19"/>
      <c r="I19">
        <v>0.84140000000000004</v>
      </c>
      <c r="J19">
        <v>3.5400000000000001E-2</v>
      </c>
      <c r="K19"/>
      <c r="L19">
        <v>0.81559999999999999</v>
      </c>
      <c r="M19">
        <v>3.6900000000000002E-2</v>
      </c>
      <c r="O19" s="16" t="str">
        <f>_xlfn.CONCAT(TEXT(B19, "0.000"), " &amp; ",  TEXT(C19, "0.000"), " &amp; ",TEXT( D19,  "0.000"), " &amp; &amp;", TEXT(F19,  "0.000"), " &amp; ",TEXT(G19, "0.000"), " &amp; &amp; ", TEXT(I19,  "0.000"), " &amp; ", TEXT(J19, "0.000"), " &amp; &amp;",  TEXT(L19,  "0.000"), " &amp;", TEXT(M19,  "0.000"), " \\")</f>
        <v>REINFORCE &amp; 0.806 &amp; 0.040 &amp; &amp;0.915 &amp; 0.038 &amp; &amp; 0.841 &amp; 0.035 &amp; &amp;0.816 &amp;0.037 \\</v>
      </c>
    </row>
    <row r="20" spans="2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5" x14ac:dyDescent="0.25">
      <c r="B21" t="s">
        <v>73</v>
      </c>
      <c r="C21" s="1">
        <f>C19-MAX(C16:C18)</f>
        <v>0.30609999999999993</v>
      </c>
      <c r="D21" s="1">
        <f>D19-MIN(D16:D18)</f>
        <v>-8.0399999999999999E-2</v>
      </c>
      <c r="E21" s="1"/>
      <c r="F21" s="1">
        <f>F19-MAX(F16:F18)</f>
        <v>0.40529999999999999</v>
      </c>
      <c r="G21" s="1">
        <f>G19-MIN(G16:G18)</f>
        <v>6.1999999999999972E-3</v>
      </c>
      <c r="H21" s="1"/>
      <c r="I21" s="1">
        <f>I19-MAX(I16:I18)</f>
        <v>0.46760000000000002</v>
      </c>
      <c r="J21" s="1">
        <f>J19-MIN(J16:J18)</f>
        <v>1.0000000000000009E-3</v>
      </c>
      <c r="K21" s="1"/>
      <c r="L21" s="1">
        <f>L19-MAX(L16:L18)</f>
        <v>0.44229999999999997</v>
      </c>
      <c r="M21" s="1">
        <f>M19-MIN(M16:M18)</f>
        <v>-1.9299999999999998E-2</v>
      </c>
    </row>
    <row r="22" spans="2:15" x14ac:dyDescent="0.25">
      <c r="B22" t="s">
        <v>74</v>
      </c>
      <c r="C22" s="1">
        <f>AVERAGE(C16:C18)</f>
        <v>0.44893333333333335</v>
      </c>
      <c r="D22" s="1">
        <f>AVERAGE(D16:D18)</f>
        <v>0.1605</v>
      </c>
      <c r="E22" s="1"/>
      <c r="F22" s="1">
        <f>AVERAGE(F16:F18)</f>
        <v>0.36976666666666663</v>
      </c>
      <c r="G22" s="1">
        <f>AVERAGE(G16:G18)</f>
        <v>6.1800000000000001E-2</v>
      </c>
      <c r="H22" s="1"/>
      <c r="I22" s="1">
        <f>AVERAGE(I16:I18)</f>
        <v>0.34029999999999999</v>
      </c>
      <c r="J22" s="1">
        <f>AVERAGE(J16:J18)</f>
        <v>6.8466666666666662E-2</v>
      </c>
      <c r="K22" s="1"/>
      <c r="L22" s="1">
        <f>AVERAGE(L16:L18)</f>
        <v>0.36483333333333334</v>
      </c>
      <c r="M22" s="1">
        <f>AVERAGE(M16:M18)</f>
        <v>8.6800000000000002E-2</v>
      </c>
    </row>
    <row r="23" spans="2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5" s="16" customFormat="1" x14ac:dyDescent="0.25">
      <c r="B25" s="16" t="s">
        <v>101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2:15" x14ac:dyDescent="0.25">
      <c r="C26" s="1" t="s">
        <v>92</v>
      </c>
      <c r="D26" s="1" t="s">
        <v>93</v>
      </c>
      <c r="E26" s="1"/>
      <c r="F26" s="1" t="s">
        <v>94</v>
      </c>
      <c r="G26" s="1" t="s">
        <v>95</v>
      </c>
      <c r="H26" s="1"/>
      <c r="I26" s="1" t="s">
        <v>96</v>
      </c>
      <c r="J26" s="1" t="s">
        <v>97</v>
      </c>
      <c r="K26" s="1"/>
      <c r="L26" s="1" t="s">
        <v>98</v>
      </c>
      <c r="M26" s="1" t="s">
        <v>99</v>
      </c>
    </row>
    <row r="27" spans="2:15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5" x14ac:dyDescent="0.25">
      <c r="B28" t="s">
        <v>25</v>
      </c>
      <c r="C28">
        <v>0.44729999999999998</v>
      </c>
      <c r="D28">
        <v>7.7100000000000002E-2</v>
      </c>
      <c r="F28">
        <v>0.47689999999999999</v>
      </c>
      <c r="G28">
        <v>9.0499999999999997E-2</v>
      </c>
      <c r="I28">
        <v>0.45240000000000002</v>
      </c>
      <c r="J28">
        <v>7.2400000000000006E-2</v>
      </c>
      <c r="L28">
        <v>0.4461</v>
      </c>
      <c r="M28">
        <v>6.9699999999999998E-2</v>
      </c>
      <c r="O28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A2C &amp; 0.447 &amp; 0.077 &amp; &amp;0.477 &amp; 0.091 &amp; &amp; 0.452 &amp; 0.072 &amp; &amp;0.446 &amp;0.070 \\</v>
      </c>
    </row>
    <row r="29" spans="2:15" x14ac:dyDescent="0.25">
      <c r="B29" t="s">
        <v>26</v>
      </c>
      <c r="C29">
        <v>0.41920000000000002</v>
      </c>
      <c r="D29">
        <v>0.17879999999999999</v>
      </c>
      <c r="F29">
        <v>0.50670000000000004</v>
      </c>
      <c r="G29">
        <v>3.2300000000000002E-2</v>
      </c>
      <c r="I29">
        <v>0.37859999999999999</v>
      </c>
      <c r="J29">
        <v>3.5700000000000003E-2</v>
      </c>
      <c r="L29">
        <v>0.35170000000000001</v>
      </c>
      <c r="M29">
        <v>5.7200000000000001E-2</v>
      </c>
      <c r="O29" t="str">
        <f t="shared" ref="O29:O30" si="2">_xlfn.CONCAT(TEXT(B29, "0.000"), " &amp; ",  TEXT(C29, "0.000"), " &amp; ",TEXT( D29,  "0.000"), " &amp; &amp;", TEXT(F29,  "0.000"), " &amp; ",TEXT(G29, "0.000"), " &amp; &amp; ", TEXT(I29,  "0.000"), " &amp; ", TEXT(J29, "0.000"), " &amp; &amp;",  TEXT(L29,  "0.000"), " &amp;", TEXT(M29,  "0.000"), " \\")</f>
        <v>DQN &amp; 0.419 &amp; 0.179 &amp; &amp;0.507 &amp; 0.032 &amp; &amp; 0.379 &amp; 0.036 &amp; &amp;0.352 &amp;0.057 \\</v>
      </c>
    </row>
    <row r="30" spans="2:15" x14ac:dyDescent="0.25">
      <c r="B30" t="s">
        <v>27</v>
      </c>
      <c r="C30">
        <v>0.44969999999999999</v>
      </c>
      <c r="D30">
        <v>0.1459</v>
      </c>
      <c r="F30">
        <v>0.31390000000000001</v>
      </c>
      <c r="G30">
        <v>8.1500000000000003E-2</v>
      </c>
      <c r="I30">
        <v>0.33300000000000002</v>
      </c>
      <c r="J30">
        <v>8.6599999999999996E-2</v>
      </c>
      <c r="L30">
        <v>0.37409999999999999</v>
      </c>
      <c r="M30">
        <v>0.1017</v>
      </c>
      <c r="O30" t="str">
        <f t="shared" si="2"/>
        <v>PPO &amp; 0.450 &amp; 0.146 &amp; &amp;0.314 &amp; 0.082 &amp; &amp; 0.333 &amp; 0.087 &amp; &amp;0.374 &amp;0.102 \\</v>
      </c>
    </row>
    <row r="31" spans="2:15" s="16" customFormat="1" x14ac:dyDescent="0.25">
      <c r="B31" t="s">
        <v>28</v>
      </c>
      <c r="C31">
        <v>0.60499999999999998</v>
      </c>
      <c r="D31">
        <v>4.6199999999999998E-2</v>
      </c>
      <c r="E31"/>
      <c r="F31">
        <v>0.60329999999999995</v>
      </c>
      <c r="G31">
        <v>4.5999999999999999E-2</v>
      </c>
      <c r="H31"/>
      <c r="I31">
        <v>0.56979999999999997</v>
      </c>
      <c r="J31">
        <v>4.1000000000000002E-2</v>
      </c>
      <c r="K31"/>
      <c r="L31">
        <v>0.57620000000000005</v>
      </c>
      <c r="M31">
        <v>4.0300000000000002E-2</v>
      </c>
      <c r="O31" s="16" t="str">
        <f>_xlfn.CONCAT(TEXT(B31, "0.000"), " &amp; ",  TEXT(C31, "0.000"), " &amp; ",TEXT( D31,  "0.000"), " &amp; &amp;", TEXT(F31,  "0.000"), " &amp; ",TEXT(G31, "0.000"), " &amp; &amp; ", TEXT(I31,  "0.000"), " &amp; ", TEXT(J31, "0.000"), " &amp; &amp;",  TEXT(L31,  "0.000"), " &amp;", TEXT(M31,  "0.000"), " \\")</f>
        <v>REINFORCE &amp; 0.605 &amp; 0.046 &amp; &amp;0.603 &amp; 0.046 &amp; &amp; 0.570 &amp; 0.041 &amp; &amp;0.576 &amp;0.040 \\</v>
      </c>
    </row>
    <row r="32" spans="2:15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5" s="16" customFormat="1" x14ac:dyDescent="0.25">
      <c r="B34" s="16" t="s">
        <v>102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2:15" x14ac:dyDescent="0.25">
      <c r="C35" s="1" t="s">
        <v>92</v>
      </c>
      <c r="D35" s="1" t="s">
        <v>93</v>
      </c>
      <c r="E35" s="1"/>
      <c r="F35" s="1" t="s">
        <v>94</v>
      </c>
      <c r="G35" s="1" t="s">
        <v>95</v>
      </c>
      <c r="H35" s="1"/>
      <c r="I35" s="1" t="s">
        <v>96</v>
      </c>
      <c r="J35" s="1" t="s">
        <v>97</v>
      </c>
      <c r="K35" s="1"/>
      <c r="L35" s="1" t="s">
        <v>98</v>
      </c>
      <c r="M35" s="1" t="s">
        <v>99</v>
      </c>
    </row>
    <row r="36" spans="2:15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5" x14ac:dyDescent="0.25">
      <c r="B37" t="s">
        <v>25</v>
      </c>
      <c r="C37">
        <v>0.48670000000000002</v>
      </c>
      <c r="D37">
        <v>8.6099999999999996E-2</v>
      </c>
      <c r="F37">
        <v>0.58199999999999996</v>
      </c>
      <c r="G37">
        <v>7.5399999999999995E-2</v>
      </c>
      <c r="I37">
        <v>0.4884</v>
      </c>
      <c r="J37">
        <v>6.3399999999999998E-2</v>
      </c>
      <c r="L37">
        <v>0.46729999999999999</v>
      </c>
      <c r="M37">
        <v>6.5100000000000005E-2</v>
      </c>
      <c r="O37" t="str">
        <f>_xlfn.CONCAT(TEXT(B37, "0.000"), " &amp; ",  TEXT(C37, "0.000"), " &amp; ",TEXT( D37,  "0.000"), " &amp; &amp;", TEXT(F37,  "0.000"), " &amp; ",TEXT(G37, "0.000"), " &amp; &amp; ", TEXT(I37,  "0.000"), " &amp; ", TEXT(J37, "0.000"), " &amp; &amp;",  TEXT(L37,  "0.000"), " &amp;", TEXT(M37,  "0.000"), " \\")</f>
        <v>A2C &amp; 0.487 &amp; 0.086 &amp; &amp;0.582 &amp; 0.075 &amp; &amp; 0.488 &amp; 0.063 &amp; &amp;0.467 &amp;0.065 \\</v>
      </c>
    </row>
    <row r="38" spans="2:15" x14ac:dyDescent="0.25">
      <c r="B38" t="s">
        <v>26</v>
      </c>
      <c r="C38">
        <v>0.39889999999999998</v>
      </c>
      <c r="D38">
        <v>0.2041</v>
      </c>
      <c r="F38">
        <v>0.49070000000000003</v>
      </c>
      <c r="G38">
        <v>3.2399999999999998E-2</v>
      </c>
      <c r="I38">
        <v>0.36049999999999999</v>
      </c>
      <c r="J38">
        <v>3.5400000000000001E-2</v>
      </c>
      <c r="L38">
        <v>0.33160000000000001</v>
      </c>
      <c r="M38">
        <v>5.9799999999999999E-2</v>
      </c>
      <c r="O38" t="str">
        <f t="shared" ref="O38:O39" si="3">_xlfn.CONCAT(TEXT(B38, "0.000"), " &amp; ",  TEXT(C38, "0.000"), " &amp; ",TEXT( D38,  "0.000"), " &amp; &amp;", TEXT(F38,  "0.000"), " &amp; ",TEXT(G38, "0.000"), " &amp; &amp; ", TEXT(I38,  "0.000"), " &amp; ", TEXT(J38, "0.000"), " &amp; &amp;",  TEXT(L38,  "0.000"), " &amp;", TEXT(M38,  "0.000"), " \\")</f>
        <v>DQN &amp; 0.399 &amp; 0.204 &amp; &amp;0.491 &amp; 0.032 &amp; &amp; 0.361 &amp; 0.035 &amp; &amp;0.332 &amp;0.060 \\</v>
      </c>
    </row>
    <row r="39" spans="2:15" x14ac:dyDescent="0.25">
      <c r="B39" t="s">
        <v>27</v>
      </c>
      <c r="C39">
        <v>0.51149999999999995</v>
      </c>
      <c r="D39">
        <v>0.1067</v>
      </c>
      <c r="F39">
        <v>0.42149999999999999</v>
      </c>
      <c r="G39">
        <v>0.1074</v>
      </c>
      <c r="I39">
        <v>0.44080000000000003</v>
      </c>
      <c r="J39">
        <v>9.5799999999999996E-2</v>
      </c>
      <c r="L39">
        <v>0.47149999999999997</v>
      </c>
      <c r="M39">
        <v>9.5600000000000004E-2</v>
      </c>
      <c r="O39" t="str">
        <f t="shared" si="3"/>
        <v>PPO &amp; 0.512 &amp; 0.107 &amp; &amp;0.422 &amp; 0.107 &amp; &amp; 0.441 &amp; 0.096 &amp; &amp;0.472 &amp;0.096 \\</v>
      </c>
    </row>
    <row r="40" spans="2:15" s="16" customFormat="1" x14ac:dyDescent="0.25">
      <c r="B40" t="s">
        <v>28</v>
      </c>
      <c r="C40">
        <v>0.81279999999999997</v>
      </c>
      <c r="D40">
        <v>0.1187</v>
      </c>
      <c r="E40"/>
      <c r="F40">
        <v>0.42070000000000002</v>
      </c>
      <c r="G40">
        <v>7.8899999999999998E-2</v>
      </c>
      <c r="H40"/>
      <c r="I40">
        <v>0.49490000000000001</v>
      </c>
      <c r="J40">
        <v>8.9800000000000005E-2</v>
      </c>
      <c r="K40"/>
      <c r="L40">
        <v>0.60870000000000002</v>
      </c>
      <c r="M40">
        <v>0.10100000000000001</v>
      </c>
      <c r="O40" s="16" t="str">
        <f>_xlfn.CONCAT(TEXT(B40, "0.000"), " &amp; ",  TEXT(C40, "0.000"), " &amp; ",TEXT( D40,  "0.000"), " &amp; &amp;", TEXT(F40,  "0.000"), " &amp; ",TEXT(G40, "0.000"), " &amp; &amp; ", TEXT(I40,  "0.000"), " &amp; ", TEXT(J40, "0.000"), " &amp; &amp;",  TEXT(L40,  "0.000"), " &amp;", TEXT(M40,  "0.000"), " \\")</f>
        <v>REINFORCE &amp; 0.813 &amp; 0.119 &amp; &amp;0.421 &amp; 0.079 &amp; &amp; 0.495 &amp; 0.090 &amp; &amp;0.609 &amp;0.101 \\</v>
      </c>
    </row>
    <row r="42" spans="2:15" x14ac:dyDescent="0.25">
      <c r="B42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67</v>
      </c>
      <c r="B1" t="s">
        <v>28</v>
      </c>
      <c r="C1" t="s">
        <v>25</v>
      </c>
      <c r="D1" t="s">
        <v>26</v>
      </c>
      <c r="E1" t="s">
        <v>27</v>
      </c>
      <c r="F1" s="8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36</v>
      </c>
      <c r="B2" s="11">
        <v>214.23125028610201</v>
      </c>
      <c r="C2" s="11">
        <v>41.192878961563103</v>
      </c>
      <c r="D2" s="11">
        <v>4.0305840969085596</v>
      </c>
      <c r="E2" s="11">
        <v>41.127108573913503</v>
      </c>
      <c r="F2" s="8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43</v>
      </c>
      <c r="B3" s="11">
        <v>199.893449068069</v>
      </c>
      <c r="C3" s="11">
        <v>41.516161203384399</v>
      </c>
      <c r="D3" s="11">
        <v>3.5455367565154998</v>
      </c>
      <c r="E3" s="11">
        <v>40.6614153385162</v>
      </c>
      <c r="F3" s="8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44</v>
      </c>
      <c r="B4" s="11">
        <v>134.15730237960801</v>
      </c>
      <c r="C4" s="11">
        <v>17.8784244060516</v>
      </c>
      <c r="D4" s="11">
        <v>1.5289890766143699</v>
      </c>
      <c r="E4" s="11">
        <v>20.900353193282999</v>
      </c>
      <c r="F4" s="8" t="str">
        <f t="shared" si="0"/>
        <v>Simulated  - High noise &amp;134.16 &amp;17.88&amp;1.53&amp;20.90\\</v>
      </c>
    </row>
    <row r="5" spans="1:6" x14ac:dyDescent="0.25">
      <c r="A5" t="s">
        <v>37</v>
      </c>
      <c r="B5" s="11">
        <v>330.54439568519501</v>
      </c>
      <c r="C5" s="11">
        <v>18.846081018447801</v>
      </c>
      <c r="D5" s="11">
        <v>2.08377933502197</v>
      </c>
      <c r="E5" s="11">
        <v>32.652981996536198</v>
      </c>
      <c r="F5" s="8" t="str">
        <f t="shared" si="0"/>
        <v>PHM C01 SS - No noise &amp;330.54 &amp;18.85&amp;2.08&amp;32.65\\</v>
      </c>
    </row>
    <row r="6" spans="1:6" x14ac:dyDescent="0.25">
      <c r="A6" t="s">
        <v>45</v>
      </c>
      <c r="B6" s="11">
        <v>426.78993558883599</v>
      </c>
      <c r="C6" s="11">
        <v>30.655102491378699</v>
      </c>
      <c r="D6" s="11">
        <v>3.6874377727508501</v>
      </c>
      <c r="E6" s="11">
        <v>38.5864129066467</v>
      </c>
      <c r="F6" s="8" t="str">
        <f t="shared" si="0"/>
        <v>PHM C01 SS - Low noise &amp;426.79 &amp;30.66&amp;3.69&amp;38.59\\</v>
      </c>
    </row>
    <row r="7" spans="1:6" x14ac:dyDescent="0.25">
      <c r="A7" t="s">
        <v>46</v>
      </c>
      <c r="B7" s="11">
        <v>333.134527683258</v>
      </c>
      <c r="C7" s="11">
        <v>17.582239151000898</v>
      </c>
      <c r="D7" s="11">
        <v>1.80086994171142</v>
      </c>
      <c r="E7" s="11">
        <v>19.155593395233101</v>
      </c>
      <c r="F7" s="8" t="str">
        <f t="shared" si="0"/>
        <v>PHM C01 SS - High noise &amp;333.13 &amp;17.58&amp;1.80&amp;19.16\\</v>
      </c>
    </row>
    <row r="8" spans="1:6" x14ac:dyDescent="0.25">
      <c r="A8" t="s">
        <v>38</v>
      </c>
      <c r="B8" s="11">
        <v>299.305101156234</v>
      </c>
      <c r="C8" s="11">
        <v>19.561541557312001</v>
      </c>
      <c r="D8" s="11">
        <v>1.8606305122375399</v>
      </c>
      <c r="E8" s="11">
        <v>19.635247707366901</v>
      </c>
      <c r="F8" s="8" t="str">
        <f t="shared" si="0"/>
        <v>PHM C04 SS - No noise &amp;299.31 &amp;19.56&amp;1.86&amp;19.64\\</v>
      </c>
    </row>
    <row r="9" spans="1:6" x14ac:dyDescent="0.25">
      <c r="A9" t="s">
        <v>47</v>
      </c>
      <c r="B9" s="11">
        <v>264.90415620803799</v>
      </c>
      <c r="C9" s="11">
        <v>18.268144130706698</v>
      </c>
      <c r="D9" s="11">
        <v>1.99961829185485</v>
      </c>
      <c r="E9" s="11">
        <v>19.6937849521636</v>
      </c>
      <c r="F9" s="8" t="str">
        <f t="shared" si="0"/>
        <v>PHM C04 SS - Low noise &amp;264.90 &amp;18.27&amp;2.00&amp;19.69\\</v>
      </c>
    </row>
    <row r="10" spans="1:6" x14ac:dyDescent="0.25">
      <c r="A10" t="s">
        <v>48</v>
      </c>
      <c r="B10" s="11">
        <v>256.44303488731299</v>
      </c>
      <c r="C10" s="11">
        <v>17.6516013145446</v>
      </c>
      <c r="D10" s="11">
        <v>1.57854628562927</v>
      </c>
      <c r="E10" s="11">
        <v>19.106502056121801</v>
      </c>
      <c r="F10" s="8" t="str">
        <f t="shared" si="0"/>
        <v>PHM C04 SS - High noise &amp;256.44 &amp;17.65&amp;1.58&amp;19.11\\</v>
      </c>
    </row>
    <row r="11" spans="1:6" x14ac:dyDescent="0.25">
      <c r="A11" t="s">
        <v>39</v>
      </c>
      <c r="B11" s="11">
        <v>339.65067934989901</v>
      </c>
      <c r="C11" s="11">
        <v>17.640863895416199</v>
      </c>
      <c r="D11" s="11">
        <v>2.2645769119262602</v>
      </c>
      <c r="E11" s="11">
        <v>19.495165824890101</v>
      </c>
      <c r="F11" s="8" t="str">
        <f t="shared" si="0"/>
        <v>PHM C06 SS - No noise &amp;339.65 &amp;17.64&amp;2.26&amp;19.50\\</v>
      </c>
    </row>
    <row r="12" spans="1:6" x14ac:dyDescent="0.25">
      <c r="A12" t="s">
        <v>49</v>
      </c>
      <c r="B12" s="11">
        <v>266.97978091239901</v>
      </c>
      <c r="C12" s="11">
        <v>19.328150033950799</v>
      </c>
      <c r="D12" s="11">
        <v>1.84245777130126</v>
      </c>
      <c r="E12" s="11">
        <v>19.189173936843801</v>
      </c>
      <c r="F12" s="8" t="str">
        <f t="shared" si="0"/>
        <v>PHM C06 SS - Low noise &amp;266.98 &amp;19.33&amp;1.84&amp;19.19\\</v>
      </c>
    </row>
    <row r="13" spans="1:6" x14ac:dyDescent="0.25">
      <c r="A13" t="s">
        <v>50</v>
      </c>
      <c r="B13" s="11">
        <v>308.20302629470802</v>
      </c>
      <c r="C13" s="11">
        <v>34.212615728378204</v>
      </c>
      <c r="D13" s="11">
        <v>4.1830084323883003</v>
      </c>
      <c r="E13" s="11">
        <v>30.942311763763399</v>
      </c>
      <c r="F13" s="8" t="str">
        <f t="shared" si="0"/>
        <v>PHM C06 SS - High noise &amp;308.20 &amp;34.21&amp;4.18&amp;30.94\\</v>
      </c>
    </row>
    <row r="14" spans="1:6" x14ac:dyDescent="0.25">
      <c r="A14" t="s">
        <v>40</v>
      </c>
      <c r="B14" s="11">
        <v>655.20664548873901</v>
      </c>
      <c r="C14" s="11">
        <v>38.551126956939697</v>
      </c>
      <c r="D14" s="11">
        <v>4.9570662975311199</v>
      </c>
      <c r="E14" s="11">
        <v>42.206415891647303</v>
      </c>
      <c r="F14" s="8" t="str">
        <f t="shared" si="0"/>
        <v>PHM C01 MS - No noise &amp;655.21 &amp;38.55&amp;4.96&amp;42.21\\</v>
      </c>
    </row>
    <row r="15" spans="1:6" x14ac:dyDescent="0.25">
      <c r="A15" t="s">
        <v>41</v>
      </c>
      <c r="B15" s="11">
        <v>615.58175253868103</v>
      </c>
      <c r="C15" s="11">
        <v>33.854306697845402</v>
      </c>
      <c r="D15" s="11">
        <v>7.3636748790740896</v>
      </c>
      <c r="E15" s="11">
        <v>43.493301391601499</v>
      </c>
      <c r="F15" s="8" t="str">
        <f t="shared" si="0"/>
        <v>PHM C04 MS - No noise &amp;615.58 &amp;33.85&amp;7.36&amp;43.49\\</v>
      </c>
    </row>
    <row r="16" spans="1:6" x14ac:dyDescent="0.25">
      <c r="A16" t="s">
        <v>42</v>
      </c>
      <c r="B16" s="11">
        <v>625.372385501861</v>
      </c>
      <c r="C16" s="11">
        <v>39.296446323394697</v>
      </c>
      <c r="D16" s="11">
        <v>5.8528637886047301</v>
      </c>
      <c r="E16" s="11">
        <v>41.675241708755401</v>
      </c>
      <c r="F16" s="8" t="str">
        <f t="shared" si="0"/>
        <v>PHM C06 MS - No noise &amp;625.37 &amp;39.30&amp;5.85&amp;41.68\\</v>
      </c>
    </row>
    <row r="17" spans="1:6" x14ac:dyDescent="0.25">
      <c r="A17" t="s">
        <v>72</v>
      </c>
      <c r="B17" s="11">
        <f>AVERAGE(B2:B16)</f>
        <v>351.3598282019293</v>
      </c>
      <c r="C17" s="11">
        <f>AVERAGE(C2:C16)</f>
        <v>27.069045591354321</v>
      </c>
      <c r="D17" s="11">
        <f>AVERAGE(D2:D16)</f>
        <v>3.2386426766713394</v>
      </c>
      <c r="E17" s="11">
        <f>AVERAGE(E2:E16)</f>
        <v>29.90140070915216</v>
      </c>
      <c r="F17" s="8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5F54-6535-414F-9705-8BE1D1F46B79}">
  <dimension ref="A1:AH42"/>
  <sheetViews>
    <sheetView topLeftCell="V1" zoomScale="115" zoomScaleNormal="115" workbookViewId="0">
      <pane ySplit="3" topLeftCell="A22" activePane="bottomLeft" state="frozen"/>
      <selection pane="bottomLeft" activeCell="AE43" sqref="AE43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7" x14ac:dyDescent="0.35">
      <c r="B1" s="13" t="s">
        <v>109</v>
      </c>
    </row>
    <row r="2" spans="1:34" ht="18.75" x14ac:dyDescent="0.3">
      <c r="B2" s="5"/>
      <c r="S2" s="10"/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</row>
    <row r="4" spans="1:34" x14ac:dyDescent="0.25">
      <c r="A4">
        <v>1</v>
      </c>
      <c r="B4" t="s">
        <v>76</v>
      </c>
      <c r="C4" s="1">
        <v>0.89654291360813099</v>
      </c>
      <c r="D4" s="1">
        <v>0.96</v>
      </c>
      <c r="E4" s="1">
        <v>0.92604813601977498</v>
      </c>
      <c r="F4" s="1">
        <v>0.90786648456907004</v>
      </c>
      <c r="G4" s="1">
        <v>0.5</v>
      </c>
      <c r="H4" s="1">
        <v>1</v>
      </c>
      <c r="I4" s="1">
        <v>0.66666666666666596</v>
      </c>
      <c r="J4" s="1">
        <v>0.55555555555555503</v>
      </c>
      <c r="K4" s="1">
        <v>0.50547683310841196</v>
      </c>
      <c r="L4" s="1">
        <v>0.98</v>
      </c>
      <c r="M4" s="1">
        <v>0.66680512649244295</v>
      </c>
      <c r="N4" s="1">
        <v>0.55962256570240099</v>
      </c>
      <c r="O4" s="1">
        <v>0.66932234432234405</v>
      </c>
      <c r="P4" s="1">
        <v>0.43</v>
      </c>
      <c r="Q4" s="1">
        <v>0.51847883597883604</v>
      </c>
      <c r="R4" s="1">
        <v>0.59674369747899103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>
        <v>2</v>
      </c>
      <c r="B5" t="s">
        <v>77</v>
      </c>
      <c r="C5" s="1">
        <v>0.96042606516290696</v>
      </c>
      <c r="D5" s="1">
        <v>0.94499999999999995</v>
      </c>
      <c r="E5" s="1">
        <v>0.95202889964122295</v>
      </c>
      <c r="F5" s="1">
        <v>0.95689659977703401</v>
      </c>
      <c r="G5" s="1">
        <v>0.51572746835904704</v>
      </c>
      <c r="H5" s="1">
        <v>1</v>
      </c>
      <c r="I5" s="1">
        <v>0.68042285726004004</v>
      </c>
      <c r="J5" s="1">
        <v>0.57100489949327105</v>
      </c>
      <c r="K5" s="1">
        <v>0.5</v>
      </c>
      <c r="L5" s="1">
        <v>0.98</v>
      </c>
      <c r="M5" s="1">
        <v>0.66212741087083504</v>
      </c>
      <c r="N5" s="1">
        <v>0.55428558844256504</v>
      </c>
      <c r="O5" s="1">
        <v>0.63310433031021196</v>
      </c>
      <c r="P5" s="1">
        <v>0.45999999999999902</v>
      </c>
      <c r="Q5" s="1">
        <v>0.53017502893152002</v>
      </c>
      <c r="R5" s="1">
        <v>0.58643350625216395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>
        <v>3</v>
      </c>
      <c r="B6" t="s">
        <v>78</v>
      </c>
      <c r="C6" s="1">
        <v>0.92237624694146403</v>
      </c>
      <c r="D6" s="1">
        <v>0.99</v>
      </c>
      <c r="E6" s="1">
        <v>0.95456567539097303</v>
      </c>
      <c r="F6" s="1">
        <v>0.93489621489621499</v>
      </c>
      <c r="G6" s="1">
        <v>0.502564102564102</v>
      </c>
      <c r="H6" s="1">
        <v>1</v>
      </c>
      <c r="I6" s="1">
        <v>0.66892655367231602</v>
      </c>
      <c r="J6" s="1">
        <v>0.55808080808080796</v>
      </c>
      <c r="K6" s="1">
        <v>0.50391363022941904</v>
      </c>
      <c r="L6" s="1">
        <v>0.99</v>
      </c>
      <c r="M6" s="1">
        <v>0.66781609195402303</v>
      </c>
      <c r="N6" s="1">
        <v>0.55876350716466905</v>
      </c>
      <c r="O6" s="1">
        <v>0.56925133689839502</v>
      </c>
      <c r="P6" s="1">
        <v>0.35499999999999998</v>
      </c>
      <c r="Q6" s="1">
        <v>0.433790051911494</v>
      </c>
      <c r="R6" s="1">
        <v>0.50451726743328895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>
        <v>4</v>
      </c>
      <c r="B7" t="s">
        <v>79</v>
      </c>
      <c r="C7" s="1">
        <v>0.88927159796724997</v>
      </c>
      <c r="D7" s="1">
        <v>0.995</v>
      </c>
      <c r="E7" s="1">
        <v>0.93885962779893495</v>
      </c>
      <c r="F7" s="1">
        <v>0.90839947089947004</v>
      </c>
      <c r="G7" s="1">
        <v>0.58626212803962097</v>
      </c>
      <c r="H7" s="1">
        <v>0.625</v>
      </c>
      <c r="I7" s="1">
        <v>0.602917629842876</v>
      </c>
      <c r="J7" s="1">
        <v>0.59232381748686103</v>
      </c>
      <c r="K7" s="1">
        <v>0.646907410350124</v>
      </c>
      <c r="L7" s="1">
        <v>0.97</v>
      </c>
      <c r="M7" s="1">
        <v>0.77587454981992798</v>
      </c>
      <c r="N7" s="1">
        <v>0.69294096426449303</v>
      </c>
      <c r="O7" s="1">
        <v>0.54282214545372398</v>
      </c>
      <c r="P7" s="1">
        <v>1</v>
      </c>
      <c r="Q7" s="1">
        <v>0.70343570525058696</v>
      </c>
      <c r="R7" s="1">
        <v>0.59735727340662104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>
        <v>5</v>
      </c>
      <c r="B8" t="s">
        <v>80</v>
      </c>
      <c r="C8" s="1">
        <v>0.98819444444444404</v>
      </c>
      <c r="D8" s="1">
        <v>0.76500000000000001</v>
      </c>
      <c r="E8" s="1">
        <v>0.86076036432073499</v>
      </c>
      <c r="F8" s="1">
        <v>0.93237715913631203</v>
      </c>
      <c r="G8" s="1">
        <v>0.498717948717948</v>
      </c>
      <c r="H8" s="1">
        <v>0.995</v>
      </c>
      <c r="I8" s="1">
        <v>0.66440677966101602</v>
      </c>
      <c r="J8" s="1">
        <v>0.55397727272727204</v>
      </c>
      <c r="K8" s="1">
        <v>0.50384615384615306</v>
      </c>
      <c r="L8" s="1">
        <v>0.99</v>
      </c>
      <c r="M8" s="1">
        <v>0.66779661016949099</v>
      </c>
      <c r="N8" s="1">
        <v>0.55871212121212099</v>
      </c>
      <c r="O8" s="1">
        <v>0.62319998519998498</v>
      </c>
      <c r="P8" s="1">
        <v>0.74</v>
      </c>
      <c r="Q8" s="1">
        <v>0.675443924070534</v>
      </c>
      <c r="R8" s="1">
        <v>0.64287979046043497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>
        <v>6</v>
      </c>
      <c r="B9" t="s">
        <v>81</v>
      </c>
      <c r="C9" s="1">
        <v>0.85045266327875002</v>
      </c>
      <c r="D9" s="1">
        <v>0.97</v>
      </c>
      <c r="E9" s="1">
        <v>0.90530341908674195</v>
      </c>
      <c r="F9" s="1">
        <v>0.87137602978120199</v>
      </c>
      <c r="G9" s="1">
        <v>0.52112137975677097</v>
      </c>
      <c r="H9" s="1">
        <v>0.67999999999999905</v>
      </c>
      <c r="I9" s="1">
        <v>0.58802954183720302</v>
      </c>
      <c r="J9" s="1">
        <v>0.54562208866051298</v>
      </c>
      <c r="K9" s="1">
        <v>0.50533063427800196</v>
      </c>
      <c r="L9" s="1">
        <v>0.98499999999999999</v>
      </c>
      <c r="M9" s="1">
        <v>0.66789401909214796</v>
      </c>
      <c r="N9" s="1">
        <v>0.55982793046746504</v>
      </c>
      <c r="O9" s="1">
        <v>0.52026480463980396</v>
      </c>
      <c r="P9" s="1">
        <v>0.72499999999999998</v>
      </c>
      <c r="Q9" s="1">
        <v>0.60435461548904901</v>
      </c>
      <c r="R9" s="1">
        <v>0.55070744403944405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>
        <v>7</v>
      </c>
      <c r="B10" t="s">
        <v>82</v>
      </c>
      <c r="C10" s="1">
        <v>0.81051282051282003</v>
      </c>
      <c r="D10" s="1">
        <v>1</v>
      </c>
      <c r="E10" s="1">
        <v>0.89512516469038195</v>
      </c>
      <c r="F10" s="1">
        <v>0.84232480533926601</v>
      </c>
      <c r="G10" s="1">
        <v>0.53621472764035605</v>
      </c>
      <c r="H10" s="1">
        <v>0.64500000000000002</v>
      </c>
      <c r="I10" s="1">
        <v>0.58327472086143195</v>
      </c>
      <c r="J10" s="1">
        <v>0.55364531302031295</v>
      </c>
      <c r="K10" s="1">
        <v>0.50121092752671603</v>
      </c>
      <c r="L10" s="1">
        <v>0.96499999999999997</v>
      </c>
      <c r="M10" s="1">
        <v>0.65964912280701704</v>
      </c>
      <c r="N10" s="1">
        <v>0.55447225578039505</v>
      </c>
      <c r="O10" s="1">
        <v>0.57864146285754403</v>
      </c>
      <c r="P10" s="1">
        <v>0.89499999999999902</v>
      </c>
      <c r="Q10" s="1">
        <v>0.70237621100449599</v>
      </c>
      <c r="R10" s="1">
        <v>0.62244089900339905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>
        <v>8</v>
      </c>
      <c r="B11" t="s">
        <v>83</v>
      </c>
      <c r="C11" s="1">
        <v>0.79842747429703897</v>
      </c>
      <c r="D11" s="1">
        <v>0.98</v>
      </c>
      <c r="E11" s="1">
        <v>0.87929191882249902</v>
      </c>
      <c r="F11" s="1">
        <v>0.82880366412415896</v>
      </c>
      <c r="G11" s="1">
        <v>0.55617741678611199</v>
      </c>
      <c r="H11" s="1">
        <v>0.66500000000000004</v>
      </c>
      <c r="I11" s="1">
        <v>0.60260514117513597</v>
      </c>
      <c r="J11" s="1">
        <v>0.57326781076327604</v>
      </c>
      <c r="K11" s="1">
        <v>0.73365893365893298</v>
      </c>
      <c r="L11" s="1">
        <v>0.99</v>
      </c>
      <c r="M11" s="1">
        <v>0.84259944495837102</v>
      </c>
      <c r="N11" s="1">
        <v>0.77364369501466201</v>
      </c>
      <c r="O11" s="1">
        <v>0.546230460283055</v>
      </c>
      <c r="P11" s="1">
        <v>0.65999999999999903</v>
      </c>
      <c r="Q11" s="1">
        <v>0.59583761620042397</v>
      </c>
      <c r="R11" s="1">
        <v>0.56471270069330404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>
        <v>9</v>
      </c>
      <c r="B12" t="s">
        <v>84</v>
      </c>
      <c r="C12" s="1">
        <v>0.70824560641494205</v>
      </c>
      <c r="D12" s="1">
        <v>0.84</v>
      </c>
      <c r="E12" s="1">
        <v>0.76652274250858599</v>
      </c>
      <c r="F12" s="1">
        <v>0.73006565837141402</v>
      </c>
      <c r="G12" s="1">
        <v>0.52093735767360005</v>
      </c>
      <c r="H12" s="1">
        <v>0.83499999999999996</v>
      </c>
      <c r="I12" s="1">
        <v>0.640826339570996</v>
      </c>
      <c r="J12" s="1">
        <v>0.56297323702751301</v>
      </c>
      <c r="K12" s="1">
        <v>0.510601086916876</v>
      </c>
      <c r="L12" s="1">
        <v>0.98499999999999999</v>
      </c>
      <c r="M12" s="1">
        <v>0.67245480738667196</v>
      </c>
      <c r="N12" s="1">
        <v>0.56498645088761301</v>
      </c>
      <c r="O12" s="1">
        <v>0.51746033968274296</v>
      </c>
      <c r="P12" s="1">
        <v>0.82</v>
      </c>
      <c r="Q12" s="1">
        <v>0.63321424788366498</v>
      </c>
      <c r="R12" s="1">
        <v>0.55811900482138999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>
        <v>10</v>
      </c>
      <c r="B13" t="s">
        <v>85</v>
      </c>
      <c r="C13" s="1">
        <v>1</v>
      </c>
      <c r="D13" s="1">
        <v>0.89499999999999902</v>
      </c>
      <c r="E13" s="1">
        <v>0.94395083342451702</v>
      </c>
      <c r="F13" s="1">
        <v>0.97662631752305595</v>
      </c>
      <c r="G13" s="1">
        <v>0.52043496502762798</v>
      </c>
      <c r="H13" s="1">
        <v>0.67999999999999905</v>
      </c>
      <c r="I13" s="1">
        <v>0.58732131542225796</v>
      </c>
      <c r="J13" s="1">
        <v>0.54486445710434295</v>
      </c>
      <c r="K13" s="1">
        <v>0.93490306794654598</v>
      </c>
      <c r="L13" s="1">
        <v>0.97499999999999998</v>
      </c>
      <c r="M13" s="1">
        <v>0.95397023471895803</v>
      </c>
      <c r="N13" s="1">
        <v>0.942314306064306</v>
      </c>
      <c r="O13" s="1">
        <v>0.58673687182382805</v>
      </c>
      <c r="P13" s="1">
        <v>0.65</v>
      </c>
      <c r="Q13" s="1">
        <v>0.61487124797331605</v>
      </c>
      <c r="R13" s="1">
        <v>0.59725202264557498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>
        <v>11</v>
      </c>
      <c r="B14" t="s">
        <v>86</v>
      </c>
      <c r="C14" s="1">
        <v>0.94262555899552802</v>
      </c>
      <c r="D14" s="1">
        <v>0.79500000000000004</v>
      </c>
      <c r="E14" s="1">
        <v>0.86111015584699702</v>
      </c>
      <c r="F14" s="1">
        <v>0.90779985413137598</v>
      </c>
      <c r="G14" s="1">
        <v>0.50128205128205106</v>
      </c>
      <c r="H14" s="1">
        <v>1</v>
      </c>
      <c r="I14" s="1">
        <v>0.66779661016949099</v>
      </c>
      <c r="J14" s="1">
        <v>0.55681818181818099</v>
      </c>
      <c r="K14" s="1">
        <v>0.961057692307692</v>
      </c>
      <c r="L14" s="1">
        <v>0.72499999999999998</v>
      </c>
      <c r="M14" s="1">
        <v>0.82552839317545101</v>
      </c>
      <c r="N14" s="1">
        <v>0.90147243107769404</v>
      </c>
      <c r="O14" s="1">
        <v>0.551781225310637</v>
      </c>
      <c r="P14" s="1">
        <v>0.37</v>
      </c>
      <c r="Q14" s="1">
        <v>0.437812018995962</v>
      </c>
      <c r="R14" s="1">
        <v>0.49735387619439902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>
        <v>12</v>
      </c>
      <c r="B15" t="s">
        <v>87</v>
      </c>
      <c r="C15" s="1">
        <v>0.82074371534897805</v>
      </c>
      <c r="D15" s="1">
        <v>0.84499999999999997</v>
      </c>
      <c r="E15" s="1">
        <v>0.83145452963809796</v>
      </c>
      <c r="F15" s="1">
        <v>0.82471427747664605</v>
      </c>
      <c r="G15" s="1">
        <v>0.54014744972391104</v>
      </c>
      <c r="H15" s="1">
        <v>0.755</v>
      </c>
      <c r="I15" s="1">
        <v>0.62823946392830599</v>
      </c>
      <c r="J15" s="1">
        <v>0.57200429178642198</v>
      </c>
      <c r="K15" s="1">
        <v>0.98015873015873001</v>
      </c>
      <c r="L15" s="1">
        <v>0.96</v>
      </c>
      <c r="M15" s="1">
        <v>0.96933609821928102</v>
      </c>
      <c r="N15" s="1">
        <v>0.97564450947603099</v>
      </c>
      <c r="O15" s="1">
        <v>0.52145717004412595</v>
      </c>
      <c r="P15" s="1">
        <v>0.61499999999999999</v>
      </c>
      <c r="Q15" s="1">
        <v>0.56353269465529698</v>
      </c>
      <c r="R15" s="1">
        <v>0.537350620324758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>
        <v>13</v>
      </c>
      <c r="B16" t="s">
        <v>88</v>
      </c>
      <c r="C16" s="1">
        <v>0.82695930880713497</v>
      </c>
      <c r="D16" s="1">
        <v>0.995</v>
      </c>
      <c r="E16" s="1">
        <v>0.90289497604967694</v>
      </c>
      <c r="F16" s="1">
        <v>0.85568621219344199</v>
      </c>
      <c r="G16" s="1">
        <v>0.5</v>
      </c>
      <c r="H16" s="1">
        <v>1</v>
      </c>
      <c r="I16" s="1">
        <v>0.66666666666666596</v>
      </c>
      <c r="J16" s="1">
        <v>0.55555555555555503</v>
      </c>
      <c r="K16" s="1">
        <v>0.50533610533610496</v>
      </c>
      <c r="L16" s="1">
        <v>0.98499999999999999</v>
      </c>
      <c r="M16" s="1">
        <v>0.66787658802177796</v>
      </c>
      <c r="N16" s="1">
        <v>0.55982478438873695</v>
      </c>
      <c r="O16" s="1">
        <v>0.51158799171842595</v>
      </c>
      <c r="P16" s="1">
        <v>0.59499999999999997</v>
      </c>
      <c r="Q16" s="1">
        <v>0.54885442832833597</v>
      </c>
      <c r="R16" s="1">
        <v>0.52562617937617895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>
        <v>14</v>
      </c>
      <c r="B17" t="s">
        <v>89</v>
      </c>
      <c r="C17" s="1">
        <v>0.910227272727272</v>
      </c>
      <c r="D17" s="1">
        <v>0.42499999999999999</v>
      </c>
      <c r="E17" s="1">
        <v>0.576977653006574</v>
      </c>
      <c r="F17" s="1">
        <v>0.73760874542124499</v>
      </c>
      <c r="G17" s="1">
        <v>0.5</v>
      </c>
      <c r="H17" s="1">
        <v>1</v>
      </c>
      <c r="I17" s="1">
        <v>0.66666666666666596</v>
      </c>
      <c r="J17" s="1">
        <v>0.55555555555555503</v>
      </c>
      <c r="K17" s="1">
        <v>0.50128387496808502</v>
      </c>
      <c r="L17" s="1">
        <v>0.97499999999999998</v>
      </c>
      <c r="M17" s="1">
        <v>0.662049483732709</v>
      </c>
      <c r="N17" s="1">
        <v>0.55520424343098695</v>
      </c>
      <c r="O17" s="1">
        <v>0.50071515585308601</v>
      </c>
      <c r="P17" s="1">
        <v>0.63500000000000001</v>
      </c>
      <c r="Q17" s="1">
        <v>0.55797894096120904</v>
      </c>
      <c r="R17" s="1">
        <v>0.521793376763942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>
        <v>15</v>
      </c>
      <c r="B18" t="s">
        <v>90</v>
      </c>
      <c r="C18" s="1">
        <v>0.93385737069947605</v>
      </c>
      <c r="D18" s="1">
        <v>0.86499999999999999</v>
      </c>
      <c r="E18" s="1">
        <v>0.89618266717111295</v>
      </c>
      <c r="F18" s="1">
        <v>0.91791018964932003</v>
      </c>
      <c r="G18" s="1">
        <v>0.5</v>
      </c>
      <c r="H18" s="1">
        <v>1</v>
      </c>
      <c r="I18" s="1">
        <v>0.66666666666666596</v>
      </c>
      <c r="J18" s="1">
        <v>0.55555555555555503</v>
      </c>
      <c r="K18" s="1">
        <v>0.96923076923076901</v>
      </c>
      <c r="L18" s="1">
        <v>0.6</v>
      </c>
      <c r="M18" s="1">
        <v>0.74090909090909096</v>
      </c>
      <c r="N18" s="1">
        <v>0.86274509803921495</v>
      </c>
      <c r="O18" s="1">
        <v>0.49745295698924702</v>
      </c>
      <c r="P18" s="1">
        <v>0.69</v>
      </c>
      <c r="Q18" s="1">
        <v>0.57673058143902101</v>
      </c>
      <c r="R18" s="1">
        <v>0.52618412783874402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0.89654291360813099</v>
      </c>
      <c r="D25" s="1">
        <f t="shared" ref="D25:F25" si="0">D4</f>
        <v>0.96</v>
      </c>
      <c r="E25" s="1">
        <f t="shared" si="0"/>
        <v>0.92604813601977498</v>
      </c>
      <c r="F25" s="1">
        <f t="shared" si="0"/>
        <v>0.90786648456907004</v>
      </c>
      <c r="G25" s="1"/>
      <c r="H25" s="1">
        <f>G4</f>
        <v>0.5</v>
      </c>
      <c r="I25" s="1">
        <f t="shared" ref="I25:K25" si="1">H4</f>
        <v>1</v>
      </c>
      <c r="J25" s="1">
        <f t="shared" si="1"/>
        <v>0.66666666666666596</v>
      </c>
      <c r="K25" s="1">
        <f t="shared" si="1"/>
        <v>0.55555555555555503</v>
      </c>
      <c r="L25" s="1"/>
      <c r="M25" s="1">
        <f>K4</f>
        <v>0.50547683310841196</v>
      </c>
      <c r="N25" s="1">
        <f t="shared" ref="N25:P39" si="2">L4</f>
        <v>0.98</v>
      </c>
      <c r="O25" s="1">
        <f t="shared" si="2"/>
        <v>0.66680512649244295</v>
      </c>
      <c r="P25" s="1">
        <f t="shared" si="2"/>
        <v>0.55962256570240099</v>
      </c>
      <c r="Q25" s="1"/>
      <c r="R25" s="1">
        <f>O4</f>
        <v>0.66932234432234405</v>
      </c>
      <c r="S25" s="1">
        <f t="shared" ref="S25:U39" si="3">P4</f>
        <v>0.43</v>
      </c>
      <c r="T25" s="1">
        <f t="shared" si="3"/>
        <v>0.51847883597883604</v>
      </c>
      <c r="U25" s="1">
        <f t="shared" si="3"/>
        <v>0.59674369747899103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&amp;0.897 &amp;0.960 &amp;0.926 &amp; 0.908 &amp; &amp; 0.500 &amp;1.000 &amp;0.667 &amp;0.556 &amp; &amp;0.505 &amp;0.980 &amp;0.667 &amp;0.560 &amp; &amp;0.669 &amp;0.430 &amp;0.518&amp;0.597\\</v>
      </c>
    </row>
    <row r="26" spans="1:34" x14ac:dyDescent="0.25">
      <c r="B26" t="s">
        <v>43</v>
      </c>
      <c r="C26" s="1">
        <f t="shared" ref="C26:F39" si="5">C5</f>
        <v>0.96042606516290696</v>
      </c>
      <c r="D26" s="1">
        <f t="shared" si="5"/>
        <v>0.94499999999999995</v>
      </c>
      <c r="E26" s="1">
        <f t="shared" si="5"/>
        <v>0.95202889964122295</v>
      </c>
      <c r="F26" s="1">
        <f t="shared" si="5"/>
        <v>0.95689659977703401</v>
      </c>
      <c r="G26" s="1"/>
      <c r="H26" s="1">
        <f t="shared" ref="H26:K39" si="6">G5</f>
        <v>0.51572746835904704</v>
      </c>
      <c r="I26" s="1">
        <f t="shared" si="6"/>
        <v>1</v>
      </c>
      <c r="J26" s="1">
        <f t="shared" si="6"/>
        <v>0.68042285726004004</v>
      </c>
      <c r="K26" s="1">
        <f t="shared" si="6"/>
        <v>0.57100489949327105</v>
      </c>
      <c r="L26" s="1"/>
      <c r="M26" s="1">
        <f t="shared" ref="M26:M39" si="7">K5</f>
        <v>0.5</v>
      </c>
      <c r="N26" s="1">
        <f t="shared" si="2"/>
        <v>0.98</v>
      </c>
      <c r="O26" s="1">
        <f t="shared" si="2"/>
        <v>0.66212741087083504</v>
      </c>
      <c r="P26" s="1">
        <f t="shared" si="2"/>
        <v>0.55428558844256504</v>
      </c>
      <c r="Q26" s="1"/>
      <c r="R26" s="1">
        <f t="shared" ref="R26:R39" si="8">O5</f>
        <v>0.63310433031021196</v>
      </c>
      <c r="S26" s="1">
        <f t="shared" si="3"/>
        <v>0.45999999999999902</v>
      </c>
      <c r="T26" s="1">
        <f t="shared" si="3"/>
        <v>0.53017502893152002</v>
      </c>
      <c r="U26" s="1">
        <f t="shared" si="3"/>
        <v>0.58643350625216395</v>
      </c>
      <c r="W26" s="8" t="str">
        <f t="shared" si="4"/>
        <v>Simulated  - Low noise &amp;0.960 &amp;0.945 &amp;0.952 &amp; 0.957 &amp; &amp; 0.516 &amp;1.000 &amp;0.680 &amp;0.571 &amp; &amp;0.500 &amp;0.980 &amp;0.662 &amp;0.554 &amp; &amp;0.633 &amp;0.460 &amp;0.530&amp;0.586\\</v>
      </c>
    </row>
    <row r="27" spans="1:34" ht="15.75" thickBot="1" x14ac:dyDescent="0.3">
      <c r="B27" s="2" t="s">
        <v>44</v>
      </c>
      <c r="C27" s="3">
        <f t="shared" si="5"/>
        <v>0.92237624694146403</v>
      </c>
      <c r="D27" s="3">
        <f t="shared" si="5"/>
        <v>0.99</v>
      </c>
      <c r="E27" s="3">
        <f t="shared" si="5"/>
        <v>0.95456567539097303</v>
      </c>
      <c r="F27" s="3">
        <f t="shared" si="5"/>
        <v>0.93489621489621499</v>
      </c>
      <c r="G27" s="3"/>
      <c r="H27" s="3">
        <f t="shared" si="6"/>
        <v>0.502564102564102</v>
      </c>
      <c r="I27" s="3">
        <f t="shared" si="6"/>
        <v>1</v>
      </c>
      <c r="J27" s="3">
        <f t="shared" si="6"/>
        <v>0.66892655367231602</v>
      </c>
      <c r="K27" s="3">
        <f t="shared" si="6"/>
        <v>0.55808080808080796</v>
      </c>
      <c r="L27" s="3"/>
      <c r="M27" s="3">
        <f t="shared" si="7"/>
        <v>0.50391363022941904</v>
      </c>
      <c r="N27" s="3">
        <f t="shared" si="2"/>
        <v>0.99</v>
      </c>
      <c r="O27" s="3">
        <f t="shared" si="2"/>
        <v>0.66781609195402303</v>
      </c>
      <c r="P27" s="3">
        <f t="shared" si="2"/>
        <v>0.55876350716466905</v>
      </c>
      <c r="Q27" s="3"/>
      <c r="R27" s="3">
        <f t="shared" si="8"/>
        <v>0.56925133689839502</v>
      </c>
      <c r="S27" s="3">
        <f t="shared" si="3"/>
        <v>0.35499999999999998</v>
      </c>
      <c r="T27" s="3">
        <f t="shared" si="3"/>
        <v>0.433790051911494</v>
      </c>
      <c r="U27" s="3">
        <f t="shared" si="3"/>
        <v>0.50451726743328895</v>
      </c>
      <c r="V27" s="2"/>
      <c r="W27" s="9" t="str">
        <f t="shared" si="4"/>
        <v>Simulated  - High noise &amp;0.922 &amp;0.990 &amp;0.955 &amp; 0.935 &amp; &amp; 0.503 &amp;1.000 &amp;0.669 &amp;0.558 &amp; &amp;0.504 &amp;0.990 &amp;0.668 &amp;0.559 &amp; &amp;0.569 &amp;0.355 &amp;0.434&amp;0.505\\</v>
      </c>
    </row>
    <row r="28" spans="1:34" ht="15.75" thickTop="1" x14ac:dyDescent="0.25">
      <c r="B28" t="s">
        <v>37</v>
      </c>
      <c r="C28" s="1">
        <f t="shared" si="5"/>
        <v>0.88927159796724997</v>
      </c>
      <c r="D28" s="1">
        <f t="shared" si="5"/>
        <v>0.995</v>
      </c>
      <c r="E28" s="1">
        <f t="shared" si="5"/>
        <v>0.93885962779893495</v>
      </c>
      <c r="F28" s="1">
        <f t="shared" si="5"/>
        <v>0.90839947089947004</v>
      </c>
      <c r="G28" s="1"/>
      <c r="H28" s="1">
        <f t="shared" si="6"/>
        <v>0.58626212803962097</v>
      </c>
      <c r="I28" s="1">
        <f t="shared" si="6"/>
        <v>0.625</v>
      </c>
      <c r="J28" s="1">
        <f t="shared" si="6"/>
        <v>0.602917629842876</v>
      </c>
      <c r="K28" s="1">
        <f t="shared" si="6"/>
        <v>0.59232381748686103</v>
      </c>
      <c r="L28" s="1"/>
      <c r="M28" s="1">
        <f t="shared" si="7"/>
        <v>0.646907410350124</v>
      </c>
      <c r="N28" s="1">
        <f t="shared" si="2"/>
        <v>0.97</v>
      </c>
      <c r="O28" s="1">
        <f t="shared" si="2"/>
        <v>0.77587454981992798</v>
      </c>
      <c r="P28" s="1">
        <f t="shared" si="2"/>
        <v>0.69294096426449303</v>
      </c>
      <c r="Q28" s="1"/>
      <c r="R28" s="1">
        <f t="shared" si="8"/>
        <v>0.54282214545372398</v>
      </c>
      <c r="S28" s="1">
        <f t="shared" si="3"/>
        <v>1</v>
      </c>
      <c r="T28" s="1">
        <f t="shared" si="3"/>
        <v>0.70343570525058696</v>
      </c>
      <c r="U28" s="1">
        <f t="shared" si="3"/>
        <v>0.59735727340662104</v>
      </c>
      <c r="W28" s="8" t="str">
        <f t="shared" si="4"/>
        <v>PHM C01 SS - No noise &amp;0.889 &amp;0.995 &amp;0.939 &amp; 0.908 &amp; &amp; 0.586 &amp;0.625 &amp;0.603 &amp;0.592 &amp; &amp;0.647 &amp;0.970 &amp;0.776 &amp;0.693 &amp; &amp;0.543 &amp;1.000 &amp;0.703&amp;0.597\\</v>
      </c>
    </row>
    <row r="29" spans="1:34" x14ac:dyDescent="0.25">
      <c r="B29" t="s">
        <v>45</v>
      </c>
      <c r="C29" s="1">
        <f t="shared" si="5"/>
        <v>0.98819444444444404</v>
      </c>
      <c r="D29" s="1">
        <f t="shared" si="5"/>
        <v>0.76500000000000001</v>
      </c>
      <c r="E29" s="1">
        <f t="shared" si="5"/>
        <v>0.86076036432073499</v>
      </c>
      <c r="F29" s="1">
        <f t="shared" si="5"/>
        <v>0.93237715913631203</v>
      </c>
      <c r="G29" s="1"/>
      <c r="H29" s="1">
        <f t="shared" si="6"/>
        <v>0.498717948717948</v>
      </c>
      <c r="I29" s="1">
        <f t="shared" si="6"/>
        <v>0.995</v>
      </c>
      <c r="J29" s="1">
        <f t="shared" si="6"/>
        <v>0.66440677966101602</v>
      </c>
      <c r="K29" s="1">
        <f t="shared" si="6"/>
        <v>0.55397727272727204</v>
      </c>
      <c r="L29" s="1"/>
      <c r="M29" s="1">
        <f t="shared" si="7"/>
        <v>0.50384615384615306</v>
      </c>
      <c r="N29" s="1">
        <f t="shared" si="2"/>
        <v>0.99</v>
      </c>
      <c r="O29" s="1">
        <f t="shared" si="2"/>
        <v>0.66779661016949099</v>
      </c>
      <c r="P29" s="1">
        <f t="shared" si="2"/>
        <v>0.55871212121212099</v>
      </c>
      <c r="Q29" s="1"/>
      <c r="R29" s="1">
        <f t="shared" si="8"/>
        <v>0.62319998519998498</v>
      </c>
      <c r="S29" s="1">
        <f t="shared" si="3"/>
        <v>0.74</v>
      </c>
      <c r="T29" s="1">
        <f t="shared" si="3"/>
        <v>0.675443924070534</v>
      </c>
      <c r="U29" s="1">
        <f t="shared" si="3"/>
        <v>0.64287979046043497</v>
      </c>
      <c r="W29" s="8" t="str">
        <f t="shared" si="4"/>
        <v>PHM C01 SS - Low noise &amp;0.988 &amp;0.765 &amp;0.861 &amp; 0.932 &amp; &amp; 0.499 &amp;0.995 &amp;0.664 &amp;0.554 &amp; &amp;0.504 &amp;0.990 &amp;0.668 &amp;0.559 &amp; &amp;0.623 &amp;0.740 &amp;0.675&amp;0.643\\</v>
      </c>
    </row>
    <row r="30" spans="1:34" x14ac:dyDescent="0.25">
      <c r="B30" t="s">
        <v>46</v>
      </c>
      <c r="C30" s="1">
        <f t="shared" si="5"/>
        <v>0.85045266327875002</v>
      </c>
      <c r="D30" s="1">
        <f t="shared" si="5"/>
        <v>0.97</v>
      </c>
      <c r="E30" s="1">
        <f t="shared" si="5"/>
        <v>0.90530341908674195</v>
      </c>
      <c r="F30" s="1">
        <f t="shared" si="5"/>
        <v>0.87137602978120199</v>
      </c>
      <c r="G30" s="1"/>
      <c r="H30" s="1">
        <f t="shared" si="6"/>
        <v>0.52112137975677097</v>
      </c>
      <c r="I30" s="1">
        <f t="shared" si="6"/>
        <v>0.67999999999999905</v>
      </c>
      <c r="J30" s="1">
        <f t="shared" si="6"/>
        <v>0.58802954183720302</v>
      </c>
      <c r="K30" s="1">
        <f t="shared" si="6"/>
        <v>0.54562208866051298</v>
      </c>
      <c r="L30" s="1"/>
      <c r="M30" s="1">
        <f t="shared" si="7"/>
        <v>0.50533063427800196</v>
      </c>
      <c r="N30" s="1">
        <f t="shared" si="2"/>
        <v>0.98499999999999999</v>
      </c>
      <c r="O30" s="1">
        <f t="shared" si="2"/>
        <v>0.66789401909214796</v>
      </c>
      <c r="P30" s="1">
        <f t="shared" si="2"/>
        <v>0.55982793046746504</v>
      </c>
      <c r="Q30" s="1"/>
      <c r="R30" s="1">
        <f t="shared" si="8"/>
        <v>0.52026480463980396</v>
      </c>
      <c r="S30" s="1">
        <f t="shared" si="3"/>
        <v>0.72499999999999998</v>
      </c>
      <c r="T30" s="1">
        <f t="shared" si="3"/>
        <v>0.60435461548904901</v>
      </c>
      <c r="U30" s="1">
        <f t="shared" si="3"/>
        <v>0.55070744403944405</v>
      </c>
      <c r="W30" s="8" t="str">
        <f t="shared" si="4"/>
        <v>PHM C01 SS - High noise &amp;0.850 &amp;0.970 &amp;0.905 &amp; 0.871 &amp; &amp; 0.521 &amp;0.680 &amp;0.588 &amp;0.546 &amp; &amp;0.505 &amp;0.985 &amp;0.668 &amp;0.560 &amp; &amp;0.520 &amp;0.725 &amp;0.604&amp;0.551\\</v>
      </c>
    </row>
    <row r="31" spans="1:34" x14ac:dyDescent="0.25">
      <c r="B31" t="s">
        <v>38</v>
      </c>
      <c r="C31" s="1">
        <f t="shared" si="5"/>
        <v>0.81051282051282003</v>
      </c>
      <c r="D31" s="1">
        <f t="shared" si="5"/>
        <v>1</v>
      </c>
      <c r="E31" s="1">
        <f t="shared" si="5"/>
        <v>0.89512516469038195</v>
      </c>
      <c r="F31" s="1">
        <f t="shared" si="5"/>
        <v>0.84232480533926601</v>
      </c>
      <c r="G31" s="1"/>
      <c r="H31" s="1">
        <f t="shared" si="6"/>
        <v>0.53621472764035605</v>
      </c>
      <c r="I31" s="1">
        <f t="shared" si="6"/>
        <v>0.64500000000000002</v>
      </c>
      <c r="J31" s="1">
        <f t="shared" si="6"/>
        <v>0.58327472086143195</v>
      </c>
      <c r="K31" s="1">
        <f t="shared" si="6"/>
        <v>0.55364531302031295</v>
      </c>
      <c r="L31" s="1"/>
      <c r="M31" s="1">
        <f t="shared" si="7"/>
        <v>0.50121092752671603</v>
      </c>
      <c r="N31" s="1">
        <f t="shared" si="2"/>
        <v>0.96499999999999997</v>
      </c>
      <c r="O31" s="1">
        <f t="shared" si="2"/>
        <v>0.65964912280701704</v>
      </c>
      <c r="P31" s="1">
        <f t="shared" si="2"/>
        <v>0.55447225578039505</v>
      </c>
      <c r="Q31" s="1"/>
      <c r="R31" s="1">
        <f t="shared" si="8"/>
        <v>0.57864146285754403</v>
      </c>
      <c r="S31" s="1">
        <f t="shared" si="3"/>
        <v>0.89499999999999902</v>
      </c>
      <c r="T31" s="1">
        <f t="shared" si="3"/>
        <v>0.70237621100449599</v>
      </c>
      <c r="U31" s="1">
        <f t="shared" si="3"/>
        <v>0.62244089900339905</v>
      </c>
      <c r="W31" s="8" t="str">
        <f t="shared" si="4"/>
        <v>PHM C04 SS - No noise &amp;0.811 &amp;1.000 &amp;0.895 &amp; 0.842 &amp; &amp; 0.536 &amp;0.645 &amp;0.583 &amp;0.554 &amp; &amp;0.501 &amp;0.965 &amp;0.660 &amp;0.554 &amp; &amp;0.579 &amp;0.895 &amp;0.702&amp;0.622\\</v>
      </c>
    </row>
    <row r="32" spans="1:34" x14ac:dyDescent="0.25">
      <c r="B32" t="s">
        <v>47</v>
      </c>
      <c r="C32" s="1">
        <f t="shared" si="5"/>
        <v>0.79842747429703897</v>
      </c>
      <c r="D32" s="1">
        <f t="shared" si="5"/>
        <v>0.98</v>
      </c>
      <c r="E32" s="1">
        <f t="shared" si="5"/>
        <v>0.87929191882249902</v>
      </c>
      <c r="F32" s="1">
        <f t="shared" si="5"/>
        <v>0.82880366412415896</v>
      </c>
      <c r="G32" s="1"/>
      <c r="H32" s="1">
        <f t="shared" si="6"/>
        <v>0.55617741678611199</v>
      </c>
      <c r="I32" s="1">
        <f t="shared" si="6"/>
        <v>0.66500000000000004</v>
      </c>
      <c r="J32" s="1">
        <f t="shared" si="6"/>
        <v>0.60260514117513597</v>
      </c>
      <c r="K32" s="1">
        <f t="shared" si="6"/>
        <v>0.57326781076327604</v>
      </c>
      <c r="L32" s="1"/>
      <c r="M32" s="1">
        <f t="shared" si="7"/>
        <v>0.73365893365893298</v>
      </c>
      <c r="N32" s="1">
        <f t="shared" si="2"/>
        <v>0.99</v>
      </c>
      <c r="O32" s="1">
        <f t="shared" si="2"/>
        <v>0.84259944495837102</v>
      </c>
      <c r="P32" s="1">
        <f t="shared" si="2"/>
        <v>0.77364369501466201</v>
      </c>
      <c r="Q32" s="1"/>
      <c r="R32" s="1">
        <f t="shared" si="8"/>
        <v>0.546230460283055</v>
      </c>
      <c r="S32" s="1">
        <f t="shared" si="3"/>
        <v>0.65999999999999903</v>
      </c>
      <c r="T32" s="1">
        <f t="shared" si="3"/>
        <v>0.59583761620042397</v>
      </c>
      <c r="U32" s="1">
        <f t="shared" si="3"/>
        <v>0.56471270069330404</v>
      </c>
      <c r="W32" s="8" t="str">
        <f t="shared" si="4"/>
        <v>PHM C04 SS - Low noise &amp;0.798 &amp;0.980 &amp;0.879 &amp; 0.829 &amp; &amp; 0.556 &amp;0.665 &amp;0.603 &amp;0.573 &amp; &amp;0.734 &amp;0.990 &amp;0.843 &amp;0.774 &amp; &amp;0.546 &amp;0.660 &amp;0.596&amp;0.565\\</v>
      </c>
    </row>
    <row r="33" spans="2:23" x14ac:dyDescent="0.25">
      <c r="B33" t="s">
        <v>48</v>
      </c>
      <c r="C33" s="1">
        <f t="shared" si="5"/>
        <v>0.70824560641494205</v>
      </c>
      <c r="D33" s="1">
        <f t="shared" si="5"/>
        <v>0.84</v>
      </c>
      <c r="E33" s="1">
        <f t="shared" si="5"/>
        <v>0.76652274250858599</v>
      </c>
      <c r="F33" s="1">
        <f t="shared" si="5"/>
        <v>0.73006565837141402</v>
      </c>
      <c r="G33" s="1"/>
      <c r="H33" s="1">
        <f t="shared" si="6"/>
        <v>0.52093735767360005</v>
      </c>
      <c r="I33" s="1">
        <f t="shared" si="6"/>
        <v>0.83499999999999996</v>
      </c>
      <c r="J33" s="1">
        <f t="shared" si="6"/>
        <v>0.640826339570996</v>
      </c>
      <c r="K33" s="1">
        <f t="shared" si="6"/>
        <v>0.56297323702751301</v>
      </c>
      <c r="L33" s="1"/>
      <c r="M33" s="1">
        <f t="shared" si="7"/>
        <v>0.510601086916876</v>
      </c>
      <c r="N33" s="1">
        <f t="shared" si="2"/>
        <v>0.98499999999999999</v>
      </c>
      <c r="O33" s="1">
        <f t="shared" si="2"/>
        <v>0.67245480738667196</v>
      </c>
      <c r="P33" s="1">
        <f t="shared" si="2"/>
        <v>0.56498645088761301</v>
      </c>
      <c r="Q33" s="1"/>
      <c r="R33" s="1">
        <f t="shared" si="8"/>
        <v>0.51746033968274296</v>
      </c>
      <c r="S33" s="1">
        <f t="shared" si="3"/>
        <v>0.82</v>
      </c>
      <c r="T33" s="1">
        <f t="shared" si="3"/>
        <v>0.63321424788366498</v>
      </c>
      <c r="U33" s="1">
        <f t="shared" si="3"/>
        <v>0.55811900482138999</v>
      </c>
      <c r="W33" s="8" t="str">
        <f t="shared" si="4"/>
        <v>PHM C04 SS - High noise &amp;0.708 &amp;0.840 &amp;0.767 &amp; 0.730 &amp; &amp; 0.521 &amp;0.835 &amp;0.641 &amp;0.563 &amp; &amp;0.511 &amp;0.985 &amp;0.672 &amp;0.565 &amp; &amp;0.517 &amp;0.820 &amp;0.633&amp;0.558\\</v>
      </c>
    </row>
    <row r="34" spans="2:23" x14ac:dyDescent="0.25">
      <c r="B34" t="s">
        <v>39</v>
      </c>
      <c r="C34" s="1">
        <f t="shared" si="5"/>
        <v>1</v>
      </c>
      <c r="D34" s="1">
        <f t="shared" si="5"/>
        <v>0.89499999999999902</v>
      </c>
      <c r="E34" s="1">
        <f t="shared" si="5"/>
        <v>0.94395083342451702</v>
      </c>
      <c r="F34" s="1">
        <f t="shared" si="5"/>
        <v>0.97662631752305595</v>
      </c>
      <c r="G34" s="1"/>
      <c r="H34" s="1">
        <f t="shared" si="6"/>
        <v>0.52043496502762798</v>
      </c>
      <c r="I34" s="1">
        <f t="shared" si="6"/>
        <v>0.67999999999999905</v>
      </c>
      <c r="J34" s="1">
        <f t="shared" si="6"/>
        <v>0.58732131542225796</v>
      </c>
      <c r="K34" s="1">
        <f t="shared" si="6"/>
        <v>0.54486445710434295</v>
      </c>
      <c r="L34" s="1"/>
      <c r="M34" s="1">
        <f t="shared" si="7"/>
        <v>0.93490306794654598</v>
      </c>
      <c r="N34" s="1">
        <f t="shared" si="2"/>
        <v>0.97499999999999998</v>
      </c>
      <c r="O34" s="1">
        <f t="shared" si="2"/>
        <v>0.95397023471895803</v>
      </c>
      <c r="P34" s="1">
        <f t="shared" si="2"/>
        <v>0.942314306064306</v>
      </c>
      <c r="Q34" s="1"/>
      <c r="R34" s="1">
        <f t="shared" si="8"/>
        <v>0.58673687182382805</v>
      </c>
      <c r="S34" s="1">
        <f t="shared" si="3"/>
        <v>0.65</v>
      </c>
      <c r="T34" s="1">
        <f t="shared" si="3"/>
        <v>0.61487124797331605</v>
      </c>
      <c r="U34" s="1">
        <f t="shared" si="3"/>
        <v>0.59725202264557498</v>
      </c>
      <c r="W34" s="8" t="str">
        <f t="shared" si="4"/>
        <v>PHM C06 SS - No noise &amp;1.000 &amp;0.895 &amp;0.944 &amp; 0.977 &amp; &amp; 0.520 &amp;0.680 &amp;0.587 &amp;0.545 &amp; &amp;0.935 &amp;0.975 &amp;0.954 &amp;0.942 &amp; &amp;0.587 &amp;0.650 &amp;0.615&amp;0.597\\</v>
      </c>
    </row>
    <row r="35" spans="2:23" x14ac:dyDescent="0.25">
      <c r="B35" t="s">
        <v>49</v>
      </c>
      <c r="C35" s="1">
        <f t="shared" si="5"/>
        <v>0.94262555899552802</v>
      </c>
      <c r="D35" s="1">
        <f t="shared" si="5"/>
        <v>0.79500000000000004</v>
      </c>
      <c r="E35" s="1">
        <f t="shared" si="5"/>
        <v>0.86111015584699702</v>
      </c>
      <c r="F35" s="1">
        <f t="shared" si="5"/>
        <v>0.90779985413137598</v>
      </c>
      <c r="G35" s="1"/>
      <c r="H35" s="1">
        <f t="shared" si="6"/>
        <v>0.50128205128205106</v>
      </c>
      <c r="I35" s="1">
        <f t="shared" si="6"/>
        <v>1</v>
      </c>
      <c r="J35" s="1">
        <f t="shared" si="6"/>
        <v>0.66779661016949099</v>
      </c>
      <c r="K35" s="1">
        <f t="shared" si="6"/>
        <v>0.55681818181818099</v>
      </c>
      <c r="L35" s="1"/>
      <c r="M35" s="1">
        <f t="shared" si="7"/>
        <v>0.961057692307692</v>
      </c>
      <c r="N35" s="1">
        <f t="shared" si="2"/>
        <v>0.72499999999999998</v>
      </c>
      <c r="O35" s="1">
        <f t="shared" si="2"/>
        <v>0.82552839317545101</v>
      </c>
      <c r="P35" s="1">
        <f t="shared" si="2"/>
        <v>0.90147243107769404</v>
      </c>
      <c r="Q35" s="1"/>
      <c r="R35" s="1">
        <f t="shared" si="8"/>
        <v>0.551781225310637</v>
      </c>
      <c r="S35" s="1">
        <f t="shared" si="3"/>
        <v>0.37</v>
      </c>
      <c r="T35" s="1">
        <f t="shared" si="3"/>
        <v>0.437812018995962</v>
      </c>
      <c r="U35" s="1">
        <f t="shared" si="3"/>
        <v>0.49735387619439902</v>
      </c>
      <c r="W35" s="8" t="str">
        <f t="shared" si="4"/>
        <v>PHM C06 SS - Low noise &amp;0.943 &amp;0.795 &amp;0.861 &amp; 0.908 &amp; &amp; 0.501 &amp;1.000 &amp;0.668 &amp;0.557 &amp; &amp;0.961 &amp;0.725 &amp;0.826 &amp;0.901 &amp; &amp;0.552 &amp;0.370 &amp;0.438&amp;0.497\\</v>
      </c>
    </row>
    <row r="36" spans="2:23" ht="15.75" thickBot="1" x14ac:dyDescent="0.3">
      <c r="B36" s="2" t="s">
        <v>50</v>
      </c>
      <c r="C36" s="3">
        <f t="shared" si="5"/>
        <v>0.82074371534897805</v>
      </c>
      <c r="D36" s="3">
        <f t="shared" si="5"/>
        <v>0.84499999999999997</v>
      </c>
      <c r="E36" s="3">
        <f t="shared" si="5"/>
        <v>0.83145452963809796</v>
      </c>
      <c r="F36" s="3">
        <f t="shared" si="5"/>
        <v>0.82471427747664605</v>
      </c>
      <c r="G36" s="3"/>
      <c r="H36" s="3">
        <f t="shared" si="6"/>
        <v>0.54014744972391104</v>
      </c>
      <c r="I36" s="3">
        <f t="shared" si="6"/>
        <v>0.755</v>
      </c>
      <c r="J36" s="3">
        <f t="shared" si="6"/>
        <v>0.62823946392830599</v>
      </c>
      <c r="K36" s="3">
        <f t="shared" si="6"/>
        <v>0.57200429178642198</v>
      </c>
      <c r="L36" s="3"/>
      <c r="M36" s="3">
        <f t="shared" si="7"/>
        <v>0.98015873015873001</v>
      </c>
      <c r="N36" s="3">
        <f t="shared" si="2"/>
        <v>0.96</v>
      </c>
      <c r="O36" s="3">
        <f t="shared" si="2"/>
        <v>0.96933609821928102</v>
      </c>
      <c r="P36" s="3">
        <f t="shared" si="2"/>
        <v>0.97564450947603099</v>
      </c>
      <c r="Q36" s="3"/>
      <c r="R36" s="3">
        <f t="shared" si="8"/>
        <v>0.52145717004412595</v>
      </c>
      <c r="S36" s="3">
        <f t="shared" si="3"/>
        <v>0.61499999999999999</v>
      </c>
      <c r="T36" s="3">
        <f t="shared" si="3"/>
        <v>0.56353269465529698</v>
      </c>
      <c r="U36" s="3">
        <f t="shared" si="3"/>
        <v>0.537350620324758</v>
      </c>
      <c r="V36" s="2"/>
      <c r="W36" s="9" t="str">
        <f t="shared" si="4"/>
        <v>PHM C06 SS - High noise &amp;0.821 &amp;0.845 &amp;0.831 &amp; 0.825 &amp; &amp; 0.540 &amp;0.755 &amp;0.628 &amp;0.572 &amp; &amp;0.980 &amp;0.960 &amp;0.969 &amp;0.976 &amp; &amp;0.521 &amp;0.615 &amp;0.564&amp;0.537\\</v>
      </c>
    </row>
    <row r="37" spans="2:23" ht="15.75" thickTop="1" x14ac:dyDescent="0.25">
      <c r="B37" t="s">
        <v>40</v>
      </c>
      <c r="C37" s="1">
        <f t="shared" si="5"/>
        <v>0.82695930880713497</v>
      </c>
      <c r="D37" s="1">
        <f t="shared" si="5"/>
        <v>0.995</v>
      </c>
      <c r="E37" s="1">
        <f t="shared" si="5"/>
        <v>0.90289497604967694</v>
      </c>
      <c r="F37" s="1">
        <f t="shared" si="5"/>
        <v>0.85568621219344199</v>
      </c>
      <c r="G37" s="1"/>
      <c r="H37" s="1">
        <f t="shared" si="6"/>
        <v>0.5</v>
      </c>
      <c r="I37" s="1">
        <f t="shared" si="6"/>
        <v>1</v>
      </c>
      <c r="J37" s="1">
        <f t="shared" si="6"/>
        <v>0.66666666666666596</v>
      </c>
      <c r="K37" s="1">
        <f t="shared" si="6"/>
        <v>0.55555555555555503</v>
      </c>
      <c r="L37" s="1"/>
      <c r="M37" s="1">
        <f t="shared" si="7"/>
        <v>0.50533610533610496</v>
      </c>
      <c r="N37" s="1">
        <f t="shared" si="2"/>
        <v>0.98499999999999999</v>
      </c>
      <c r="O37" s="1">
        <f t="shared" si="2"/>
        <v>0.66787658802177796</v>
      </c>
      <c r="P37" s="1">
        <f t="shared" si="2"/>
        <v>0.55982478438873695</v>
      </c>
      <c r="Q37" s="1"/>
      <c r="R37" s="1">
        <f t="shared" si="8"/>
        <v>0.51158799171842595</v>
      </c>
      <c r="S37" s="1">
        <f t="shared" si="3"/>
        <v>0.59499999999999997</v>
      </c>
      <c r="T37" s="1">
        <f t="shared" si="3"/>
        <v>0.54885442832833597</v>
      </c>
      <c r="U37" s="1">
        <f t="shared" si="3"/>
        <v>0.52562617937617895</v>
      </c>
      <c r="W37" s="8" t="str">
        <f t="shared" si="4"/>
        <v>PHM C01 MS - No noise &amp;0.827 &amp;0.995 &amp;0.903 &amp; 0.856 &amp; &amp; 0.500 &amp;1.000 &amp;0.667 &amp;0.556 &amp; &amp;0.505 &amp;0.985 &amp;0.668 &amp;0.560 &amp; &amp;0.512 &amp;0.595 &amp;0.549&amp;0.526\\</v>
      </c>
    </row>
    <row r="38" spans="2:23" x14ac:dyDescent="0.25">
      <c r="B38" t="s">
        <v>41</v>
      </c>
      <c r="C38" s="1">
        <f t="shared" si="5"/>
        <v>0.910227272727272</v>
      </c>
      <c r="D38" s="1">
        <f t="shared" si="5"/>
        <v>0.42499999999999999</v>
      </c>
      <c r="E38" s="1">
        <f t="shared" si="5"/>
        <v>0.576977653006574</v>
      </c>
      <c r="F38" s="1">
        <f t="shared" si="5"/>
        <v>0.73760874542124499</v>
      </c>
      <c r="G38" s="1"/>
      <c r="H38" s="1">
        <f t="shared" si="6"/>
        <v>0.5</v>
      </c>
      <c r="I38" s="1">
        <f t="shared" si="6"/>
        <v>1</v>
      </c>
      <c r="J38" s="1">
        <f t="shared" si="6"/>
        <v>0.66666666666666596</v>
      </c>
      <c r="K38" s="1">
        <f t="shared" si="6"/>
        <v>0.55555555555555503</v>
      </c>
      <c r="L38" s="1"/>
      <c r="M38" s="1">
        <f t="shared" si="7"/>
        <v>0.50128387496808502</v>
      </c>
      <c r="N38" s="1">
        <f t="shared" si="2"/>
        <v>0.97499999999999998</v>
      </c>
      <c r="O38" s="1">
        <f t="shared" si="2"/>
        <v>0.662049483732709</v>
      </c>
      <c r="P38" s="1">
        <f t="shared" si="2"/>
        <v>0.55520424343098695</v>
      </c>
      <c r="Q38" s="1"/>
      <c r="R38" s="1">
        <f t="shared" si="8"/>
        <v>0.50071515585308601</v>
      </c>
      <c r="S38" s="1">
        <f t="shared" si="3"/>
        <v>0.63500000000000001</v>
      </c>
      <c r="T38" s="1">
        <f t="shared" si="3"/>
        <v>0.55797894096120904</v>
      </c>
      <c r="U38" s="1">
        <f t="shared" si="3"/>
        <v>0.521793376763942</v>
      </c>
      <c r="W38" s="8" t="str">
        <f t="shared" si="4"/>
        <v>PHM C04 MS - No noise &amp;0.910 &amp;0.425 &amp;0.577 &amp; 0.738 &amp; &amp; 0.500 &amp;1.000 &amp;0.667 &amp;0.556 &amp; &amp;0.501 &amp;0.975 &amp;0.662 &amp;0.555 &amp; &amp;0.501 &amp;0.635 &amp;0.558&amp;0.522\\</v>
      </c>
    </row>
    <row r="39" spans="2:23" ht="15.75" thickBot="1" x14ac:dyDescent="0.3">
      <c r="B39" s="2" t="s">
        <v>42</v>
      </c>
      <c r="C39" s="3">
        <f t="shared" si="5"/>
        <v>0.93385737069947605</v>
      </c>
      <c r="D39" s="3">
        <f t="shared" si="5"/>
        <v>0.86499999999999999</v>
      </c>
      <c r="E39" s="3">
        <f t="shared" si="5"/>
        <v>0.89618266717111295</v>
      </c>
      <c r="F39" s="3">
        <f t="shared" si="5"/>
        <v>0.91791018964932003</v>
      </c>
      <c r="G39" s="3"/>
      <c r="H39" s="3">
        <f t="shared" si="6"/>
        <v>0.5</v>
      </c>
      <c r="I39" s="3">
        <f t="shared" si="6"/>
        <v>1</v>
      </c>
      <c r="J39" s="3">
        <f t="shared" si="6"/>
        <v>0.66666666666666596</v>
      </c>
      <c r="K39" s="3">
        <f t="shared" si="6"/>
        <v>0.55555555555555503</v>
      </c>
      <c r="L39" s="3"/>
      <c r="M39" s="3">
        <f t="shared" si="7"/>
        <v>0.96923076923076901</v>
      </c>
      <c r="N39" s="3">
        <f t="shared" si="2"/>
        <v>0.6</v>
      </c>
      <c r="O39" s="3">
        <f t="shared" si="2"/>
        <v>0.74090909090909096</v>
      </c>
      <c r="P39" s="3">
        <f t="shared" si="2"/>
        <v>0.86274509803921495</v>
      </c>
      <c r="Q39" s="3"/>
      <c r="R39" s="3">
        <f t="shared" si="8"/>
        <v>0.49745295698924702</v>
      </c>
      <c r="S39" s="3">
        <f t="shared" si="3"/>
        <v>0.69</v>
      </c>
      <c r="T39" s="3">
        <f t="shared" si="3"/>
        <v>0.57673058143902101</v>
      </c>
      <c r="U39" s="3">
        <f t="shared" si="3"/>
        <v>0.52618412783874402</v>
      </c>
      <c r="V39" s="2"/>
      <c r="W39" s="9" t="str">
        <f t="shared" si="4"/>
        <v>PHM C06 MS - No noise &amp;0.934 &amp;0.865 &amp;0.896 &amp; 0.918 &amp; &amp; 0.500 &amp;1.000 &amp;0.667 &amp;0.556 &amp; &amp;0.969 &amp;0.600 &amp;0.741 &amp;0.863 &amp; &amp;0.497 &amp;0.690 &amp;0.577&amp;0.526\\</v>
      </c>
    </row>
    <row r="40" spans="2:23" ht="15.75" thickTop="1" x14ac:dyDescent="0.25"/>
    <row r="41" spans="2:23" x14ac:dyDescent="0.25">
      <c r="B41" t="s">
        <v>60</v>
      </c>
      <c r="C41" s="1">
        <f>MAX(C25:C39)</f>
        <v>1</v>
      </c>
      <c r="D41" s="1">
        <f t="shared" ref="D41:F41" si="9">MAX(D25:D39)</f>
        <v>1</v>
      </c>
      <c r="E41" s="1">
        <f t="shared" si="9"/>
        <v>0.95456567539097303</v>
      </c>
      <c r="F41" s="1">
        <f t="shared" si="9"/>
        <v>0.97662631752305595</v>
      </c>
      <c r="H41" s="1">
        <f>MAX(H25:H39)</f>
        <v>0.58626212803962097</v>
      </c>
      <c r="I41" s="1">
        <f t="shared" ref="I41:K41" si="10">MAX(I25:I39)</f>
        <v>1</v>
      </c>
      <c r="J41" s="1">
        <f t="shared" si="10"/>
        <v>0.68042285726004004</v>
      </c>
      <c r="K41" s="1">
        <f t="shared" si="10"/>
        <v>0.59232381748686103</v>
      </c>
      <c r="M41" s="1">
        <f>MAX(M25:M39)</f>
        <v>0.98015873015873001</v>
      </c>
      <c r="N41" s="1">
        <f t="shared" ref="N41:P41" si="11">MAX(N25:N39)</f>
        <v>0.99</v>
      </c>
      <c r="O41" s="1">
        <f t="shared" si="11"/>
        <v>0.96933609821928102</v>
      </c>
      <c r="P41" s="1">
        <f t="shared" si="11"/>
        <v>0.97564450947603099</v>
      </c>
      <c r="R41" s="1">
        <f>MAX(R25:R39)</f>
        <v>0.66932234432234405</v>
      </c>
      <c r="S41" s="1">
        <f t="shared" ref="S41:U41" si="12">MAX(S25:S39)</f>
        <v>1</v>
      </c>
      <c r="T41" s="1">
        <f t="shared" si="12"/>
        <v>0.70343570525058696</v>
      </c>
      <c r="U41" s="1">
        <f t="shared" si="12"/>
        <v>0.64287979046043497</v>
      </c>
    </row>
    <row r="42" spans="2:23" x14ac:dyDescent="0.25">
      <c r="B42" t="s">
        <v>61</v>
      </c>
      <c r="C42" s="1">
        <f>AVERAGE(C25:C39)</f>
        <v>0.88392420394707583</v>
      </c>
      <c r="D42" s="1">
        <f t="shared" ref="D42:F42" si="13">AVERAGE(D25:D39)</f>
        <v>0.8843333333333333</v>
      </c>
      <c r="E42" s="1">
        <f t="shared" si="13"/>
        <v>0.87273845089445501</v>
      </c>
      <c r="F42" s="1">
        <f t="shared" si="13"/>
        <v>0.87555677888594841</v>
      </c>
      <c r="H42" s="1">
        <f>AVERAGE(H25:H39)</f>
        <v>0.51997246637140981</v>
      </c>
      <c r="I42" s="1">
        <f t="shared" ref="I42:K42" si="14">AVERAGE(I25:I39)</f>
        <v>0.85866666666666658</v>
      </c>
      <c r="J42" s="1">
        <f t="shared" si="14"/>
        <v>0.63876224133784898</v>
      </c>
      <c r="K42" s="1">
        <f t="shared" si="14"/>
        <v>0.56045362667939957</v>
      </c>
      <c r="M42" s="1">
        <f>AVERAGE(M25:M39)</f>
        <v>0.65086105665750416</v>
      </c>
      <c r="N42" s="1">
        <f t="shared" ref="N42:P42" si="15">AVERAGE(N25:N39)</f>
        <v>0.93699999999999994</v>
      </c>
      <c r="O42" s="1">
        <f t="shared" si="15"/>
        <v>0.74017913815521308</v>
      </c>
      <c r="P42" s="1">
        <f t="shared" si="15"/>
        <v>0.67829736342755687</v>
      </c>
      <c r="R42" s="1">
        <f>AVERAGE(R25:R39)</f>
        <v>0.55800190542581041</v>
      </c>
      <c r="S42" s="1">
        <f t="shared" ref="S42:U42" si="16">AVERAGE(S25:S39)</f>
        <v>0.64266666666666661</v>
      </c>
      <c r="T42" s="1">
        <f t="shared" si="16"/>
        <v>0.57979240993824988</v>
      </c>
      <c r="U42" s="1">
        <f t="shared" si="16"/>
        <v>0.56196478578217568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427A-C68D-45FE-989E-74DC87A3B6CF}">
  <dimension ref="A1:AH28"/>
  <sheetViews>
    <sheetView tabSelected="1" topLeftCell="A4" zoomScale="130" zoomScaleNormal="130" workbookViewId="0">
      <selection activeCell="I26" sqref="I26"/>
    </sheetView>
  </sheetViews>
  <sheetFormatPr defaultRowHeight="15" x14ac:dyDescent="0.25"/>
  <cols>
    <col min="1" max="1" width="3" bestFit="1" customWidth="1"/>
    <col min="2" max="2" width="17.42578125" bestFit="1" customWidth="1"/>
    <col min="7" max="10" width="9.140625" customWidth="1"/>
    <col min="15" max="18" width="9.140625" customWidth="1"/>
    <col min="23" max="26" width="9.140625" customWidth="1"/>
    <col min="31" max="35" width="9.140625" customWidth="1"/>
  </cols>
  <sheetData>
    <row r="1" spans="1:34" x14ac:dyDescent="0.25">
      <c r="F1" s="36"/>
      <c r="N1" s="36"/>
      <c r="V1" s="36"/>
      <c r="AD1" s="36"/>
    </row>
    <row r="2" spans="1:34" x14ac:dyDescent="0.25">
      <c r="A2" t="s">
        <v>105</v>
      </c>
      <c r="B2" t="s">
        <v>0</v>
      </c>
      <c r="C2" s="19" t="s">
        <v>1</v>
      </c>
      <c r="D2" s="1" t="s">
        <v>3</v>
      </c>
      <c r="E2" s="19" t="s">
        <v>5</v>
      </c>
      <c r="F2" s="37" t="s">
        <v>51</v>
      </c>
      <c r="G2" s="1" t="s">
        <v>2</v>
      </c>
      <c r="H2" s="1" t="s">
        <v>4</v>
      </c>
      <c r="I2" s="1" t="s">
        <v>6</v>
      </c>
      <c r="J2" s="1" t="s">
        <v>52</v>
      </c>
      <c r="K2" s="19" t="s">
        <v>7</v>
      </c>
      <c r="L2" s="1" t="s">
        <v>9</v>
      </c>
      <c r="M2" s="19" t="s">
        <v>11</v>
      </c>
      <c r="N2" s="37" t="s">
        <v>53</v>
      </c>
      <c r="O2" s="1" t="s">
        <v>8</v>
      </c>
      <c r="P2" s="1" t="s">
        <v>10</v>
      </c>
      <c r="Q2" s="1" t="s">
        <v>12</v>
      </c>
      <c r="R2" s="1" t="s">
        <v>54</v>
      </c>
      <c r="S2" s="19" t="s">
        <v>13</v>
      </c>
      <c r="T2" s="1" t="s">
        <v>15</v>
      </c>
      <c r="U2" s="19" t="s">
        <v>17</v>
      </c>
      <c r="V2" s="37" t="s">
        <v>55</v>
      </c>
      <c r="W2" s="1" t="s">
        <v>14</v>
      </c>
      <c r="X2" s="1" t="s">
        <v>16</v>
      </c>
      <c r="Y2" s="1" t="s">
        <v>18</v>
      </c>
      <c r="Z2" s="1" t="s">
        <v>56</v>
      </c>
      <c r="AA2" s="19" t="s">
        <v>19</v>
      </c>
      <c r="AB2" s="1" t="s">
        <v>21</v>
      </c>
      <c r="AC2" s="19" t="s">
        <v>23</v>
      </c>
      <c r="AD2" s="37" t="s">
        <v>57</v>
      </c>
      <c r="AE2" s="1" t="s">
        <v>20</v>
      </c>
      <c r="AF2" s="1" t="s">
        <v>22</v>
      </c>
      <c r="AG2" s="1" t="s">
        <v>24</v>
      </c>
      <c r="AH2" s="1" t="s">
        <v>58</v>
      </c>
    </row>
    <row r="3" spans="1:34" x14ac:dyDescent="0.25">
      <c r="A3">
        <v>1</v>
      </c>
      <c r="B3" t="s">
        <v>76</v>
      </c>
      <c r="C3" s="1">
        <v>0.89654291360813099</v>
      </c>
      <c r="D3" s="1">
        <v>0.96</v>
      </c>
      <c r="E3" s="1">
        <v>0.92604813601977498</v>
      </c>
      <c r="F3" s="37">
        <v>0.90786648456907004</v>
      </c>
      <c r="G3" s="1">
        <v>5.9379680158287498E-2</v>
      </c>
      <c r="H3" s="1">
        <v>3.1622776601683798E-2</v>
      </c>
      <c r="I3" s="1">
        <v>3.47413265659684E-2</v>
      </c>
      <c r="J3" s="1">
        <v>4.8923443054322301E-2</v>
      </c>
      <c r="K3" s="1">
        <v>0.5</v>
      </c>
      <c r="L3" s="1">
        <v>1</v>
      </c>
      <c r="M3" s="1">
        <v>0.66666666666666596</v>
      </c>
      <c r="N3" s="37">
        <v>0.55555555555555503</v>
      </c>
      <c r="O3" s="1">
        <v>0</v>
      </c>
      <c r="P3" s="1">
        <v>0</v>
      </c>
      <c r="Q3" s="1">
        <v>0</v>
      </c>
      <c r="R3" s="1">
        <v>0</v>
      </c>
      <c r="S3" s="1">
        <v>0.50547683310841196</v>
      </c>
      <c r="T3" s="1">
        <v>0.98</v>
      </c>
      <c r="U3" s="1">
        <v>0.66680512649244295</v>
      </c>
      <c r="V3" s="37">
        <v>0.55962256570240099</v>
      </c>
      <c r="W3" s="1">
        <v>1.6713772353188501E-2</v>
      </c>
      <c r="X3" s="1">
        <v>2.5819888974716099E-2</v>
      </c>
      <c r="Y3" s="1">
        <v>1.7820956618530101E-2</v>
      </c>
      <c r="Z3" s="1">
        <v>1.7123711741087198E-2</v>
      </c>
      <c r="AA3" s="1">
        <v>0.66932234432234405</v>
      </c>
      <c r="AB3" s="1">
        <v>0.43</v>
      </c>
      <c r="AC3" s="1">
        <v>0.51847883597883604</v>
      </c>
      <c r="AD3" s="37">
        <v>0.59674369747899103</v>
      </c>
      <c r="AE3" s="1">
        <v>8.6721563371497098E-2</v>
      </c>
      <c r="AF3" s="1">
        <v>0.10852547064066401</v>
      </c>
      <c r="AG3" s="1">
        <v>0.10447439483410299</v>
      </c>
      <c r="AH3" s="1">
        <v>9.4975803642325801E-2</v>
      </c>
    </row>
    <row r="4" spans="1:34" x14ac:dyDescent="0.25">
      <c r="A4">
        <v>2</v>
      </c>
      <c r="B4" t="s">
        <v>77</v>
      </c>
      <c r="C4" s="1">
        <v>0.96042606516290696</v>
      </c>
      <c r="D4" s="1">
        <v>0.94499999999999995</v>
      </c>
      <c r="E4" s="1">
        <v>0.95202889964122295</v>
      </c>
      <c r="F4" s="37">
        <v>0.95689659977703401</v>
      </c>
      <c r="G4" s="1">
        <v>3.0704044606808999E-2</v>
      </c>
      <c r="H4" s="1">
        <v>3.6893239368631002E-2</v>
      </c>
      <c r="I4" s="1">
        <v>2.2238071205516099E-2</v>
      </c>
      <c r="J4" s="1">
        <v>2.4428029847876301E-2</v>
      </c>
      <c r="K4" s="1">
        <v>0.51572746835904704</v>
      </c>
      <c r="L4" s="1">
        <v>1</v>
      </c>
      <c r="M4" s="1">
        <v>0.68042285726004004</v>
      </c>
      <c r="N4" s="37">
        <v>0.57100489949327105</v>
      </c>
      <c r="O4" s="1">
        <v>1.2368742474578901E-2</v>
      </c>
      <c r="P4" s="1">
        <v>0</v>
      </c>
      <c r="Q4" s="1">
        <v>1.07193967590403E-2</v>
      </c>
      <c r="R4" s="1">
        <v>1.21123630496185E-2</v>
      </c>
      <c r="S4" s="1">
        <v>0.5</v>
      </c>
      <c r="T4" s="1">
        <v>0.98</v>
      </c>
      <c r="U4" s="1">
        <v>0.66212741087083504</v>
      </c>
      <c r="V4" s="37">
        <v>0.55428558844256504</v>
      </c>
      <c r="W4" s="1">
        <v>1.0467904883688799E-2</v>
      </c>
      <c r="X4" s="1">
        <v>2.5819888974716099E-2</v>
      </c>
      <c r="Y4" s="1">
        <v>1.4303177178848299E-2</v>
      </c>
      <c r="Z4" s="1">
        <v>1.16421890740942E-2</v>
      </c>
      <c r="AA4" s="1">
        <v>0.63310433031021196</v>
      </c>
      <c r="AB4" s="1">
        <v>0.45999999999999902</v>
      </c>
      <c r="AC4" s="1">
        <v>0.53017502893152002</v>
      </c>
      <c r="AD4" s="37">
        <v>0.58643350625216395</v>
      </c>
      <c r="AE4" s="1">
        <v>6.4667558822320198E-2</v>
      </c>
      <c r="AF4" s="1">
        <v>6.99205898780101E-2</v>
      </c>
      <c r="AG4" s="1">
        <v>5.8930350749555903E-2</v>
      </c>
      <c r="AH4" s="1">
        <v>5.6546077681772798E-2</v>
      </c>
    </row>
    <row r="5" spans="1:34" x14ac:dyDescent="0.25">
      <c r="A5">
        <v>3</v>
      </c>
      <c r="B5" t="s">
        <v>78</v>
      </c>
      <c r="C5" s="1">
        <v>0.92237624694146403</v>
      </c>
      <c r="D5" s="1">
        <v>0.99</v>
      </c>
      <c r="E5" s="1">
        <v>0.95456567539097303</v>
      </c>
      <c r="F5" s="37">
        <v>0.93489621489621499</v>
      </c>
      <c r="G5" s="1">
        <v>4.00962276590636E-2</v>
      </c>
      <c r="H5" s="1">
        <v>2.10818510677892E-2</v>
      </c>
      <c r="I5" s="1">
        <v>2.56135854350566E-2</v>
      </c>
      <c r="J5" s="1">
        <v>3.4069535988498899E-2</v>
      </c>
      <c r="K5" s="1">
        <v>0.502564102564102</v>
      </c>
      <c r="L5" s="1">
        <v>1</v>
      </c>
      <c r="M5" s="1">
        <v>0.66892655367231602</v>
      </c>
      <c r="N5" s="37">
        <v>0.55808080808080796</v>
      </c>
      <c r="O5" s="1">
        <v>5.4056028378945999E-3</v>
      </c>
      <c r="P5" s="1">
        <v>0</v>
      </c>
      <c r="Q5" s="1">
        <v>4.7642601283138996E-3</v>
      </c>
      <c r="R5" s="1">
        <v>5.3236997645931001E-3</v>
      </c>
      <c r="S5" s="1">
        <v>0.50391363022941904</v>
      </c>
      <c r="T5" s="1">
        <v>0.99</v>
      </c>
      <c r="U5" s="1">
        <v>0.66781609195402303</v>
      </c>
      <c r="V5" s="37">
        <v>0.55876350716466905</v>
      </c>
      <c r="W5" s="1">
        <v>1.0710599147261E-2</v>
      </c>
      <c r="X5" s="1">
        <v>2.10818510677892E-2</v>
      </c>
      <c r="Y5" s="1">
        <v>1.2531918592319001E-2</v>
      </c>
      <c r="Z5" s="1">
        <v>1.1270220342270499E-2</v>
      </c>
      <c r="AA5" s="1">
        <v>0.56925133689839502</v>
      </c>
      <c r="AB5" s="1">
        <v>0.35499999999999998</v>
      </c>
      <c r="AC5" s="1">
        <v>0.433790051911494</v>
      </c>
      <c r="AD5" s="37">
        <v>0.50451726743328895</v>
      </c>
      <c r="AE5" s="1">
        <v>0.115823110655949</v>
      </c>
      <c r="AF5" s="1">
        <v>0.106588513035463</v>
      </c>
      <c r="AG5" s="1">
        <v>0.107697783206592</v>
      </c>
      <c r="AH5" s="1">
        <v>0.110071007683241</v>
      </c>
    </row>
    <row r="6" spans="1:34" x14ac:dyDescent="0.25">
      <c r="A6">
        <v>4</v>
      </c>
      <c r="B6" t="s">
        <v>79</v>
      </c>
      <c r="C6" s="1">
        <v>0.88927159796724997</v>
      </c>
      <c r="D6" s="1">
        <v>0.995</v>
      </c>
      <c r="E6" s="1">
        <v>0.93885962779893495</v>
      </c>
      <c r="F6" s="37">
        <v>0.90839947089947004</v>
      </c>
      <c r="G6" s="1">
        <v>2.8554818660027799E-2</v>
      </c>
      <c r="H6" s="1">
        <v>1.5811388300841899E-2</v>
      </c>
      <c r="I6" s="1">
        <v>1.6012189461533901E-2</v>
      </c>
      <c r="J6" s="1">
        <v>2.3364535974122001E-2</v>
      </c>
      <c r="K6" s="1">
        <v>0.58626212803962097</v>
      </c>
      <c r="L6" s="1">
        <v>0.625</v>
      </c>
      <c r="M6" s="1">
        <v>0.602917629842876</v>
      </c>
      <c r="N6" s="37">
        <v>0.59232381748686103</v>
      </c>
      <c r="O6" s="1">
        <v>8.2646639766584401E-2</v>
      </c>
      <c r="P6" s="1">
        <v>0.12304019216861101</v>
      </c>
      <c r="Q6" s="1">
        <v>9.5409052618292106E-2</v>
      </c>
      <c r="R6" s="1">
        <v>8.5631216467018503E-2</v>
      </c>
      <c r="S6" s="1">
        <v>0.646907410350124</v>
      </c>
      <c r="T6" s="1">
        <v>0.97</v>
      </c>
      <c r="U6" s="1">
        <v>0.77587454981992798</v>
      </c>
      <c r="V6" s="37">
        <v>0.69294096426449303</v>
      </c>
      <c r="W6" s="1">
        <v>2.7024930104527198E-2</v>
      </c>
      <c r="X6" s="1">
        <v>4.8304589153964801E-2</v>
      </c>
      <c r="Y6" s="1">
        <v>3.1133336133271499E-2</v>
      </c>
      <c r="Z6" s="1">
        <v>2.79569321983816E-2</v>
      </c>
      <c r="AA6" s="1">
        <v>0.54282214545372398</v>
      </c>
      <c r="AB6" s="1">
        <v>1</v>
      </c>
      <c r="AC6" s="1">
        <v>0.70343570525058696</v>
      </c>
      <c r="AD6" s="37">
        <v>0.59735727340662104</v>
      </c>
      <c r="AE6" s="1">
        <v>2.19979987964329E-2</v>
      </c>
      <c r="AF6" s="1">
        <v>0</v>
      </c>
      <c r="AG6" s="1">
        <v>1.85954041587089E-2</v>
      </c>
      <c r="AH6" s="1">
        <v>2.1359683683162801E-2</v>
      </c>
    </row>
    <row r="7" spans="1:34" x14ac:dyDescent="0.25">
      <c r="A7">
        <v>5</v>
      </c>
      <c r="B7" t="s">
        <v>80</v>
      </c>
      <c r="C7" s="1">
        <v>0.98819444444444404</v>
      </c>
      <c r="D7" s="1">
        <v>0.76500000000000001</v>
      </c>
      <c r="E7" s="1">
        <v>0.86076036432073499</v>
      </c>
      <c r="F7" s="37">
        <v>0.93237715913631203</v>
      </c>
      <c r="G7" s="1">
        <v>2.49420624945388E-2</v>
      </c>
      <c r="H7" s="1">
        <v>6.2583277851728597E-2</v>
      </c>
      <c r="I7" s="1">
        <v>3.8885323453253698E-2</v>
      </c>
      <c r="J7" s="1">
        <v>2.2708945065989201E-2</v>
      </c>
      <c r="K7" s="1">
        <v>0.498717948717948</v>
      </c>
      <c r="L7" s="1">
        <v>0.995</v>
      </c>
      <c r="M7" s="1">
        <v>0.66440677966101602</v>
      </c>
      <c r="N7" s="37">
        <v>0.55397727272727204</v>
      </c>
      <c r="O7" s="1">
        <v>4.0542021284210002E-3</v>
      </c>
      <c r="P7" s="1">
        <v>1.5811388300841899E-2</v>
      </c>
      <c r="Q7" s="1">
        <v>7.1463901924709002E-3</v>
      </c>
      <c r="R7" s="1">
        <v>4.9909685293061E-3</v>
      </c>
      <c r="S7" s="1">
        <v>0.50384615384615306</v>
      </c>
      <c r="T7" s="1">
        <v>0.99</v>
      </c>
      <c r="U7" s="1">
        <v>0.66779661016949099</v>
      </c>
      <c r="V7" s="37">
        <v>0.55871212121212099</v>
      </c>
      <c r="W7" s="1">
        <v>1.05547769531867E-2</v>
      </c>
      <c r="X7" s="1">
        <v>2.10818510677892E-2</v>
      </c>
      <c r="Y7" s="1">
        <v>1.35278983021227E-2</v>
      </c>
      <c r="Z7" s="1">
        <v>1.15261480956474E-2</v>
      </c>
      <c r="AA7" s="1">
        <v>0.62319998519998498</v>
      </c>
      <c r="AB7" s="1">
        <v>0.74</v>
      </c>
      <c r="AC7" s="1">
        <v>0.675443924070534</v>
      </c>
      <c r="AD7" s="37">
        <v>0.64287979046043497</v>
      </c>
      <c r="AE7" s="1">
        <v>8.2535353809625595E-2</v>
      </c>
      <c r="AF7" s="1">
        <v>0.12202003478482</v>
      </c>
      <c r="AG7" s="1">
        <v>9.5933490205186003E-2</v>
      </c>
      <c r="AH7" s="1">
        <v>8.6715824837762204E-2</v>
      </c>
    </row>
    <row r="8" spans="1:34" x14ac:dyDescent="0.25">
      <c r="A8">
        <v>6</v>
      </c>
      <c r="B8" t="s">
        <v>81</v>
      </c>
      <c r="C8" s="1">
        <v>0.85045266327875002</v>
      </c>
      <c r="D8" s="1">
        <v>0.97</v>
      </c>
      <c r="E8" s="1">
        <v>0.90530341908674195</v>
      </c>
      <c r="F8" s="37">
        <v>0.87137602978120199</v>
      </c>
      <c r="G8" s="1">
        <v>6.0457425210049397E-2</v>
      </c>
      <c r="H8" s="1">
        <v>3.4960294939005002E-2</v>
      </c>
      <c r="I8" s="1">
        <v>4.0961576110046298E-2</v>
      </c>
      <c r="J8" s="1">
        <v>5.2537502332219203E-2</v>
      </c>
      <c r="K8" s="1">
        <v>0.52112137975677097</v>
      </c>
      <c r="L8" s="1">
        <v>0.67999999999999905</v>
      </c>
      <c r="M8" s="1">
        <v>0.58802954183720302</v>
      </c>
      <c r="N8" s="37">
        <v>0.54562208866051298</v>
      </c>
      <c r="O8" s="1">
        <v>5.5936346538237203E-2</v>
      </c>
      <c r="P8" s="1">
        <v>0.125166555703457</v>
      </c>
      <c r="Q8" s="1">
        <v>7.9144510691645298E-2</v>
      </c>
      <c r="R8" s="1">
        <v>6.3122393944152505E-2</v>
      </c>
      <c r="S8" s="1">
        <v>0.50533063427800196</v>
      </c>
      <c r="T8" s="1">
        <v>0.98499999999999999</v>
      </c>
      <c r="U8" s="1">
        <v>0.66789401909214796</v>
      </c>
      <c r="V8" s="37">
        <v>0.55982793046746504</v>
      </c>
      <c r="W8" s="1">
        <v>1.5355552042515E-2</v>
      </c>
      <c r="X8" s="1">
        <v>2.4152294576982401E-2</v>
      </c>
      <c r="Y8" s="1">
        <v>1.73969536109564E-2</v>
      </c>
      <c r="Z8" s="1">
        <v>1.60871962439516E-2</v>
      </c>
      <c r="AA8" s="1">
        <v>0.52026480463980396</v>
      </c>
      <c r="AB8" s="1">
        <v>0.72499999999999998</v>
      </c>
      <c r="AC8" s="1">
        <v>0.60435461548904901</v>
      </c>
      <c r="AD8" s="37">
        <v>0.55070744403944405</v>
      </c>
      <c r="AE8" s="1">
        <v>4.2596156199413399E-2</v>
      </c>
      <c r="AF8" s="1">
        <v>8.8975652100260899E-2</v>
      </c>
      <c r="AG8" s="1">
        <v>5.2538576880689102E-2</v>
      </c>
      <c r="AH8" s="1">
        <v>4.4657391934316497E-2</v>
      </c>
    </row>
    <row r="9" spans="1:34" x14ac:dyDescent="0.25">
      <c r="A9">
        <v>7</v>
      </c>
      <c r="B9" t="s">
        <v>82</v>
      </c>
      <c r="C9" s="1">
        <v>0.81051282051282003</v>
      </c>
      <c r="D9" s="1">
        <v>1</v>
      </c>
      <c r="E9" s="1">
        <v>0.89512516469038195</v>
      </c>
      <c r="F9" s="37">
        <v>0.84232480533926601</v>
      </c>
      <c r="G9" s="1">
        <v>2.6549435500314199E-2</v>
      </c>
      <c r="H9" s="1">
        <v>0</v>
      </c>
      <c r="I9" s="1">
        <v>1.63248457633836E-2</v>
      </c>
      <c r="J9" s="1">
        <v>2.3010796700859301E-2</v>
      </c>
      <c r="K9" s="1">
        <v>0.53621472764035605</v>
      </c>
      <c r="L9" s="1">
        <v>0.64500000000000002</v>
      </c>
      <c r="M9" s="1">
        <v>0.58327472086143195</v>
      </c>
      <c r="N9" s="37">
        <v>0.55364531302031295</v>
      </c>
      <c r="O9" s="1">
        <v>7.07488883508198E-2</v>
      </c>
      <c r="P9" s="1">
        <v>0.114139291121759</v>
      </c>
      <c r="Q9" s="1">
        <v>8.1157431160259502E-2</v>
      </c>
      <c r="R9" s="1">
        <v>7.2654670796312396E-2</v>
      </c>
      <c r="S9" s="1">
        <v>0.50121092752671603</v>
      </c>
      <c r="T9" s="1">
        <v>0.96499999999999997</v>
      </c>
      <c r="U9" s="1">
        <v>0.65964912280701704</v>
      </c>
      <c r="V9" s="37">
        <v>0.55447225578039505</v>
      </c>
      <c r="W9" s="1">
        <v>1.3064728014247099E-2</v>
      </c>
      <c r="X9" s="1">
        <v>4.1163630117428199E-2</v>
      </c>
      <c r="Y9" s="1">
        <v>1.9800694037662499E-2</v>
      </c>
      <c r="Z9" s="1">
        <v>1.5026345978570299E-2</v>
      </c>
      <c r="AA9" s="1">
        <v>0.57864146285754403</v>
      </c>
      <c r="AB9" s="1">
        <v>0.89499999999999902</v>
      </c>
      <c r="AC9" s="1">
        <v>0.70237621100449599</v>
      </c>
      <c r="AD9" s="37">
        <v>0.62244089900339905</v>
      </c>
      <c r="AE9" s="1">
        <v>3.7309566489290798E-2</v>
      </c>
      <c r="AF9" s="1">
        <v>8.64420165325996E-2</v>
      </c>
      <c r="AG9" s="1">
        <v>5.25533883191951E-2</v>
      </c>
      <c r="AH9" s="1">
        <v>4.2102890625757498E-2</v>
      </c>
    </row>
    <row r="10" spans="1:34" x14ac:dyDescent="0.25">
      <c r="A10">
        <v>8</v>
      </c>
      <c r="B10" t="s">
        <v>83</v>
      </c>
      <c r="C10" s="1">
        <v>0.79842747429703897</v>
      </c>
      <c r="D10" s="1">
        <v>0.98</v>
      </c>
      <c r="E10" s="1">
        <v>0.87929191882249902</v>
      </c>
      <c r="F10" s="37">
        <v>0.82880366412415896</v>
      </c>
      <c r="G10" s="1">
        <v>3.6085838284220503E-2</v>
      </c>
      <c r="H10" s="1">
        <v>2.5819888974716099E-2</v>
      </c>
      <c r="I10" s="1">
        <v>2.1844449982897699E-2</v>
      </c>
      <c r="J10" s="1">
        <v>3.0462337461363901E-2</v>
      </c>
      <c r="K10" s="1">
        <v>0.55617741678611199</v>
      </c>
      <c r="L10" s="1">
        <v>0.66500000000000004</v>
      </c>
      <c r="M10" s="1">
        <v>0.60260514117513597</v>
      </c>
      <c r="N10" s="37">
        <v>0.57326781076327604</v>
      </c>
      <c r="O10" s="1">
        <v>5.83603700162202E-2</v>
      </c>
      <c r="P10" s="1">
        <v>8.5146931829631997E-2</v>
      </c>
      <c r="Q10" s="1">
        <v>5.1197855022581902E-2</v>
      </c>
      <c r="R10" s="1">
        <v>5.2171520275295903E-2</v>
      </c>
      <c r="S10" s="1">
        <v>0.73365893365893298</v>
      </c>
      <c r="T10" s="1">
        <v>0.99</v>
      </c>
      <c r="U10" s="1">
        <v>0.84259944495837102</v>
      </c>
      <c r="V10" s="37">
        <v>0.77364369501466201</v>
      </c>
      <c r="W10" s="1">
        <v>2.4871243962126199E-2</v>
      </c>
      <c r="X10" s="1">
        <v>3.1622776601683701E-2</v>
      </c>
      <c r="Y10" s="1">
        <v>2.4938505444383301E-2</v>
      </c>
      <c r="Z10" s="1">
        <v>2.4601445647193E-2</v>
      </c>
      <c r="AA10" s="1">
        <v>0.546230460283055</v>
      </c>
      <c r="AB10" s="1">
        <v>0.65999999999999903</v>
      </c>
      <c r="AC10" s="1">
        <v>0.59583761620042397</v>
      </c>
      <c r="AD10" s="37">
        <v>0.56471270069330404</v>
      </c>
      <c r="AE10" s="1">
        <v>0.107339548820168</v>
      </c>
      <c r="AF10" s="1">
        <v>0.15951314818673801</v>
      </c>
      <c r="AG10" s="1">
        <v>0.126248799299087</v>
      </c>
      <c r="AH10" s="1">
        <v>0.113689507381839</v>
      </c>
    </row>
    <row r="11" spans="1:34" x14ac:dyDescent="0.25">
      <c r="A11">
        <v>9</v>
      </c>
      <c r="B11" t="s">
        <v>84</v>
      </c>
      <c r="C11" s="1">
        <v>0.70824560641494205</v>
      </c>
      <c r="D11" s="1">
        <v>0.84</v>
      </c>
      <c r="E11" s="1">
        <v>0.76652274250858599</v>
      </c>
      <c r="F11" s="37">
        <v>0.73006565837141402</v>
      </c>
      <c r="G11" s="1">
        <v>6.7805030544857106E-2</v>
      </c>
      <c r="H11" s="1">
        <v>9.6609178307929505E-2</v>
      </c>
      <c r="I11" s="1">
        <v>6.8348389964540998E-2</v>
      </c>
      <c r="J11" s="1">
        <v>6.5472421655001695E-2</v>
      </c>
      <c r="K11" s="1">
        <v>0.52093735767360005</v>
      </c>
      <c r="L11" s="1">
        <v>0.83499999999999996</v>
      </c>
      <c r="M11" s="1">
        <v>0.640826339570996</v>
      </c>
      <c r="N11" s="37">
        <v>0.56297323702751301</v>
      </c>
      <c r="O11" s="1">
        <v>3.1576850696636502E-2</v>
      </c>
      <c r="P11" s="1">
        <v>9.4428103161435198E-2</v>
      </c>
      <c r="Q11" s="1">
        <v>4.9814742730892203E-2</v>
      </c>
      <c r="R11" s="1">
        <v>3.7053657625352003E-2</v>
      </c>
      <c r="S11" s="1">
        <v>0.510601086916876</v>
      </c>
      <c r="T11" s="1">
        <v>0.98499999999999999</v>
      </c>
      <c r="U11" s="1">
        <v>0.67245480738667196</v>
      </c>
      <c r="V11" s="37">
        <v>0.56498645088761301</v>
      </c>
      <c r="W11" s="1">
        <v>1.5100783674124801E-2</v>
      </c>
      <c r="X11" s="1">
        <v>2.4152294576982401E-2</v>
      </c>
      <c r="Y11" s="1">
        <v>1.65006807432534E-2</v>
      </c>
      <c r="Z11" s="1">
        <v>1.5596288474021299E-2</v>
      </c>
      <c r="AA11" s="1">
        <v>0.51746033968274296</v>
      </c>
      <c r="AB11" s="1">
        <v>0.82</v>
      </c>
      <c r="AC11" s="1">
        <v>0.63321424788366498</v>
      </c>
      <c r="AD11" s="37">
        <v>0.55811900482138999</v>
      </c>
      <c r="AE11" s="1">
        <v>3.55856537698334E-2</v>
      </c>
      <c r="AF11" s="1">
        <v>6.7494855771055198E-2</v>
      </c>
      <c r="AG11" s="1">
        <v>3.6623953043914602E-2</v>
      </c>
      <c r="AH11" s="1">
        <v>3.5002933118008298E-2</v>
      </c>
    </row>
    <row r="12" spans="1:34" x14ac:dyDescent="0.25">
      <c r="A12">
        <v>10</v>
      </c>
      <c r="B12" t="s">
        <v>85</v>
      </c>
      <c r="C12" s="1">
        <v>1</v>
      </c>
      <c r="D12" s="1">
        <v>0.89499999999999902</v>
      </c>
      <c r="E12" s="1">
        <v>0.94395083342451702</v>
      </c>
      <c r="F12" s="37">
        <v>0.97662631752305595</v>
      </c>
      <c r="G12" s="1">
        <v>0</v>
      </c>
      <c r="H12" s="1">
        <v>4.9721446300587599E-2</v>
      </c>
      <c r="I12" s="1">
        <v>2.7119633529443299E-2</v>
      </c>
      <c r="J12" s="1">
        <v>1.1471394945376299E-2</v>
      </c>
      <c r="K12" s="1">
        <v>0.52043496502762798</v>
      </c>
      <c r="L12" s="1">
        <v>0.67999999999999905</v>
      </c>
      <c r="M12" s="1">
        <v>0.58732131542225796</v>
      </c>
      <c r="N12" s="37">
        <v>0.54486445710434295</v>
      </c>
      <c r="O12" s="1">
        <v>6.8553363650891097E-2</v>
      </c>
      <c r="P12" s="1">
        <v>0.12736648783028501</v>
      </c>
      <c r="Q12" s="1">
        <v>8.4621584008630193E-2</v>
      </c>
      <c r="R12" s="1">
        <v>7.2517792046697602E-2</v>
      </c>
      <c r="S12" s="1">
        <v>0.93490306794654598</v>
      </c>
      <c r="T12" s="1">
        <v>0.97499999999999998</v>
      </c>
      <c r="U12" s="1">
        <v>0.95397023471895803</v>
      </c>
      <c r="V12" s="37">
        <v>0.942314306064306</v>
      </c>
      <c r="W12" s="1">
        <v>4.5866611041968E-2</v>
      </c>
      <c r="X12" s="1">
        <v>2.6352313834736501E-2</v>
      </c>
      <c r="Y12" s="1">
        <v>2.9922760818917E-2</v>
      </c>
      <c r="Z12" s="1">
        <v>3.90085845171982E-2</v>
      </c>
      <c r="AA12" s="1">
        <v>0.58673687182382805</v>
      </c>
      <c r="AB12" s="1">
        <v>0.65</v>
      </c>
      <c r="AC12" s="1">
        <v>0.61487124797331605</v>
      </c>
      <c r="AD12" s="37">
        <v>0.59725202264557498</v>
      </c>
      <c r="AE12" s="1">
        <v>8.02303593870696E-2</v>
      </c>
      <c r="AF12" s="1">
        <v>0.108012344973464</v>
      </c>
      <c r="AG12" s="1">
        <v>8.7156808589370097E-2</v>
      </c>
      <c r="AH12" s="1">
        <v>8.1307600094869203E-2</v>
      </c>
    </row>
    <row r="13" spans="1:34" x14ac:dyDescent="0.25">
      <c r="A13">
        <v>11</v>
      </c>
      <c r="B13" t="s">
        <v>86</v>
      </c>
      <c r="C13" s="1">
        <v>0.94262555899552802</v>
      </c>
      <c r="D13" s="1">
        <v>0.79500000000000004</v>
      </c>
      <c r="E13" s="1">
        <v>0.86111015584699702</v>
      </c>
      <c r="F13" s="37">
        <v>0.90779985413137598</v>
      </c>
      <c r="G13" s="1">
        <v>4.7615142473022301E-2</v>
      </c>
      <c r="H13" s="1">
        <v>5.98609499868933E-2</v>
      </c>
      <c r="I13" s="1">
        <v>4.1352736544290197E-2</v>
      </c>
      <c r="J13" s="1">
        <v>3.9477518848296901E-2</v>
      </c>
      <c r="K13" s="1">
        <v>0.50128205128205106</v>
      </c>
      <c r="L13" s="1">
        <v>1</v>
      </c>
      <c r="M13" s="1">
        <v>0.66779661016949099</v>
      </c>
      <c r="N13" s="37">
        <v>0.55681818181818099</v>
      </c>
      <c r="O13" s="1">
        <v>4.0542021284208996E-3</v>
      </c>
      <c r="P13" s="1">
        <v>0</v>
      </c>
      <c r="Q13" s="1">
        <v>3.5731950962353998E-3</v>
      </c>
      <c r="R13" s="1">
        <v>3.9927748234449001E-3</v>
      </c>
      <c r="S13" s="1">
        <v>0.961057692307692</v>
      </c>
      <c r="T13" s="1">
        <v>0.72499999999999998</v>
      </c>
      <c r="U13" s="1">
        <v>0.82552839317545101</v>
      </c>
      <c r="V13" s="37">
        <v>0.90147243107769404</v>
      </c>
      <c r="W13" s="1">
        <v>3.3802328123781103E-2</v>
      </c>
      <c r="X13" s="1">
        <v>4.8591265790377501E-2</v>
      </c>
      <c r="Y13" s="1">
        <v>3.64626168585825E-2</v>
      </c>
      <c r="Z13" s="1">
        <v>3.05082730952204E-2</v>
      </c>
      <c r="AA13" s="1">
        <v>0.551781225310637</v>
      </c>
      <c r="AB13" s="1">
        <v>0.37</v>
      </c>
      <c r="AC13" s="1">
        <v>0.437812018995962</v>
      </c>
      <c r="AD13" s="37">
        <v>0.49735387619439902</v>
      </c>
      <c r="AE13" s="1">
        <v>0.15076343303787201</v>
      </c>
      <c r="AF13" s="1">
        <v>9.4868329805051305E-2</v>
      </c>
      <c r="AG13" s="1">
        <v>0.101250389111227</v>
      </c>
      <c r="AH13" s="1">
        <v>0.11980298001920001</v>
      </c>
    </row>
    <row r="14" spans="1:34" x14ac:dyDescent="0.25">
      <c r="A14">
        <v>12</v>
      </c>
      <c r="B14" t="s">
        <v>87</v>
      </c>
      <c r="C14" s="35">
        <v>0.82074371534897805</v>
      </c>
      <c r="D14" s="35">
        <v>0.84499999999999997</v>
      </c>
      <c r="E14" s="35">
        <v>0.83145452963809796</v>
      </c>
      <c r="F14" s="37">
        <v>0.82471427747664605</v>
      </c>
      <c r="G14" s="1">
        <v>4.1388671159760602E-2</v>
      </c>
      <c r="H14" s="1">
        <v>7.6194196337749598E-2</v>
      </c>
      <c r="I14" s="1">
        <v>5.0539094324275703E-2</v>
      </c>
      <c r="J14" s="1">
        <v>4.24296938822099E-2</v>
      </c>
      <c r="K14" s="1">
        <v>0.54014744972391104</v>
      </c>
      <c r="L14" s="1">
        <v>0.755</v>
      </c>
      <c r="M14" s="1">
        <v>0.62823946392830599</v>
      </c>
      <c r="N14" s="37">
        <v>0.57200429178642198</v>
      </c>
      <c r="O14" s="1">
        <v>6.6754701433393598E-2</v>
      </c>
      <c r="P14" s="1">
        <v>0.11167910378500601</v>
      </c>
      <c r="Q14" s="1">
        <v>7.8383593908843002E-2</v>
      </c>
      <c r="R14" s="1">
        <v>6.98933772204888E-2</v>
      </c>
      <c r="S14" s="35">
        <v>0.98015873015873001</v>
      </c>
      <c r="T14" s="35">
        <v>0.96</v>
      </c>
      <c r="U14" s="35">
        <v>0.96933609821928102</v>
      </c>
      <c r="V14" s="37">
        <v>0.97564450947603099</v>
      </c>
      <c r="W14" s="1">
        <v>2.5717224993681901E-2</v>
      </c>
      <c r="X14" s="1">
        <v>4.5946829173633998E-2</v>
      </c>
      <c r="Y14" s="1">
        <v>2.7385208209861098E-2</v>
      </c>
      <c r="Z14" s="1">
        <v>2.3184598122261799E-2</v>
      </c>
      <c r="AA14" s="1">
        <v>0.52145717004412595</v>
      </c>
      <c r="AB14" s="1">
        <v>0.61499999999999999</v>
      </c>
      <c r="AC14" s="1">
        <v>0.56353269465529698</v>
      </c>
      <c r="AD14" s="37">
        <v>0.537350620324758</v>
      </c>
      <c r="AE14" s="1">
        <v>8.5784826084965807E-2</v>
      </c>
      <c r="AF14" s="1">
        <v>0.110679718105893</v>
      </c>
      <c r="AG14" s="1">
        <v>9.3509264266103898E-2</v>
      </c>
      <c r="AH14" s="1">
        <v>8.80673168504435E-2</v>
      </c>
    </row>
    <row r="15" spans="1:34" x14ac:dyDescent="0.25">
      <c r="A15">
        <v>13</v>
      </c>
      <c r="B15" t="s">
        <v>88</v>
      </c>
      <c r="C15" s="1">
        <v>0.82695930880713497</v>
      </c>
      <c r="D15" s="1">
        <v>0.995</v>
      </c>
      <c r="E15" s="1">
        <v>0.90289497604967694</v>
      </c>
      <c r="F15" s="37">
        <v>0.85568621219344199</v>
      </c>
      <c r="G15" s="1">
        <v>3.5900229708985897E-2</v>
      </c>
      <c r="H15" s="1">
        <v>1.5811388300841899E-2</v>
      </c>
      <c r="I15" s="1">
        <v>2.4498642498148301E-2</v>
      </c>
      <c r="J15" s="1">
        <v>3.1691236908111299E-2</v>
      </c>
      <c r="K15" s="1">
        <v>0.5</v>
      </c>
      <c r="L15" s="1">
        <v>1</v>
      </c>
      <c r="M15" s="1">
        <v>0.66666666666666596</v>
      </c>
      <c r="N15" s="37">
        <v>0.55555555555555503</v>
      </c>
      <c r="O15" s="1">
        <v>0</v>
      </c>
      <c r="P15" s="1">
        <v>0</v>
      </c>
      <c r="Q15" s="1">
        <v>0</v>
      </c>
      <c r="R15" s="1">
        <v>0</v>
      </c>
      <c r="S15" s="1">
        <v>0.50533610533610496</v>
      </c>
      <c r="T15" s="1">
        <v>0.98499999999999999</v>
      </c>
      <c r="U15" s="1">
        <v>0.66787658802177796</v>
      </c>
      <c r="V15" s="37">
        <v>0.55982478438873695</v>
      </c>
      <c r="W15" s="1">
        <v>1.4344537762901999E-2</v>
      </c>
      <c r="X15" s="1">
        <v>2.4152294576982401E-2</v>
      </c>
      <c r="Y15" s="1">
        <v>1.58001689114931E-2</v>
      </c>
      <c r="Z15" s="1">
        <v>1.48370742770591E-2</v>
      </c>
      <c r="AA15" s="1">
        <v>0.51158799171842595</v>
      </c>
      <c r="AB15" s="1">
        <v>0.59499999999999997</v>
      </c>
      <c r="AC15" s="1">
        <v>0.54885442832833597</v>
      </c>
      <c r="AD15" s="37">
        <v>0.52562617937617895</v>
      </c>
      <c r="AE15" s="1">
        <v>0.1117164111184</v>
      </c>
      <c r="AF15" s="1">
        <v>0.13006408676751099</v>
      </c>
      <c r="AG15" s="1">
        <v>0.116092265925046</v>
      </c>
      <c r="AH15" s="1">
        <v>0.11273516591433699</v>
      </c>
    </row>
    <row r="16" spans="1:34" x14ac:dyDescent="0.25">
      <c r="A16">
        <v>14</v>
      </c>
      <c r="B16" t="s">
        <v>89</v>
      </c>
      <c r="C16" s="1">
        <v>0.910227272727272</v>
      </c>
      <c r="D16" s="1">
        <v>0.42499999999999999</v>
      </c>
      <c r="E16" s="1">
        <v>0.576977653006574</v>
      </c>
      <c r="F16" s="37">
        <v>0.73760874542124499</v>
      </c>
      <c r="G16" s="1">
        <v>8.5865455756052797E-2</v>
      </c>
      <c r="H16" s="1">
        <v>5.4006172486732097E-2</v>
      </c>
      <c r="I16" s="1">
        <v>5.6105872968222503E-2</v>
      </c>
      <c r="J16" s="1">
        <v>5.9686809955020299E-2</v>
      </c>
      <c r="K16" s="1">
        <v>0.5</v>
      </c>
      <c r="L16" s="1">
        <v>1</v>
      </c>
      <c r="M16" s="1">
        <v>0.66666666666666596</v>
      </c>
      <c r="N16" s="37">
        <v>0.55555555555555503</v>
      </c>
      <c r="O16" s="1">
        <v>0</v>
      </c>
      <c r="P16" s="1">
        <v>0</v>
      </c>
      <c r="Q16" s="1">
        <v>0</v>
      </c>
      <c r="R16" s="1">
        <v>0</v>
      </c>
      <c r="S16" s="1">
        <v>0.50128387496808502</v>
      </c>
      <c r="T16" s="1">
        <v>0.97499999999999998</v>
      </c>
      <c r="U16" s="1">
        <v>0.662049483732709</v>
      </c>
      <c r="V16" s="37">
        <v>0.55520424343098695</v>
      </c>
      <c r="W16" s="1">
        <v>1.29791057288677E-2</v>
      </c>
      <c r="X16" s="1">
        <v>3.5355339059327397E-2</v>
      </c>
      <c r="Y16" s="1">
        <v>1.8032563989476599E-2</v>
      </c>
      <c r="Z16" s="1">
        <v>1.4446283751666801E-2</v>
      </c>
      <c r="AA16" s="1">
        <v>0.50071515585308601</v>
      </c>
      <c r="AB16" s="1">
        <v>0.63500000000000001</v>
      </c>
      <c r="AC16" s="1">
        <v>0.55797894096120904</v>
      </c>
      <c r="AD16" s="37">
        <v>0.521793376763942</v>
      </c>
      <c r="AE16" s="1">
        <v>7.77978402343939E-2</v>
      </c>
      <c r="AF16" s="1">
        <v>0.10013879257199799</v>
      </c>
      <c r="AG16" s="1">
        <v>8.15184212741598E-2</v>
      </c>
      <c r="AH16" s="1">
        <v>7.8186221756150295E-2</v>
      </c>
    </row>
    <row r="17" spans="1:34" x14ac:dyDescent="0.25">
      <c r="A17">
        <v>15</v>
      </c>
      <c r="B17" t="s">
        <v>90</v>
      </c>
      <c r="C17" s="1">
        <v>0.93385737069947605</v>
      </c>
      <c r="D17" s="1">
        <v>0.86499999999999999</v>
      </c>
      <c r="E17" s="1">
        <v>0.89618266717111295</v>
      </c>
      <c r="F17" s="37">
        <v>0.91791018964932003</v>
      </c>
      <c r="G17" s="1">
        <v>5.1939824890496401E-2</v>
      </c>
      <c r="H17" s="1">
        <v>5.29674952735689E-2</v>
      </c>
      <c r="I17" s="1">
        <v>2.7767241148393199E-2</v>
      </c>
      <c r="J17" s="1">
        <v>3.6742200439679899E-2</v>
      </c>
      <c r="K17" s="1">
        <v>0.5</v>
      </c>
      <c r="L17" s="1">
        <v>1</v>
      </c>
      <c r="M17" s="1">
        <v>0.66666666666666596</v>
      </c>
      <c r="N17" s="37">
        <v>0.55555555555555503</v>
      </c>
      <c r="O17" s="1">
        <v>0</v>
      </c>
      <c r="P17" s="1">
        <v>0</v>
      </c>
      <c r="Q17" s="1">
        <v>0</v>
      </c>
      <c r="R17" s="1">
        <v>0</v>
      </c>
      <c r="S17" s="1">
        <v>0.96923076923076901</v>
      </c>
      <c r="T17" s="1">
        <v>0.6</v>
      </c>
      <c r="U17" s="1">
        <v>0.74090909090909096</v>
      </c>
      <c r="V17" s="37">
        <v>0.86274509803921495</v>
      </c>
      <c r="W17" s="1">
        <v>5.3785069136930798E-2</v>
      </c>
      <c r="X17" s="1">
        <v>2.3570226039551501E-2</v>
      </c>
      <c r="Y17" s="1">
        <v>3.0886636063476001E-2</v>
      </c>
      <c r="Z17" s="1">
        <v>4.1381792045164199E-2</v>
      </c>
      <c r="AA17" s="1">
        <v>0.49745295698924702</v>
      </c>
      <c r="AB17" s="1">
        <v>0.69</v>
      </c>
      <c r="AC17" s="1">
        <v>0.57673058143902101</v>
      </c>
      <c r="AD17" s="37">
        <v>0.52618412783874402</v>
      </c>
      <c r="AE17" s="1">
        <v>3.8734489227693E-2</v>
      </c>
      <c r="AF17" s="1">
        <v>9.9442892601175198E-2</v>
      </c>
      <c r="AG17" s="1">
        <v>5.65164111816574E-2</v>
      </c>
      <c r="AH17" s="1">
        <v>4.3757796179661398E-2</v>
      </c>
    </row>
    <row r="18" spans="1:34" x14ac:dyDescent="0.25">
      <c r="C18" s="1"/>
      <c r="D18" s="1"/>
      <c r="E18" s="1"/>
      <c r="F18" s="37"/>
      <c r="G18" s="1"/>
      <c r="H18" s="1"/>
      <c r="I18" s="1"/>
      <c r="J18" s="1"/>
      <c r="K18" s="1"/>
      <c r="L18" s="1"/>
      <c r="M18" s="1"/>
      <c r="N18" s="37"/>
      <c r="O18" s="1"/>
      <c r="P18" s="1"/>
      <c r="Q18" s="1"/>
      <c r="R18" s="1"/>
      <c r="S18" s="1"/>
      <c r="T18" s="1"/>
      <c r="U18" s="1"/>
      <c r="V18" s="37"/>
      <c r="W18" s="1"/>
      <c r="X18" s="1"/>
      <c r="Y18" s="1"/>
      <c r="Z18" s="1"/>
      <c r="AA18" s="1"/>
      <c r="AB18" s="1"/>
      <c r="AC18" s="1"/>
      <c r="AD18" s="37"/>
      <c r="AE18" s="1"/>
      <c r="AF18" s="1"/>
      <c r="AG18" s="1"/>
      <c r="AH18" s="1"/>
    </row>
    <row r="19" spans="1:34" x14ac:dyDescent="0.25">
      <c r="C19" s="19">
        <f>AVERAGE(C3:C17)</f>
        <v>0.88392420394707583</v>
      </c>
      <c r="D19" s="1">
        <f t="shared" ref="D19:AH19" si="0">AVERAGE(D3:D17)</f>
        <v>0.8843333333333333</v>
      </c>
      <c r="E19" s="19">
        <f t="shared" si="0"/>
        <v>0.87273845089445501</v>
      </c>
      <c r="F19" s="37">
        <f t="shared" si="0"/>
        <v>0.87555677888594841</v>
      </c>
      <c r="G19" s="17">
        <f t="shared" si="0"/>
        <v>4.2485592473765724E-2</v>
      </c>
      <c r="H19" s="1">
        <f t="shared" si="0"/>
        <v>4.2262902939913236E-2</v>
      </c>
      <c r="I19" s="1">
        <f t="shared" si="0"/>
        <v>3.4156865263664703E-2</v>
      </c>
      <c r="J19" s="1">
        <f t="shared" si="0"/>
        <v>3.6431760203929832E-2</v>
      </c>
      <c r="K19" s="19">
        <f t="shared" si="0"/>
        <v>0.51997246637140981</v>
      </c>
      <c r="L19" s="1">
        <f t="shared" si="0"/>
        <v>0.85866666666666658</v>
      </c>
      <c r="M19" s="19">
        <f t="shared" si="0"/>
        <v>0.63876224133784898</v>
      </c>
      <c r="N19" s="37">
        <f t="shared" si="0"/>
        <v>0.56045362667939957</v>
      </c>
      <c r="O19" s="1">
        <f t="shared" si="0"/>
        <v>3.0697327334806547E-2</v>
      </c>
      <c r="P19" s="1">
        <f t="shared" si="0"/>
        <v>5.3118536926735148E-2</v>
      </c>
      <c r="Q19" s="1">
        <f t="shared" si="0"/>
        <v>3.6395467487813644E-2</v>
      </c>
      <c r="R19" s="1">
        <f t="shared" si="0"/>
        <v>3.1964295636152024E-2</v>
      </c>
      <c r="S19" s="19">
        <f t="shared" si="0"/>
        <v>0.65086105665750416</v>
      </c>
      <c r="T19" s="1">
        <f t="shared" si="0"/>
        <v>0.93699999999999994</v>
      </c>
      <c r="U19" s="19">
        <f t="shared" si="0"/>
        <v>0.74017913815521308</v>
      </c>
      <c r="V19" s="37">
        <f t="shared" si="0"/>
        <v>0.67829736342755687</v>
      </c>
      <c r="W19" s="1">
        <f t="shared" si="0"/>
        <v>2.2023944528199786E-2</v>
      </c>
      <c r="X19" s="1">
        <f t="shared" si="0"/>
        <v>3.114448890577743E-2</v>
      </c>
      <c r="Y19" s="1">
        <f t="shared" si="0"/>
        <v>2.1762938367543571E-2</v>
      </c>
      <c r="Z19" s="1">
        <f t="shared" si="0"/>
        <v>2.0946472240252503E-2</v>
      </c>
      <c r="AA19" s="19">
        <f t="shared" si="0"/>
        <v>0.55800190542581041</v>
      </c>
      <c r="AB19" s="1">
        <f t="shared" si="0"/>
        <v>0.64266666666666661</v>
      </c>
      <c r="AC19" s="19">
        <f t="shared" si="0"/>
        <v>0.57979240993824988</v>
      </c>
      <c r="AD19" s="37">
        <f t="shared" si="0"/>
        <v>0.56196478578217568</v>
      </c>
      <c r="AE19" s="1">
        <f t="shared" si="0"/>
        <v>7.5973591321661649E-2</v>
      </c>
      <c r="AF19" s="1">
        <f t="shared" si="0"/>
        <v>9.6845763050313546E-2</v>
      </c>
      <c r="AG19" s="1">
        <f t="shared" si="0"/>
        <v>7.930931340297305E-2</v>
      </c>
      <c r="AH19" s="1">
        <f t="shared" si="0"/>
        <v>7.5265213426856478E-2</v>
      </c>
    </row>
    <row r="20" spans="1:34" x14ac:dyDescent="0.25">
      <c r="C20" s="1"/>
      <c r="D20" s="1"/>
      <c r="E20" s="1"/>
      <c r="F20" s="37"/>
      <c r="G20" s="1"/>
      <c r="H20" s="1"/>
      <c r="I20" s="1"/>
      <c r="J20" s="1"/>
      <c r="K20" s="1"/>
      <c r="L20" s="1"/>
      <c r="M20" s="1"/>
      <c r="N20" s="37"/>
      <c r="O20" s="1"/>
      <c r="P20" s="1"/>
      <c r="Q20" s="1"/>
      <c r="R20" s="1"/>
      <c r="S20" s="1"/>
      <c r="T20" s="1"/>
      <c r="U20" s="1"/>
      <c r="V20" s="37"/>
      <c r="W20" s="1"/>
      <c r="X20" s="1"/>
      <c r="Y20" s="1"/>
      <c r="Z20" s="1"/>
      <c r="AA20" s="1"/>
      <c r="AB20" s="1"/>
      <c r="AC20" s="1"/>
      <c r="AD20" s="37"/>
      <c r="AE20" s="1"/>
      <c r="AF20" s="1"/>
      <c r="AG20" s="1"/>
      <c r="AH20" s="1"/>
    </row>
    <row r="21" spans="1:34" x14ac:dyDescent="0.25">
      <c r="B21" s="27" t="s">
        <v>139</v>
      </c>
      <c r="C21" s="1"/>
      <c r="D21" s="1"/>
      <c r="E21" s="1"/>
      <c r="F21" s="37"/>
      <c r="G21" s="1"/>
      <c r="H21" s="1"/>
      <c r="I21" s="1"/>
      <c r="J21" s="1"/>
      <c r="K21" s="1"/>
      <c r="L21" s="1"/>
      <c r="M21" s="1"/>
      <c r="N21" s="37"/>
      <c r="O21" s="1"/>
      <c r="P21" s="1"/>
      <c r="Q21" s="1"/>
      <c r="R21" s="1"/>
      <c r="S21" s="1"/>
      <c r="T21" s="1"/>
      <c r="U21" s="1"/>
      <c r="V21" s="37"/>
      <c r="W21" s="1"/>
      <c r="X21" s="1"/>
      <c r="Y21" s="1"/>
      <c r="Z21" s="1"/>
      <c r="AA21" s="1"/>
      <c r="AB21" s="1"/>
      <c r="AC21" s="1"/>
      <c r="AD21" s="37"/>
      <c r="AE21" s="1"/>
      <c r="AF21" s="1"/>
      <c r="AG21" s="1"/>
      <c r="AH21" s="1"/>
    </row>
    <row r="22" spans="1:34" x14ac:dyDescent="0.25">
      <c r="C22" s="20" t="s">
        <v>106</v>
      </c>
      <c r="E22" s="4" t="s">
        <v>136</v>
      </c>
      <c r="F22" s="20" t="s">
        <v>107</v>
      </c>
      <c r="G22" s="37" t="s">
        <v>137</v>
      </c>
      <c r="H22" s="1"/>
      <c r="I22" s="1"/>
      <c r="J22" s="1"/>
      <c r="K22" s="1"/>
      <c r="L22" s="1"/>
      <c r="M22" s="1"/>
      <c r="N22" s="37"/>
      <c r="O22" s="1"/>
      <c r="P22" s="1"/>
      <c r="Q22" s="1"/>
      <c r="R22" s="1"/>
      <c r="S22" s="1"/>
      <c r="T22" s="1"/>
      <c r="U22" s="1"/>
      <c r="V22" s="37"/>
      <c r="W22" s="1"/>
      <c r="X22" s="1"/>
      <c r="Y22" s="1"/>
      <c r="Z22" s="1"/>
      <c r="AA22" s="1"/>
      <c r="AB22" s="1"/>
      <c r="AC22" s="1"/>
      <c r="AD22" s="37"/>
      <c r="AE22" s="1"/>
      <c r="AF22" s="1"/>
      <c r="AG22" s="1"/>
      <c r="AH22" s="1"/>
    </row>
    <row r="23" spans="1:34" x14ac:dyDescent="0.25">
      <c r="H23" s="1"/>
      <c r="I23" s="1"/>
      <c r="J23" s="1"/>
      <c r="K23" s="1"/>
      <c r="L23" s="1"/>
      <c r="M23" s="1"/>
      <c r="N23" s="37"/>
      <c r="O23" s="1"/>
      <c r="P23" s="1"/>
      <c r="Q23" s="1"/>
      <c r="R23" s="1"/>
      <c r="S23" s="1"/>
      <c r="T23" s="1"/>
      <c r="U23" s="1"/>
      <c r="V23" s="37"/>
      <c r="W23" s="1"/>
      <c r="X23" s="1"/>
      <c r="Y23" s="1"/>
      <c r="Z23" s="1"/>
      <c r="AA23" s="1"/>
      <c r="AB23" s="1"/>
      <c r="AC23" s="1"/>
      <c r="AD23" s="37"/>
      <c r="AE23" s="1"/>
      <c r="AF23" s="1"/>
      <c r="AG23" s="1"/>
      <c r="AH23" s="1"/>
    </row>
    <row r="24" spans="1:34" x14ac:dyDescent="0.25">
      <c r="B24" s="4" t="s">
        <v>25</v>
      </c>
      <c r="C24" s="1">
        <f>K19</f>
        <v>0.51997246637140981</v>
      </c>
      <c r="E24" s="1">
        <f>L19</f>
        <v>0.85866666666666658</v>
      </c>
      <c r="F24" s="1">
        <f>M19</f>
        <v>0.63876224133784898</v>
      </c>
      <c r="G24" s="37">
        <f>N19</f>
        <v>0.56045362667939957</v>
      </c>
      <c r="H24" s="1"/>
      <c r="I24" s="1"/>
      <c r="J24" s="1"/>
      <c r="K24" s="1"/>
      <c r="L24" s="1"/>
      <c r="M24" s="1"/>
      <c r="N24" s="37"/>
      <c r="O24" s="1"/>
      <c r="P24" s="1"/>
      <c r="Q24" s="1"/>
      <c r="R24" s="1"/>
      <c r="S24" s="1"/>
      <c r="T24" s="1"/>
      <c r="U24" s="1"/>
      <c r="V24" s="37"/>
      <c r="W24" s="1"/>
      <c r="X24" s="1"/>
      <c r="Y24" s="1"/>
      <c r="Z24" s="1"/>
      <c r="AA24" s="1"/>
      <c r="AB24" s="1"/>
      <c r="AC24" s="1"/>
      <c r="AD24" s="37"/>
      <c r="AE24" s="1"/>
      <c r="AF24" s="1"/>
      <c r="AG24" s="1"/>
      <c r="AH24" s="1"/>
    </row>
    <row r="25" spans="1:34" x14ac:dyDescent="0.25">
      <c r="B25" s="4" t="s">
        <v>26</v>
      </c>
      <c r="C25" s="1">
        <f>S19</f>
        <v>0.65086105665750416</v>
      </c>
      <c r="E25" s="1">
        <f>T19</f>
        <v>0.93699999999999994</v>
      </c>
      <c r="F25" s="1">
        <f>U19</f>
        <v>0.74017913815521308</v>
      </c>
      <c r="G25" s="37">
        <f>V19</f>
        <v>0.67829736342755687</v>
      </c>
      <c r="H25" s="1"/>
      <c r="I25" s="1"/>
      <c r="J25" s="1"/>
      <c r="K25" s="1"/>
      <c r="L25" s="1"/>
      <c r="M25" s="1"/>
      <c r="N25" s="37"/>
      <c r="O25" s="1"/>
      <c r="P25" s="1"/>
      <c r="Q25" s="1"/>
      <c r="R25" s="1"/>
      <c r="S25" s="1"/>
      <c r="T25" s="1"/>
      <c r="U25" s="1"/>
      <c r="V25" s="37"/>
      <c r="W25" s="1"/>
      <c r="X25" s="1"/>
      <c r="Y25" s="1"/>
      <c r="Z25" s="1"/>
      <c r="AA25" s="1"/>
      <c r="AB25" s="1"/>
      <c r="AC25" s="1"/>
      <c r="AD25" s="37"/>
      <c r="AE25" s="1"/>
      <c r="AF25" s="1"/>
      <c r="AG25" s="1"/>
      <c r="AH25" s="1"/>
    </row>
    <row r="26" spans="1:34" x14ac:dyDescent="0.25">
      <c r="B26" s="4" t="s">
        <v>27</v>
      </c>
      <c r="C26" s="1">
        <f>AA19</f>
        <v>0.55800190542581041</v>
      </c>
      <c r="E26" s="1">
        <f>AB19</f>
        <v>0.64266666666666661</v>
      </c>
      <c r="F26" s="1">
        <f>AC19</f>
        <v>0.57979240993824988</v>
      </c>
      <c r="G26" s="37">
        <f>AD19</f>
        <v>0.56196478578217568</v>
      </c>
      <c r="H26" s="1"/>
      <c r="I26" s="1"/>
      <c r="J26" s="1"/>
      <c r="K26" s="1"/>
      <c r="L26" s="1"/>
      <c r="M26" s="1"/>
      <c r="N26" s="37"/>
      <c r="O26" s="1"/>
      <c r="P26" s="1"/>
      <c r="Q26" s="1"/>
      <c r="R26" s="1"/>
      <c r="S26" s="1"/>
      <c r="T26" s="1"/>
      <c r="U26" s="1"/>
      <c r="V26" s="37"/>
      <c r="W26" s="1"/>
      <c r="X26" s="1"/>
      <c r="Y26" s="1"/>
      <c r="Z26" s="1"/>
      <c r="AA26" s="1"/>
      <c r="AB26" s="1"/>
      <c r="AC26" s="1"/>
      <c r="AD26" s="37"/>
      <c r="AE26" s="1"/>
      <c r="AF26" s="1"/>
      <c r="AG26" s="1"/>
      <c r="AH26" s="1"/>
    </row>
    <row r="27" spans="1:34" x14ac:dyDescent="0.25">
      <c r="B27" s="4" t="s">
        <v>108</v>
      </c>
      <c r="C27" s="1">
        <f>C19</f>
        <v>0.88392420394707583</v>
      </c>
      <c r="E27" s="1">
        <f>D19</f>
        <v>0.8843333333333333</v>
      </c>
      <c r="F27" s="1">
        <f>E19</f>
        <v>0.87273845089445501</v>
      </c>
      <c r="G27" s="37">
        <f>F19</f>
        <v>0.87555677888594841</v>
      </c>
      <c r="H27" s="1"/>
      <c r="I27" s="1"/>
      <c r="J27" s="1"/>
      <c r="K27" s="1"/>
      <c r="L27" s="1"/>
      <c r="M27" s="1"/>
      <c r="N27" s="38"/>
      <c r="O27" s="1"/>
      <c r="P27" s="1"/>
      <c r="Q27" s="1"/>
      <c r="R27" s="1"/>
      <c r="S27" s="1"/>
      <c r="T27" s="1"/>
      <c r="U27" s="1"/>
      <c r="V27" s="38"/>
      <c r="W27" s="1"/>
      <c r="X27" s="1"/>
      <c r="Y27" s="1"/>
      <c r="Z27" s="1"/>
      <c r="AA27" s="1"/>
      <c r="AB27" s="1"/>
      <c r="AC27" s="1"/>
      <c r="AD27" s="38"/>
      <c r="AE27" s="1"/>
      <c r="AF27" s="1"/>
      <c r="AG27" s="1"/>
      <c r="AH27" s="1"/>
    </row>
    <row r="28" spans="1:34" x14ac:dyDescent="0.25">
      <c r="C28" s="1">
        <f>C27-MAX(C24:C26)</f>
        <v>0.23306314728957167</v>
      </c>
      <c r="E28" s="1">
        <f>E27-MAX(E24:E26)</f>
        <v>-5.2666666666666639E-2</v>
      </c>
      <c r="F28" s="1">
        <f>F27-MAX(F24:F26)</f>
        <v>0.13255931273924193</v>
      </c>
      <c r="G28" s="1">
        <f>G27-MAX(G24:G26)</f>
        <v>0.19725941545839154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A990-26F2-4A3D-B461-CA3EE7632A75}">
  <dimension ref="B2:Q56"/>
  <sheetViews>
    <sheetView showGridLines="0" topLeftCell="A8" zoomScale="145" zoomScaleNormal="145" workbookViewId="0">
      <selection activeCell="S13" sqref="S13"/>
    </sheetView>
  </sheetViews>
  <sheetFormatPr defaultRowHeight="15" x14ac:dyDescent="0.25"/>
  <cols>
    <col min="1" max="1" width="8.140625" customWidth="1"/>
    <col min="2" max="2" width="14.140625" customWidth="1"/>
    <col min="3" max="6" width="9.42578125" customWidth="1"/>
    <col min="7" max="7" width="4.28515625" customWidth="1"/>
    <col min="8" max="8" width="12.42578125" customWidth="1"/>
    <col min="9" max="9" width="9.28515625" customWidth="1"/>
    <col min="10" max="11" width="9.42578125" customWidth="1"/>
    <col min="12" max="12" width="4.5703125" customWidth="1"/>
    <col min="13" max="13" width="12" bestFit="1" customWidth="1"/>
    <col min="14" max="16" width="9.85546875" customWidth="1"/>
    <col min="17" max="17" width="11.140625" customWidth="1"/>
    <col min="18" max="18" width="11" customWidth="1"/>
    <col min="19" max="19" width="11" bestFit="1" customWidth="1"/>
    <col min="20" max="20" width="12" bestFit="1" customWidth="1"/>
    <col min="21" max="21" width="14.140625" bestFit="1" customWidth="1"/>
    <col min="22" max="23" width="12" bestFit="1" customWidth="1"/>
    <col min="24" max="24" width="7" bestFit="1" customWidth="1"/>
    <col min="25" max="25" width="12" bestFit="1" customWidth="1"/>
    <col min="26" max="26" width="11.140625" bestFit="1" customWidth="1"/>
    <col min="27" max="27" width="10" bestFit="1" customWidth="1"/>
    <col min="28" max="28" width="12" bestFit="1" customWidth="1"/>
    <col min="29" max="29" width="11" bestFit="1" customWidth="1"/>
    <col min="30" max="30" width="12" bestFit="1" customWidth="1"/>
    <col min="31" max="31" width="10" bestFit="1" customWidth="1"/>
    <col min="32" max="32" width="14.85546875" bestFit="1" customWidth="1"/>
    <col min="33" max="34" width="12" bestFit="1" customWidth="1"/>
    <col min="35" max="35" width="11" bestFit="1" customWidth="1"/>
    <col min="36" max="36" width="12" bestFit="1" customWidth="1"/>
    <col min="37" max="37" width="14.140625" bestFit="1" customWidth="1"/>
    <col min="38" max="39" width="12" bestFit="1" customWidth="1"/>
    <col min="40" max="40" width="7" bestFit="1" customWidth="1"/>
    <col min="41" max="41" width="12" bestFit="1" customWidth="1"/>
    <col min="42" max="42" width="11.140625" bestFit="1" customWidth="1"/>
    <col min="43" max="43" width="9.5703125" bestFit="1" customWidth="1"/>
    <col min="45" max="46" width="12.140625" bestFit="1" customWidth="1"/>
    <col min="47" max="47" width="11.28515625" bestFit="1" customWidth="1"/>
  </cols>
  <sheetData>
    <row r="2" spans="2:17" x14ac:dyDescent="0.25">
      <c r="B2" t="s">
        <v>110</v>
      </c>
    </row>
    <row r="3" spans="2:17" x14ac:dyDescent="0.25">
      <c r="B3" s="21" t="s">
        <v>111</v>
      </c>
    </row>
    <row r="4" spans="2:17" x14ac:dyDescent="0.25">
      <c r="B4" s="21" t="s">
        <v>112</v>
      </c>
      <c r="G4" s="21" t="s">
        <v>113</v>
      </c>
    </row>
    <row r="5" spans="2:17" x14ac:dyDescent="0.25">
      <c r="B5" s="21" t="s">
        <v>114</v>
      </c>
      <c r="G5" s="21" t="s">
        <v>115</v>
      </c>
    </row>
    <row r="6" spans="2:17" x14ac:dyDescent="0.25">
      <c r="B6" s="21" t="s">
        <v>116</v>
      </c>
      <c r="G6" s="22" t="s">
        <v>117</v>
      </c>
    </row>
    <row r="7" spans="2:17" x14ac:dyDescent="0.25">
      <c r="B7" s="21" t="s">
        <v>118</v>
      </c>
      <c r="G7" s="22" t="s">
        <v>119</v>
      </c>
    </row>
    <row r="8" spans="2:17" x14ac:dyDescent="0.25">
      <c r="G8" s="22" t="s">
        <v>120</v>
      </c>
    </row>
    <row r="9" spans="2:17" x14ac:dyDescent="0.25">
      <c r="G9" s="22" t="s">
        <v>121</v>
      </c>
    </row>
    <row r="10" spans="2:17" x14ac:dyDescent="0.25">
      <c r="B10" s="21"/>
    </row>
    <row r="11" spans="2:17" s="24" customFormat="1" ht="23.25" customHeight="1" x14ac:dyDescent="0.25">
      <c r="B11" s="23" t="s">
        <v>122</v>
      </c>
      <c r="C11" s="23"/>
      <c r="H11" s="23" t="s">
        <v>123</v>
      </c>
      <c r="M11" s="23" t="s">
        <v>124</v>
      </c>
    </row>
    <row r="12" spans="2:17" s="27" customFormat="1" x14ac:dyDescent="0.25">
      <c r="B12" s="25"/>
      <c r="C12" s="26" t="s">
        <v>125</v>
      </c>
      <c r="D12" s="26" t="s">
        <v>25</v>
      </c>
      <c r="E12" s="26" t="s">
        <v>26</v>
      </c>
      <c r="F12" s="26" t="s">
        <v>27</v>
      </c>
      <c r="H12" s="25"/>
      <c r="I12" s="26" t="s">
        <v>25</v>
      </c>
      <c r="J12" s="26" t="s">
        <v>26</v>
      </c>
      <c r="K12" s="26" t="s">
        <v>27</v>
      </c>
      <c r="M12" s="25"/>
      <c r="N12" s="26" t="s">
        <v>25</v>
      </c>
      <c r="O12" s="26" t="s">
        <v>26</v>
      </c>
      <c r="P12" s="26" t="s">
        <v>27</v>
      </c>
      <c r="Q12" s="33" t="s">
        <v>28</v>
      </c>
    </row>
    <row r="13" spans="2:17" x14ac:dyDescent="0.25">
      <c r="B13" s="27" t="s">
        <v>126</v>
      </c>
      <c r="C13">
        <v>1500</v>
      </c>
      <c r="D13" s="28"/>
      <c r="E13" s="28"/>
      <c r="F13" s="28"/>
      <c r="H13" s="27" t="s">
        <v>126</v>
      </c>
      <c r="I13" s="28"/>
      <c r="J13" s="28"/>
      <c r="K13" s="28"/>
      <c r="M13" s="27" t="s">
        <v>126</v>
      </c>
      <c r="N13" s="28"/>
      <c r="O13" s="28"/>
      <c r="P13" s="28"/>
      <c r="Q13" s="16"/>
    </row>
    <row r="14" spans="2:17" x14ac:dyDescent="0.25">
      <c r="B14" s="29" t="s">
        <v>29</v>
      </c>
      <c r="C14" s="29"/>
      <c r="D14" s="28">
        <v>4.3064077476822897E-126</v>
      </c>
      <c r="E14" s="28">
        <v>2.1742518078751299E-109</v>
      </c>
      <c r="F14" s="28">
        <v>2.8094095848444099E-106</v>
      </c>
      <c r="H14" s="29" t="s">
        <v>29</v>
      </c>
      <c r="I14" s="1">
        <v>25.070773293582601</v>
      </c>
      <c r="J14" s="1">
        <v>23.169688132731999</v>
      </c>
      <c r="K14" s="1">
        <v>22.803785573031899</v>
      </c>
      <c r="L14" s="1"/>
      <c r="M14" s="29" t="s">
        <v>29</v>
      </c>
      <c r="N14" s="1">
        <v>0.44882466104153301</v>
      </c>
      <c r="O14" s="1">
        <v>0.41761800110240999</v>
      </c>
      <c r="P14" s="1">
        <v>0.47208315278172402</v>
      </c>
      <c r="Q14" s="17">
        <v>0.68676149346608695</v>
      </c>
    </row>
    <row r="15" spans="2:17" x14ac:dyDescent="0.25">
      <c r="B15" s="29" t="s">
        <v>30</v>
      </c>
      <c r="C15" s="29"/>
      <c r="D15" s="28">
        <v>4.1957394737836302E-35</v>
      </c>
      <c r="E15" s="28">
        <v>3.3675376806991198E-16</v>
      </c>
      <c r="F15" s="28">
        <v>4.3564897287920801E-150</v>
      </c>
      <c r="H15" s="29" t="s">
        <v>30</v>
      </c>
      <c r="I15" s="1">
        <v>12.5222887198652</v>
      </c>
      <c r="J15" s="1">
        <v>8.2055770560243495</v>
      </c>
      <c r="K15" s="1">
        <v>27.649714175390301</v>
      </c>
      <c r="L15" s="1"/>
      <c r="M15" s="29" t="s">
        <v>30</v>
      </c>
      <c r="N15" s="1">
        <v>0.47949999999999998</v>
      </c>
      <c r="O15" s="1">
        <v>0.50413333333333299</v>
      </c>
      <c r="P15" s="1">
        <v>0.315566666666666</v>
      </c>
      <c r="Q15" s="17">
        <v>0.62919999999999998</v>
      </c>
    </row>
    <row r="16" spans="2:17" x14ac:dyDescent="0.25">
      <c r="B16" s="29" t="s">
        <v>127</v>
      </c>
      <c r="C16" s="29"/>
      <c r="D16" s="28">
        <v>1.9919308224305299E-64</v>
      </c>
      <c r="E16" s="28">
        <v>1.46236899267664E-88</v>
      </c>
      <c r="F16" s="28">
        <v>5.2915684155002098E-155</v>
      </c>
      <c r="H16" s="29" t="s">
        <v>127</v>
      </c>
      <c r="I16" s="1">
        <v>17.3636428588526</v>
      </c>
      <c r="J16" s="1">
        <v>20.633981932105701</v>
      </c>
      <c r="K16" s="1">
        <v>28.160027113775499</v>
      </c>
      <c r="L16" s="1"/>
      <c r="M16" s="29" t="s">
        <v>127</v>
      </c>
      <c r="N16" s="1">
        <v>0.44166807409040798</v>
      </c>
      <c r="O16" s="1">
        <v>0.37401428405637599</v>
      </c>
      <c r="P16" s="1">
        <v>0.34485912552708903</v>
      </c>
      <c r="Q16" s="17">
        <v>0.60915655188727502</v>
      </c>
    </row>
    <row r="17" spans="2:17" x14ac:dyDescent="0.25">
      <c r="B17" s="29"/>
      <c r="C17" s="29"/>
      <c r="D17" s="28"/>
      <c r="E17" s="28"/>
      <c r="F17" s="28"/>
      <c r="H17" s="29"/>
      <c r="I17" s="1"/>
      <c r="J17" s="1"/>
      <c r="K17" s="1"/>
      <c r="L17" s="1"/>
      <c r="M17" s="29"/>
      <c r="N17" s="1"/>
      <c r="O17" s="1"/>
      <c r="P17" s="1"/>
      <c r="Q17" s="17"/>
    </row>
    <row r="18" spans="2:17" x14ac:dyDescent="0.25">
      <c r="B18" s="27" t="s">
        <v>104</v>
      </c>
      <c r="C18">
        <v>300</v>
      </c>
      <c r="D18" s="28"/>
      <c r="E18" s="28"/>
      <c r="F18" s="28"/>
      <c r="H18" s="27" t="s">
        <v>104</v>
      </c>
      <c r="I18" s="1"/>
      <c r="J18" s="1"/>
      <c r="K18" s="1"/>
      <c r="L18" s="1"/>
      <c r="M18" s="27" t="s">
        <v>104</v>
      </c>
      <c r="N18" s="1"/>
      <c r="O18" s="1"/>
      <c r="P18" s="1"/>
      <c r="Q18" s="17"/>
    </row>
    <row r="19" spans="2:17" x14ac:dyDescent="0.25">
      <c r="B19" s="29" t="s">
        <v>29</v>
      </c>
      <c r="C19" s="29"/>
      <c r="D19" s="28">
        <v>3.2034808017275502E-98</v>
      </c>
      <c r="E19" s="28">
        <v>1.68689183456797E-63</v>
      </c>
      <c r="F19" s="28">
        <v>2.6537558650513899E-81</v>
      </c>
      <c r="H19" s="29" t="s">
        <v>29</v>
      </c>
      <c r="I19" s="1">
        <v>25.610711700047801</v>
      </c>
      <c r="J19" s="1">
        <v>19.0323946430874</v>
      </c>
      <c r="K19" s="1">
        <v>22.4272928511236</v>
      </c>
      <c r="L19" s="1"/>
      <c r="M19" s="29" t="s">
        <v>29</v>
      </c>
      <c r="N19" s="1">
        <v>0.41548197604826698</v>
      </c>
      <c r="O19" s="1">
        <v>0.43147111988875497</v>
      </c>
      <c r="P19" s="1">
        <v>0.49984463366335002</v>
      </c>
      <c r="Q19" s="17">
        <v>0.80587057999512901</v>
      </c>
    </row>
    <row r="20" spans="2:17" x14ac:dyDescent="0.25">
      <c r="B20" s="29" t="s">
        <v>30</v>
      </c>
      <c r="C20" s="29"/>
      <c r="D20" s="28">
        <v>8.1153483027441202E-104</v>
      </c>
      <c r="E20" s="28">
        <v>2.56120920623014E-41</v>
      </c>
      <c r="F20" s="28">
        <v>1.57040587106319E-264</v>
      </c>
      <c r="H20" s="29" t="s">
        <v>30</v>
      </c>
      <c r="I20" s="1">
        <v>26.665475864407998</v>
      </c>
      <c r="J20" s="1">
        <v>14.558226695328001</v>
      </c>
      <c r="K20" s="1">
        <v>62.541276162757299</v>
      </c>
      <c r="L20" s="1"/>
      <c r="M20" s="29" t="s">
        <v>30</v>
      </c>
      <c r="N20" s="1">
        <v>0.38483333333333303</v>
      </c>
      <c r="O20" s="1">
        <v>0.51</v>
      </c>
      <c r="P20" s="1">
        <v>0.2145</v>
      </c>
      <c r="Q20" s="17">
        <v>0.915333333333333</v>
      </c>
    </row>
    <row r="21" spans="2:17" x14ac:dyDescent="0.25">
      <c r="B21" s="29" t="s">
        <v>127</v>
      </c>
      <c r="C21" s="29"/>
      <c r="D21" s="28">
        <v>9.5954024624663701E-134</v>
      </c>
      <c r="E21" s="28">
        <v>8.5569220061583792E-99</v>
      </c>
      <c r="F21" s="28">
        <v>2.96294283830361E-242</v>
      </c>
      <c r="H21" s="29" t="s">
        <v>127</v>
      </c>
      <c r="I21" s="1">
        <v>32.402190474587201</v>
      </c>
      <c r="J21" s="1">
        <v>25.7186393945485</v>
      </c>
      <c r="K21" s="1">
        <v>56.575125946654602</v>
      </c>
      <c r="L21" s="1"/>
      <c r="M21" s="29" t="s">
        <v>127</v>
      </c>
      <c r="N21" s="1">
        <v>0.36261981429192502</v>
      </c>
      <c r="O21" s="1">
        <v>0.37383956909312599</v>
      </c>
      <c r="P21" s="1">
        <v>0.28447691157993499</v>
      </c>
      <c r="Q21" s="17">
        <v>0.84138310023543705</v>
      </c>
    </row>
    <row r="22" spans="2:17" x14ac:dyDescent="0.25">
      <c r="B22" s="29"/>
      <c r="C22" s="29"/>
      <c r="D22" s="28"/>
      <c r="E22" s="28"/>
      <c r="F22" s="28"/>
      <c r="H22" s="29"/>
      <c r="I22" s="1"/>
      <c r="J22" s="1"/>
      <c r="K22" s="1"/>
      <c r="L22" s="1"/>
      <c r="M22" s="29"/>
      <c r="N22" s="1"/>
      <c r="O22" s="1"/>
      <c r="P22" s="1"/>
      <c r="Q22" s="17"/>
    </row>
    <row r="23" spans="2:17" x14ac:dyDescent="0.25">
      <c r="B23" s="27" t="s">
        <v>128</v>
      </c>
      <c r="C23">
        <v>900</v>
      </c>
      <c r="D23" s="28"/>
      <c r="E23" s="28"/>
      <c r="F23" s="28"/>
      <c r="H23" s="27" t="s">
        <v>128</v>
      </c>
      <c r="I23" s="1"/>
      <c r="J23" s="1"/>
      <c r="K23" s="1"/>
      <c r="L23" s="1"/>
      <c r="M23" s="27" t="s">
        <v>128</v>
      </c>
      <c r="N23" s="1"/>
      <c r="O23" s="1"/>
      <c r="P23" s="1"/>
      <c r="Q23" s="17"/>
    </row>
    <row r="24" spans="2:17" x14ac:dyDescent="0.25">
      <c r="B24" s="29" t="s">
        <v>29</v>
      </c>
      <c r="C24" s="29"/>
      <c r="D24" s="28">
        <v>2.2700071068320899E-32</v>
      </c>
      <c r="E24" s="28">
        <v>7.2923062121199602E-31</v>
      </c>
      <c r="F24" s="28">
        <v>9.9519342467770907E-31</v>
      </c>
      <c r="H24" s="29" t="s">
        <v>29</v>
      </c>
      <c r="I24" s="1">
        <v>12.082165482825101</v>
      </c>
      <c r="J24" s="1">
        <v>11.7703851756765</v>
      </c>
      <c r="K24" s="1">
        <v>11.7421040666958</v>
      </c>
      <c r="L24" s="1"/>
      <c r="M24" s="29" t="s">
        <v>29</v>
      </c>
      <c r="N24" s="1">
        <v>0.44732566837022603</v>
      </c>
      <c r="O24" s="1">
        <v>0.41924861730248297</v>
      </c>
      <c r="P24" s="1">
        <v>0.44970345373591197</v>
      </c>
      <c r="Q24" s="17">
        <v>0.60503064802476902</v>
      </c>
    </row>
    <row r="25" spans="2:17" x14ac:dyDescent="0.25">
      <c r="B25" s="29" t="s">
        <v>30</v>
      </c>
      <c r="C25" s="29"/>
      <c r="D25" s="28">
        <v>1.2708025070503301E-16</v>
      </c>
      <c r="E25" s="28">
        <v>1.54586549003206E-6</v>
      </c>
      <c r="F25" s="28">
        <v>8.1860347924545804E-71</v>
      </c>
      <c r="H25" s="29" t="s">
        <v>30</v>
      </c>
      <c r="I25" s="1">
        <v>8.3569157427976499</v>
      </c>
      <c r="J25" s="1">
        <v>4.8213558998789399</v>
      </c>
      <c r="K25" s="1">
        <v>18.607122695700099</v>
      </c>
      <c r="L25" s="1"/>
      <c r="M25" s="29" t="s">
        <v>30</v>
      </c>
      <c r="N25" s="1">
        <v>0.47688888888888797</v>
      </c>
      <c r="O25" s="1">
        <v>0.50666666666666604</v>
      </c>
      <c r="P25" s="1">
        <v>0.31394444444444403</v>
      </c>
      <c r="Q25" s="17">
        <v>0.60333333333333306</v>
      </c>
    </row>
    <row r="26" spans="2:17" x14ac:dyDescent="0.25">
      <c r="B26" s="29" t="s">
        <v>127</v>
      </c>
      <c r="C26" s="29"/>
      <c r="D26" s="28">
        <v>1.9355122289398401E-19</v>
      </c>
      <c r="E26" s="28">
        <v>4.6671930733914402E-34</v>
      </c>
      <c r="F26" s="28">
        <v>2.19443258873019E-67</v>
      </c>
      <c r="H26" s="29" t="s">
        <v>127</v>
      </c>
      <c r="I26" s="1">
        <v>9.1210560061112904</v>
      </c>
      <c r="J26" s="1">
        <v>12.4234207115835</v>
      </c>
      <c r="K26" s="1">
        <v>18.097915457848199</v>
      </c>
      <c r="L26" s="1"/>
      <c r="M26" s="29" t="s">
        <v>127</v>
      </c>
      <c r="N26" s="1">
        <v>0.45244467580584302</v>
      </c>
      <c r="O26" s="1">
        <v>0.37858995134104301</v>
      </c>
      <c r="P26" s="1">
        <v>0.33301913553937801</v>
      </c>
      <c r="Q26" s="17">
        <v>0.56982111049793405</v>
      </c>
    </row>
    <row r="27" spans="2:17" x14ac:dyDescent="0.25">
      <c r="B27" s="29"/>
      <c r="C27" s="29"/>
      <c r="D27" s="28"/>
      <c r="E27" s="28"/>
      <c r="F27" s="28"/>
      <c r="H27" s="29"/>
      <c r="I27" s="1"/>
      <c r="J27" s="1"/>
      <c r="K27" s="1"/>
      <c r="L27" s="1"/>
      <c r="M27" s="29"/>
      <c r="N27" s="1"/>
      <c r="O27" s="1"/>
      <c r="P27" s="1"/>
      <c r="Q27" s="17"/>
    </row>
    <row r="28" spans="2:17" x14ac:dyDescent="0.25">
      <c r="B28" s="27" t="s">
        <v>129</v>
      </c>
      <c r="C28">
        <v>300</v>
      </c>
      <c r="D28" s="28"/>
      <c r="E28" s="28"/>
      <c r="F28" s="28"/>
      <c r="H28" s="27" t="s">
        <v>129</v>
      </c>
      <c r="I28" s="1"/>
      <c r="J28" s="1"/>
      <c r="K28" s="1"/>
      <c r="L28" s="1"/>
      <c r="M28" s="27" t="s">
        <v>129</v>
      </c>
      <c r="N28" s="1"/>
      <c r="O28" s="1"/>
      <c r="P28" s="1"/>
      <c r="Q28" s="17"/>
    </row>
    <row r="29" spans="2:17" x14ac:dyDescent="0.25">
      <c r="B29" s="29" t="s">
        <v>29</v>
      </c>
      <c r="C29" s="29"/>
      <c r="D29" s="28">
        <v>1.6441957133241999E-60</v>
      </c>
      <c r="E29" s="28">
        <v>3.33667427541524E-54</v>
      </c>
      <c r="F29" s="28">
        <v>7.87996380654318E-59</v>
      </c>
      <c r="H29" s="29" t="s">
        <v>29</v>
      </c>
      <c r="I29" s="1">
        <v>18.4511104188012</v>
      </c>
      <c r="J29" s="1">
        <v>17.207123735634301</v>
      </c>
      <c r="K29" s="1">
        <v>18.122136186018199</v>
      </c>
      <c r="L29" s="1"/>
      <c r="M29" s="29" t="s">
        <v>29</v>
      </c>
      <c r="N29" s="1">
        <v>0.48666432404871701</v>
      </c>
      <c r="O29" s="1">
        <v>0.39887303371584598</v>
      </c>
      <c r="P29" s="1">
        <v>0.51146076903753401</v>
      </c>
      <c r="Q29" s="17">
        <v>0.81284494326099799</v>
      </c>
    </row>
    <row r="30" spans="2:17" x14ac:dyDescent="0.25">
      <c r="B30" s="29" t="s">
        <v>30</v>
      </c>
      <c r="C30" s="29"/>
      <c r="D30" s="30">
        <v>2.6904923809670802E-10</v>
      </c>
      <c r="E30" s="30">
        <v>2.6875955199143799E-2</v>
      </c>
      <c r="F30" s="30">
        <v>0.96758570289317603</v>
      </c>
      <c r="H30" s="29" t="s">
        <v>30</v>
      </c>
      <c r="I30" s="31">
        <v>-6.4251919260288997</v>
      </c>
      <c r="J30" s="31">
        <v>-2.2187858477900599</v>
      </c>
      <c r="K30" s="31">
        <v>-4.0653498162216799E-2</v>
      </c>
      <c r="L30" s="31"/>
      <c r="M30" s="29" t="s">
        <v>30</v>
      </c>
      <c r="N30" s="31">
        <v>0.58199999999999996</v>
      </c>
      <c r="O30" s="31">
        <v>0.49066666666666597</v>
      </c>
      <c r="P30" s="31">
        <v>0.42149999999999999</v>
      </c>
      <c r="Q30" s="34">
        <v>0.42066666666666602</v>
      </c>
    </row>
    <row r="31" spans="2:17" x14ac:dyDescent="0.25">
      <c r="B31" s="29" t="s">
        <v>127</v>
      </c>
      <c r="C31" s="29"/>
      <c r="D31" s="28">
        <v>0.72689279578392996</v>
      </c>
      <c r="E31" s="28">
        <v>1.43952504002988E-8</v>
      </c>
      <c r="F31" s="28">
        <v>1.3511740966455699E-3</v>
      </c>
      <c r="H31" s="29" t="s">
        <v>127</v>
      </c>
      <c r="I31" s="1">
        <v>0.34942564568737999</v>
      </c>
      <c r="J31" s="1">
        <v>5.74808583886756</v>
      </c>
      <c r="K31" s="1">
        <v>3.2200496788978299</v>
      </c>
      <c r="L31" s="1"/>
      <c r="M31" s="29" t="s">
        <v>127</v>
      </c>
      <c r="N31" s="1">
        <v>0.48838652874258598</v>
      </c>
      <c r="O31" s="1">
        <v>0.36046199716562599</v>
      </c>
      <c r="P31" s="1">
        <v>0.44076130943737502</v>
      </c>
      <c r="Q31" s="17">
        <v>0.49493632770713403</v>
      </c>
    </row>
    <row r="34" spans="2:13" x14ac:dyDescent="0.25">
      <c r="B34" s="32" t="s">
        <v>130</v>
      </c>
    </row>
    <row r="36" spans="2:13" ht="21" x14ac:dyDescent="0.25">
      <c r="B36" s="23" t="s">
        <v>122</v>
      </c>
      <c r="C36" s="24"/>
      <c r="D36" s="24"/>
      <c r="E36" s="24"/>
      <c r="F36" s="24"/>
      <c r="G36" s="23" t="s">
        <v>123</v>
      </c>
      <c r="H36" s="24"/>
      <c r="I36" s="24"/>
      <c r="J36" s="24"/>
      <c r="K36" s="24"/>
      <c r="L36" s="24"/>
    </row>
    <row r="37" spans="2:13" x14ac:dyDescent="0.25">
      <c r="B37" s="25" t="s">
        <v>135</v>
      </c>
      <c r="C37" s="26" t="s">
        <v>25</v>
      </c>
      <c r="D37" s="26" t="s">
        <v>26</v>
      </c>
      <c r="E37" s="26" t="s">
        <v>27</v>
      </c>
      <c r="F37" s="27"/>
      <c r="G37" s="25" t="s">
        <v>135</v>
      </c>
      <c r="H37" s="26" t="s">
        <v>25</v>
      </c>
      <c r="I37" s="26" t="s">
        <v>26</v>
      </c>
      <c r="J37" s="26" t="s">
        <v>27</v>
      </c>
      <c r="K37" s="26"/>
      <c r="L37" s="27"/>
      <c r="M37" t="str">
        <f>CONCATENATE(B37, " &amp;", TEXT(C37,"0.00E+00")," &amp;", TEXT(D37, "0.00E+00"), " &amp;", TEXT(E37, "0.00E+00"), " &amp; &amp;", G37, " &amp;", TEXT(H37, "0.000"), " &amp;", TEXT(I37, "0.000")," &amp;", TEXT(J37, "0.000"), "\\")</f>
        <v>Metric &amp;A2C &amp;DQN &amp;PPO &amp; &amp;Metric &amp;A2C &amp;DQN &amp;PPO\\</v>
      </c>
    </row>
    <row r="38" spans="2:13" x14ac:dyDescent="0.25">
      <c r="B38" s="27" t="s">
        <v>131</v>
      </c>
      <c r="C38" s="28"/>
      <c r="D38" s="28"/>
      <c r="E38" s="28"/>
      <c r="G38" s="27" t="s">
        <v>131</v>
      </c>
      <c r="H38" s="28"/>
      <c r="I38" s="28"/>
      <c r="J38" s="28"/>
      <c r="K38" s="28"/>
      <c r="M38" t="str">
        <f>CONCATENATE(B38, " &amp; &amp; &amp; &amp; &amp; &amp; &amp; &amp; \\")</f>
        <v>Overall (1500 samples) &amp; &amp; &amp; &amp; &amp; &amp; &amp; &amp; \\</v>
      </c>
    </row>
    <row r="39" spans="2:13" x14ac:dyDescent="0.25">
      <c r="B39" s="29" t="s">
        <v>29</v>
      </c>
      <c r="C39" s="28">
        <v>4.3064077476822897E-126</v>
      </c>
      <c r="D39" s="28">
        <v>2.1742518078751299E-109</v>
      </c>
      <c r="E39" s="28">
        <v>2.8094095848444099E-106</v>
      </c>
      <c r="G39" s="29" t="s">
        <v>29</v>
      </c>
      <c r="H39" s="1">
        <v>25.070773293582601</v>
      </c>
      <c r="I39" s="1">
        <v>23.169688132731999</v>
      </c>
      <c r="J39" s="1">
        <v>22.803785573031899</v>
      </c>
      <c r="K39" s="1"/>
      <c r="L39" s="1"/>
      <c r="M39" t="str">
        <f>CONCATENATE(B39, " &amp;", TEXT(C39,"0.00E+00")," &amp;", TEXT(D39, "0.00E+00"), " &amp;", TEXT(E39, "0.00E+00"), " &amp; &amp;", G39, " &amp;", TEXT(H39, "0.000"), " &amp;", TEXT(I39, "0.000")," &amp;", TEXT(J39, "0.000"), "\\")</f>
        <v>Precision &amp;4.31E-126 &amp;2.17E-109 &amp;2.81E-106 &amp; &amp;Precision &amp;25.071 &amp;23.170 &amp;22.804\\</v>
      </c>
    </row>
    <row r="40" spans="2:13" x14ac:dyDescent="0.25">
      <c r="B40" s="29" t="s">
        <v>30</v>
      </c>
      <c r="C40" s="28">
        <v>4.1957394737836302E-35</v>
      </c>
      <c r="D40" s="28">
        <v>3.3675376806991198E-16</v>
      </c>
      <c r="E40" s="28">
        <v>4.3564897287920801E-150</v>
      </c>
      <c r="G40" s="29" t="s">
        <v>30</v>
      </c>
      <c r="H40" s="1">
        <v>12.5222887198652</v>
      </c>
      <c r="I40" s="1">
        <v>8.2055770560243495</v>
      </c>
      <c r="J40" s="1">
        <v>27.649714175390301</v>
      </c>
      <c r="K40" s="1"/>
      <c r="L40" s="1"/>
      <c r="M40" t="str">
        <f t="shared" ref="M40:M56" si="0">CONCATENATE(B40, " &amp;", TEXT(C40,"0.00E+00")," &amp;", TEXT(D40, "0.00E+00"), " &amp;", TEXT(E40, "0.00E+00"), " &amp; &amp;", G40, " &amp;", TEXT(H40, "0.000"), " &amp;", TEXT(I40, "0.000")," &amp;", TEXT(J40, "0.000"), "\\")</f>
        <v>Recall &amp;4.20E-35 &amp;3.37E-16 &amp;4.36E-150 &amp; &amp;Recall &amp;12.522 &amp;8.206 &amp;27.650\\</v>
      </c>
    </row>
    <row r="41" spans="2:13" x14ac:dyDescent="0.25">
      <c r="B41" s="29" t="s">
        <v>127</v>
      </c>
      <c r="C41" s="28">
        <v>1.9919308224305299E-64</v>
      </c>
      <c r="D41" s="28">
        <v>1.46236899267664E-88</v>
      </c>
      <c r="E41" s="28">
        <v>5.2915684155002098E-155</v>
      </c>
      <c r="G41" s="29" t="s">
        <v>127</v>
      </c>
      <c r="H41" s="1">
        <v>17.3636428588526</v>
      </c>
      <c r="I41" s="1">
        <v>20.633981932105701</v>
      </c>
      <c r="J41" s="1">
        <v>28.160027113775499</v>
      </c>
      <c r="K41" s="1"/>
      <c r="L41" s="1"/>
      <c r="M41" t="str">
        <f t="shared" si="0"/>
        <v>F_1_Score &amp;1.99E-64 &amp;1.46E-88 &amp;5.29E-155 &amp; &amp;F_1_Score &amp;17.364 &amp;20.634 &amp;28.160\\</v>
      </c>
    </row>
    <row r="42" spans="2:13" x14ac:dyDescent="0.25">
      <c r="B42" s="29"/>
      <c r="C42" s="28"/>
      <c r="D42" s="28"/>
      <c r="E42" s="28"/>
      <c r="G42" s="29"/>
      <c r="H42" s="1"/>
      <c r="I42" s="1"/>
      <c r="J42" s="1"/>
      <c r="K42" s="1"/>
      <c r="L42" s="1"/>
      <c r="M42" t="str">
        <f t="shared" si="0"/>
        <v xml:space="preserve"> &amp;0.00E+00 &amp;0.00E+00 &amp;0.00E+00 &amp; &amp; &amp;0.000 &amp;0.000 &amp;0.000\\</v>
      </c>
    </row>
    <row r="43" spans="2:13" x14ac:dyDescent="0.25">
      <c r="B43" s="27" t="s">
        <v>132</v>
      </c>
      <c r="C43" s="28"/>
      <c r="D43" s="28"/>
      <c r="E43" s="28"/>
      <c r="G43" s="27" t="s">
        <v>132</v>
      </c>
      <c r="H43" s="1"/>
      <c r="I43" s="1"/>
      <c r="J43" s="1"/>
      <c r="K43" s="1"/>
      <c r="L43" s="1"/>
      <c r="M43" t="str">
        <f>CONCATENATE(B43, " &amp; &amp; &amp; &amp; &amp; &amp; &amp; &amp; \\")</f>
        <v>Simulated (300 samples) &amp; &amp; &amp; &amp; &amp; &amp; &amp; &amp; \\</v>
      </c>
    </row>
    <row r="44" spans="2:13" x14ac:dyDescent="0.25">
      <c r="B44" s="29" t="s">
        <v>29</v>
      </c>
      <c r="C44" s="28">
        <v>3.2034808017275502E-98</v>
      </c>
      <c r="D44" s="28">
        <v>1.68689183456797E-63</v>
      </c>
      <c r="E44" s="28">
        <v>2.6537558650513899E-81</v>
      </c>
      <c r="G44" s="29" t="s">
        <v>29</v>
      </c>
      <c r="H44" s="1">
        <v>25.610711700047801</v>
      </c>
      <c r="I44" s="1">
        <v>19.0323946430874</v>
      </c>
      <c r="J44" s="1">
        <v>22.4272928511236</v>
      </c>
      <c r="K44" s="1"/>
      <c r="L44" s="1"/>
      <c r="M44" t="str">
        <f t="shared" si="0"/>
        <v>Precision &amp;3.20E-98 &amp;1.69E-63 &amp;2.65E-81 &amp; &amp;Precision &amp;25.611 &amp;19.032 &amp;22.427\\</v>
      </c>
    </row>
    <row r="45" spans="2:13" x14ac:dyDescent="0.25">
      <c r="B45" s="29" t="s">
        <v>30</v>
      </c>
      <c r="C45" s="28">
        <v>8.1153483027441202E-104</v>
      </c>
      <c r="D45" s="28">
        <v>2.56120920623014E-41</v>
      </c>
      <c r="E45" s="28">
        <v>1.57040587106319E-264</v>
      </c>
      <c r="G45" s="29" t="s">
        <v>30</v>
      </c>
      <c r="H45" s="1">
        <v>26.665475864407998</v>
      </c>
      <c r="I45" s="1">
        <v>14.558226695328001</v>
      </c>
      <c r="J45" s="1">
        <v>62.541276162757299</v>
      </c>
      <c r="K45" s="1"/>
      <c r="L45" s="1"/>
      <c r="M45" t="str">
        <f t="shared" si="0"/>
        <v>Recall &amp;8.12E-104 &amp;2.56E-41 &amp;1.57E-264 &amp; &amp;Recall &amp;26.665 &amp;14.558 &amp;62.541\\</v>
      </c>
    </row>
    <row r="46" spans="2:13" x14ac:dyDescent="0.25">
      <c r="B46" s="29" t="s">
        <v>127</v>
      </c>
      <c r="C46" s="28">
        <v>9.5954024624663701E-134</v>
      </c>
      <c r="D46" s="28">
        <v>8.5569220061583792E-99</v>
      </c>
      <c r="E46" s="28">
        <v>2.96294283830361E-242</v>
      </c>
      <c r="G46" s="29" t="s">
        <v>127</v>
      </c>
      <c r="H46" s="1">
        <v>32.402190474587201</v>
      </c>
      <c r="I46" s="1">
        <v>25.7186393945485</v>
      </c>
      <c r="J46" s="1">
        <v>56.575125946654602</v>
      </c>
      <c r="K46" s="1"/>
      <c r="L46" s="1"/>
      <c r="M46" t="str">
        <f t="shared" si="0"/>
        <v>F_1_Score &amp;9.60E-134 &amp;8.56E-99 &amp;2.96E-242 &amp; &amp;F_1_Score &amp;32.402 &amp;25.719 &amp;56.575\\</v>
      </c>
    </row>
    <row r="47" spans="2:13" x14ac:dyDescent="0.25">
      <c r="B47" s="29"/>
      <c r="C47" s="28"/>
      <c r="D47" s="28"/>
      <c r="E47" s="28"/>
      <c r="G47" s="29"/>
      <c r="H47" s="1"/>
      <c r="I47" s="1"/>
      <c r="J47" s="1"/>
      <c r="K47" s="1"/>
      <c r="L47" s="1"/>
      <c r="M47" t="str">
        <f t="shared" si="0"/>
        <v xml:space="preserve"> &amp;0.00E+00 &amp;0.00E+00 &amp;0.00E+00 &amp; &amp; &amp;0.000 &amp;0.000 &amp;0.000\\</v>
      </c>
    </row>
    <row r="48" spans="2:13" x14ac:dyDescent="0.25">
      <c r="B48" s="27" t="s">
        <v>133</v>
      </c>
      <c r="C48" s="28"/>
      <c r="D48" s="28"/>
      <c r="E48" s="28"/>
      <c r="G48" s="27" t="s">
        <v>133</v>
      </c>
      <c r="H48" s="1"/>
      <c r="I48" s="1"/>
      <c r="J48" s="1"/>
      <c r="K48" s="1"/>
      <c r="L48" s="1"/>
      <c r="M48" t="str">
        <f>CONCATENATE(B48, " &amp; &amp; &amp; &amp; &amp; &amp; &amp; &amp; \\")</f>
        <v>PHM-SS (900 samples) &amp; &amp; &amp; &amp; &amp; &amp; &amp; &amp; \\</v>
      </c>
    </row>
    <row r="49" spans="2:13" x14ac:dyDescent="0.25">
      <c r="B49" s="29" t="s">
        <v>29</v>
      </c>
      <c r="C49" s="28">
        <v>2.2700071068320899E-32</v>
      </c>
      <c r="D49" s="28">
        <v>7.2923062121199602E-31</v>
      </c>
      <c r="E49" s="28">
        <v>9.9519342467770907E-31</v>
      </c>
      <c r="G49" s="29" t="s">
        <v>29</v>
      </c>
      <c r="H49" s="1">
        <v>12.082165482825101</v>
      </c>
      <c r="I49" s="1">
        <v>11.7703851756765</v>
      </c>
      <c r="J49" s="1">
        <v>11.7421040666958</v>
      </c>
      <c r="K49" s="1"/>
      <c r="L49" s="1"/>
      <c r="M49" t="str">
        <f t="shared" si="0"/>
        <v>Precision &amp;2.27E-32 &amp;7.29E-31 &amp;9.95E-31 &amp; &amp;Precision &amp;12.082 &amp;11.770 &amp;11.742\\</v>
      </c>
    </row>
    <row r="50" spans="2:13" x14ac:dyDescent="0.25">
      <c r="B50" s="29" t="s">
        <v>30</v>
      </c>
      <c r="C50" s="28">
        <v>1.2708025070503301E-16</v>
      </c>
      <c r="D50" s="28">
        <v>1.54586549003206E-6</v>
      </c>
      <c r="E50" s="28">
        <v>8.1860347924545804E-71</v>
      </c>
      <c r="G50" s="29" t="s">
        <v>30</v>
      </c>
      <c r="H50" s="1">
        <v>8.3569157427976499</v>
      </c>
      <c r="I50" s="1">
        <v>4.8213558998789399</v>
      </c>
      <c r="J50" s="1">
        <v>18.607122695700099</v>
      </c>
      <c r="K50" s="1"/>
      <c r="L50" s="1"/>
      <c r="M50" t="str">
        <f t="shared" si="0"/>
        <v>Recall &amp;1.27E-16 &amp;1.55E-06 &amp;8.19E-71 &amp; &amp;Recall &amp;8.357 &amp;4.821 &amp;18.607\\</v>
      </c>
    </row>
    <row r="51" spans="2:13" x14ac:dyDescent="0.25">
      <c r="B51" s="29" t="s">
        <v>127</v>
      </c>
      <c r="C51" s="28">
        <v>1.9355122289398401E-19</v>
      </c>
      <c r="D51" s="28">
        <v>4.6671930733914402E-34</v>
      </c>
      <c r="E51" s="28">
        <v>2.19443258873019E-67</v>
      </c>
      <c r="G51" s="29" t="s">
        <v>127</v>
      </c>
      <c r="H51" s="1">
        <v>9.1210560061112904</v>
      </c>
      <c r="I51" s="1">
        <v>12.4234207115835</v>
      </c>
      <c r="J51" s="1">
        <v>18.097915457848199</v>
      </c>
      <c r="K51" s="1"/>
      <c r="L51" s="1"/>
      <c r="M51" t="str">
        <f t="shared" si="0"/>
        <v>F_1_Score &amp;1.94E-19 &amp;4.67E-34 &amp;2.19E-67 &amp; &amp;F_1_Score &amp;9.121 &amp;12.423 &amp;18.098\\</v>
      </c>
    </row>
    <row r="52" spans="2:13" x14ac:dyDescent="0.25">
      <c r="B52" s="29"/>
      <c r="C52" s="28"/>
      <c r="D52" s="28"/>
      <c r="E52" s="28"/>
      <c r="G52" s="29"/>
      <c r="H52" s="1"/>
      <c r="I52" s="1"/>
      <c r="J52" s="1"/>
      <c r="K52" s="1"/>
      <c r="L52" s="1"/>
      <c r="M52" t="str">
        <f t="shared" si="0"/>
        <v xml:space="preserve"> &amp;0.00E+00 &amp;0.00E+00 &amp;0.00E+00 &amp; &amp; &amp;0.000 &amp;0.000 &amp;0.000\\</v>
      </c>
    </row>
    <row r="53" spans="2:13" x14ac:dyDescent="0.25">
      <c r="B53" s="27" t="s">
        <v>134</v>
      </c>
      <c r="C53" s="28"/>
      <c r="D53" s="28"/>
      <c r="E53" s="28"/>
      <c r="G53" s="27" t="s">
        <v>134</v>
      </c>
      <c r="H53" s="1"/>
      <c r="I53" s="1"/>
      <c r="J53" s="1"/>
      <c r="K53" s="1"/>
      <c r="L53" s="1"/>
      <c r="M53" t="str">
        <f>CONCATENATE(B53, " &amp; &amp; &amp; &amp; &amp; &amp; &amp; &amp; \\")</f>
        <v>PHM-MS (300 samples) &amp; &amp; &amp; &amp; &amp; &amp; &amp; &amp; \\</v>
      </c>
    </row>
    <row r="54" spans="2:13" x14ac:dyDescent="0.25">
      <c r="B54" s="29" t="s">
        <v>29</v>
      </c>
      <c r="C54" s="28">
        <v>1.6441957133241999E-60</v>
      </c>
      <c r="D54" s="28">
        <v>3.33667427541524E-54</v>
      </c>
      <c r="E54" s="28">
        <v>7.87996380654318E-59</v>
      </c>
      <c r="G54" s="29" t="s">
        <v>29</v>
      </c>
      <c r="H54" s="1">
        <v>18.4511104188012</v>
      </c>
      <c r="I54" s="1">
        <v>17.207123735634301</v>
      </c>
      <c r="J54" s="1">
        <v>18.122136186018199</v>
      </c>
      <c r="K54" s="1"/>
      <c r="L54" s="1"/>
      <c r="M54" t="str">
        <f t="shared" si="0"/>
        <v>Precision &amp;1.64E-60 &amp;3.34E-54 &amp;7.88E-59 &amp; &amp;Precision &amp;18.451 &amp;17.207 &amp;18.122\\</v>
      </c>
    </row>
    <row r="55" spans="2:13" x14ac:dyDescent="0.25">
      <c r="B55" s="29" t="s">
        <v>30</v>
      </c>
      <c r="C55" s="30">
        <v>2.6904923809670802E-10</v>
      </c>
      <c r="D55" s="30">
        <v>2.6875955199143799E-2</v>
      </c>
      <c r="E55" s="30">
        <v>0.96758570289317603</v>
      </c>
      <c r="G55" s="29" t="s">
        <v>30</v>
      </c>
      <c r="H55" s="31">
        <v>-6.4251919260288997</v>
      </c>
      <c r="I55" s="31">
        <v>-2.2187858477900599</v>
      </c>
      <c r="J55" s="31">
        <v>-4.0653498162216799E-2</v>
      </c>
      <c r="K55" s="31"/>
      <c r="L55" s="31"/>
      <c r="M55" t="str">
        <f t="shared" si="0"/>
        <v>Recall &amp;2.69E-10 &amp;2.69E-02 &amp;9.68E-01 &amp; &amp;Recall &amp;-6.425 &amp;-2.219 &amp;-0.041\\</v>
      </c>
    </row>
    <row r="56" spans="2:13" x14ac:dyDescent="0.25">
      <c r="B56" s="29" t="s">
        <v>127</v>
      </c>
      <c r="C56" s="28">
        <v>0.72689279578392996</v>
      </c>
      <c r="D56" s="28">
        <v>1.43952504002988E-8</v>
      </c>
      <c r="E56" s="28">
        <v>1.3511740966455699E-3</v>
      </c>
      <c r="G56" s="29" t="s">
        <v>127</v>
      </c>
      <c r="H56" s="1">
        <v>0.34942564568737999</v>
      </c>
      <c r="I56" s="1">
        <v>5.74808583886756</v>
      </c>
      <c r="J56" s="1">
        <v>3.2200496788978299</v>
      </c>
      <c r="K56" s="1"/>
      <c r="L56" s="1"/>
      <c r="M56" t="str">
        <f t="shared" si="0"/>
        <v>F_1_Score &amp;7.27E-01 &amp;1.44E-08 &amp;1.35E-03 &amp; &amp;F_1_Score &amp;0.349 &amp;5.748 &amp;3.220\\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LATEX</vt:lpstr>
      <vt:lpstr>Large_table</vt:lpstr>
      <vt:lpstr>Env.-wise-tables</vt:lpstr>
      <vt:lpstr>Training_times</vt:lpstr>
      <vt:lpstr>Super-models_large_table</vt:lpstr>
      <vt:lpstr>Super models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2023-06-09T06:20:33Z</dcterms:created>
  <dcterms:modified xsi:type="dcterms:W3CDTF">2023-07-22T07:12:13Z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