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results-latex-tables\"/>
    </mc:Choice>
  </mc:AlternateContent>
  <xr:revisionPtr revIDLastSave="0" documentId="13_ncr:1_{CEF44EF5-06E6-4589-ADEE-BE4B1C365B74}" xr6:coauthVersionLast="47" xr6:coauthVersionMax="47" xr10:uidLastSave="{00000000-0000-0000-0000-000000000000}"/>
  <bookViews>
    <workbookView xWindow="-108" yWindow="-108" windowWidth="23256" windowHeight="12576" tabRatio="559" firstSheet="1" activeTab="6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</sheets>
  <calcPr calcId="191029"/>
</workbook>
</file>

<file path=xl/calcChain.xml><?xml version="1.0" encoding="utf-8"?>
<calcChain xmlns="http://schemas.openxmlformats.org/spreadsheetml/2006/main">
  <c r="M37" i="35" l="1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W39" i="34" s="1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W38" i="34" s="1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W37" i="34" s="1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W36" i="34" s="1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W35" i="34" s="1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W34" i="34" s="1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W33" i="34" s="1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W32" i="34" s="1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W31" i="34" s="1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W30" i="34" s="1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W29" i="34" s="1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W28" i="34" s="1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U42" i="34" s="1"/>
  <c r="T25" i="34"/>
  <c r="T42" i="34" s="1"/>
  <c r="S25" i="34"/>
  <c r="S42" i="34" s="1"/>
  <c r="R25" i="34"/>
  <c r="R42" i="34" s="1"/>
  <c r="P25" i="34"/>
  <c r="P42" i="34" s="1"/>
  <c r="O25" i="34"/>
  <c r="O42" i="34" s="1"/>
  <c r="N25" i="34"/>
  <c r="N42" i="34" s="1"/>
  <c r="M25" i="34"/>
  <c r="M42" i="34" s="1"/>
  <c r="K25" i="34"/>
  <c r="K42" i="34" s="1"/>
  <c r="J25" i="34"/>
  <c r="J42" i="34" s="1"/>
  <c r="I25" i="34"/>
  <c r="I42" i="34" s="1"/>
  <c r="H25" i="34"/>
  <c r="H42" i="34" s="1"/>
  <c r="F25" i="34"/>
  <c r="F42" i="34" s="1"/>
  <c r="E25" i="34"/>
  <c r="D25" i="34"/>
  <c r="D42" i="34" s="1"/>
  <c r="C25" i="34"/>
  <c r="W24" i="34"/>
  <c r="W23" i="34"/>
  <c r="AH19" i="33"/>
  <c r="AG19" i="33"/>
  <c r="AF19" i="33"/>
  <c r="AE19" i="33"/>
  <c r="AD19" i="33"/>
  <c r="AC19" i="33"/>
  <c r="D25" i="33" s="1"/>
  <c r="AB19" i="33"/>
  <c r="AA19" i="33"/>
  <c r="C25" i="33" s="1"/>
  <c r="Z19" i="33"/>
  <c r="Y19" i="33"/>
  <c r="X19" i="33"/>
  <c r="W19" i="33"/>
  <c r="V19" i="33"/>
  <c r="U19" i="33"/>
  <c r="D24" i="33" s="1"/>
  <c r="T19" i="33"/>
  <c r="S19" i="33"/>
  <c r="C24" i="33" s="1"/>
  <c r="R19" i="33"/>
  <c r="Q19" i="33"/>
  <c r="P19" i="33"/>
  <c r="O19" i="33"/>
  <c r="N19" i="33"/>
  <c r="M19" i="33"/>
  <c r="D23" i="33" s="1"/>
  <c r="L19" i="33"/>
  <c r="K19" i="33"/>
  <c r="C23" i="33" s="1"/>
  <c r="J19" i="33"/>
  <c r="I19" i="33"/>
  <c r="H19" i="33"/>
  <c r="G19" i="33"/>
  <c r="F19" i="33"/>
  <c r="E19" i="33"/>
  <c r="D22" i="33" s="1"/>
  <c r="D19" i="33"/>
  <c r="C19" i="33"/>
  <c r="C22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F9" i="31"/>
  <c r="F10" i="31"/>
  <c r="B49" i="27" s="1"/>
  <c r="F11" i="31"/>
  <c r="F12" i="31"/>
  <c r="B51" i="27" s="1"/>
  <c r="F13" i="31"/>
  <c r="B52" i="27" s="1"/>
  <c r="F14" i="31"/>
  <c r="B53" i="27" s="1"/>
  <c r="F15" i="31"/>
  <c r="B54" i="27" s="1"/>
  <c r="F16" i="31"/>
  <c r="F2" i="31"/>
  <c r="B41" i="27" s="1"/>
  <c r="E17" i="31"/>
  <c r="D17" i="31"/>
  <c r="C17" i="31"/>
  <c r="B17" i="31"/>
  <c r="F17" i="31" s="1"/>
  <c r="B56" i="27" s="1"/>
  <c r="B43" i="27"/>
  <c r="B47" i="27"/>
  <c r="B48" i="27"/>
  <c r="B50" i="27"/>
  <c r="B55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R41" i="34" l="1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<sst xmlns="http://schemas.openxmlformats.org/spreadsheetml/2006/main" count="420" uniqueCount="137">
  <si>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</si>
  <si>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</si>
  <si>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</si>
  <si>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</si>
  <si>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</si>
  <si>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</si>
  <si>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</si>
  <si>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</si>
  <si>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</si>
  <si>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</si>
  <si>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</si>
  <si>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</si>
  <si>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</si>
  <si>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</si>
  <si>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</si>
  <si>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</si>
  <si>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</si>
  <si>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</si>
  <si>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</si>
  <si>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</si>
  <si>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</si>
  <si>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</si>
  <si>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</si>
  <si>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</si>
  <si>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</si>
  <si>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</si>
  <si>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</si>
  <si>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</si>
  <si>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</si>
  <si>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</si>
  <si>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</si>
  <si>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</si>
  <si>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</si>
  <si>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</si>
  <si>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</si>
  <si>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</si>
  <si>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</si>
  <si>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</si>
  <si>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</si>
  <si>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</si>
  <si>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</si>
  <si>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</si>
  <si>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</si>
  <si>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</si>
  <si>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</si>
  <si>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</si>
  <si>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</si>
  <si>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</si>
  <si>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</si>
  <si>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</si>
  <si>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</si>
  <si>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</si>
  <si>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</si>
  <si>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</si>
  <si>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</si>
  <si>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</si>
  <si>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</si>
  <si>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</si>
  <si>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</si>
  <si>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</si>
  <si>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</si>
  <si>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</si>
  <si>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</si>
  <si>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</si>
  <si>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</si>
  <si>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</si>
  <si>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</si>
  <si>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</si>
  <si>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</si>
  <si>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</si>
  <si>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</si>
  <si>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</si>
  <si>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</si>
  <si>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</si>
  <si>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</si>
  <si>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</si>
  <si>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</si>
  <si>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</si>
  <si>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</si>
  <si>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</si>
  <si>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</si>
  <si>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</si>
  <si>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</si>
  <si>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</si>
  <si>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</si>
  <si>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</si>
  <si>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</si>
  <si>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</si>
  <si>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</si>
  <si>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</si>
  <si>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</si>
  <si>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</si>
  <si>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</si>
  <si>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</si>
  <si>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</si>
  <si>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</si>
  <si>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</si>
  <si>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</si>
  <si>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</si>
  <si>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</si>
  <si>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</si>
  <si>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</si>
  <si>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</si>
  <si>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</si>
  <si>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</si>
  <si>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</si>
  <si>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Abstract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</si>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</sst>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6" borderId="0" xfId="0" applyFont="1" applyFill="1"/>
    <xf numFmtId="0" fontId="0" fillId="36" borderId="0" xfId="0" applyFill="1"/>
    <xf numFmtId="0" fontId="26" fillId="0" borderId="0" xfId="0" applyFont="1"/>
    <xf numFmtId="164" fontId="26" fillId="0" borderId="0" xfId="0" applyNumberFormat="1" applyFont="1"/>
    <xf numFmtId="0" fontId="0" fillId="37" borderId="0" xfId="0" applyFill="1"/>
    <xf numFmtId="164" fontId="26" fillId="34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8" borderId="11" xfId="0" applyFont="1" applyFill="1" applyBorder="1"/>
    <xf numFmtId="0" fontId="16" fillId="38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9" borderId="0" xfId="0" applyNumberFormat="1" applyFont="1" applyFill="1"/>
    <xf numFmtId="164" fontId="29" fillId="39" borderId="0" xfId="0" applyNumberFormat="1" applyFont="1" applyFill="1"/>
    <xf numFmtId="0" fontId="16" fillId="0" borderId="0" xfId="0" applyFon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zoomScale="115" zoomScaleNormal="115" workbookViewId="0">
      <selection activeCell="B32" sqref="B32:K33"/>
    </sheetView>
  </sheetViews>
  <sheetFormatPr defaultRowHeight="14.4" x14ac:dyDescent="0.3"/>
  <sheetData>
    <row r="1" spans="2:3" ht="18" x14ac:dyDescent="0.35">
      <c r="B1" s="14" t="s">
        <v>66</v>
      </c>
      <c r="C1" s="15"/>
    </row>
    <row r="3" spans="2:3" x14ac:dyDescent="0.3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3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3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3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3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3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3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3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3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3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3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3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3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3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3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3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3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" x14ac:dyDescent="0.35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3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3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3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3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" x14ac:dyDescent="0.35">
      <c r="B31" s="14" t="s">
        <v>70</v>
      </c>
      <c r="C31" s="15"/>
      <c r="D31" s="15"/>
      <c r="K31" s="14" t="s">
        <v>69</v>
      </c>
      <c r="L31" s="15"/>
      <c r="M31" s="15"/>
    </row>
    <row r="34" spans="2:11" x14ac:dyDescent="0.3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1" x14ac:dyDescent="0.3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1" x14ac:dyDescent="0.3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1" x14ac:dyDescent="0.3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1" ht="18" x14ac:dyDescent="0.35">
      <c r="B39" s="12" t="s">
        <v>71</v>
      </c>
    </row>
    <row r="40" spans="2:11" x14ac:dyDescent="0.3">
      <c r="B40" t="str">
        <f>Training_times!F1</f>
        <v>Environment &amp;REINFORCE &amp;A2C&amp;DQN&amp;PPO\\</v>
      </c>
    </row>
    <row r="41" spans="2:11" x14ac:dyDescent="0.3">
      <c r="B41" t="str">
        <f>Training_times!F2</f>
        <v>Simulated  - No noise &amp;214.23 &amp;41.19&amp;4.03&amp;41.13\\</v>
      </c>
    </row>
    <row r="42" spans="2:11" x14ac:dyDescent="0.3">
      <c r="B42" t="str">
        <f>Training_times!F3</f>
        <v>Simulated  - Low noise &amp;199.89 &amp;41.52&amp;3.55&amp;40.66\\</v>
      </c>
    </row>
    <row r="43" spans="2:11" x14ac:dyDescent="0.3">
      <c r="B43" t="str">
        <f>Training_times!F4</f>
        <v>Simulated  - High noise &amp;134.16 &amp;17.88&amp;1.53&amp;20.90\\</v>
      </c>
    </row>
    <row r="44" spans="2:11" x14ac:dyDescent="0.3">
      <c r="B44" t="str">
        <f>Training_times!F5</f>
        <v>PHM C01 SS - No noise &amp;330.54 &amp;18.85&amp;2.08&amp;32.65\\</v>
      </c>
    </row>
    <row r="45" spans="2:11" x14ac:dyDescent="0.3">
      <c r="B45" t="str">
        <f>Training_times!F6</f>
        <v>PHM C01 SS - Low noise &amp;426.79 &amp;30.66&amp;3.69&amp;38.59\\</v>
      </c>
    </row>
    <row r="46" spans="2:11" x14ac:dyDescent="0.3">
      <c r="B46" t="str">
        <f>Training_times!F7</f>
        <v>PHM C01 SS - High noise &amp;333.13 &amp;17.58&amp;1.80&amp;19.16\\</v>
      </c>
    </row>
    <row r="47" spans="2:11" x14ac:dyDescent="0.3">
      <c r="B47" t="str">
        <f>Training_times!F8</f>
        <v>PHM C04 SS - No noise &amp;299.31 &amp;19.56&amp;1.86&amp;19.64\\</v>
      </c>
    </row>
    <row r="48" spans="2:11" x14ac:dyDescent="0.3">
      <c r="B48" t="str">
        <f>Training_times!F9</f>
        <v>PHM C04 SS - Low noise &amp;264.90 &amp;18.27&amp;2.00&amp;19.69\\</v>
      </c>
    </row>
    <row r="49" spans="2:2" x14ac:dyDescent="0.3">
      <c r="B49" t="str">
        <f>Training_times!F10</f>
        <v>PHM C04 SS - High noise &amp;256.44 &amp;17.65&amp;1.58&amp;19.11\\</v>
      </c>
    </row>
    <row r="50" spans="2:2" x14ac:dyDescent="0.3">
      <c r="B50" t="str">
        <f>Training_times!F11</f>
        <v>PHM C06 SS - No noise &amp;339.65 &amp;17.64&amp;2.26&amp;19.50\\</v>
      </c>
    </row>
    <row r="51" spans="2:2" x14ac:dyDescent="0.3">
      <c r="B51" t="str">
        <f>Training_times!F12</f>
        <v>PHM C06 SS - Low noise &amp;266.98 &amp;19.33&amp;1.84&amp;19.19\\</v>
      </c>
    </row>
    <row r="52" spans="2:2" x14ac:dyDescent="0.3">
      <c r="B52" t="str">
        <f>Training_times!F13</f>
        <v>PHM C06 SS - High noise &amp;308.20 &amp;34.21&amp;4.18&amp;30.94\\</v>
      </c>
    </row>
    <row r="53" spans="2:2" x14ac:dyDescent="0.3">
      <c r="B53" t="str">
        <f>Training_times!F14</f>
        <v>PHM C01 MS - No noise &amp;655.21 &amp;38.55&amp;4.96&amp;42.21\\</v>
      </c>
    </row>
    <row r="54" spans="2:2" x14ac:dyDescent="0.3">
      <c r="B54" t="str">
        <f>Training_times!F15</f>
        <v>PHM C04 MS - No noise &amp;615.58 &amp;33.85&amp;7.36&amp;43.49\\</v>
      </c>
    </row>
    <row r="55" spans="2:2" x14ac:dyDescent="0.3">
      <c r="B55" t="str">
        <f>Training_times!F16</f>
        <v>PHM C06 MS - No noise &amp;625.37 &amp;39.30&amp;5.85&amp;41.68\\</v>
      </c>
    </row>
    <row r="56" spans="2:2" x14ac:dyDescent="0.3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19" activePane="bottomLeft" state="frozen"/>
      <selection pane="bottomLeft" activeCell="W25" sqref="W25"/>
    </sheetView>
  </sheetViews>
  <sheetFormatPr defaultColWidth="35.5546875" defaultRowHeight="14.4" x14ac:dyDescent="0.3"/>
  <cols>
    <col min="1" max="1" width="4.44140625" customWidth="1"/>
    <col min="2" max="2" width="22.6640625" customWidth="1"/>
    <col min="3" max="6" width="8.5546875" customWidth="1"/>
    <col min="7" max="7" width="7.44140625" bestFit="1" customWidth="1"/>
    <col min="8" max="11" width="8.5546875" customWidth="1"/>
    <col min="12" max="12" width="3.33203125" customWidth="1"/>
    <col min="13" max="16" width="8.5546875" customWidth="1"/>
    <col min="17" max="17" width="3.33203125" customWidth="1"/>
    <col min="18" max="21" width="8.5546875" customWidth="1"/>
    <col min="22" max="22" width="4.33203125" customWidth="1"/>
    <col min="23" max="31" width="8.5546875" customWidth="1"/>
    <col min="32" max="34" width="11.6640625" customWidth="1"/>
  </cols>
  <sheetData>
    <row r="1" spans="1:34" ht="28.8" x14ac:dyDescent="0.55000000000000004">
      <c r="B1" s="13" t="s">
        <v>75</v>
      </c>
    </row>
    <row r="2" spans="1:34" ht="18" x14ac:dyDescent="0.35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3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3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3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3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3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3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3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3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3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3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3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3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3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3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3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3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" x14ac:dyDescent="0.35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3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3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" thickBot="1" x14ac:dyDescent="0.35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" thickTop="1" x14ac:dyDescent="0.3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3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" thickBot="1" x14ac:dyDescent="0.35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" thickTop="1" x14ac:dyDescent="0.3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3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3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3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3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3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3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3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" thickBot="1" x14ac:dyDescent="0.35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" thickTop="1" x14ac:dyDescent="0.3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3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" thickBot="1" x14ac:dyDescent="0.35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" thickTop="1" x14ac:dyDescent="0.3"/>
    <row r="41" spans="2:23" x14ac:dyDescent="0.3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3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0"/>
  <sheetViews>
    <sheetView topLeftCell="A10" workbookViewId="0">
      <selection activeCell="O37" sqref="O37"/>
    </sheetView>
  </sheetViews>
  <sheetFormatPr defaultRowHeight="14.4" x14ac:dyDescent="0.3"/>
  <cols>
    <col min="1" max="1" width="2.33203125" customWidth="1"/>
    <col min="2" max="2" width="12.44140625" customWidth="1"/>
    <col min="5" max="5" width="2.109375" customWidth="1"/>
    <col min="8" max="8" width="2.109375" customWidth="1"/>
    <col min="11" max="11" width="2.109375" customWidth="1"/>
  </cols>
  <sheetData>
    <row r="1" spans="2:15" x14ac:dyDescent="0.3">
      <c r="B1" s="18" t="s">
        <v>103</v>
      </c>
    </row>
    <row r="2" spans="2:15" s="16" customFormat="1" x14ac:dyDescent="0.3">
      <c r="B2" s="16" t="s">
        <v>91</v>
      </c>
    </row>
    <row r="3" spans="2:15" x14ac:dyDescent="0.3">
      <c r="C3" t="s">
        <v>92</v>
      </c>
      <c r="D3" t="s">
        <v>93</v>
      </c>
      <c r="F3" t="s">
        <v>94</v>
      </c>
      <c r="G3" t="s">
        <v>95</v>
      </c>
      <c r="I3" t="s">
        <v>96</v>
      </c>
      <c r="J3" t="s">
        <v>97</v>
      </c>
      <c r="L3" t="s">
        <v>98</v>
      </c>
      <c r="M3" t="s">
        <v>99</v>
      </c>
    </row>
    <row r="5" spans="2:15" x14ac:dyDescent="0.3">
      <c r="B5" t="s">
        <v>25</v>
      </c>
      <c r="C5">
        <v>0.44879999999999998</v>
      </c>
      <c r="D5">
        <v>8.7499999999999994E-2</v>
      </c>
      <c r="F5">
        <v>0.47949999999999998</v>
      </c>
      <c r="G5">
        <v>8.3900000000000002E-2</v>
      </c>
      <c r="I5">
        <v>0.44169999999999998</v>
      </c>
      <c r="J5">
        <v>7.0400000000000004E-2</v>
      </c>
      <c r="L5">
        <v>0.43580000000000002</v>
      </c>
      <c r="M5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x14ac:dyDescent="0.3">
      <c r="B6" t="s">
        <v>26</v>
      </c>
      <c r="C6">
        <v>0.41760000000000003</v>
      </c>
      <c r="D6">
        <v>0.18479999999999999</v>
      </c>
      <c r="F6">
        <v>0.50409999999999999</v>
      </c>
      <c r="G6">
        <v>3.2099999999999997E-2</v>
      </c>
      <c r="I6">
        <v>0.374</v>
      </c>
      <c r="J6">
        <v>3.5400000000000001E-2</v>
      </c>
      <c r="L6">
        <v>0.34749999999999998</v>
      </c>
      <c r="M6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x14ac:dyDescent="0.3">
      <c r="B7" t="s">
        <v>27</v>
      </c>
      <c r="C7">
        <v>0.47210000000000002</v>
      </c>
      <c r="D7">
        <v>0.1444</v>
      </c>
      <c r="F7">
        <v>0.31559999999999999</v>
      </c>
      <c r="G7">
        <v>8.6699999999999999E-2</v>
      </c>
      <c r="I7">
        <v>0.34489999999999998</v>
      </c>
      <c r="J7">
        <v>9.0999999999999998E-2</v>
      </c>
      <c r="L7">
        <v>0.39290000000000003</v>
      </c>
      <c r="M7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x14ac:dyDescent="0.3">
      <c r="B8" t="s">
        <v>28</v>
      </c>
      <c r="C8">
        <v>0.68679999999999997</v>
      </c>
      <c r="D8">
        <v>5.9400000000000001E-2</v>
      </c>
      <c r="E8"/>
      <c r="F8">
        <v>0.62919999999999998</v>
      </c>
      <c r="G8">
        <v>5.0900000000000001E-2</v>
      </c>
      <c r="H8"/>
      <c r="I8">
        <v>0.60919999999999996</v>
      </c>
      <c r="J8">
        <v>4.9700000000000001E-2</v>
      </c>
      <c r="K8"/>
      <c r="L8">
        <v>0.63060000000000005</v>
      </c>
      <c r="M8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9" spans="2:15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3">
      <c r="B10" t="s">
        <v>73</v>
      </c>
      <c r="C10" s="1">
        <f>C8-MAX(C5:C7)</f>
        <v>0.21469999999999995</v>
      </c>
      <c r="D10" s="1">
        <f>D8-MIN(D5:D7)</f>
        <v>-2.8099999999999993E-2</v>
      </c>
      <c r="E10" s="1"/>
      <c r="F10" s="1">
        <f>F8-MAX(F5:F7)</f>
        <v>0.12509999999999999</v>
      </c>
      <c r="G10" s="1">
        <f>G8-MIN(G5:G7)</f>
        <v>1.8800000000000004E-2</v>
      </c>
      <c r="H10" s="1"/>
      <c r="I10" s="1">
        <f>I8-MAX(I5:I7)</f>
        <v>0.16749999999999998</v>
      </c>
      <c r="J10" s="1">
        <f>J8-MIN(J5:J7)</f>
        <v>1.43E-2</v>
      </c>
      <c r="K10" s="1"/>
      <c r="L10" s="1">
        <f>L8-MAX(L5:L7)</f>
        <v>0.19480000000000003</v>
      </c>
      <c r="M10" s="1">
        <f>M8-MIN(M5:M7)</f>
        <v>-5.7000000000000037E-3</v>
      </c>
    </row>
    <row r="11" spans="2:15" x14ac:dyDescent="0.3">
      <c r="B11" t="s">
        <v>74</v>
      </c>
      <c r="C11" s="1">
        <f>AVERAGE(C5:C7)</f>
        <v>0.44616666666666666</v>
      </c>
      <c r="D11" s="1">
        <f>AVERAGE(D5:D7)</f>
        <v>0.1389</v>
      </c>
      <c r="E11" s="1"/>
      <c r="F11" s="1">
        <f>AVERAGE(F5:F7)</f>
        <v>0.43306666666666666</v>
      </c>
      <c r="G11" s="1">
        <f>AVERAGE(G5:G7)</f>
        <v>6.7566666666666664E-2</v>
      </c>
      <c r="H11" s="1"/>
      <c r="I11" s="1">
        <f>AVERAGE(I5:I7)</f>
        <v>0.38686666666666669</v>
      </c>
      <c r="J11" s="1">
        <f>AVERAGE(J5:J7)</f>
        <v>6.5600000000000006E-2</v>
      </c>
      <c r="K11" s="1"/>
      <c r="L11" s="1">
        <f>AVERAGE(L5:L7)</f>
        <v>0.39206666666666673</v>
      </c>
      <c r="M11" s="1">
        <f>AVERAGE(M5:M7)</f>
        <v>7.7766666666666664E-2</v>
      </c>
    </row>
    <row r="12" spans="2:15" x14ac:dyDescent="0.3">
      <c r="C12" s="1"/>
      <c r="D12" s="1">
        <f>D8-D11</f>
        <v>-7.9499999999999987E-2</v>
      </c>
      <c r="E12" s="1"/>
      <c r="F12" s="1"/>
      <c r="G12" s="1"/>
      <c r="H12" s="1"/>
      <c r="I12" s="1"/>
      <c r="J12" s="1">
        <f>J8-J11</f>
        <v>-1.5900000000000004E-2</v>
      </c>
      <c r="K12" s="1"/>
      <c r="L12" s="1"/>
      <c r="M12" s="1"/>
    </row>
    <row r="13" spans="2:15" s="16" customFormat="1" x14ac:dyDescent="0.3">
      <c r="B13" s="16" t="s">
        <v>100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x14ac:dyDescent="0.3">
      <c r="C14" s="1" t="s">
        <v>92</v>
      </c>
      <c r="D14" s="1" t="s">
        <v>93</v>
      </c>
      <c r="E14" s="1"/>
      <c r="F14" s="1" t="s">
        <v>94</v>
      </c>
      <c r="G14" s="1" t="s">
        <v>95</v>
      </c>
      <c r="H14" s="1"/>
      <c r="I14" s="1" t="s">
        <v>96</v>
      </c>
      <c r="J14" s="1" t="s">
        <v>97</v>
      </c>
      <c r="K14" s="1"/>
      <c r="L14" s="1" t="s">
        <v>98</v>
      </c>
      <c r="M14" s="1" t="s">
        <v>99</v>
      </c>
    </row>
    <row r="15" spans="2:15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3">
      <c r="B16" t="s">
        <v>25</v>
      </c>
      <c r="C16">
        <v>0.41549999999999998</v>
      </c>
      <c r="D16">
        <v>0.1201</v>
      </c>
      <c r="F16">
        <v>0.38479999999999998</v>
      </c>
      <c r="G16">
        <v>7.2700000000000001E-2</v>
      </c>
      <c r="I16">
        <v>0.36259999999999998</v>
      </c>
      <c r="J16">
        <v>7.17E-2</v>
      </c>
      <c r="L16">
        <v>0.37330000000000002</v>
      </c>
      <c r="M16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x14ac:dyDescent="0.3">
      <c r="B17" t="s">
        <v>26</v>
      </c>
      <c r="C17">
        <v>0.43149999999999999</v>
      </c>
      <c r="D17">
        <v>0.1835</v>
      </c>
      <c r="F17">
        <v>0.51</v>
      </c>
      <c r="G17">
        <v>3.1300000000000001E-2</v>
      </c>
      <c r="I17">
        <v>0.37380000000000002</v>
      </c>
      <c r="J17">
        <v>3.44E-2</v>
      </c>
      <c r="L17">
        <v>0.3508</v>
      </c>
      <c r="M17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x14ac:dyDescent="0.3">
      <c r="B18" t="s">
        <v>27</v>
      </c>
      <c r="C18">
        <v>0.49980000000000002</v>
      </c>
      <c r="D18">
        <v>0.1779</v>
      </c>
      <c r="F18">
        <v>0.2145</v>
      </c>
      <c r="G18">
        <v>8.14E-2</v>
      </c>
      <c r="I18">
        <v>0.28449999999999998</v>
      </c>
      <c r="J18">
        <v>9.9299999999999999E-2</v>
      </c>
      <c r="L18">
        <v>0.37040000000000001</v>
      </c>
      <c r="M18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x14ac:dyDescent="0.3">
      <c r="B19" t="s">
        <v>28</v>
      </c>
      <c r="C19">
        <v>0.80589999999999995</v>
      </c>
      <c r="D19">
        <v>3.9699999999999999E-2</v>
      </c>
      <c r="E19"/>
      <c r="F19">
        <v>0.9153</v>
      </c>
      <c r="G19">
        <v>3.7499999999999999E-2</v>
      </c>
      <c r="H19"/>
      <c r="I19">
        <v>0.84140000000000004</v>
      </c>
      <c r="J19">
        <v>3.5400000000000001E-2</v>
      </c>
      <c r="K19"/>
      <c r="L19">
        <v>0.81559999999999999</v>
      </c>
      <c r="M19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0" spans="2:1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3">
      <c r="B21" t="s">
        <v>73</v>
      </c>
      <c r="C21" s="1">
        <f>C19-MAX(C16:C18)</f>
        <v>0.30609999999999993</v>
      </c>
      <c r="D21" s="1">
        <f>D19-MIN(D16:D18)</f>
        <v>-8.0399999999999999E-2</v>
      </c>
      <c r="E21" s="1"/>
      <c r="F21" s="1">
        <f>F19-MAX(F16:F18)</f>
        <v>0.40529999999999999</v>
      </c>
      <c r="G21" s="1">
        <f>G19-MIN(G16:G18)</f>
        <v>6.1999999999999972E-3</v>
      </c>
      <c r="H21" s="1"/>
      <c r="I21" s="1">
        <f>I19-MAX(I16:I18)</f>
        <v>0.46760000000000002</v>
      </c>
      <c r="J21" s="1">
        <f>J19-MIN(J16:J18)</f>
        <v>1.0000000000000009E-3</v>
      </c>
      <c r="K21" s="1"/>
      <c r="L21" s="1">
        <f>L19-MAX(L16:L18)</f>
        <v>0.44229999999999997</v>
      </c>
      <c r="M21" s="1">
        <f>M19-MIN(M16:M18)</f>
        <v>-1.9299999999999998E-2</v>
      </c>
    </row>
    <row r="22" spans="2:15" x14ac:dyDescent="0.3">
      <c r="B22" t="s">
        <v>74</v>
      </c>
      <c r="C22" s="1">
        <f>AVERAGE(C16:C18)</f>
        <v>0.44893333333333335</v>
      </c>
      <c r="D22" s="1">
        <f>AVERAGE(D16:D18)</f>
        <v>0.1605</v>
      </c>
      <c r="E22" s="1"/>
      <c r="F22" s="1">
        <f>AVERAGE(F16:F18)</f>
        <v>0.36976666666666663</v>
      </c>
      <c r="G22" s="1">
        <f>AVERAGE(G16:G18)</f>
        <v>6.1800000000000001E-2</v>
      </c>
      <c r="H22" s="1"/>
      <c r="I22" s="1">
        <f>AVERAGE(I16:I18)</f>
        <v>0.34029999999999999</v>
      </c>
      <c r="J22" s="1">
        <f>AVERAGE(J16:J18)</f>
        <v>6.8466666666666662E-2</v>
      </c>
      <c r="K22" s="1"/>
      <c r="L22" s="1">
        <f>AVERAGE(L16:L18)</f>
        <v>0.36483333333333334</v>
      </c>
      <c r="M22" s="1">
        <f>AVERAGE(M16:M18)</f>
        <v>8.6800000000000002E-2</v>
      </c>
    </row>
    <row r="23" spans="2:15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16" customFormat="1" x14ac:dyDescent="0.3">
      <c r="B25" s="16" t="s">
        <v>101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x14ac:dyDescent="0.3">
      <c r="C26" s="1" t="s">
        <v>92</v>
      </c>
      <c r="D26" s="1" t="s">
        <v>93</v>
      </c>
      <c r="E26" s="1"/>
      <c r="F26" s="1" t="s">
        <v>94</v>
      </c>
      <c r="G26" s="1" t="s">
        <v>95</v>
      </c>
      <c r="H26" s="1"/>
      <c r="I26" s="1" t="s">
        <v>96</v>
      </c>
      <c r="J26" s="1" t="s">
        <v>97</v>
      </c>
      <c r="K26" s="1"/>
      <c r="L26" s="1" t="s">
        <v>98</v>
      </c>
      <c r="M26" s="1" t="s">
        <v>99</v>
      </c>
    </row>
    <row r="27" spans="2:1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3">
      <c r="B28" t="s">
        <v>25</v>
      </c>
      <c r="C28">
        <v>0.44729999999999998</v>
      </c>
      <c r="D28">
        <v>7.7100000000000002E-2</v>
      </c>
      <c r="F28">
        <v>0.47689999999999999</v>
      </c>
      <c r="G28">
        <v>9.0499999999999997E-2</v>
      </c>
      <c r="I28">
        <v>0.45240000000000002</v>
      </c>
      <c r="J28">
        <v>7.2400000000000006E-2</v>
      </c>
      <c r="L28">
        <v>0.4461</v>
      </c>
      <c r="M28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x14ac:dyDescent="0.3">
      <c r="B29" t="s">
        <v>26</v>
      </c>
      <c r="C29">
        <v>0.41920000000000002</v>
      </c>
      <c r="D29">
        <v>0.17879999999999999</v>
      </c>
      <c r="F29">
        <v>0.50670000000000004</v>
      </c>
      <c r="G29">
        <v>3.2300000000000002E-2</v>
      </c>
      <c r="I29">
        <v>0.37859999999999999</v>
      </c>
      <c r="J29">
        <v>3.5700000000000003E-2</v>
      </c>
      <c r="L29">
        <v>0.35170000000000001</v>
      </c>
      <c r="M29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x14ac:dyDescent="0.3">
      <c r="B30" t="s">
        <v>27</v>
      </c>
      <c r="C30">
        <v>0.44969999999999999</v>
      </c>
      <c r="D30">
        <v>0.1459</v>
      </c>
      <c r="F30">
        <v>0.31390000000000001</v>
      </c>
      <c r="G30">
        <v>8.1500000000000003E-2</v>
      </c>
      <c r="I30">
        <v>0.33300000000000002</v>
      </c>
      <c r="J30">
        <v>8.6599999999999996E-2</v>
      </c>
      <c r="L30">
        <v>0.37409999999999999</v>
      </c>
      <c r="M3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x14ac:dyDescent="0.3">
      <c r="B31" t="s">
        <v>28</v>
      </c>
      <c r="C31">
        <v>0.60499999999999998</v>
      </c>
      <c r="D31">
        <v>4.6199999999999998E-2</v>
      </c>
      <c r="E31"/>
      <c r="F31">
        <v>0.60329999999999995</v>
      </c>
      <c r="G31">
        <v>4.5999999999999999E-2</v>
      </c>
      <c r="H31"/>
      <c r="I31">
        <v>0.56979999999999997</v>
      </c>
      <c r="J31">
        <v>4.1000000000000002E-2</v>
      </c>
      <c r="K31"/>
      <c r="L31">
        <v>0.57620000000000005</v>
      </c>
      <c r="M3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2" spans="2:15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16" customFormat="1" x14ac:dyDescent="0.3">
      <c r="B34" s="16" t="s">
        <v>102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x14ac:dyDescent="0.3">
      <c r="C35" s="1" t="s">
        <v>92</v>
      </c>
      <c r="D35" s="1" t="s">
        <v>93</v>
      </c>
      <c r="E35" s="1"/>
      <c r="F35" s="1" t="s">
        <v>94</v>
      </c>
      <c r="G35" s="1" t="s">
        <v>95</v>
      </c>
      <c r="H35" s="1"/>
      <c r="I35" s="1" t="s">
        <v>96</v>
      </c>
      <c r="J35" s="1" t="s">
        <v>97</v>
      </c>
      <c r="K35" s="1"/>
      <c r="L35" s="1" t="s">
        <v>98</v>
      </c>
      <c r="M35" s="1" t="s">
        <v>99</v>
      </c>
    </row>
    <row r="36" spans="2:15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3">
      <c r="B37" t="s">
        <v>25</v>
      </c>
      <c r="C37">
        <v>0.48670000000000002</v>
      </c>
      <c r="D37">
        <v>8.6099999999999996E-2</v>
      </c>
      <c r="F37">
        <v>0.58199999999999996</v>
      </c>
      <c r="G37">
        <v>7.5399999999999995E-2</v>
      </c>
      <c r="I37">
        <v>0.4884</v>
      </c>
      <c r="J37">
        <v>6.3399999999999998E-2</v>
      </c>
      <c r="L37">
        <v>0.46729999999999999</v>
      </c>
      <c r="M37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x14ac:dyDescent="0.3">
      <c r="B38" t="s">
        <v>26</v>
      </c>
      <c r="C38">
        <v>0.39889999999999998</v>
      </c>
      <c r="D38">
        <v>0.2041</v>
      </c>
      <c r="F38">
        <v>0.49070000000000003</v>
      </c>
      <c r="G38">
        <v>3.2399999999999998E-2</v>
      </c>
      <c r="I38">
        <v>0.36049999999999999</v>
      </c>
      <c r="J38">
        <v>3.5400000000000001E-2</v>
      </c>
      <c r="L38">
        <v>0.33160000000000001</v>
      </c>
      <c r="M38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x14ac:dyDescent="0.3">
      <c r="B39" t="s">
        <v>27</v>
      </c>
      <c r="C39">
        <v>0.51149999999999995</v>
      </c>
      <c r="D39">
        <v>0.1067</v>
      </c>
      <c r="F39">
        <v>0.42149999999999999</v>
      </c>
      <c r="G39">
        <v>0.1074</v>
      </c>
      <c r="I39">
        <v>0.44080000000000003</v>
      </c>
      <c r="J39">
        <v>9.5799999999999996E-2</v>
      </c>
      <c r="L39">
        <v>0.47149999999999997</v>
      </c>
      <c r="M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x14ac:dyDescent="0.3">
      <c r="B40" t="s">
        <v>28</v>
      </c>
      <c r="C40">
        <v>0.81279999999999997</v>
      </c>
      <c r="D40">
        <v>0.1187</v>
      </c>
      <c r="E40"/>
      <c r="F40">
        <v>0.42070000000000002</v>
      </c>
      <c r="G40">
        <v>7.8899999999999998E-2</v>
      </c>
      <c r="H40"/>
      <c r="I40">
        <v>0.49490000000000001</v>
      </c>
      <c r="J40">
        <v>8.9800000000000005E-2</v>
      </c>
      <c r="K40"/>
      <c r="L40">
        <v>0.60870000000000002</v>
      </c>
      <c r="M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4.4" x14ac:dyDescent="0.3"/>
  <cols>
    <col min="1" max="1" width="22.44140625" bestFit="1" customWidth="1"/>
    <col min="2" max="2" width="10.88671875" bestFit="1" customWidth="1"/>
    <col min="6" max="6" width="42.5546875" bestFit="1" customWidth="1"/>
  </cols>
  <sheetData>
    <row r="1" spans="1:6" x14ac:dyDescent="0.3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3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3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3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3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3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3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3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3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3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3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3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3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3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3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3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3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topLeftCell="V1" zoomScale="115" zoomScaleNormal="115" workbookViewId="0">
      <pane ySplit="3" topLeftCell="A22" activePane="bottomLeft" state="frozen"/>
      <selection pane="bottomLeft" activeCell="AE43" sqref="AE43"/>
    </sheetView>
  </sheetViews>
  <sheetFormatPr defaultColWidth="35.5546875" defaultRowHeight="14.4" x14ac:dyDescent="0.3"/>
  <cols>
    <col min="1" max="1" width="4.44140625" customWidth="1"/>
    <col min="2" max="2" width="22.6640625" customWidth="1"/>
    <col min="3" max="6" width="8.5546875" customWidth="1"/>
    <col min="7" max="7" width="7.44140625" bestFit="1" customWidth="1"/>
    <col min="8" max="11" width="8.5546875" customWidth="1"/>
    <col min="12" max="12" width="3.33203125" customWidth="1"/>
    <col min="13" max="16" width="8.5546875" customWidth="1"/>
    <col min="17" max="17" width="3.33203125" customWidth="1"/>
    <col min="18" max="21" width="8.5546875" customWidth="1"/>
    <col min="22" max="22" width="4.33203125" customWidth="1"/>
    <col min="23" max="31" width="8.5546875" customWidth="1"/>
    <col min="32" max="34" width="11.6640625" customWidth="1"/>
  </cols>
  <sheetData>
    <row r="1" spans="1:34" ht="28.8" x14ac:dyDescent="0.55000000000000004">
      <c r="B1" s="13" t="s">
        <v>110</v>
      </c>
    </row>
    <row r="2" spans="1:34" ht="18" x14ac:dyDescent="0.35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3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3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" x14ac:dyDescent="0.35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3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3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" thickBot="1" x14ac:dyDescent="0.35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" thickTop="1" x14ac:dyDescent="0.3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3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" thickBot="1" x14ac:dyDescent="0.35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" thickTop="1" x14ac:dyDescent="0.3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3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3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3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3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3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3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3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" thickBot="1" x14ac:dyDescent="0.35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" thickTop="1" x14ac:dyDescent="0.3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3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" thickBot="1" x14ac:dyDescent="0.35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" thickTop="1" x14ac:dyDescent="0.3"/>
    <row r="41" spans="2:23" x14ac:dyDescent="0.3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3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25"/>
  <sheetViews>
    <sheetView topLeftCell="X1" workbookViewId="0">
      <selection activeCell="AE2" sqref="AE2:AH17"/>
    </sheetView>
  </sheetViews>
  <sheetFormatPr defaultRowHeight="14.4" x14ac:dyDescent="0.3"/>
  <cols>
    <col min="1" max="1" width="3" bestFit="1" customWidth="1"/>
  </cols>
  <sheetData>
    <row r="2" spans="1:34" x14ac:dyDescent="0.3">
      <c r="A2" t="s">
        <v>105</v>
      </c>
      <c r="B2" t="s">
        <v>0</v>
      </c>
      <c r="C2" s="19" t="s">
        <v>1</v>
      </c>
      <c r="D2" s="1" t="s">
        <v>3</v>
      </c>
      <c r="E2" s="19" t="s">
        <v>5</v>
      </c>
      <c r="F2" s="1" t="s">
        <v>51</v>
      </c>
      <c r="G2" s="1" t="s">
        <v>2</v>
      </c>
      <c r="H2" s="1" t="s">
        <v>4</v>
      </c>
      <c r="I2" s="1" t="s">
        <v>6</v>
      </c>
      <c r="J2" s="1" t="s">
        <v>52</v>
      </c>
      <c r="K2" s="19" t="s">
        <v>7</v>
      </c>
      <c r="L2" s="1" t="s">
        <v>9</v>
      </c>
      <c r="M2" s="19" t="s">
        <v>11</v>
      </c>
      <c r="N2" s="1" t="s">
        <v>53</v>
      </c>
      <c r="O2" s="1" t="s">
        <v>8</v>
      </c>
      <c r="P2" s="1" t="s">
        <v>10</v>
      </c>
      <c r="Q2" s="1" t="s">
        <v>12</v>
      </c>
      <c r="R2" s="1" t="s">
        <v>54</v>
      </c>
      <c r="S2" s="19" t="s">
        <v>13</v>
      </c>
      <c r="T2" s="1" t="s">
        <v>15</v>
      </c>
      <c r="U2" s="19" t="s">
        <v>17</v>
      </c>
      <c r="V2" s="1" t="s">
        <v>55</v>
      </c>
      <c r="W2" s="1" t="s">
        <v>14</v>
      </c>
      <c r="X2" s="1" t="s">
        <v>16</v>
      </c>
      <c r="Y2" s="1" t="s">
        <v>18</v>
      </c>
      <c r="Z2" s="1" t="s">
        <v>56</v>
      </c>
      <c r="AA2" s="19" t="s">
        <v>19</v>
      </c>
      <c r="AB2" s="1" t="s">
        <v>21</v>
      </c>
      <c r="AC2" s="19" t="s">
        <v>23</v>
      </c>
      <c r="AD2" s="1" t="s">
        <v>57</v>
      </c>
      <c r="AE2" s="1" t="s">
        <v>20</v>
      </c>
      <c r="AF2" s="1" t="s">
        <v>22</v>
      </c>
      <c r="AG2" s="1" t="s">
        <v>24</v>
      </c>
      <c r="AH2" s="1" t="s">
        <v>58</v>
      </c>
    </row>
    <row r="3" spans="1:34" x14ac:dyDescent="0.3">
      <c r="A3">
        <v>1</v>
      </c>
      <c r="B3" t="s">
        <v>76</v>
      </c>
      <c r="C3" s="1">
        <v>0.89654291360813099</v>
      </c>
      <c r="D3" s="1">
        <v>0.96</v>
      </c>
      <c r="E3" s="1">
        <v>0.92604813601977498</v>
      </c>
      <c r="F3" s="1">
        <v>0.90786648456907004</v>
      </c>
      <c r="G3" s="1">
        <v>5.9379680158287498E-2</v>
      </c>
      <c r="H3" s="1">
        <v>3.1622776601683798E-2</v>
      </c>
      <c r="I3" s="1">
        <v>3.47413265659684E-2</v>
      </c>
      <c r="J3" s="1">
        <v>4.8923443054322301E-2</v>
      </c>
      <c r="K3" s="1">
        <v>0.5</v>
      </c>
      <c r="L3" s="1">
        <v>1</v>
      </c>
      <c r="M3" s="1">
        <v>0.66666666666666596</v>
      </c>
      <c r="N3" s="1">
        <v>0.55555555555555503</v>
      </c>
      <c r="O3" s="1">
        <v>0</v>
      </c>
      <c r="P3" s="1">
        <v>0</v>
      </c>
      <c r="Q3" s="1">
        <v>0</v>
      </c>
      <c r="R3" s="1">
        <v>0</v>
      </c>
      <c r="S3" s="1">
        <v>0.50547683310841196</v>
      </c>
      <c r="T3" s="1">
        <v>0.98</v>
      </c>
      <c r="U3" s="1">
        <v>0.66680512649244295</v>
      </c>
      <c r="V3" s="1">
        <v>0.55962256570240099</v>
      </c>
      <c r="W3" s="1">
        <v>1.6713772353188501E-2</v>
      </c>
      <c r="X3" s="1">
        <v>2.5819888974716099E-2</v>
      </c>
      <c r="Y3" s="1">
        <v>1.7820956618530101E-2</v>
      </c>
      <c r="Z3" s="1">
        <v>1.7123711741087198E-2</v>
      </c>
      <c r="AA3" s="1">
        <v>0.66932234432234405</v>
      </c>
      <c r="AB3" s="1">
        <v>0.43</v>
      </c>
      <c r="AC3" s="1">
        <v>0.51847883597883604</v>
      </c>
      <c r="AD3" s="1">
        <v>0.59674369747899103</v>
      </c>
      <c r="AE3" s="1">
        <v>8.6721563371497098E-2</v>
      </c>
      <c r="AF3" s="1">
        <v>0.10852547064066401</v>
      </c>
      <c r="AG3" s="1">
        <v>0.10447439483410299</v>
      </c>
      <c r="AH3" s="1">
        <v>9.4975803642325801E-2</v>
      </c>
    </row>
    <row r="4" spans="1:34" x14ac:dyDescent="0.3">
      <c r="A4">
        <v>2</v>
      </c>
      <c r="B4" t="s">
        <v>77</v>
      </c>
      <c r="C4" s="1">
        <v>0.96042606516290696</v>
      </c>
      <c r="D4" s="1">
        <v>0.94499999999999995</v>
      </c>
      <c r="E4" s="1">
        <v>0.95202889964122295</v>
      </c>
      <c r="F4" s="1">
        <v>0.95689659977703401</v>
      </c>
      <c r="G4" s="1">
        <v>3.0704044606808999E-2</v>
      </c>
      <c r="H4" s="1">
        <v>3.6893239368631002E-2</v>
      </c>
      <c r="I4" s="1">
        <v>2.2238071205516099E-2</v>
      </c>
      <c r="J4" s="1">
        <v>2.4428029847876301E-2</v>
      </c>
      <c r="K4" s="1">
        <v>0.51572746835904704</v>
      </c>
      <c r="L4" s="1">
        <v>1</v>
      </c>
      <c r="M4" s="1">
        <v>0.68042285726004004</v>
      </c>
      <c r="N4" s="1">
        <v>0.57100489949327105</v>
      </c>
      <c r="O4" s="1">
        <v>1.2368742474578901E-2</v>
      </c>
      <c r="P4" s="1">
        <v>0</v>
      </c>
      <c r="Q4" s="1">
        <v>1.07193967590403E-2</v>
      </c>
      <c r="R4" s="1">
        <v>1.21123630496185E-2</v>
      </c>
      <c r="S4" s="1">
        <v>0.5</v>
      </c>
      <c r="T4" s="1">
        <v>0.98</v>
      </c>
      <c r="U4" s="1">
        <v>0.66212741087083504</v>
      </c>
      <c r="V4" s="1">
        <v>0.55428558844256504</v>
      </c>
      <c r="W4" s="1">
        <v>1.0467904883688799E-2</v>
      </c>
      <c r="X4" s="1">
        <v>2.5819888974716099E-2</v>
      </c>
      <c r="Y4" s="1">
        <v>1.4303177178848299E-2</v>
      </c>
      <c r="Z4" s="1">
        <v>1.16421890740942E-2</v>
      </c>
      <c r="AA4" s="1">
        <v>0.63310433031021196</v>
      </c>
      <c r="AB4" s="1">
        <v>0.45999999999999902</v>
      </c>
      <c r="AC4" s="1">
        <v>0.53017502893152002</v>
      </c>
      <c r="AD4" s="1">
        <v>0.58643350625216395</v>
      </c>
      <c r="AE4" s="1">
        <v>6.4667558822320198E-2</v>
      </c>
      <c r="AF4" s="1">
        <v>6.99205898780101E-2</v>
      </c>
      <c r="AG4" s="1">
        <v>5.8930350749555903E-2</v>
      </c>
      <c r="AH4" s="1">
        <v>5.6546077681772798E-2</v>
      </c>
    </row>
    <row r="5" spans="1:34" x14ac:dyDescent="0.3">
      <c r="A5">
        <v>3</v>
      </c>
      <c r="B5" t="s">
        <v>78</v>
      </c>
      <c r="C5" s="1">
        <v>0.92237624694146403</v>
      </c>
      <c r="D5" s="1">
        <v>0.99</v>
      </c>
      <c r="E5" s="1">
        <v>0.95456567539097303</v>
      </c>
      <c r="F5" s="1">
        <v>0.93489621489621499</v>
      </c>
      <c r="G5" s="1">
        <v>4.00962276590636E-2</v>
      </c>
      <c r="H5" s="1">
        <v>2.10818510677892E-2</v>
      </c>
      <c r="I5" s="1">
        <v>2.56135854350566E-2</v>
      </c>
      <c r="J5" s="1">
        <v>3.4069535988498899E-2</v>
      </c>
      <c r="K5" s="1">
        <v>0.502564102564102</v>
      </c>
      <c r="L5" s="1">
        <v>1</v>
      </c>
      <c r="M5" s="1">
        <v>0.66892655367231602</v>
      </c>
      <c r="N5" s="1">
        <v>0.55808080808080796</v>
      </c>
      <c r="O5" s="1">
        <v>5.4056028378945999E-3</v>
      </c>
      <c r="P5" s="1">
        <v>0</v>
      </c>
      <c r="Q5" s="1">
        <v>4.7642601283138996E-3</v>
      </c>
      <c r="R5" s="1">
        <v>5.3236997645931001E-3</v>
      </c>
      <c r="S5" s="1">
        <v>0.50391363022941904</v>
      </c>
      <c r="T5" s="1">
        <v>0.99</v>
      </c>
      <c r="U5" s="1">
        <v>0.66781609195402303</v>
      </c>
      <c r="V5" s="1">
        <v>0.55876350716466905</v>
      </c>
      <c r="W5" s="1">
        <v>1.0710599147261E-2</v>
      </c>
      <c r="X5" s="1">
        <v>2.10818510677892E-2</v>
      </c>
      <c r="Y5" s="1">
        <v>1.2531918592319001E-2</v>
      </c>
      <c r="Z5" s="1">
        <v>1.1270220342270499E-2</v>
      </c>
      <c r="AA5" s="1">
        <v>0.56925133689839502</v>
      </c>
      <c r="AB5" s="1">
        <v>0.35499999999999998</v>
      </c>
      <c r="AC5" s="1">
        <v>0.433790051911494</v>
      </c>
      <c r="AD5" s="1">
        <v>0.50451726743328895</v>
      </c>
      <c r="AE5" s="1">
        <v>0.115823110655949</v>
      </c>
      <c r="AF5" s="1">
        <v>0.106588513035463</v>
      </c>
      <c r="AG5" s="1">
        <v>0.107697783206592</v>
      </c>
      <c r="AH5" s="1">
        <v>0.110071007683241</v>
      </c>
    </row>
    <row r="6" spans="1:34" x14ac:dyDescent="0.3">
      <c r="A6">
        <v>4</v>
      </c>
      <c r="B6" t="s">
        <v>79</v>
      </c>
      <c r="C6" s="1">
        <v>0.88927159796724997</v>
      </c>
      <c r="D6" s="1">
        <v>0.995</v>
      </c>
      <c r="E6" s="1">
        <v>0.93885962779893495</v>
      </c>
      <c r="F6" s="1">
        <v>0.90839947089947004</v>
      </c>
      <c r="G6" s="1">
        <v>2.8554818660027799E-2</v>
      </c>
      <c r="H6" s="1">
        <v>1.5811388300841899E-2</v>
      </c>
      <c r="I6" s="1">
        <v>1.6012189461533901E-2</v>
      </c>
      <c r="J6" s="1">
        <v>2.3364535974122001E-2</v>
      </c>
      <c r="K6" s="1">
        <v>0.58626212803962097</v>
      </c>
      <c r="L6" s="1">
        <v>0.625</v>
      </c>
      <c r="M6" s="1">
        <v>0.602917629842876</v>
      </c>
      <c r="N6" s="1">
        <v>0.59232381748686103</v>
      </c>
      <c r="O6" s="1">
        <v>8.2646639766584401E-2</v>
      </c>
      <c r="P6" s="1">
        <v>0.12304019216861101</v>
      </c>
      <c r="Q6" s="1">
        <v>9.5409052618292106E-2</v>
      </c>
      <c r="R6" s="1">
        <v>8.5631216467018503E-2</v>
      </c>
      <c r="S6" s="1">
        <v>0.646907410350124</v>
      </c>
      <c r="T6" s="1">
        <v>0.97</v>
      </c>
      <c r="U6" s="1">
        <v>0.77587454981992798</v>
      </c>
      <c r="V6" s="1">
        <v>0.69294096426449303</v>
      </c>
      <c r="W6" s="1">
        <v>2.7024930104527198E-2</v>
      </c>
      <c r="X6" s="1">
        <v>4.8304589153964801E-2</v>
      </c>
      <c r="Y6" s="1">
        <v>3.1133336133271499E-2</v>
      </c>
      <c r="Z6" s="1">
        <v>2.79569321983816E-2</v>
      </c>
      <c r="AA6" s="1">
        <v>0.54282214545372398</v>
      </c>
      <c r="AB6" s="1">
        <v>1</v>
      </c>
      <c r="AC6" s="1">
        <v>0.70343570525058696</v>
      </c>
      <c r="AD6" s="1">
        <v>0.59735727340662104</v>
      </c>
      <c r="AE6" s="1">
        <v>2.19979987964329E-2</v>
      </c>
      <c r="AF6" s="1">
        <v>0</v>
      </c>
      <c r="AG6" s="1">
        <v>1.85954041587089E-2</v>
      </c>
      <c r="AH6" s="1">
        <v>2.1359683683162801E-2</v>
      </c>
    </row>
    <row r="7" spans="1:34" x14ac:dyDescent="0.3">
      <c r="A7">
        <v>5</v>
      </c>
      <c r="B7" t="s">
        <v>80</v>
      </c>
      <c r="C7" s="1">
        <v>0.98819444444444404</v>
      </c>
      <c r="D7" s="1">
        <v>0.76500000000000001</v>
      </c>
      <c r="E7" s="1">
        <v>0.86076036432073499</v>
      </c>
      <c r="F7" s="1">
        <v>0.93237715913631203</v>
      </c>
      <c r="G7" s="1">
        <v>2.49420624945388E-2</v>
      </c>
      <c r="H7" s="1">
        <v>6.2583277851728597E-2</v>
      </c>
      <c r="I7" s="1">
        <v>3.8885323453253698E-2</v>
      </c>
      <c r="J7" s="1">
        <v>2.2708945065989201E-2</v>
      </c>
      <c r="K7" s="1">
        <v>0.498717948717948</v>
      </c>
      <c r="L7" s="1">
        <v>0.995</v>
      </c>
      <c r="M7" s="1">
        <v>0.66440677966101602</v>
      </c>
      <c r="N7" s="1">
        <v>0.55397727272727204</v>
      </c>
      <c r="O7" s="1">
        <v>4.0542021284210002E-3</v>
      </c>
      <c r="P7" s="1">
        <v>1.5811388300841899E-2</v>
      </c>
      <c r="Q7" s="1">
        <v>7.1463901924709002E-3</v>
      </c>
      <c r="R7" s="1">
        <v>4.9909685293061E-3</v>
      </c>
      <c r="S7" s="1">
        <v>0.50384615384615306</v>
      </c>
      <c r="T7" s="1">
        <v>0.99</v>
      </c>
      <c r="U7" s="1">
        <v>0.66779661016949099</v>
      </c>
      <c r="V7" s="1">
        <v>0.55871212121212099</v>
      </c>
      <c r="W7" s="1">
        <v>1.05547769531867E-2</v>
      </c>
      <c r="X7" s="1">
        <v>2.10818510677892E-2</v>
      </c>
      <c r="Y7" s="1">
        <v>1.35278983021227E-2</v>
      </c>
      <c r="Z7" s="1">
        <v>1.15261480956474E-2</v>
      </c>
      <c r="AA7" s="1">
        <v>0.62319998519998498</v>
      </c>
      <c r="AB7" s="1">
        <v>0.74</v>
      </c>
      <c r="AC7" s="1">
        <v>0.675443924070534</v>
      </c>
      <c r="AD7" s="1">
        <v>0.64287979046043497</v>
      </c>
      <c r="AE7" s="1">
        <v>8.2535353809625595E-2</v>
      </c>
      <c r="AF7" s="1">
        <v>0.12202003478482</v>
      </c>
      <c r="AG7" s="1">
        <v>9.5933490205186003E-2</v>
      </c>
      <c r="AH7" s="1">
        <v>8.6715824837762204E-2</v>
      </c>
    </row>
    <row r="8" spans="1:34" x14ac:dyDescent="0.3">
      <c r="A8">
        <v>6</v>
      </c>
      <c r="B8" t="s">
        <v>81</v>
      </c>
      <c r="C8" s="1">
        <v>0.85045266327875002</v>
      </c>
      <c r="D8" s="1">
        <v>0.97</v>
      </c>
      <c r="E8" s="1">
        <v>0.90530341908674195</v>
      </c>
      <c r="F8" s="1">
        <v>0.87137602978120199</v>
      </c>
      <c r="G8" s="1">
        <v>6.0457425210049397E-2</v>
      </c>
      <c r="H8" s="1">
        <v>3.4960294939005002E-2</v>
      </c>
      <c r="I8" s="1">
        <v>4.0961576110046298E-2</v>
      </c>
      <c r="J8" s="1">
        <v>5.2537502332219203E-2</v>
      </c>
      <c r="K8" s="1">
        <v>0.52112137975677097</v>
      </c>
      <c r="L8" s="1">
        <v>0.67999999999999905</v>
      </c>
      <c r="M8" s="1">
        <v>0.58802954183720302</v>
      </c>
      <c r="N8" s="1">
        <v>0.54562208866051298</v>
      </c>
      <c r="O8" s="1">
        <v>5.5936346538237203E-2</v>
      </c>
      <c r="P8" s="1">
        <v>0.125166555703457</v>
      </c>
      <c r="Q8" s="1">
        <v>7.9144510691645298E-2</v>
      </c>
      <c r="R8" s="1">
        <v>6.3122393944152505E-2</v>
      </c>
      <c r="S8" s="1">
        <v>0.50533063427800196</v>
      </c>
      <c r="T8" s="1">
        <v>0.98499999999999999</v>
      </c>
      <c r="U8" s="1">
        <v>0.66789401909214796</v>
      </c>
      <c r="V8" s="1">
        <v>0.55982793046746504</v>
      </c>
      <c r="W8" s="1">
        <v>1.5355552042515E-2</v>
      </c>
      <c r="X8" s="1">
        <v>2.4152294576982401E-2</v>
      </c>
      <c r="Y8" s="1">
        <v>1.73969536109564E-2</v>
      </c>
      <c r="Z8" s="1">
        <v>1.60871962439516E-2</v>
      </c>
      <c r="AA8" s="1">
        <v>0.52026480463980396</v>
      </c>
      <c r="AB8" s="1">
        <v>0.72499999999999998</v>
      </c>
      <c r="AC8" s="1">
        <v>0.60435461548904901</v>
      </c>
      <c r="AD8" s="1">
        <v>0.55070744403944405</v>
      </c>
      <c r="AE8" s="1">
        <v>4.2596156199413399E-2</v>
      </c>
      <c r="AF8" s="1">
        <v>8.8975652100260899E-2</v>
      </c>
      <c r="AG8" s="1">
        <v>5.2538576880689102E-2</v>
      </c>
      <c r="AH8" s="1">
        <v>4.4657391934316497E-2</v>
      </c>
    </row>
    <row r="9" spans="1:34" x14ac:dyDescent="0.3">
      <c r="A9">
        <v>7</v>
      </c>
      <c r="B9" t="s">
        <v>82</v>
      </c>
      <c r="C9" s="1">
        <v>0.81051282051282003</v>
      </c>
      <c r="D9" s="1">
        <v>1</v>
      </c>
      <c r="E9" s="1">
        <v>0.89512516469038195</v>
      </c>
      <c r="F9" s="1">
        <v>0.84232480533926601</v>
      </c>
      <c r="G9" s="1">
        <v>2.6549435500314199E-2</v>
      </c>
      <c r="H9" s="1">
        <v>0</v>
      </c>
      <c r="I9" s="1">
        <v>1.63248457633836E-2</v>
      </c>
      <c r="J9" s="1">
        <v>2.3010796700859301E-2</v>
      </c>
      <c r="K9" s="1">
        <v>0.53621472764035605</v>
      </c>
      <c r="L9" s="1">
        <v>0.64500000000000002</v>
      </c>
      <c r="M9" s="1">
        <v>0.58327472086143195</v>
      </c>
      <c r="N9" s="1">
        <v>0.55364531302031295</v>
      </c>
      <c r="O9" s="1">
        <v>7.07488883508198E-2</v>
      </c>
      <c r="P9" s="1">
        <v>0.114139291121759</v>
      </c>
      <c r="Q9" s="1">
        <v>8.1157431160259502E-2</v>
      </c>
      <c r="R9" s="1">
        <v>7.2654670796312396E-2</v>
      </c>
      <c r="S9" s="1">
        <v>0.50121092752671603</v>
      </c>
      <c r="T9" s="1">
        <v>0.96499999999999997</v>
      </c>
      <c r="U9" s="1">
        <v>0.65964912280701704</v>
      </c>
      <c r="V9" s="1">
        <v>0.55447225578039505</v>
      </c>
      <c r="W9" s="1">
        <v>1.3064728014247099E-2</v>
      </c>
      <c r="X9" s="1">
        <v>4.1163630117428199E-2</v>
      </c>
      <c r="Y9" s="1">
        <v>1.9800694037662499E-2</v>
      </c>
      <c r="Z9" s="1">
        <v>1.5026345978570299E-2</v>
      </c>
      <c r="AA9" s="1">
        <v>0.57864146285754403</v>
      </c>
      <c r="AB9" s="1">
        <v>0.89499999999999902</v>
      </c>
      <c r="AC9" s="1">
        <v>0.70237621100449599</v>
      </c>
      <c r="AD9" s="1">
        <v>0.62244089900339905</v>
      </c>
      <c r="AE9" s="1">
        <v>3.7309566489290798E-2</v>
      </c>
      <c r="AF9" s="1">
        <v>8.64420165325996E-2</v>
      </c>
      <c r="AG9" s="1">
        <v>5.25533883191951E-2</v>
      </c>
      <c r="AH9" s="1">
        <v>4.2102890625757498E-2</v>
      </c>
    </row>
    <row r="10" spans="1:34" x14ac:dyDescent="0.3">
      <c r="A10">
        <v>8</v>
      </c>
      <c r="B10" t="s">
        <v>83</v>
      </c>
      <c r="C10" s="1">
        <v>0.79842747429703897</v>
      </c>
      <c r="D10" s="1">
        <v>0.98</v>
      </c>
      <c r="E10" s="1">
        <v>0.87929191882249902</v>
      </c>
      <c r="F10" s="1">
        <v>0.82880366412415896</v>
      </c>
      <c r="G10" s="1">
        <v>3.6085838284220503E-2</v>
      </c>
      <c r="H10" s="1">
        <v>2.5819888974716099E-2</v>
      </c>
      <c r="I10" s="1">
        <v>2.1844449982897699E-2</v>
      </c>
      <c r="J10" s="1">
        <v>3.0462337461363901E-2</v>
      </c>
      <c r="K10" s="1">
        <v>0.55617741678611199</v>
      </c>
      <c r="L10" s="1">
        <v>0.66500000000000004</v>
      </c>
      <c r="M10" s="1">
        <v>0.60260514117513597</v>
      </c>
      <c r="N10" s="1">
        <v>0.57326781076327604</v>
      </c>
      <c r="O10" s="1">
        <v>5.83603700162202E-2</v>
      </c>
      <c r="P10" s="1">
        <v>8.5146931829631997E-2</v>
      </c>
      <c r="Q10" s="1">
        <v>5.1197855022581902E-2</v>
      </c>
      <c r="R10" s="1">
        <v>5.2171520275295903E-2</v>
      </c>
      <c r="S10" s="1">
        <v>0.73365893365893298</v>
      </c>
      <c r="T10" s="1">
        <v>0.99</v>
      </c>
      <c r="U10" s="1">
        <v>0.84259944495837102</v>
      </c>
      <c r="V10" s="1">
        <v>0.77364369501466201</v>
      </c>
      <c r="W10" s="1">
        <v>2.4871243962126199E-2</v>
      </c>
      <c r="X10" s="1">
        <v>3.1622776601683701E-2</v>
      </c>
      <c r="Y10" s="1">
        <v>2.4938505444383301E-2</v>
      </c>
      <c r="Z10" s="1">
        <v>2.4601445647193E-2</v>
      </c>
      <c r="AA10" s="1">
        <v>0.546230460283055</v>
      </c>
      <c r="AB10" s="1">
        <v>0.65999999999999903</v>
      </c>
      <c r="AC10" s="1">
        <v>0.59583761620042397</v>
      </c>
      <c r="AD10" s="1">
        <v>0.56471270069330404</v>
      </c>
      <c r="AE10" s="1">
        <v>0.107339548820168</v>
      </c>
      <c r="AF10" s="1">
        <v>0.15951314818673801</v>
      </c>
      <c r="AG10" s="1">
        <v>0.126248799299087</v>
      </c>
      <c r="AH10" s="1">
        <v>0.113689507381839</v>
      </c>
    </row>
    <row r="11" spans="1:34" x14ac:dyDescent="0.3">
      <c r="A11">
        <v>9</v>
      </c>
      <c r="B11" t="s">
        <v>84</v>
      </c>
      <c r="C11" s="1">
        <v>0.70824560641494205</v>
      </c>
      <c r="D11" s="1">
        <v>0.84</v>
      </c>
      <c r="E11" s="1">
        <v>0.76652274250858599</v>
      </c>
      <c r="F11" s="1">
        <v>0.73006565837141402</v>
      </c>
      <c r="G11" s="1">
        <v>6.7805030544857106E-2</v>
      </c>
      <c r="H11" s="1">
        <v>9.6609178307929505E-2</v>
      </c>
      <c r="I11" s="1">
        <v>6.8348389964540998E-2</v>
      </c>
      <c r="J11" s="1">
        <v>6.5472421655001695E-2</v>
      </c>
      <c r="K11" s="1">
        <v>0.52093735767360005</v>
      </c>
      <c r="L11" s="1">
        <v>0.83499999999999996</v>
      </c>
      <c r="M11" s="1">
        <v>0.640826339570996</v>
      </c>
      <c r="N11" s="1">
        <v>0.56297323702751301</v>
      </c>
      <c r="O11" s="1">
        <v>3.1576850696636502E-2</v>
      </c>
      <c r="P11" s="1">
        <v>9.4428103161435198E-2</v>
      </c>
      <c r="Q11" s="1">
        <v>4.9814742730892203E-2</v>
      </c>
      <c r="R11" s="1">
        <v>3.7053657625352003E-2</v>
      </c>
      <c r="S11" s="1">
        <v>0.510601086916876</v>
      </c>
      <c r="T11" s="1">
        <v>0.98499999999999999</v>
      </c>
      <c r="U11" s="1">
        <v>0.67245480738667196</v>
      </c>
      <c r="V11" s="1">
        <v>0.56498645088761301</v>
      </c>
      <c r="W11" s="1">
        <v>1.5100783674124801E-2</v>
      </c>
      <c r="X11" s="1">
        <v>2.4152294576982401E-2</v>
      </c>
      <c r="Y11" s="1">
        <v>1.65006807432534E-2</v>
      </c>
      <c r="Z11" s="1">
        <v>1.5596288474021299E-2</v>
      </c>
      <c r="AA11" s="1">
        <v>0.51746033968274296</v>
      </c>
      <c r="AB11" s="1">
        <v>0.82</v>
      </c>
      <c r="AC11" s="1">
        <v>0.63321424788366498</v>
      </c>
      <c r="AD11" s="1">
        <v>0.55811900482138999</v>
      </c>
      <c r="AE11" s="1">
        <v>3.55856537698334E-2</v>
      </c>
      <c r="AF11" s="1">
        <v>6.7494855771055198E-2</v>
      </c>
      <c r="AG11" s="1">
        <v>3.6623953043914602E-2</v>
      </c>
      <c r="AH11" s="1">
        <v>3.5002933118008298E-2</v>
      </c>
    </row>
    <row r="12" spans="1:34" x14ac:dyDescent="0.3">
      <c r="A12">
        <v>10</v>
      </c>
      <c r="B12" t="s">
        <v>85</v>
      </c>
      <c r="C12" s="1">
        <v>1</v>
      </c>
      <c r="D12" s="1">
        <v>0.89499999999999902</v>
      </c>
      <c r="E12" s="1">
        <v>0.94395083342451702</v>
      </c>
      <c r="F12" s="1">
        <v>0.97662631752305595</v>
      </c>
      <c r="G12" s="1">
        <v>0</v>
      </c>
      <c r="H12" s="1">
        <v>4.9721446300587599E-2</v>
      </c>
      <c r="I12" s="1">
        <v>2.7119633529443299E-2</v>
      </c>
      <c r="J12" s="1">
        <v>1.1471394945376299E-2</v>
      </c>
      <c r="K12" s="1">
        <v>0.52043496502762798</v>
      </c>
      <c r="L12" s="1">
        <v>0.67999999999999905</v>
      </c>
      <c r="M12" s="1">
        <v>0.58732131542225796</v>
      </c>
      <c r="N12" s="1">
        <v>0.54486445710434295</v>
      </c>
      <c r="O12" s="1">
        <v>6.8553363650891097E-2</v>
      </c>
      <c r="P12" s="1">
        <v>0.12736648783028501</v>
      </c>
      <c r="Q12" s="1">
        <v>8.4621584008630193E-2</v>
      </c>
      <c r="R12" s="1">
        <v>7.2517792046697602E-2</v>
      </c>
      <c r="S12" s="1">
        <v>0.93490306794654598</v>
      </c>
      <c r="T12" s="1">
        <v>0.97499999999999998</v>
      </c>
      <c r="U12" s="1">
        <v>0.95397023471895803</v>
      </c>
      <c r="V12" s="1">
        <v>0.942314306064306</v>
      </c>
      <c r="W12" s="1">
        <v>4.5866611041968E-2</v>
      </c>
      <c r="X12" s="1">
        <v>2.6352313834736501E-2</v>
      </c>
      <c r="Y12" s="1">
        <v>2.9922760818917E-2</v>
      </c>
      <c r="Z12" s="1">
        <v>3.90085845171982E-2</v>
      </c>
      <c r="AA12" s="1">
        <v>0.58673687182382805</v>
      </c>
      <c r="AB12" s="1">
        <v>0.65</v>
      </c>
      <c r="AC12" s="1">
        <v>0.61487124797331605</v>
      </c>
      <c r="AD12" s="1">
        <v>0.59725202264557498</v>
      </c>
      <c r="AE12" s="1">
        <v>8.02303593870696E-2</v>
      </c>
      <c r="AF12" s="1">
        <v>0.108012344973464</v>
      </c>
      <c r="AG12" s="1">
        <v>8.7156808589370097E-2</v>
      </c>
      <c r="AH12" s="1">
        <v>8.1307600094869203E-2</v>
      </c>
    </row>
    <row r="13" spans="1:34" x14ac:dyDescent="0.3">
      <c r="A13">
        <v>11</v>
      </c>
      <c r="B13" t="s">
        <v>86</v>
      </c>
      <c r="C13" s="1">
        <v>0.94262555899552802</v>
      </c>
      <c r="D13" s="1">
        <v>0.79500000000000004</v>
      </c>
      <c r="E13" s="1">
        <v>0.86111015584699702</v>
      </c>
      <c r="F13" s="1">
        <v>0.90779985413137598</v>
      </c>
      <c r="G13" s="1">
        <v>4.7615142473022301E-2</v>
      </c>
      <c r="H13" s="1">
        <v>5.98609499868933E-2</v>
      </c>
      <c r="I13" s="1">
        <v>4.1352736544290197E-2</v>
      </c>
      <c r="J13" s="1">
        <v>3.9477518848296901E-2</v>
      </c>
      <c r="K13" s="1">
        <v>0.50128205128205106</v>
      </c>
      <c r="L13" s="1">
        <v>1</v>
      </c>
      <c r="M13" s="1">
        <v>0.66779661016949099</v>
      </c>
      <c r="N13" s="1">
        <v>0.55681818181818099</v>
      </c>
      <c r="O13" s="1">
        <v>4.0542021284208996E-3</v>
      </c>
      <c r="P13" s="1">
        <v>0</v>
      </c>
      <c r="Q13" s="1">
        <v>3.5731950962353998E-3</v>
      </c>
      <c r="R13" s="1">
        <v>3.9927748234449001E-3</v>
      </c>
      <c r="S13" s="1">
        <v>0.961057692307692</v>
      </c>
      <c r="T13" s="1">
        <v>0.72499999999999998</v>
      </c>
      <c r="U13" s="1">
        <v>0.82552839317545101</v>
      </c>
      <c r="V13" s="1">
        <v>0.90147243107769404</v>
      </c>
      <c r="W13" s="1">
        <v>3.3802328123781103E-2</v>
      </c>
      <c r="X13" s="1">
        <v>4.8591265790377501E-2</v>
      </c>
      <c r="Y13" s="1">
        <v>3.64626168585825E-2</v>
      </c>
      <c r="Z13" s="1">
        <v>3.05082730952204E-2</v>
      </c>
      <c r="AA13" s="1">
        <v>0.551781225310637</v>
      </c>
      <c r="AB13" s="1">
        <v>0.37</v>
      </c>
      <c r="AC13" s="1">
        <v>0.437812018995962</v>
      </c>
      <c r="AD13" s="1">
        <v>0.49735387619439902</v>
      </c>
      <c r="AE13" s="1">
        <v>0.15076343303787201</v>
      </c>
      <c r="AF13" s="1">
        <v>9.4868329805051305E-2</v>
      </c>
      <c r="AG13" s="1">
        <v>0.101250389111227</v>
      </c>
      <c r="AH13" s="1">
        <v>0.11980298001920001</v>
      </c>
    </row>
    <row r="14" spans="1:34" x14ac:dyDescent="0.3">
      <c r="A14">
        <v>12</v>
      </c>
      <c r="B14" t="s">
        <v>87</v>
      </c>
      <c r="C14" s="1">
        <v>0.82074371534897805</v>
      </c>
      <c r="D14" s="1">
        <v>0.84499999999999997</v>
      </c>
      <c r="E14" s="1">
        <v>0.83145452963809796</v>
      </c>
      <c r="F14" s="1">
        <v>0.82471427747664605</v>
      </c>
      <c r="G14" s="1">
        <v>4.1388671159760602E-2</v>
      </c>
      <c r="H14" s="1">
        <v>7.6194196337749598E-2</v>
      </c>
      <c r="I14" s="1">
        <v>5.0539094324275703E-2</v>
      </c>
      <c r="J14" s="1">
        <v>4.24296938822099E-2</v>
      </c>
      <c r="K14" s="1">
        <v>0.54014744972391104</v>
      </c>
      <c r="L14" s="1">
        <v>0.755</v>
      </c>
      <c r="M14" s="1">
        <v>0.62823946392830599</v>
      </c>
      <c r="N14" s="1">
        <v>0.57200429178642198</v>
      </c>
      <c r="O14" s="1">
        <v>6.6754701433393598E-2</v>
      </c>
      <c r="P14" s="1">
        <v>0.11167910378500601</v>
      </c>
      <c r="Q14" s="1">
        <v>7.8383593908843002E-2</v>
      </c>
      <c r="R14" s="1">
        <v>6.98933772204888E-2</v>
      </c>
      <c r="S14" s="1">
        <v>0.98015873015873001</v>
      </c>
      <c r="T14" s="1">
        <v>0.96</v>
      </c>
      <c r="U14" s="1">
        <v>0.96933609821928102</v>
      </c>
      <c r="V14" s="1">
        <v>0.97564450947603099</v>
      </c>
      <c r="W14" s="1">
        <v>2.5717224993681901E-2</v>
      </c>
      <c r="X14" s="1">
        <v>4.5946829173633998E-2</v>
      </c>
      <c r="Y14" s="1">
        <v>2.7385208209861098E-2</v>
      </c>
      <c r="Z14" s="1">
        <v>2.3184598122261799E-2</v>
      </c>
      <c r="AA14" s="1">
        <v>0.52145717004412595</v>
      </c>
      <c r="AB14" s="1">
        <v>0.61499999999999999</v>
      </c>
      <c r="AC14" s="1">
        <v>0.56353269465529698</v>
      </c>
      <c r="AD14" s="1">
        <v>0.537350620324758</v>
      </c>
      <c r="AE14" s="1">
        <v>8.5784826084965807E-2</v>
      </c>
      <c r="AF14" s="1">
        <v>0.110679718105893</v>
      </c>
      <c r="AG14" s="1">
        <v>9.3509264266103898E-2</v>
      </c>
      <c r="AH14" s="1">
        <v>8.80673168504435E-2</v>
      </c>
    </row>
    <row r="15" spans="1:34" x14ac:dyDescent="0.3">
      <c r="A15">
        <v>13</v>
      </c>
      <c r="B15" t="s">
        <v>88</v>
      </c>
      <c r="C15" s="1">
        <v>0.82695930880713497</v>
      </c>
      <c r="D15" s="1">
        <v>0.995</v>
      </c>
      <c r="E15" s="1">
        <v>0.90289497604967694</v>
      </c>
      <c r="F15" s="1">
        <v>0.85568621219344199</v>
      </c>
      <c r="G15" s="1">
        <v>3.5900229708985897E-2</v>
      </c>
      <c r="H15" s="1">
        <v>1.5811388300841899E-2</v>
      </c>
      <c r="I15" s="1">
        <v>2.4498642498148301E-2</v>
      </c>
      <c r="J15" s="1">
        <v>3.1691236908111299E-2</v>
      </c>
      <c r="K15" s="1">
        <v>0.5</v>
      </c>
      <c r="L15" s="1">
        <v>1</v>
      </c>
      <c r="M15" s="1">
        <v>0.66666666666666596</v>
      </c>
      <c r="N15" s="1">
        <v>0.55555555555555503</v>
      </c>
      <c r="O15" s="1">
        <v>0</v>
      </c>
      <c r="P15" s="1">
        <v>0</v>
      </c>
      <c r="Q15" s="1">
        <v>0</v>
      </c>
      <c r="R15" s="1">
        <v>0</v>
      </c>
      <c r="S15" s="1">
        <v>0.50533610533610496</v>
      </c>
      <c r="T15" s="1">
        <v>0.98499999999999999</v>
      </c>
      <c r="U15" s="1">
        <v>0.66787658802177796</v>
      </c>
      <c r="V15" s="1">
        <v>0.55982478438873695</v>
      </c>
      <c r="W15" s="1">
        <v>1.4344537762901999E-2</v>
      </c>
      <c r="X15" s="1">
        <v>2.4152294576982401E-2</v>
      </c>
      <c r="Y15" s="1">
        <v>1.58001689114931E-2</v>
      </c>
      <c r="Z15" s="1">
        <v>1.48370742770591E-2</v>
      </c>
      <c r="AA15" s="1">
        <v>0.51158799171842595</v>
      </c>
      <c r="AB15" s="1">
        <v>0.59499999999999997</v>
      </c>
      <c r="AC15" s="1">
        <v>0.54885442832833597</v>
      </c>
      <c r="AD15" s="1">
        <v>0.52562617937617895</v>
      </c>
      <c r="AE15" s="1">
        <v>0.1117164111184</v>
      </c>
      <c r="AF15" s="1">
        <v>0.13006408676751099</v>
      </c>
      <c r="AG15" s="1">
        <v>0.116092265925046</v>
      </c>
      <c r="AH15" s="1">
        <v>0.11273516591433699</v>
      </c>
    </row>
    <row r="16" spans="1:34" x14ac:dyDescent="0.3">
      <c r="A16">
        <v>14</v>
      </c>
      <c r="B16" t="s">
        <v>89</v>
      </c>
      <c r="C16" s="1">
        <v>0.910227272727272</v>
      </c>
      <c r="D16" s="1">
        <v>0.42499999999999999</v>
      </c>
      <c r="E16" s="1">
        <v>0.576977653006574</v>
      </c>
      <c r="F16" s="1">
        <v>0.73760874542124499</v>
      </c>
      <c r="G16" s="1">
        <v>8.5865455756052797E-2</v>
      </c>
      <c r="H16" s="1">
        <v>5.4006172486732097E-2</v>
      </c>
      <c r="I16" s="1">
        <v>5.6105872968222503E-2</v>
      </c>
      <c r="J16" s="1">
        <v>5.9686809955020299E-2</v>
      </c>
      <c r="K16" s="1">
        <v>0.5</v>
      </c>
      <c r="L16" s="1">
        <v>1</v>
      </c>
      <c r="M16" s="1">
        <v>0.66666666666666596</v>
      </c>
      <c r="N16" s="1">
        <v>0.55555555555555503</v>
      </c>
      <c r="O16" s="1">
        <v>0</v>
      </c>
      <c r="P16" s="1">
        <v>0</v>
      </c>
      <c r="Q16" s="1">
        <v>0</v>
      </c>
      <c r="R16" s="1">
        <v>0</v>
      </c>
      <c r="S16" s="1">
        <v>0.50128387496808502</v>
      </c>
      <c r="T16" s="1">
        <v>0.97499999999999998</v>
      </c>
      <c r="U16" s="1">
        <v>0.662049483732709</v>
      </c>
      <c r="V16" s="1">
        <v>0.55520424343098695</v>
      </c>
      <c r="W16" s="1">
        <v>1.29791057288677E-2</v>
      </c>
      <c r="X16" s="1">
        <v>3.5355339059327397E-2</v>
      </c>
      <c r="Y16" s="1">
        <v>1.8032563989476599E-2</v>
      </c>
      <c r="Z16" s="1">
        <v>1.4446283751666801E-2</v>
      </c>
      <c r="AA16" s="1">
        <v>0.50071515585308601</v>
      </c>
      <c r="AB16" s="1">
        <v>0.63500000000000001</v>
      </c>
      <c r="AC16" s="1">
        <v>0.55797894096120904</v>
      </c>
      <c r="AD16" s="1">
        <v>0.521793376763942</v>
      </c>
      <c r="AE16" s="1">
        <v>7.77978402343939E-2</v>
      </c>
      <c r="AF16" s="1">
        <v>0.10013879257199799</v>
      </c>
      <c r="AG16" s="1">
        <v>8.15184212741598E-2</v>
      </c>
      <c r="AH16" s="1">
        <v>7.8186221756150295E-2</v>
      </c>
    </row>
    <row r="17" spans="1:34" x14ac:dyDescent="0.3">
      <c r="A17">
        <v>15</v>
      </c>
      <c r="B17" t="s">
        <v>90</v>
      </c>
      <c r="C17" s="1">
        <v>0.93385737069947605</v>
      </c>
      <c r="D17" s="1">
        <v>0.86499999999999999</v>
      </c>
      <c r="E17" s="1">
        <v>0.89618266717111295</v>
      </c>
      <c r="F17" s="1">
        <v>0.91791018964932003</v>
      </c>
      <c r="G17" s="1">
        <v>5.1939824890496401E-2</v>
      </c>
      <c r="H17" s="1">
        <v>5.29674952735689E-2</v>
      </c>
      <c r="I17" s="1">
        <v>2.7767241148393199E-2</v>
      </c>
      <c r="J17" s="1">
        <v>3.6742200439679899E-2</v>
      </c>
      <c r="K17" s="1">
        <v>0.5</v>
      </c>
      <c r="L17" s="1">
        <v>1</v>
      </c>
      <c r="M17" s="1">
        <v>0.66666666666666596</v>
      </c>
      <c r="N17" s="1">
        <v>0.55555555555555503</v>
      </c>
      <c r="O17" s="1">
        <v>0</v>
      </c>
      <c r="P17" s="1">
        <v>0</v>
      </c>
      <c r="Q17" s="1">
        <v>0</v>
      </c>
      <c r="R17" s="1">
        <v>0</v>
      </c>
      <c r="S17" s="1">
        <v>0.96923076923076901</v>
      </c>
      <c r="T17" s="1">
        <v>0.6</v>
      </c>
      <c r="U17" s="1">
        <v>0.74090909090909096</v>
      </c>
      <c r="V17" s="1">
        <v>0.86274509803921495</v>
      </c>
      <c r="W17" s="1">
        <v>5.3785069136930798E-2</v>
      </c>
      <c r="X17" s="1">
        <v>2.3570226039551501E-2</v>
      </c>
      <c r="Y17" s="1">
        <v>3.0886636063476001E-2</v>
      </c>
      <c r="Z17" s="1">
        <v>4.1381792045164199E-2</v>
      </c>
      <c r="AA17" s="1">
        <v>0.49745295698924702</v>
      </c>
      <c r="AB17" s="1">
        <v>0.69</v>
      </c>
      <c r="AC17" s="1">
        <v>0.57673058143902101</v>
      </c>
      <c r="AD17" s="1">
        <v>0.52618412783874402</v>
      </c>
      <c r="AE17" s="1">
        <v>3.8734489227693E-2</v>
      </c>
      <c r="AF17" s="1">
        <v>9.9442892601175198E-2</v>
      </c>
      <c r="AG17" s="1">
        <v>5.65164111816574E-2</v>
      </c>
      <c r="AH17" s="1">
        <v>4.3757796179661398E-2</v>
      </c>
    </row>
    <row r="18" spans="1:3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C19" s="19">
        <f>AVERAGE(C3:C17)</f>
        <v>0.88392420394707583</v>
      </c>
      <c r="D19" s="1">
        <f t="shared" ref="D19:AH19" si="0">AVERAGE(D3:D17)</f>
        <v>0.8843333333333333</v>
      </c>
      <c r="E19" s="19">
        <f t="shared" si="0"/>
        <v>0.87273845089445501</v>
      </c>
      <c r="F19" s="1">
        <f t="shared" si="0"/>
        <v>0.87555677888594841</v>
      </c>
      <c r="G19" s="17">
        <f t="shared" si="0"/>
        <v>4.2485592473765724E-2</v>
      </c>
      <c r="H19" s="1">
        <f t="shared" si="0"/>
        <v>4.2262902939913236E-2</v>
      </c>
      <c r="I19" s="1">
        <f t="shared" si="0"/>
        <v>3.4156865263664703E-2</v>
      </c>
      <c r="J19" s="1">
        <f t="shared" si="0"/>
        <v>3.6431760203929832E-2</v>
      </c>
      <c r="K19" s="19">
        <f t="shared" si="0"/>
        <v>0.51997246637140981</v>
      </c>
      <c r="L19" s="1">
        <f t="shared" si="0"/>
        <v>0.85866666666666658</v>
      </c>
      <c r="M19" s="19">
        <f t="shared" si="0"/>
        <v>0.63876224133784898</v>
      </c>
      <c r="N19" s="1">
        <f t="shared" si="0"/>
        <v>0.56045362667939957</v>
      </c>
      <c r="O19" s="1">
        <f t="shared" si="0"/>
        <v>3.0697327334806547E-2</v>
      </c>
      <c r="P19" s="1">
        <f t="shared" si="0"/>
        <v>5.3118536926735148E-2</v>
      </c>
      <c r="Q19" s="1">
        <f t="shared" si="0"/>
        <v>3.6395467487813644E-2</v>
      </c>
      <c r="R19" s="1">
        <f t="shared" si="0"/>
        <v>3.1964295636152024E-2</v>
      </c>
      <c r="S19" s="19">
        <f t="shared" si="0"/>
        <v>0.65086105665750416</v>
      </c>
      <c r="T19" s="1">
        <f t="shared" si="0"/>
        <v>0.93699999999999994</v>
      </c>
      <c r="U19" s="19">
        <f t="shared" si="0"/>
        <v>0.74017913815521308</v>
      </c>
      <c r="V19" s="1">
        <f t="shared" si="0"/>
        <v>0.67829736342755687</v>
      </c>
      <c r="W19" s="1">
        <f t="shared" si="0"/>
        <v>2.2023944528199786E-2</v>
      </c>
      <c r="X19" s="1">
        <f t="shared" si="0"/>
        <v>3.114448890577743E-2</v>
      </c>
      <c r="Y19" s="1">
        <f t="shared" si="0"/>
        <v>2.1762938367543571E-2</v>
      </c>
      <c r="Z19" s="1">
        <f t="shared" si="0"/>
        <v>2.0946472240252503E-2</v>
      </c>
      <c r="AA19" s="19">
        <f t="shared" si="0"/>
        <v>0.55800190542581041</v>
      </c>
      <c r="AB19" s="1">
        <f t="shared" si="0"/>
        <v>0.64266666666666661</v>
      </c>
      <c r="AC19" s="19">
        <f t="shared" si="0"/>
        <v>0.57979240993824988</v>
      </c>
      <c r="AD19" s="1">
        <f t="shared" si="0"/>
        <v>0.56196478578217568</v>
      </c>
      <c r="AE19" s="1">
        <f t="shared" si="0"/>
        <v>7.5973591321661649E-2</v>
      </c>
      <c r="AF19" s="1">
        <f t="shared" si="0"/>
        <v>9.6845763050313546E-2</v>
      </c>
      <c r="AG19" s="1">
        <f t="shared" si="0"/>
        <v>7.930931340297305E-2</v>
      </c>
      <c r="AH19" s="1">
        <f t="shared" si="0"/>
        <v>7.5265213426856478E-2</v>
      </c>
    </row>
    <row r="20" spans="1:34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B21" t="s">
        <v>106</v>
      </c>
      <c r="C21" s="20" t="s">
        <v>107</v>
      </c>
      <c r="D21" s="20" t="s">
        <v>108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B22" s="4" t="s">
        <v>109</v>
      </c>
      <c r="C22" s="1">
        <f>C19</f>
        <v>0.88392420394707583</v>
      </c>
      <c r="D22" s="1">
        <f>E19</f>
        <v>0.87273845089445501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B23" s="4" t="s">
        <v>25</v>
      </c>
      <c r="C23" s="1">
        <f>K19</f>
        <v>0.51997246637140981</v>
      </c>
      <c r="D23" s="1">
        <f>M19</f>
        <v>0.63876224133784898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B24" s="4" t="s">
        <v>26</v>
      </c>
      <c r="C24" s="1">
        <f>S19</f>
        <v>0.65086105665750416</v>
      </c>
      <c r="D24" s="1">
        <f>U19</f>
        <v>0.74017913815521308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B25" s="4" t="s">
        <v>27</v>
      </c>
      <c r="C25" s="1">
        <f>AA19</f>
        <v>0.55800190542581041</v>
      </c>
      <c r="D25" s="1">
        <f>AC19</f>
        <v>0.57979240993824988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abSelected="1" topLeftCell="A32" zoomScale="115" zoomScaleNormal="115" workbookViewId="0">
      <selection activeCell="I40" sqref="I40"/>
    </sheetView>
  </sheetViews>
  <sheetFormatPr defaultRowHeight="14.4" x14ac:dyDescent="0.3"/>
  <cols>
    <col min="1" max="1" width="8.109375" customWidth="1"/>
    <col min="2" max="2" width="14.109375" customWidth="1"/>
    <col min="3" max="3" width="9.109375" bestFit="1" customWidth="1"/>
    <col min="4" max="6" width="11" customWidth="1"/>
    <col min="7" max="7" width="4.33203125" customWidth="1"/>
    <col min="8" max="8" width="12.44140625" customWidth="1"/>
    <col min="9" max="11" width="11" customWidth="1"/>
    <col min="12" max="12" width="4.5546875" customWidth="1"/>
    <col min="13" max="13" width="12" bestFit="1" customWidth="1"/>
    <col min="14" max="18" width="11" customWidth="1"/>
    <col min="19" max="19" width="11" bestFit="1" customWidth="1"/>
    <col min="20" max="20" width="12" bestFit="1" customWidth="1"/>
    <col min="21" max="21" width="14.109375" bestFit="1" customWidth="1"/>
    <col min="22" max="23" width="12" bestFit="1" customWidth="1"/>
    <col min="24" max="24" width="7" bestFit="1" customWidth="1"/>
    <col min="25" max="25" width="12" bestFit="1" customWidth="1"/>
    <col min="26" max="26" width="11.10937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8671875" bestFit="1" customWidth="1"/>
    <col min="33" max="34" width="12" bestFit="1" customWidth="1"/>
    <col min="35" max="35" width="11" bestFit="1" customWidth="1"/>
    <col min="36" max="36" width="12" bestFit="1" customWidth="1"/>
    <col min="37" max="37" width="14.109375" bestFit="1" customWidth="1"/>
    <col min="38" max="39" width="12" bestFit="1" customWidth="1"/>
    <col min="40" max="40" width="7" bestFit="1" customWidth="1"/>
    <col min="41" max="41" width="12" bestFit="1" customWidth="1"/>
    <col min="42" max="42" width="11.109375" bestFit="1" customWidth="1"/>
    <col min="43" max="43" width="9.5546875" bestFit="1" customWidth="1"/>
    <col min="45" max="46" width="12.109375" bestFit="1" customWidth="1"/>
    <col min="47" max="47" width="11.33203125" bestFit="1" customWidth="1"/>
  </cols>
  <sheetData>
    <row r="2" spans="2:17" x14ac:dyDescent="0.3">
      <c r="B2" t="s">
        <v>111</v>
      </c>
    </row>
    <row r="3" spans="2:17" x14ac:dyDescent="0.3">
      <c r="B3" s="21" t="s">
        <v>112</v>
      </c>
    </row>
    <row r="4" spans="2:17" x14ac:dyDescent="0.3">
      <c r="B4" s="21" t="s">
        <v>113</v>
      </c>
      <c r="G4" s="21" t="s">
        <v>114</v>
      </c>
    </row>
    <row r="5" spans="2:17" x14ac:dyDescent="0.3">
      <c r="B5" s="21" t="s">
        <v>115</v>
      </c>
      <c r="G5" s="21" t="s">
        <v>116</v>
      </c>
    </row>
    <row r="6" spans="2:17" x14ac:dyDescent="0.3">
      <c r="B6" s="21" t="s">
        <v>117</v>
      </c>
      <c r="G6" s="22" t="s">
        <v>118</v>
      </c>
    </row>
    <row r="7" spans="2:17" x14ac:dyDescent="0.3">
      <c r="B7" s="21" t="s">
        <v>119</v>
      </c>
      <c r="G7" s="22" t="s">
        <v>120</v>
      </c>
    </row>
    <row r="8" spans="2:17" x14ac:dyDescent="0.3">
      <c r="G8" s="22" t="s">
        <v>121</v>
      </c>
    </row>
    <row r="9" spans="2:17" x14ac:dyDescent="0.3">
      <c r="G9" s="22" t="s">
        <v>122</v>
      </c>
    </row>
    <row r="10" spans="2:17" x14ac:dyDescent="0.3">
      <c r="B10" s="21"/>
    </row>
    <row r="11" spans="2:17" s="24" customFormat="1" ht="23.25" customHeight="1" x14ac:dyDescent="0.3">
      <c r="B11" s="23" t="s">
        <v>123</v>
      </c>
      <c r="C11" s="23"/>
      <c r="H11" s="23" t="s">
        <v>124</v>
      </c>
      <c r="M11" s="23" t="s">
        <v>125</v>
      </c>
    </row>
    <row r="12" spans="2:17" s="27" customFormat="1" x14ac:dyDescent="0.3">
      <c r="B12" s="25"/>
      <c r="C12" s="26" t="s">
        <v>126</v>
      </c>
      <c r="D12" s="26" t="s">
        <v>25</v>
      </c>
      <c r="E12" s="26" t="s">
        <v>26</v>
      </c>
      <c r="F12" s="26" t="s">
        <v>27</v>
      </c>
      <c r="H12" s="25"/>
      <c r="I12" s="26" t="s">
        <v>25</v>
      </c>
      <c r="J12" s="26" t="s">
        <v>26</v>
      </c>
      <c r="K12" s="26" t="s">
        <v>27</v>
      </c>
      <c r="M12" s="25"/>
      <c r="N12" s="26" t="s">
        <v>25</v>
      </c>
      <c r="O12" s="26" t="s">
        <v>26</v>
      </c>
      <c r="P12" s="26" t="s">
        <v>27</v>
      </c>
      <c r="Q12" s="26" t="s">
        <v>28</v>
      </c>
    </row>
    <row r="13" spans="2:17" x14ac:dyDescent="0.3">
      <c r="B13" s="27" t="s">
        <v>127</v>
      </c>
      <c r="C13">
        <v>1500</v>
      </c>
      <c r="D13" s="28"/>
      <c r="E13" s="28"/>
      <c r="F13" s="28"/>
      <c r="H13" s="27" t="s">
        <v>127</v>
      </c>
      <c r="I13" s="28"/>
      <c r="J13" s="28"/>
      <c r="K13" s="28"/>
      <c r="M13" s="27" t="s">
        <v>127</v>
      </c>
      <c r="N13" s="28"/>
      <c r="O13" s="28"/>
      <c r="P13" s="28"/>
    </row>
    <row r="14" spans="2:17" x14ac:dyDescent="0.3">
      <c r="B14" s="29" t="s">
        <v>29</v>
      </c>
      <c r="C14" s="29"/>
      <c r="D14" s="28">
        <v>4.3064077476822897E-126</v>
      </c>
      <c r="E14" s="28">
        <v>2.1742518078751299E-109</v>
      </c>
      <c r="F14" s="28">
        <v>2.8094095848444099E-106</v>
      </c>
      <c r="H14" s="29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9" t="s">
        <v>29</v>
      </c>
      <c r="N14" s="1">
        <v>0.44882466104153301</v>
      </c>
      <c r="O14" s="1">
        <v>0.41761800110240999</v>
      </c>
      <c r="P14" s="1">
        <v>0.47208315278172402</v>
      </c>
      <c r="Q14" s="1">
        <v>0.68676149346608695</v>
      </c>
    </row>
    <row r="15" spans="2:17" x14ac:dyDescent="0.3">
      <c r="B15" s="29" t="s">
        <v>30</v>
      </c>
      <c r="C15" s="29"/>
      <c r="D15" s="28">
        <v>4.1957394737836302E-35</v>
      </c>
      <c r="E15" s="28">
        <v>3.3675376806991198E-16</v>
      </c>
      <c r="F15" s="28">
        <v>4.3564897287920801E-150</v>
      </c>
      <c r="H15" s="29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9" t="s">
        <v>30</v>
      </c>
      <c r="N15" s="1">
        <v>0.47949999999999998</v>
      </c>
      <c r="O15" s="1">
        <v>0.50413333333333299</v>
      </c>
      <c r="P15" s="1">
        <v>0.315566666666666</v>
      </c>
      <c r="Q15" s="1">
        <v>0.62919999999999998</v>
      </c>
    </row>
    <row r="16" spans="2:17" x14ac:dyDescent="0.3">
      <c r="B16" s="29" t="s">
        <v>128</v>
      </c>
      <c r="C16" s="29"/>
      <c r="D16" s="28">
        <v>1.9919308224305299E-64</v>
      </c>
      <c r="E16" s="28">
        <v>1.46236899267664E-88</v>
      </c>
      <c r="F16" s="28">
        <v>5.2915684155002098E-155</v>
      </c>
      <c r="H16" s="29" t="s">
        <v>128</v>
      </c>
      <c r="I16" s="1">
        <v>17.3636428588526</v>
      </c>
      <c r="J16" s="1">
        <v>20.633981932105701</v>
      </c>
      <c r="K16" s="1">
        <v>28.160027113775499</v>
      </c>
      <c r="L16" s="1"/>
      <c r="M16" s="29" t="s">
        <v>128</v>
      </c>
      <c r="N16" s="1">
        <v>0.44166807409040798</v>
      </c>
      <c r="O16" s="1">
        <v>0.37401428405637599</v>
      </c>
      <c r="P16" s="1">
        <v>0.34485912552708903</v>
      </c>
      <c r="Q16" s="1">
        <v>0.60915655188727502</v>
      </c>
    </row>
    <row r="17" spans="2:17" x14ac:dyDescent="0.3">
      <c r="B17" s="29"/>
      <c r="C17" s="29"/>
      <c r="D17" s="28"/>
      <c r="E17" s="28"/>
      <c r="F17" s="28"/>
      <c r="H17" s="29"/>
      <c r="I17" s="1"/>
      <c r="J17" s="1"/>
      <c r="K17" s="1"/>
      <c r="L17" s="1"/>
      <c r="M17" s="29"/>
      <c r="N17" s="1"/>
      <c r="O17" s="1"/>
      <c r="P17" s="1"/>
      <c r="Q17" s="1"/>
    </row>
    <row r="18" spans="2:17" x14ac:dyDescent="0.3">
      <c r="B18" s="27" t="s">
        <v>104</v>
      </c>
      <c r="C18">
        <v>300</v>
      </c>
      <c r="D18" s="28"/>
      <c r="E18" s="28"/>
      <c r="F18" s="28"/>
      <c r="H18" s="27" t="s">
        <v>104</v>
      </c>
      <c r="I18" s="1"/>
      <c r="J18" s="1"/>
      <c r="K18" s="1"/>
      <c r="L18" s="1"/>
      <c r="M18" s="27" t="s">
        <v>104</v>
      </c>
      <c r="N18" s="1"/>
      <c r="O18" s="1"/>
      <c r="P18" s="1"/>
      <c r="Q18" s="1"/>
    </row>
    <row r="19" spans="2:17" x14ac:dyDescent="0.3">
      <c r="B19" s="29" t="s">
        <v>29</v>
      </c>
      <c r="C19" s="29"/>
      <c r="D19" s="28">
        <v>3.2034808017275502E-98</v>
      </c>
      <c r="E19" s="28">
        <v>1.68689183456797E-63</v>
      </c>
      <c r="F19" s="28">
        <v>2.6537558650513899E-81</v>
      </c>
      <c r="H19" s="29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9" t="s">
        <v>29</v>
      </c>
      <c r="N19" s="1">
        <v>0.41548197604826698</v>
      </c>
      <c r="O19" s="1">
        <v>0.43147111988875497</v>
      </c>
      <c r="P19" s="1">
        <v>0.49984463366335002</v>
      </c>
      <c r="Q19" s="1">
        <v>0.80587057999512901</v>
      </c>
    </row>
    <row r="20" spans="2:17" x14ac:dyDescent="0.3">
      <c r="B20" s="29" t="s">
        <v>30</v>
      </c>
      <c r="C20" s="29"/>
      <c r="D20" s="28">
        <v>8.1153483027441202E-104</v>
      </c>
      <c r="E20" s="28">
        <v>2.56120920623014E-41</v>
      </c>
      <c r="F20" s="28">
        <v>1.57040587106319E-264</v>
      </c>
      <c r="H20" s="29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9" t="s">
        <v>30</v>
      </c>
      <c r="N20" s="1">
        <v>0.38483333333333303</v>
      </c>
      <c r="O20" s="1">
        <v>0.51</v>
      </c>
      <c r="P20" s="1">
        <v>0.2145</v>
      </c>
      <c r="Q20" s="1">
        <v>0.915333333333333</v>
      </c>
    </row>
    <row r="21" spans="2:17" x14ac:dyDescent="0.3">
      <c r="B21" s="29" t="s">
        <v>128</v>
      </c>
      <c r="C21" s="29"/>
      <c r="D21" s="28">
        <v>9.5954024624663701E-134</v>
      </c>
      <c r="E21" s="28">
        <v>8.5569220061583792E-99</v>
      </c>
      <c r="F21" s="28">
        <v>2.96294283830361E-242</v>
      </c>
      <c r="H21" s="29" t="s">
        <v>128</v>
      </c>
      <c r="I21" s="1">
        <v>32.402190474587201</v>
      </c>
      <c r="J21" s="1">
        <v>25.7186393945485</v>
      </c>
      <c r="K21" s="1">
        <v>56.575125946654602</v>
      </c>
      <c r="L21" s="1"/>
      <c r="M21" s="29" t="s">
        <v>128</v>
      </c>
      <c r="N21" s="1">
        <v>0.36261981429192502</v>
      </c>
      <c r="O21" s="1">
        <v>0.37383956909312599</v>
      </c>
      <c r="P21" s="1">
        <v>0.28447691157993499</v>
      </c>
      <c r="Q21" s="1">
        <v>0.84138310023543705</v>
      </c>
    </row>
    <row r="22" spans="2:17" x14ac:dyDescent="0.3">
      <c r="B22" s="29"/>
      <c r="C22" s="29"/>
      <c r="D22" s="28"/>
      <c r="E22" s="28"/>
      <c r="F22" s="28"/>
      <c r="H22" s="29"/>
      <c r="I22" s="1"/>
      <c r="J22" s="1"/>
      <c r="K22" s="1"/>
      <c r="L22" s="1"/>
      <c r="M22" s="29"/>
      <c r="N22" s="1"/>
      <c r="O22" s="1"/>
      <c r="P22" s="1"/>
      <c r="Q22" s="1"/>
    </row>
    <row r="23" spans="2:17" x14ac:dyDescent="0.3">
      <c r="B23" s="27" t="s">
        <v>129</v>
      </c>
      <c r="C23">
        <v>900</v>
      </c>
      <c r="D23" s="28"/>
      <c r="E23" s="28"/>
      <c r="F23" s="28"/>
      <c r="H23" s="27" t="s">
        <v>129</v>
      </c>
      <c r="I23" s="1"/>
      <c r="J23" s="1"/>
      <c r="K23" s="1"/>
      <c r="L23" s="1"/>
      <c r="M23" s="27" t="s">
        <v>129</v>
      </c>
      <c r="N23" s="1"/>
      <c r="O23" s="1"/>
      <c r="P23" s="1"/>
      <c r="Q23" s="1"/>
    </row>
    <row r="24" spans="2:17" x14ac:dyDescent="0.3">
      <c r="B24" s="29" t="s">
        <v>29</v>
      </c>
      <c r="C24" s="29"/>
      <c r="D24" s="28">
        <v>2.2700071068320899E-32</v>
      </c>
      <c r="E24" s="28">
        <v>7.2923062121199602E-31</v>
      </c>
      <c r="F24" s="28">
        <v>9.9519342467770907E-31</v>
      </c>
      <c r="H24" s="29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9" t="s">
        <v>29</v>
      </c>
      <c r="N24" s="1">
        <v>0.44732566837022603</v>
      </c>
      <c r="O24" s="1">
        <v>0.41924861730248297</v>
      </c>
      <c r="P24" s="1">
        <v>0.44970345373591197</v>
      </c>
      <c r="Q24" s="1">
        <v>0.60503064802476902</v>
      </c>
    </row>
    <row r="25" spans="2:17" x14ac:dyDescent="0.3">
      <c r="B25" s="29" t="s">
        <v>30</v>
      </c>
      <c r="C25" s="29"/>
      <c r="D25" s="28">
        <v>1.2708025070503301E-16</v>
      </c>
      <c r="E25" s="28">
        <v>1.54586549003206E-6</v>
      </c>
      <c r="F25" s="28">
        <v>8.1860347924545804E-71</v>
      </c>
      <c r="H25" s="29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9" t="s">
        <v>30</v>
      </c>
      <c r="N25" s="1">
        <v>0.47688888888888797</v>
      </c>
      <c r="O25" s="1">
        <v>0.50666666666666604</v>
      </c>
      <c r="P25" s="1">
        <v>0.31394444444444403</v>
      </c>
      <c r="Q25" s="1">
        <v>0.60333333333333306</v>
      </c>
    </row>
    <row r="26" spans="2:17" x14ac:dyDescent="0.3">
      <c r="B26" s="29" t="s">
        <v>128</v>
      </c>
      <c r="C26" s="29"/>
      <c r="D26" s="28">
        <v>1.9355122289398401E-19</v>
      </c>
      <c r="E26" s="28">
        <v>4.6671930733914402E-34</v>
      </c>
      <c r="F26" s="28">
        <v>2.19443258873019E-67</v>
      </c>
      <c r="H26" s="29" t="s">
        <v>128</v>
      </c>
      <c r="I26" s="1">
        <v>9.1210560061112904</v>
      </c>
      <c r="J26" s="1">
        <v>12.4234207115835</v>
      </c>
      <c r="K26" s="1">
        <v>18.097915457848199</v>
      </c>
      <c r="L26" s="1"/>
      <c r="M26" s="29" t="s">
        <v>128</v>
      </c>
      <c r="N26" s="1">
        <v>0.45244467580584302</v>
      </c>
      <c r="O26" s="1">
        <v>0.37858995134104301</v>
      </c>
      <c r="P26" s="1">
        <v>0.33301913553937801</v>
      </c>
      <c r="Q26" s="1">
        <v>0.56982111049793405</v>
      </c>
    </row>
    <row r="27" spans="2:17" x14ac:dyDescent="0.3">
      <c r="B27" s="29"/>
      <c r="C27" s="29"/>
      <c r="D27" s="28"/>
      <c r="E27" s="28"/>
      <c r="F27" s="28"/>
      <c r="H27" s="29"/>
      <c r="I27" s="1"/>
      <c r="J27" s="1"/>
      <c r="K27" s="1"/>
      <c r="L27" s="1"/>
      <c r="M27" s="29"/>
      <c r="N27" s="1"/>
      <c r="O27" s="1"/>
      <c r="P27" s="1"/>
      <c r="Q27" s="1"/>
    </row>
    <row r="28" spans="2:17" x14ac:dyDescent="0.3">
      <c r="B28" s="27" t="s">
        <v>130</v>
      </c>
      <c r="C28">
        <v>300</v>
      </c>
      <c r="D28" s="28"/>
      <c r="E28" s="28"/>
      <c r="F28" s="28"/>
      <c r="H28" s="27" t="s">
        <v>130</v>
      </c>
      <c r="I28" s="1"/>
      <c r="J28" s="1"/>
      <c r="K28" s="1"/>
      <c r="L28" s="1"/>
      <c r="M28" s="27" t="s">
        <v>130</v>
      </c>
      <c r="N28" s="1"/>
      <c r="O28" s="1"/>
      <c r="P28" s="1"/>
      <c r="Q28" s="1"/>
    </row>
    <row r="29" spans="2:17" x14ac:dyDescent="0.3">
      <c r="B29" s="29" t="s">
        <v>29</v>
      </c>
      <c r="C29" s="29"/>
      <c r="D29" s="28">
        <v>1.6441957133241999E-60</v>
      </c>
      <c r="E29" s="28">
        <v>3.33667427541524E-54</v>
      </c>
      <c r="F29" s="28">
        <v>7.87996380654318E-59</v>
      </c>
      <c r="H29" s="29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9" t="s">
        <v>29</v>
      </c>
      <c r="N29" s="1">
        <v>0.48666432404871701</v>
      </c>
      <c r="O29" s="1">
        <v>0.39887303371584598</v>
      </c>
      <c r="P29" s="1">
        <v>0.51146076903753401</v>
      </c>
      <c r="Q29" s="1">
        <v>0.81284494326099799</v>
      </c>
    </row>
    <row r="30" spans="2:17" x14ac:dyDescent="0.3">
      <c r="B30" s="29" t="s">
        <v>30</v>
      </c>
      <c r="C30" s="29"/>
      <c r="D30" s="30">
        <v>2.6904923809670802E-10</v>
      </c>
      <c r="E30" s="30">
        <v>2.6875955199143799E-2</v>
      </c>
      <c r="F30" s="30">
        <v>0.96758570289317603</v>
      </c>
      <c r="H30" s="29" t="s">
        <v>30</v>
      </c>
      <c r="I30" s="31">
        <v>-6.4251919260288997</v>
      </c>
      <c r="J30" s="31">
        <v>-2.2187858477900599</v>
      </c>
      <c r="K30" s="31">
        <v>-4.0653498162216799E-2</v>
      </c>
      <c r="L30" s="31"/>
      <c r="M30" s="29" t="s">
        <v>30</v>
      </c>
      <c r="N30" s="31">
        <v>0.58199999999999996</v>
      </c>
      <c r="O30" s="31">
        <v>0.49066666666666597</v>
      </c>
      <c r="P30" s="31">
        <v>0.42149999999999999</v>
      </c>
      <c r="Q30" s="31">
        <v>0.42066666666666602</v>
      </c>
    </row>
    <row r="31" spans="2:17" x14ac:dyDescent="0.3">
      <c r="B31" s="29" t="s">
        <v>128</v>
      </c>
      <c r="C31" s="29"/>
      <c r="D31" s="28">
        <v>0.72689279578392996</v>
      </c>
      <c r="E31" s="28">
        <v>1.43952504002988E-8</v>
      </c>
      <c r="F31" s="28">
        <v>1.3511740966455699E-3</v>
      </c>
      <c r="H31" s="29" t="s">
        <v>128</v>
      </c>
      <c r="I31" s="1">
        <v>0.34942564568737999</v>
      </c>
      <c r="J31" s="1">
        <v>5.74808583886756</v>
      </c>
      <c r="K31" s="1">
        <v>3.2200496788978299</v>
      </c>
      <c r="L31" s="1"/>
      <c r="M31" s="29" t="s">
        <v>128</v>
      </c>
      <c r="N31" s="1">
        <v>0.48838652874258598</v>
      </c>
      <c r="O31" s="1">
        <v>0.36046199716562599</v>
      </c>
      <c r="P31" s="1">
        <v>0.44076130943737502</v>
      </c>
      <c r="Q31" s="1">
        <v>0.49493632770713403</v>
      </c>
    </row>
    <row r="34" spans="2:13" x14ac:dyDescent="0.3">
      <c r="B34" s="32" t="s">
        <v>131</v>
      </c>
    </row>
    <row r="36" spans="2:13" ht="21" x14ac:dyDescent="0.3">
      <c r="B36" s="23" t="s">
        <v>123</v>
      </c>
      <c r="C36" s="24"/>
      <c r="D36" s="24"/>
      <c r="E36" s="24"/>
      <c r="F36" s="24"/>
      <c r="G36" s="23" t="s">
        <v>124</v>
      </c>
      <c r="H36" s="24"/>
      <c r="I36" s="24"/>
      <c r="J36" s="24"/>
      <c r="K36" s="24"/>
      <c r="L36" s="24"/>
    </row>
    <row r="37" spans="2:13" x14ac:dyDescent="0.3">
      <c r="B37" s="25" t="s">
        <v>136</v>
      </c>
      <c r="C37" s="26" t="s">
        <v>25</v>
      </c>
      <c r="D37" s="26" t="s">
        <v>26</v>
      </c>
      <c r="E37" s="26" t="s">
        <v>27</v>
      </c>
      <c r="F37" s="27"/>
      <c r="G37" s="25" t="s">
        <v>136</v>
      </c>
      <c r="H37" s="26" t="s">
        <v>25</v>
      </c>
      <c r="I37" s="26" t="s">
        <v>26</v>
      </c>
      <c r="J37" s="26" t="s">
        <v>27</v>
      </c>
      <c r="K37" s="26"/>
      <c r="L37" s="27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3">
      <c r="B38" s="27" t="s">
        <v>132</v>
      </c>
      <c r="C38" s="28"/>
      <c r="D38" s="28"/>
      <c r="E38" s="28"/>
      <c r="G38" s="27" t="s">
        <v>132</v>
      </c>
      <c r="H38" s="28"/>
      <c r="I38" s="28"/>
      <c r="J38" s="28"/>
      <c r="K38" s="28"/>
      <c r="M38" t="str">
        <f>CONCATENATE(B38, " &amp; &amp; &amp; &amp; &amp; &amp; &amp; &amp; \\")</f>
        <v>Overall (1500 samples) &amp; &amp; &amp; &amp; &amp; &amp; &amp; &amp; \\</v>
      </c>
    </row>
    <row r="39" spans="2:13" x14ac:dyDescent="0.3">
      <c r="B39" s="29" t="s">
        <v>29</v>
      </c>
      <c r="C39" s="28">
        <v>4.3064077476822897E-126</v>
      </c>
      <c r="D39" s="28">
        <v>2.1742518078751299E-109</v>
      </c>
      <c r="E39" s="28">
        <v>2.8094095848444099E-106</v>
      </c>
      <c r="G39" s="29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3">
      <c r="B40" s="29" t="s">
        <v>30</v>
      </c>
      <c r="C40" s="28">
        <v>4.1957394737836302E-35</v>
      </c>
      <c r="D40" s="28">
        <v>3.3675376806991198E-16</v>
      </c>
      <c r="E40" s="28">
        <v>4.3564897287920801E-150</v>
      </c>
      <c r="G40" s="29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3">
      <c r="B41" s="29" t="s">
        <v>128</v>
      </c>
      <c r="C41" s="28">
        <v>1.9919308224305299E-64</v>
      </c>
      <c r="D41" s="28">
        <v>1.46236899267664E-88</v>
      </c>
      <c r="E41" s="28">
        <v>5.2915684155002098E-155</v>
      </c>
      <c r="G41" s="29" t="s">
        <v>128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3">
      <c r="B42" s="29"/>
      <c r="C42" s="28"/>
      <c r="D42" s="28"/>
      <c r="E42" s="28"/>
      <c r="G42" s="29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3">
      <c r="B43" s="27" t="s">
        <v>133</v>
      </c>
      <c r="C43" s="28"/>
      <c r="D43" s="28"/>
      <c r="E43" s="28"/>
      <c r="G43" s="27" t="s">
        <v>133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3">
      <c r="B44" s="29" t="s">
        <v>29</v>
      </c>
      <c r="C44" s="28">
        <v>3.2034808017275502E-98</v>
      </c>
      <c r="D44" s="28">
        <v>1.68689183456797E-63</v>
      </c>
      <c r="E44" s="28">
        <v>2.6537558650513899E-81</v>
      </c>
      <c r="G44" s="29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3">
      <c r="B45" s="29" t="s">
        <v>30</v>
      </c>
      <c r="C45" s="28">
        <v>8.1153483027441202E-104</v>
      </c>
      <c r="D45" s="28">
        <v>2.56120920623014E-41</v>
      </c>
      <c r="E45" s="28">
        <v>1.57040587106319E-264</v>
      </c>
      <c r="G45" s="29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3">
      <c r="B46" s="29" t="s">
        <v>128</v>
      </c>
      <c r="C46" s="28">
        <v>9.5954024624663701E-134</v>
      </c>
      <c r="D46" s="28">
        <v>8.5569220061583792E-99</v>
      </c>
      <c r="E46" s="28">
        <v>2.96294283830361E-242</v>
      </c>
      <c r="G46" s="29" t="s">
        <v>128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3">
      <c r="B47" s="29"/>
      <c r="C47" s="28"/>
      <c r="D47" s="28"/>
      <c r="E47" s="28"/>
      <c r="G47" s="29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3">
      <c r="B48" s="27" t="s">
        <v>134</v>
      </c>
      <c r="C48" s="28"/>
      <c r="D48" s="28"/>
      <c r="E48" s="28"/>
      <c r="G48" s="27" t="s">
        <v>134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3">
      <c r="B49" s="29" t="s">
        <v>29</v>
      </c>
      <c r="C49" s="28">
        <v>2.2700071068320899E-32</v>
      </c>
      <c r="D49" s="28">
        <v>7.2923062121199602E-31</v>
      </c>
      <c r="E49" s="28">
        <v>9.9519342467770907E-31</v>
      </c>
      <c r="G49" s="29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3">
      <c r="B50" s="29" t="s">
        <v>30</v>
      </c>
      <c r="C50" s="28">
        <v>1.2708025070503301E-16</v>
      </c>
      <c r="D50" s="28">
        <v>1.54586549003206E-6</v>
      </c>
      <c r="E50" s="28">
        <v>8.1860347924545804E-71</v>
      </c>
      <c r="G50" s="29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3">
      <c r="B51" s="29" t="s">
        <v>128</v>
      </c>
      <c r="C51" s="28">
        <v>1.9355122289398401E-19</v>
      </c>
      <c r="D51" s="28">
        <v>4.6671930733914402E-34</v>
      </c>
      <c r="E51" s="28">
        <v>2.19443258873019E-67</v>
      </c>
      <c r="G51" s="29" t="s">
        <v>128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3">
      <c r="B52" s="29"/>
      <c r="C52" s="28"/>
      <c r="D52" s="28"/>
      <c r="E52" s="28"/>
      <c r="G52" s="29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3">
      <c r="B53" s="27" t="s">
        <v>135</v>
      </c>
      <c r="C53" s="28"/>
      <c r="D53" s="28"/>
      <c r="E53" s="28"/>
      <c r="G53" s="27" t="s">
        <v>135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3">
      <c r="B54" s="29" t="s">
        <v>29</v>
      </c>
      <c r="C54" s="28">
        <v>1.6441957133241999E-60</v>
      </c>
      <c r="D54" s="28">
        <v>3.33667427541524E-54</v>
      </c>
      <c r="E54" s="28">
        <v>7.87996380654318E-59</v>
      </c>
      <c r="G54" s="29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3">
      <c r="B55" s="29" t="s">
        <v>30</v>
      </c>
      <c r="C55" s="30">
        <v>2.6904923809670802E-10</v>
      </c>
      <c r="D55" s="30">
        <v>2.6875955199143799E-2</v>
      </c>
      <c r="E55" s="30">
        <v>0.96758570289317603</v>
      </c>
      <c r="G55" s="29" t="s">
        <v>30</v>
      </c>
      <c r="H55" s="31">
        <v>-6.4251919260288997</v>
      </c>
      <c r="I55" s="31">
        <v>-2.2187858477900599</v>
      </c>
      <c r="J55" s="31">
        <v>-4.0653498162216799E-2</v>
      </c>
      <c r="K55" s="31"/>
      <c r="L55" s="31"/>
      <c r="M55" t="str">
        <f t="shared" si="0"/>
        <v>Recall &amp;2.69E-10 &amp;2.69E-02 &amp;9.68E-01 &amp; &amp;Recall &amp;-6.425 &amp;-2.219 &amp;-0.041\\</v>
      </c>
    </row>
    <row r="56" spans="2:13" x14ac:dyDescent="0.3">
      <c r="B56" s="29" t="s">
        <v>128</v>
      </c>
      <c r="C56" s="28">
        <v>0.72689279578392996</v>
      </c>
      <c r="D56" s="28">
        <v>1.43952504002988E-8</v>
      </c>
      <c r="E56" s="28">
        <v>1.3511740966455699E-3</v>
      </c>
      <c r="G56" s="29" t="s">
        <v>128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2023-07-08T18:49:03Z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